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107344_student_uwtsd_ac_uk/Documents/files/Year 2/Alternative Propulsion/Assignment/"/>
    </mc:Choice>
  </mc:AlternateContent>
  <xr:revisionPtr revIDLastSave="1699" documentId="8_{F7B8CB86-BCCA-4ACF-ACB3-92F13EEAEA81}" xr6:coauthVersionLast="47" xr6:coauthVersionMax="47" xr10:uidLastSave="{788EE06B-4804-498C-9438-D7701688E26B}"/>
  <bookViews>
    <workbookView xWindow="-108" yWindow="-108" windowWidth="23256" windowHeight="12576" activeTab="1" xr2:uid="{4D86AA37-69FB-4BAC-B306-2AC6FB355DCA}"/>
  </bookViews>
  <sheets>
    <sheet name="Panigale V4s 21 Data" sheetId="1" r:id="rId1"/>
    <sheet name="Calculations" sheetId="2" r:id="rId2"/>
    <sheet name="Graph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4" i="2" l="1"/>
  <c r="AC4" i="2"/>
  <c r="AC3" i="2"/>
  <c r="AD3" i="2"/>
  <c r="AB4" i="2"/>
  <c r="AB5" i="2"/>
  <c r="AB6" i="2"/>
  <c r="AB7" i="2"/>
  <c r="AB8" i="2"/>
  <c r="AB9" i="2"/>
  <c r="AB10" i="2"/>
  <c r="AB11" i="2"/>
  <c r="AB12" i="2"/>
  <c r="AB13" i="2"/>
  <c r="AB14" i="2"/>
  <c r="AB15" i="2"/>
  <c r="AB16" i="2"/>
  <c r="AB17" i="2"/>
  <c r="AB18" i="2"/>
  <c r="AB19" i="2"/>
  <c r="AB20" i="2"/>
  <c r="AB21" i="2"/>
  <c r="AB22" i="2"/>
  <c r="AB23" i="2"/>
  <c r="AB24" i="2"/>
  <c r="AB25" i="2"/>
  <c r="AB26" i="2"/>
  <c r="AB27" i="2"/>
  <c r="AB28" i="2"/>
  <c r="AB29" i="2"/>
  <c r="AB30" i="2"/>
  <c r="AB31" i="2"/>
  <c r="AB32" i="2"/>
  <c r="AB33" i="2"/>
  <c r="AB34" i="2"/>
  <c r="AB35" i="2"/>
  <c r="AB36" i="2"/>
  <c r="AB37" i="2"/>
  <c r="AB38" i="2"/>
  <c r="AB39" i="2"/>
  <c r="AB40" i="2"/>
  <c r="AB41" i="2"/>
  <c r="AB42" i="2"/>
  <c r="AB43" i="2"/>
  <c r="AB44" i="2"/>
  <c r="AB45" i="2"/>
  <c r="AB46" i="2"/>
  <c r="AB47" i="2"/>
  <c r="AB48" i="2"/>
  <c r="AB49" i="2"/>
  <c r="AB50" i="2"/>
  <c r="AB51" i="2"/>
  <c r="AB52" i="2"/>
  <c r="AB53" i="2"/>
  <c r="AB54" i="2"/>
  <c r="AB55" i="2"/>
  <c r="AB56" i="2"/>
  <c r="AB57" i="2"/>
  <c r="AB58" i="2"/>
  <c r="AB59" i="2"/>
  <c r="AB60" i="2"/>
  <c r="AB61" i="2"/>
  <c r="AB62" i="2"/>
  <c r="AB63" i="2"/>
  <c r="AB64" i="2"/>
  <c r="AB65" i="2"/>
  <c r="AB66" i="2"/>
  <c r="AB67" i="2"/>
  <c r="AB68" i="2"/>
  <c r="AB69" i="2"/>
  <c r="AB70" i="2"/>
  <c r="AB71" i="2"/>
  <c r="AB72" i="2"/>
  <c r="AB73" i="2"/>
  <c r="AB74" i="2"/>
  <c r="AB75" i="2"/>
  <c r="AB76" i="2"/>
  <c r="AB77" i="2"/>
  <c r="AB78" i="2"/>
  <c r="AB79" i="2"/>
  <c r="AB80" i="2"/>
  <c r="AB81" i="2"/>
  <c r="AB82" i="2"/>
  <c r="AB83" i="2"/>
  <c r="AB84" i="2"/>
  <c r="AB85" i="2"/>
  <c r="AB86" i="2"/>
  <c r="AB87" i="2"/>
  <c r="AB88" i="2"/>
  <c r="AB89" i="2"/>
  <c r="AB90" i="2"/>
  <c r="AB91" i="2"/>
  <c r="AB92" i="2"/>
  <c r="AB93" i="2"/>
  <c r="AB94" i="2"/>
  <c r="AB95" i="2"/>
  <c r="AB96" i="2"/>
  <c r="AB97" i="2"/>
  <c r="AB98" i="2"/>
  <c r="AB99" i="2"/>
  <c r="AB100" i="2"/>
  <c r="AB101" i="2"/>
  <c r="AB102" i="2"/>
  <c r="AB103" i="2"/>
  <c r="AB104" i="2"/>
  <c r="AB105" i="2"/>
  <c r="AB106" i="2"/>
  <c r="AB107" i="2"/>
  <c r="AB108" i="2"/>
  <c r="AB109" i="2"/>
  <c r="AB110" i="2"/>
  <c r="AB111" i="2"/>
  <c r="AB112" i="2"/>
  <c r="AB113" i="2"/>
  <c r="AB114" i="2"/>
  <c r="AB115" i="2"/>
  <c r="AB116" i="2"/>
  <c r="AB117" i="2"/>
  <c r="AB118" i="2"/>
  <c r="AB119" i="2"/>
  <c r="AB120" i="2"/>
  <c r="AB121" i="2"/>
  <c r="AB122" i="2"/>
  <c r="AB123" i="2"/>
  <c r="AB124" i="2"/>
  <c r="AB125" i="2"/>
  <c r="AB126" i="2"/>
  <c r="AB127" i="2"/>
  <c r="AB128" i="2"/>
  <c r="AB129" i="2"/>
  <c r="AB130" i="2"/>
  <c r="AB131" i="2"/>
  <c r="AB132" i="2"/>
  <c r="AB133" i="2"/>
  <c r="AB134" i="2"/>
  <c r="AB135" i="2"/>
  <c r="AB136" i="2"/>
  <c r="AB137" i="2"/>
  <c r="AB138" i="2"/>
  <c r="AB139" i="2"/>
  <c r="AB140" i="2"/>
  <c r="AB141" i="2"/>
  <c r="AB142" i="2"/>
  <c r="AB143" i="2"/>
  <c r="AB144" i="2"/>
  <c r="AB145" i="2"/>
  <c r="AB146" i="2"/>
  <c r="AB147" i="2"/>
  <c r="AB148" i="2"/>
  <c r="AB149" i="2"/>
  <c r="AB150" i="2"/>
  <c r="AB151" i="2"/>
  <c r="AB152" i="2"/>
  <c r="AB153" i="2"/>
  <c r="AB154" i="2"/>
  <c r="AB155" i="2"/>
  <c r="AB156" i="2"/>
  <c r="AB157" i="2"/>
  <c r="AB158" i="2"/>
  <c r="AB159" i="2"/>
  <c r="AB160" i="2"/>
  <c r="AB161" i="2"/>
  <c r="AB162" i="2"/>
  <c r="AB163" i="2"/>
  <c r="AB164" i="2"/>
  <c r="AB165" i="2"/>
  <c r="AB166" i="2"/>
  <c r="AB167" i="2"/>
  <c r="AB168" i="2"/>
  <c r="AB169" i="2"/>
  <c r="AB170" i="2"/>
  <c r="AB171" i="2"/>
  <c r="AB172" i="2"/>
  <c r="AB173" i="2"/>
  <c r="AB174" i="2"/>
  <c r="AB175" i="2"/>
  <c r="AB176" i="2"/>
  <c r="AB177" i="2"/>
  <c r="AB178" i="2"/>
  <c r="AB179" i="2"/>
  <c r="AB180" i="2"/>
  <c r="AB181" i="2"/>
  <c r="AB182" i="2"/>
  <c r="AB183" i="2"/>
  <c r="AB184" i="2"/>
  <c r="AB185" i="2"/>
  <c r="AB186" i="2"/>
  <c r="AB187" i="2"/>
  <c r="AB188" i="2"/>
  <c r="AB189" i="2"/>
  <c r="AB190" i="2"/>
  <c r="AB191" i="2"/>
  <c r="AB192" i="2"/>
  <c r="AB193" i="2"/>
  <c r="AB194" i="2"/>
  <c r="AB195" i="2"/>
  <c r="AB196" i="2"/>
  <c r="AB197" i="2"/>
  <c r="AB198" i="2"/>
  <c r="AB199" i="2"/>
  <c r="AB200" i="2"/>
  <c r="AB201" i="2"/>
  <c r="AB202" i="2"/>
  <c r="AB203" i="2"/>
  <c r="AB204" i="2"/>
  <c r="AB205" i="2"/>
  <c r="AB206" i="2"/>
  <c r="AB207" i="2"/>
  <c r="AB208" i="2"/>
  <c r="AB209" i="2"/>
  <c r="AB210" i="2"/>
  <c r="AB211" i="2"/>
  <c r="AB212" i="2"/>
  <c r="AB213" i="2"/>
  <c r="AB214" i="2"/>
  <c r="AB215" i="2"/>
  <c r="AB216" i="2"/>
  <c r="AB217" i="2"/>
  <c r="AB218" i="2"/>
  <c r="AB219" i="2"/>
  <c r="AB220" i="2"/>
  <c r="AB221" i="2"/>
  <c r="AB222" i="2"/>
  <c r="AB223" i="2"/>
  <c r="AB224" i="2"/>
  <c r="AB225" i="2"/>
  <c r="AB226" i="2"/>
  <c r="AB227" i="2"/>
  <c r="AB228" i="2"/>
  <c r="AB229" i="2"/>
  <c r="AB230" i="2"/>
  <c r="AB231" i="2"/>
  <c r="AB232" i="2"/>
  <c r="AB233" i="2"/>
  <c r="AB234" i="2"/>
  <c r="AB235" i="2"/>
  <c r="AB236" i="2"/>
  <c r="AB237" i="2"/>
  <c r="AB238" i="2"/>
  <c r="AB239" i="2"/>
  <c r="AB240" i="2"/>
  <c r="AB241" i="2"/>
  <c r="AB242" i="2"/>
  <c r="AB243" i="2"/>
  <c r="AB244" i="2"/>
  <c r="AB245" i="2"/>
  <c r="AB246" i="2"/>
  <c r="AB247" i="2"/>
  <c r="AB248" i="2"/>
  <c r="AB249" i="2"/>
  <c r="AB250" i="2"/>
  <c r="AB251" i="2"/>
  <c r="AB252" i="2"/>
  <c r="AB253" i="2"/>
  <c r="AB254" i="2"/>
  <c r="AB255" i="2"/>
  <c r="AB256" i="2"/>
  <c r="AB257" i="2"/>
  <c r="AB258" i="2"/>
  <c r="AB259" i="2"/>
  <c r="AB260" i="2"/>
  <c r="AB261" i="2"/>
  <c r="AB262" i="2"/>
  <c r="AB263" i="2"/>
  <c r="AB264" i="2"/>
  <c r="AB265" i="2"/>
  <c r="AB266" i="2"/>
  <c r="AB267" i="2"/>
  <c r="AB268" i="2"/>
  <c r="AB269" i="2"/>
  <c r="AB270" i="2"/>
  <c r="AB271" i="2"/>
  <c r="AB272" i="2"/>
  <c r="AB273" i="2"/>
  <c r="AB274" i="2"/>
  <c r="AB275" i="2"/>
  <c r="AB276" i="2"/>
  <c r="AB277" i="2"/>
  <c r="AB278" i="2"/>
  <c r="AB279" i="2"/>
  <c r="AB280" i="2"/>
  <c r="AB281" i="2"/>
  <c r="AB282" i="2"/>
  <c r="AB283" i="2"/>
  <c r="AB284" i="2"/>
  <c r="AB285" i="2"/>
  <c r="AB286" i="2"/>
  <c r="AB287" i="2"/>
  <c r="AB288" i="2"/>
  <c r="AB289" i="2"/>
  <c r="AB290" i="2"/>
  <c r="AB291" i="2"/>
  <c r="AB292" i="2"/>
  <c r="AB293" i="2"/>
  <c r="AB294" i="2"/>
  <c r="AB295" i="2"/>
  <c r="AB296" i="2"/>
  <c r="AB297" i="2"/>
  <c r="AB298" i="2"/>
  <c r="AB299" i="2"/>
  <c r="AB300" i="2"/>
  <c r="AB301" i="2"/>
  <c r="AB302" i="2"/>
  <c r="AB303" i="2"/>
  <c r="AB304" i="2"/>
  <c r="AB305" i="2"/>
  <c r="AB306" i="2"/>
  <c r="AB307" i="2"/>
  <c r="AB308" i="2"/>
  <c r="AB309" i="2"/>
  <c r="AB310" i="2"/>
  <c r="AB311" i="2"/>
  <c r="AB312" i="2"/>
  <c r="AB313" i="2"/>
  <c r="AB314" i="2"/>
  <c r="AB315" i="2"/>
  <c r="AB316" i="2"/>
  <c r="AB317" i="2"/>
  <c r="AB318" i="2"/>
  <c r="AB319" i="2"/>
  <c r="AB320" i="2"/>
  <c r="AB321" i="2"/>
  <c r="AB322" i="2"/>
  <c r="AB323" i="2"/>
  <c r="AB324" i="2"/>
  <c r="AB325" i="2"/>
  <c r="AB326" i="2"/>
  <c r="AB327" i="2"/>
  <c r="AB328" i="2"/>
  <c r="AB329" i="2"/>
  <c r="AB330" i="2"/>
  <c r="AB331" i="2"/>
  <c r="AB332" i="2"/>
  <c r="AB333" i="2"/>
  <c r="AB334" i="2"/>
  <c r="AB335" i="2"/>
  <c r="AB336" i="2"/>
  <c r="AB337" i="2"/>
  <c r="AB338" i="2"/>
  <c r="AB339" i="2"/>
  <c r="AB340" i="2"/>
  <c r="AB341" i="2"/>
  <c r="AB342" i="2"/>
  <c r="AB343" i="2"/>
  <c r="AB344" i="2"/>
  <c r="AB345" i="2"/>
  <c r="AB346" i="2"/>
  <c r="AB347" i="2"/>
  <c r="AB348" i="2"/>
  <c r="AB349" i="2"/>
  <c r="AB350" i="2"/>
  <c r="AB351" i="2"/>
  <c r="AB352" i="2"/>
  <c r="AB353" i="2"/>
  <c r="AB354" i="2"/>
  <c r="AB355" i="2"/>
  <c r="AB356" i="2"/>
  <c r="AB357" i="2"/>
  <c r="AB358" i="2"/>
  <c r="AB359" i="2"/>
  <c r="AB360" i="2"/>
  <c r="AB361" i="2"/>
  <c r="AB362" i="2"/>
  <c r="AB363" i="2"/>
  <c r="AB364" i="2"/>
  <c r="AB365" i="2"/>
  <c r="AB366" i="2"/>
  <c r="AB367" i="2"/>
  <c r="AB368" i="2"/>
  <c r="AB369" i="2"/>
  <c r="AB370" i="2"/>
  <c r="AB371" i="2"/>
  <c r="AB372" i="2"/>
  <c r="AB373" i="2"/>
  <c r="AB374" i="2"/>
  <c r="AB375" i="2"/>
  <c r="AB376" i="2"/>
  <c r="AB377" i="2"/>
  <c r="AB378" i="2"/>
  <c r="AB379" i="2"/>
  <c r="AB380" i="2"/>
  <c r="AB381" i="2"/>
  <c r="AB382" i="2"/>
  <c r="AB383" i="2"/>
  <c r="AB384" i="2"/>
  <c r="AB385" i="2"/>
  <c r="AB386" i="2"/>
  <c r="AB387" i="2"/>
  <c r="AB388" i="2"/>
  <c r="AB389" i="2"/>
  <c r="AB390" i="2"/>
  <c r="AB391" i="2"/>
  <c r="AB392" i="2"/>
  <c r="AB393" i="2"/>
  <c r="AB394" i="2"/>
  <c r="AB395" i="2"/>
  <c r="AB396" i="2"/>
  <c r="AB397" i="2"/>
  <c r="AB398" i="2"/>
  <c r="AB399" i="2"/>
  <c r="AB400" i="2"/>
  <c r="AB401" i="2"/>
  <c r="AB402" i="2"/>
  <c r="AB403" i="2"/>
  <c r="AB404" i="2"/>
  <c r="AB405" i="2"/>
  <c r="AB406" i="2"/>
  <c r="AB407" i="2"/>
  <c r="AB408" i="2"/>
  <c r="AB409" i="2"/>
  <c r="AB410" i="2"/>
  <c r="AB411" i="2"/>
  <c r="AB412" i="2"/>
  <c r="AB413" i="2"/>
  <c r="AB414" i="2"/>
  <c r="AB415" i="2"/>
  <c r="AB416" i="2"/>
  <c r="AB417" i="2"/>
  <c r="AB418" i="2"/>
  <c r="AB419" i="2"/>
  <c r="AB420" i="2"/>
  <c r="AB421" i="2"/>
  <c r="AB422" i="2"/>
  <c r="AB423" i="2"/>
  <c r="AB424" i="2"/>
  <c r="AB425" i="2"/>
  <c r="AB426" i="2"/>
  <c r="AB427" i="2"/>
  <c r="AB428" i="2"/>
  <c r="AB429" i="2"/>
  <c r="AB430" i="2"/>
  <c r="AB431" i="2"/>
  <c r="AB432" i="2"/>
  <c r="AB433" i="2"/>
  <c r="AB434" i="2"/>
  <c r="AB435" i="2"/>
  <c r="AB436" i="2"/>
  <c r="AB437" i="2"/>
  <c r="AB438" i="2"/>
  <c r="AB439" i="2"/>
  <c r="AB440" i="2"/>
  <c r="AB441" i="2"/>
  <c r="AB442" i="2"/>
  <c r="AB443" i="2"/>
  <c r="AB444" i="2"/>
  <c r="AB445" i="2"/>
  <c r="AB446" i="2"/>
  <c r="AB447" i="2"/>
  <c r="AB448" i="2"/>
  <c r="AB449" i="2"/>
  <c r="AB450" i="2"/>
  <c r="AB451" i="2"/>
  <c r="AB452" i="2"/>
  <c r="AB453" i="2"/>
  <c r="AB454" i="2"/>
  <c r="AB455" i="2"/>
  <c r="AB456" i="2"/>
  <c r="AB457" i="2"/>
  <c r="AB458" i="2"/>
  <c r="AB459" i="2"/>
  <c r="AB460" i="2"/>
  <c r="AB461" i="2"/>
  <c r="AB462" i="2"/>
  <c r="AB463" i="2"/>
  <c r="AB464" i="2"/>
  <c r="AB465" i="2"/>
  <c r="AB466" i="2"/>
  <c r="AB467" i="2"/>
  <c r="AB468" i="2"/>
  <c r="AB469" i="2"/>
  <c r="AB470" i="2"/>
  <c r="AB471" i="2"/>
  <c r="AB472" i="2"/>
  <c r="AB473" i="2"/>
  <c r="AB474" i="2"/>
  <c r="AB475" i="2"/>
  <c r="AB476" i="2"/>
  <c r="AB477" i="2"/>
  <c r="AB478" i="2"/>
  <c r="AB479" i="2"/>
  <c r="AB480" i="2"/>
  <c r="AB481" i="2"/>
  <c r="AB482" i="2"/>
  <c r="AB483" i="2"/>
  <c r="AB484" i="2"/>
  <c r="AB485" i="2"/>
  <c r="AB486" i="2"/>
  <c r="AB487" i="2"/>
  <c r="AB488" i="2"/>
  <c r="AB489" i="2"/>
  <c r="AB490" i="2"/>
  <c r="AB491" i="2"/>
  <c r="AB492" i="2"/>
  <c r="AB493" i="2"/>
  <c r="AB494" i="2"/>
  <c r="AB495" i="2"/>
  <c r="AB496" i="2"/>
  <c r="AB497" i="2"/>
  <c r="AB498" i="2"/>
  <c r="AB499" i="2"/>
  <c r="AB500" i="2"/>
  <c r="AB501" i="2"/>
  <c r="AB502" i="2"/>
  <c r="AB503" i="2"/>
  <c r="AB504" i="2"/>
  <c r="AB505" i="2"/>
  <c r="AB506" i="2"/>
  <c r="AB507" i="2"/>
  <c r="AB508" i="2"/>
  <c r="AB509" i="2"/>
  <c r="AB510" i="2"/>
  <c r="AB511" i="2"/>
  <c r="AB512" i="2"/>
  <c r="AB513" i="2"/>
  <c r="AB514" i="2"/>
  <c r="AB515" i="2"/>
  <c r="AB516" i="2"/>
  <c r="AB517" i="2"/>
  <c r="AB518" i="2"/>
  <c r="AB519" i="2"/>
  <c r="AB520" i="2"/>
  <c r="AB521" i="2"/>
  <c r="AB522" i="2"/>
  <c r="AB523" i="2"/>
  <c r="AB524" i="2"/>
  <c r="AB525" i="2"/>
  <c r="AB526" i="2"/>
  <c r="AB527" i="2"/>
  <c r="AB528" i="2"/>
  <c r="AB529" i="2"/>
  <c r="AB530" i="2"/>
  <c r="AB531" i="2"/>
  <c r="AB532" i="2"/>
  <c r="AB533" i="2"/>
  <c r="AB534" i="2"/>
  <c r="AB535" i="2"/>
  <c r="AB536" i="2"/>
  <c r="AB537" i="2"/>
  <c r="AB538" i="2"/>
  <c r="AB539" i="2"/>
  <c r="AB540" i="2"/>
  <c r="AB541" i="2"/>
  <c r="AB542" i="2"/>
  <c r="AB543" i="2"/>
  <c r="AB544" i="2"/>
  <c r="AB545" i="2"/>
  <c r="AB546" i="2"/>
  <c r="AB547" i="2"/>
  <c r="AB548" i="2"/>
  <c r="AB549" i="2"/>
  <c r="AB550" i="2"/>
  <c r="AB551" i="2"/>
  <c r="AB552" i="2"/>
  <c r="AB553" i="2"/>
  <c r="AB554" i="2"/>
  <c r="AB555" i="2"/>
  <c r="AB556" i="2"/>
  <c r="AB557" i="2"/>
  <c r="AB558" i="2"/>
  <c r="AB559" i="2"/>
  <c r="AB560" i="2"/>
  <c r="AB561" i="2"/>
  <c r="AB562" i="2"/>
  <c r="AB563" i="2"/>
  <c r="AB564" i="2"/>
  <c r="AB565" i="2"/>
  <c r="AB566" i="2"/>
  <c r="AB567" i="2"/>
  <c r="AB568" i="2"/>
  <c r="AB569" i="2"/>
  <c r="AB570" i="2"/>
  <c r="AB571" i="2"/>
  <c r="AB572" i="2"/>
  <c r="AB573" i="2"/>
  <c r="AB574" i="2"/>
  <c r="AB575" i="2"/>
  <c r="AB576" i="2"/>
  <c r="AB577" i="2"/>
  <c r="AB578" i="2"/>
  <c r="AB579" i="2"/>
  <c r="AB580" i="2"/>
  <c r="AB581" i="2"/>
  <c r="AB582" i="2"/>
  <c r="AB583" i="2"/>
  <c r="AB584" i="2"/>
  <c r="AB585" i="2"/>
  <c r="AB586" i="2"/>
  <c r="AB587" i="2"/>
  <c r="AB588" i="2"/>
  <c r="AB589" i="2"/>
  <c r="AB590" i="2"/>
  <c r="AB591" i="2"/>
  <c r="AB592" i="2"/>
  <c r="AB593" i="2"/>
  <c r="AB594" i="2"/>
  <c r="AB595" i="2"/>
  <c r="AB596" i="2"/>
  <c r="AB597" i="2"/>
  <c r="AB598" i="2"/>
  <c r="AB599" i="2"/>
  <c r="AB600" i="2"/>
  <c r="AB601" i="2"/>
  <c r="AB602" i="2"/>
  <c r="AB603" i="2"/>
  <c r="AB604" i="2"/>
  <c r="AB605" i="2"/>
  <c r="AB606" i="2"/>
  <c r="AB607" i="2"/>
  <c r="AB608" i="2"/>
  <c r="AB609" i="2"/>
  <c r="AB610" i="2"/>
  <c r="AB611" i="2"/>
  <c r="AB612" i="2"/>
  <c r="AB613" i="2"/>
  <c r="AB614" i="2"/>
  <c r="AB615" i="2"/>
  <c r="AB616" i="2"/>
  <c r="AB617" i="2"/>
  <c r="AB618" i="2"/>
  <c r="AB619" i="2"/>
  <c r="AB620" i="2"/>
  <c r="AB621" i="2"/>
  <c r="AB622" i="2"/>
  <c r="AB623" i="2"/>
  <c r="AB624" i="2"/>
  <c r="AB625" i="2"/>
  <c r="AB626" i="2"/>
  <c r="AB627" i="2"/>
  <c r="AB628" i="2"/>
  <c r="AB629" i="2"/>
  <c r="AB630" i="2"/>
  <c r="AB631" i="2"/>
  <c r="AB632" i="2"/>
  <c r="AB633" i="2"/>
  <c r="AB634" i="2"/>
  <c r="AB635" i="2"/>
  <c r="AB636" i="2"/>
  <c r="AB637" i="2"/>
  <c r="AB638" i="2"/>
  <c r="AB639" i="2"/>
  <c r="AB640" i="2"/>
  <c r="AB641" i="2"/>
  <c r="AB642" i="2"/>
  <c r="AB643" i="2"/>
  <c r="AB644" i="2"/>
  <c r="AB645" i="2"/>
  <c r="AB646" i="2"/>
  <c r="AB647" i="2"/>
  <c r="AB648" i="2"/>
  <c r="AB649" i="2"/>
  <c r="AB650" i="2"/>
  <c r="AB651" i="2"/>
  <c r="AB652" i="2"/>
  <c r="AB653" i="2"/>
  <c r="AB654" i="2"/>
  <c r="AB655" i="2"/>
  <c r="AB656" i="2"/>
  <c r="AB657" i="2"/>
  <c r="AB658" i="2"/>
  <c r="AB659" i="2"/>
  <c r="AB660" i="2"/>
  <c r="AB661" i="2"/>
  <c r="AB662" i="2"/>
  <c r="AB663" i="2"/>
  <c r="AB664" i="2"/>
  <c r="AB665" i="2"/>
  <c r="AB666" i="2"/>
  <c r="AB667" i="2"/>
  <c r="AB668" i="2"/>
  <c r="AB669" i="2"/>
  <c r="AB670" i="2"/>
  <c r="AB671" i="2"/>
  <c r="AB672" i="2"/>
  <c r="AB673" i="2"/>
  <c r="AB674" i="2"/>
  <c r="AB675" i="2"/>
  <c r="AB676" i="2"/>
  <c r="AB677" i="2"/>
  <c r="AB678" i="2"/>
  <c r="AB679" i="2"/>
  <c r="AB680" i="2"/>
  <c r="AB681" i="2"/>
  <c r="AB682" i="2"/>
  <c r="AB683" i="2"/>
  <c r="AB684" i="2"/>
  <c r="AB685" i="2"/>
  <c r="AB686" i="2"/>
  <c r="AB687" i="2"/>
  <c r="AB688" i="2"/>
  <c r="AB689" i="2"/>
  <c r="AB690" i="2"/>
  <c r="AB691" i="2"/>
  <c r="AB692" i="2"/>
  <c r="AB693" i="2"/>
  <c r="AB694" i="2"/>
  <c r="AB695" i="2"/>
  <c r="AB696" i="2"/>
  <c r="AB697" i="2"/>
  <c r="AB698" i="2"/>
  <c r="AB699" i="2"/>
  <c r="AB700" i="2"/>
  <c r="AB701" i="2"/>
  <c r="AB702" i="2"/>
  <c r="AB703" i="2"/>
  <c r="AB704" i="2"/>
  <c r="AB705" i="2"/>
  <c r="AB706" i="2"/>
  <c r="AB707" i="2"/>
  <c r="AB708" i="2"/>
  <c r="AB709" i="2"/>
  <c r="AB710" i="2"/>
  <c r="AB711" i="2"/>
  <c r="AB712" i="2"/>
  <c r="AB713" i="2"/>
  <c r="AB714" i="2"/>
  <c r="AB715" i="2"/>
  <c r="AB716" i="2"/>
  <c r="AB717" i="2"/>
  <c r="AB718" i="2"/>
  <c r="AB719" i="2"/>
  <c r="AB720" i="2"/>
  <c r="AB721" i="2"/>
  <c r="AB722" i="2"/>
  <c r="AB723" i="2"/>
  <c r="AB724" i="2"/>
  <c r="AB725" i="2"/>
  <c r="AB726" i="2"/>
  <c r="AB727" i="2"/>
  <c r="AB728" i="2"/>
  <c r="AB729" i="2"/>
  <c r="AB730" i="2"/>
  <c r="AB731" i="2"/>
  <c r="AB732" i="2"/>
  <c r="AB733" i="2"/>
  <c r="AB734" i="2"/>
  <c r="AB735" i="2"/>
  <c r="AB736" i="2"/>
  <c r="AB737" i="2"/>
  <c r="AB738" i="2"/>
  <c r="AB739" i="2"/>
  <c r="AB740" i="2"/>
  <c r="AB741" i="2"/>
  <c r="AB742" i="2"/>
  <c r="AB743" i="2"/>
  <c r="AB744" i="2"/>
  <c r="AB745" i="2"/>
  <c r="AB746" i="2"/>
  <c r="AB747" i="2"/>
  <c r="AB748" i="2"/>
  <c r="AB749" i="2"/>
  <c r="AB750" i="2"/>
  <c r="AB751" i="2"/>
  <c r="AB752" i="2"/>
  <c r="AB753" i="2"/>
  <c r="AB754" i="2"/>
  <c r="AB755" i="2"/>
  <c r="AB756" i="2"/>
  <c r="AB757" i="2"/>
  <c r="AB758" i="2"/>
  <c r="AB759" i="2"/>
  <c r="AB760" i="2"/>
  <c r="AB761" i="2"/>
  <c r="AB762" i="2"/>
  <c r="AB763" i="2"/>
  <c r="AB764" i="2"/>
  <c r="AB765" i="2"/>
  <c r="AB766" i="2"/>
  <c r="AB767" i="2"/>
  <c r="AB768" i="2"/>
  <c r="AB769" i="2"/>
  <c r="AB770" i="2"/>
  <c r="AB771" i="2"/>
  <c r="AB772" i="2"/>
  <c r="AB773" i="2"/>
  <c r="AB774" i="2"/>
  <c r="AB775" i="2"/>
  <c r="AB776" i="2"/>
  <c r="AB777" i="2"/>
  <c r="AB778" i="2"/>
  <c r="AB779" i="2"/>
  <c r="AB780" i="2"/>
  <c r="AB781" i="2"/>
  <c r="AB782" i="2"/>
  <c r="AB783" i="2"/>
  <c r="AB784" i="2"/>
  <c r="AB785" i="2"/>
  <c r="AB786" i="2"/>
  <c r="AB787" i="2"/>
  <c r="AB788" i="2"/>
  <c r="AB789" i="2"/>
  <c r="AB790" i="2"/>
  <c r="AB791" i="2"/>
  <c r="AB792" i="2"/>
  <c r="AB793" i="2"/>
  <c r="AB794" i="2"/>
  <c r="AB795" i="2"/>
  <c r="AB796" i="2"/>
  <c r="AB797" i="2"/>
  <c r="AB798" i="2"/>
  <c r="AB799" i="2"/>
  <c r="AB800" i="2"/>
  <c r="AB801" i="2"/>
  <c r="AB802" i="2"/>
  <c r="AB803" i="2"/>
  <c r="AB804" i="2"/>
  <c r="AB805" i="2"/>
  <c r="AB806" i="2"/>
  <c r="AB807" i="2"/>
  <c r="AB808" i="2"/>
  <c r="AB809" i="2"/>
  <c r="AB810" i="2"/>
  <c r="AB811" i="2"/>
  <c r="AB812" i="2"/>
  <c r="AB813" i="2"/>
  <c r="AB814" i="2"/>
  <c r="AB815" i="2"/>
  <c r="AB816" i="2"/>
  <c r="AB817" i="2"/>
  <c r="AB818" i="2"/>
  <c r="AB819" i="2"/>
  <c r="AB820" i="2"/>
  <c r="AB821" i="2"/>
  <c r="AB822" i="2"/>
  <c r="AB823" i="2"/>
  <c r="AB824" i="2"/>
  <c r="AB825" i="2"/>
  <c r="AB826" i="2"/>
  <c r="AB827" i="2"/>
  <c r="AB828" i="2"/>
  <c r="AB829" i="2"/>
  <c r="AB830" i="2"/>
  <c r="AB831" i="2"/>
  <c r="AB832" i="2"/>
  <c r="AB833" i="2"/>
  <c r="AB834" i="2"/>
  <c r="AB835" i="2"/>
  <c r="AB836" i="2"/>
  <c r="AB837" i="2"/>
  <c r="AB838" i="2"/>
  <c r="AB839" i="2"/>
  <c r="AB840" i="2"/>
  <c r="AB841" i="2"/>
  <c r="AB842" i="2"/>
  <c r="AB843" i="2"/>
  <c r="AB844" i="2"/>
  <c r="AB845" i="2"/>
  <c r="AB846" i="2"/>
  <c r="AB847" i="2"/>
  <c r="AB848" i="2"/>
  <c r="AB849" i="2"/>
  <c r="AB850" i="2"/>
  <c r="AB851" i="2"/>
  <c r="AB852" i="2"/>
  <c r="AB853" i="2"/>
  <c r="AB854" i="2"/>
  <c r="AB855" i="2"/>
  <c r="AB856" i="2"/>
  <c r="AB857" i="2"/>
  <c r="AB858" i="2"/>
  <c r="AB859" i="2"/>
  <c r="AB860" i="2"/>
  <c r="AB861" i="2"/>
  <c r="AB862" i="2"/>
  <c r="AB863" i="2"/>
  <c r="AB864" i="2"/>
  <c r="AB865" i="2"/>
  <c r="AB866" i="2"/>
  <c r="AB867" i="2"/>
  <c r="AB868" i="2"/>
  <c r="AB869" i="2"/>
  <c r="AB870" i="2"/>
  <c r="AB871" i="2"/>
  <c r="AB872" i="2"/>
  <c r="AB873" i="2"/>
  <c r="AB874" i="2"/>
  <c r="AB875" i="2"/>
  <c r="AB876" i="2"/>
  <c r="AB877" i="2"/>
  <c r="AB878" i="2"/>
  <c r="AB879" i="2"/>
  <c r="AB880" i="2"/>
  <c r="AB881" i="2"/>
  <c r="AB882" i="2"/>
  <c r="AB883" i="2"/>
  <c r="AB884" i="2"/>
  <c r="AB885" i="2"/>
  <c r="AB886" i="2"/>
  <c r="AB887" i="2"/>
  <c r="AB888" i="2"/>
  <c r="AB889" i="2"/>
  <c r="AB890" i="2"/>
  <c r="AB891" i="2"/>
  <c r="AB892" i="2"/>
  <c r="AB893" i="2"/>
  <c r="AB894" i="2"/>
  <c r="AB895" i="2"/>
  <c r="AB896" i="2"/>
  <c r="AB897" i="2"/>
  <c r="AB898" i="2"/>
  <c r="AB899" i="2"/>
  <c r="AB900" i="2"/>
  <c r="AB901" i="2"/>
  <c r="AB902" i="2"/>
  <c r="AB903" i="2"/>
  <c r="AB904" i="2"/>
  <c r="AB905" i="2"/>
  <c r="AB906" i="2"/>
  <c r="AB907" i="2"/>
  <c r="AB908" i="2"/>
  <c r="AB909" i="2"/>
  <c r="AB910" i="2"/>
  <c r="AB911" i="2"/>
  <c r="AB912" i="2"/>
  <c r="AB913" i="2"/>
  <c r="AB914" i="2"/>
  <c r="AB915" i="2"/>
  <c r="AB916" i="2"/>
  <c r="AB917" i="2"/>
  <c r="AB918" i="2"/>
  <c r="AB919" i="2"/>
  <c r="AB920" i="2"/>
  <c r="AB921" i="2"/>
  <c r="AB922" i="2"/>
  <c r="AB923" i="2"/>
  <c r="AB924" i="2"/>
  <c r="AB925" i="2"/>
  <c r="AB926" i="2"/>
  <c r="AB927" i="2"/>
  <c r="AB928" i="2"/>
  <c r="AB929" i="2"/>
  <c r="AB930" i="2"/>
  <c r="AB931" i="2"/>
  <c r="AB932" i="2"/>
  <c r="AB933" i="2"/>
  <c r="AB934" i="2"/>
  <c r="AB935" i="2"/>
  <c r="AB936" i="2"/>
  <c r="AB937" i="2"/>
  <c r="AB938" i="2"/>
  <c r="AB939" i="2"/>
  <c r="AB940" i="2"/>
  <c r="AB941" i="2"/>
  <c r="AB942" i="2"/>
  <c r="AB943" i="2"/>
  <c r="AB944" i="2"/>
  <c r="AB945" i="2"/>
  <c r="AB946" i="2"/>
  <c r="AB947" i="2"/>
  <c r="AB948" i="2"/>
  <c r="AB949" i="2"/>
  <c r="AB950" i="2"/>
  <c r="AB951" i="2"/>
  <c r="AB952" i="2"/>
  <c r="AB953" i="2"/>
  <c r="AB954" i="2"/>
  <c r="AB955" i="2"/>
  <c r="AB956" i="2"/>
  <c r="AB957" i="2"/>
  <c r="AB958" i="2"/>
  <c r="AB959" i="2"/>
  <c r="AB960" i="2"/>
  <c r="AB961" i="2"/>
  <c r="AB962" i="2"/>
  <c r="AB963" i="2"/>
  <c r="AB964" i="2"/>
  <c r="AB965" i="2"/>
  <c r="AB966" i="2"/>
  <c r="AB967" i="2"/>
  <c r="AB968" i="2"/>
  <c r="AB969" i="2"/>
  <c r="AB970" i="2"/>
  <c r="AB971" i="2"/>
  <c r="AB972" i="2"/>
  <c r="AB973" i="2"/>
  <c r="AB974" i="2"/>
  <c r="AB975" i="2"/>
  <c r="AB976" i="2"/>
  <c r="AB977" i="2"/>
  <c r="AB978" i="2"/>
  <c r="AB979" i="2"/>
  <c r="AB980" i="2"/>
  <c r="AB981" i="2"/>
  <c r="AB982" i="2"/>
  <c r="AB983" i="2"/>
  <c r="AB984" i="2"/>
  <c r="AB985" i="2"/>
  <c r="AB986" i="2"/>
  <c r="AB987" i="2"/>
  <c r="AB988" i="2"/>
  <c r="AB989" i="2"/>
  <c r="AB990" i="2"/>
  <c r="AB991" i="2"/>
  <c r="AB992" i="2"/>
  <c r="AB993" i="2"/>
  <c r="AB994" i="2"/>
  <c r="AB995" i="2"/>
  <c r="AB996" i="2"/>
  <c r="AB997" i="2"/>
  <c r="AB998" i="2"/>
  <c r="AB999" i="2"/>
  <c r="AB1000" i="2"/>
  <c r="AB1001" i="2"/>
  <c r="AB1002" i="2"/>
  <c r="AB1003" i="2"/>
  <c r="AB1004" i="2"/>
  <c r="AB1005" i="2"/>
  <c r="AB1006" i="2"/>
  <c r="AB1007" i="2"/>
  <c r="AB1008" i="2"/>
  <c r="AB1009" i="2"/>
  <c r="AB1010" i="2"/>
  <c r="AB1011" i="2"/>
  <c r="AB1012" i="2"/>
  <c r="AB1013" i="2"/>
  <c r="AB1014" i="2"/>
  <c r="AB1015" i="2"/>
  <c r="AB1016" i="2"/>
  <c r="AB1017" i="2"/>
  <c r="AB1018" i="2"/>
  <c r="AB1019" i="2"/>
  <c r="AB1020" i="2"/>
  <c r="AB1021" i="2"/>
  <c r="AB1022" i="2"/>
  <c r="AB1023" i="2"/>
  <c r="AB1024" i="2"/>
  <c r="AB1025" i="2"/>
  <c r="AB1026" i="2"/>
  <c r="AB1027" i="2"/>
  <c r="AB1028" i="2"/>
  <c r="AB1029" i="2"/>
  <c r="AB1030" i="2"/>
  <c r="AB1031" i="2"/>
  <c r="AB1032" i="2"/>
  <c r="AB1033" i="2"/>
  <c r="AB1034" i="2"/>
  <c r="AB1035" i="2"/>
  <c r="AB1036" i="2"/>
  <c r="AB1037" i="2"/>
  <c r="AB1038" i="2"/>
  <c r="AB1039" i="2"/>
  <c r="AB1040" i="2"/>
  <c r="AB1041" i="2"/>
  <c r="AB1042" i="2"/>
  <c r="AB1043" i="2"/>
  <c r="AB1044" i="2"/>
  <c r="AB1045" i="2"/>
  <c r="AB1046" i="2"/>
  <c r="AB1047" i="2"/>
  <c r="AB1048" i="2"/>
  <c r="AB1049" i="2"/>
  <c r="AB1050" i="2"/>
  <c r="AB1051" i="2"/>
  <c r="AB1052" i="2"/>
  <c r="AB1053" i="2"/>
  <c r="AB1054" i="2"/>
  <c r="AB1055" i="2"/>
  <c r="AB1056" i="2"/>
  <c r="AB1057" i="2"/>
  <c r="AB1058" i="2"/>
  <c r="AB1059" i="2"/>
  <c r="AB1060" i="2"/>
  <c r="AB1061" i="2"/>
  <c r="AB1062" i="2"/>
  <c r="AB1063" i="2"/>
  <c r="AB1064" i="2"/>
  <c r="AB1065" i="2"/>
  <c r="AB1066" i="2"/>
  <c r="AB1067" i="2"/>
  <c r="AB1068" i="2"/>
  <c r="AB1069" i="2"/>
  <c r="AB1070" i="2"/>
  <c r="AB1071" i="2"/>
  <c r="AB1072" i="2"/>
  <c r="AB1073" i="2"/>
  <c r="AB1074" i="2"/>
  <c r="AB1075" i="2"/>
  <c r="AB1076" i="2"/>
  <c r="AB1077" i="2"/>
  <c r="AB1078" i="2"/>
  <c r="AB1079" i="2"/>
  <c r="AB1080" i="2"/>
  <c r="AB1081" i="2"/>
  <c r="AB1082" i="2"/>
  <c r="AB1083" i="2"/>
  <c r="AB1084" i="2"/>
  <c r="AB1085" i="2"/>
  <c r="AB1086" i="2"/>
  <c r="AB1087" i="2"/>
  <c r="AB1088" i="2"/>
  <c r="AB1089" i="2"/>
  <c r="AB1090" i="2"/>
  <c r="AB1091" i="2"/>
  <c r="AB1092" i="2"/>
  <c r="AB1093" i="2"/>
  <c r="AB1094" i="2"/>
  <c r="AB1095" i="2"/>
  <c r="AB1096" i="2"/>
  <c r="AB1097" i="2"/>
  <c r="AB1098" i="2"/>
  <c r="AB1099" i="2"/>
  <c r="AB1100" i="2"/>
  <c r="AB1101" i="2"/>
  <c r="AB1102" i="2"/>
  <c r="AB1103" i="2"/>
  <c r="AB1104" i="2"/>
  <c r="AB1105" i="2"/>
  <c r="AB1106" i="2"/>
  <c r="AB1107" i="2"/>
  <c r="AB1108" i="2"/>
  <c r="AB1109" i="2"/>
  <c r="AB1110" i="2"/>
  <c r="AB1111" i="2"/>
  <c r="AB1112" i="2"/>
  <c r="AB1113" i="2"/>
  <c r="AB1114" i="2"/>
  <c r="AB1115" i="2"/>
  <c r="AB1116" i="2"/>
  <c r="AB1117" i="2"/>
  <c r="AB1118" i="2"/>
  <c r="AB1119" i="2"/>
  <c r="AB1120" i="2"/>
  <c r="AB1121" i="2"/>
  <c r="AB1122" i="2"/>
  <c r="AB1123" i="2"/>
  <c r="AB1124" i="2"/>
  <c r="AB1125" i="2"/>
  <c r="AB1126" i="2"/>
  <c r="AB1127" i="2"/>
  <c r="AB1128" i="2"/>
  <c r="AB1129" i="2"/>
  <c r="AB1130" i="2"/>
  <c r="AB1131" i="2"/>
  <c r="AB1132" i="2"/>
  <c r="AB1133" i="2"/>
  <c r="AB1134" i="2"/>
  <c r="AB1135" i="2"/>
  <c r="AB1136" i="2"/>
  <c r="AB1137" i="2"/>
  <c r="AB1138" i="2"/>
  <c r="AB1139" i="2"/>
  <c r="AB1140" i="2"/>
  <c r="AB1141" i="2"/>
  <c r="AB1142" i="2"/>
  <c r="AB1143" i="2"/>
  <c r="AB1144" i="2"/>
  <c r="AB1145" i="2"/>
  <c r="AB1146" i="2"/>
  <c r="AB1147" i="2"/>
  <c r="AB1148" i="2"/>
  <c r="AB1149" i="2"/>
  <c r="AB1150" i="2"/>
  <c r="AB1151" i="2"/>
  <c r="AB1152" i="2"/>
  <c r="AB1153" i="2"/>
  <c r="AB1154" i="2"/>
  <c r="AB1155" i="2"/>
  <c r="AB1156" i="2"/>
  <c r="AB1157" i="2"/>
  <c r="AB1158" i="2"/>
  <c r="AB1159" i="2"/>
  <c r="AB1160" i="2"/>
  <c r="AB1161" i="2"/>
  <c r="AB1162" i="2"/>
  <c r="AB1163" i="2"/>
  <c r="AB1164" i="2"/>
  <c r="AB1165" i="2"/>
  <c r="AB1166" i="2"/>
  <c r="AB1167" i="2"/>
  <c r="AB1168" i="2"/>
  <c r="AB1169" i="2"/>
  <c r="AB1170" i="2"/>
  <c r="AB1171" i="2"/>
  <c r="AB1172" i="2"/>
  <c r="AB1173" i="2"/>
  <c r="AB1174" i="2"/>
  <c r="AB1175" i="2"/>
  <c r="AB1176" i="2"/>
  <c r="AB1177" i="2"/>
  <c r="AB1178" i="2"/>
  <c r="AB1179" i="2"/>
  <c r="AB1180" i="2"/>
  <c r="AB1181" i="2"/>
  <c r="AB1182" i="2"/>
  <c r="AB1183" i="2"/>
  <c r="AB1184" i="2"/>
  <c r="AB1185" i="2"/>
  <c r="AB1186" i="2"/>
  <c r="AB1187" i="2"/>
  <c r="AB1188" i="2"/>
  <c r="AB1189" i="2"/>
  <c r="AB1190" i="2"/>
  <c r="AB1191" i="2"/>
  <c r="AB1192" i="2"/>
  <c r="AB1193" i="2"/>
  <c r="AB1194" i="2"/>
  <c r="AB1195" i="2"/>
  <c r="AB1196" i="2"/>
  <c r="AB1197" i="2"/>
  <c r="AB1198" i="2"/>
  <c r="AB1199" i="2"/>
  <c r="AB1200" i="2"/>
  <c r="AB1201" i="2"/>
  <c r="AB1202" i="2"/>
  <c r="AB1203" i="2"/>
  <c r="AB1204" i="2"/>
  <c r="AB1205" i="2"/>
  <c r="AB1206" i="2"/>
  <c r="AB1207" i="2"/>
  <c r="AB1208" i="2"/>
  <c r="AB1209" i="2"/>
  <c r="AB1210" i="2"/>
  <c r="AB1211" i="2"/>
  <c r="AB1212" i="2"/>
  <c r="AB1213" i="2"/>
  <c r="AB1214" i="2"/>
  <c r="AB1215" i="2"/>
  <c r="AB1216" i="2"/>
  <c r="AB1217" i="2"/>
  <c r="AB1218" i="2"/>
  <c r="AB1219" i="2"/>
  <c r="AB1220" i="2"/>
  <c r="AB1221" i="2"/>
  <c r="AB1222" i="2"/>
  <c r="AB1223" i="2"/>
  <c r="AB1224" i="2"/>
  <c r="AB1225" i="2"/>
  <c r="AB1226" i="2"/>
  <c r="AB1227" i="2"/>
  <c r="AB1228" i="2"/>
  <c r="AB1229" i="2"/>
  <c r="AB1230" i="2"/>
  <c r="AB1231" i="2"/>
  <c r="AB1232" i="2"/>
  <c r="AB1233" i="2"/>
  <c r="AB1234" i="2"/>
  <c r="AB1235" i="2"/>
  <c r="AB1236" i="2"/>
  <c r="AB1237" i="2"/>
  <c r="AB1238" i="2"/>
  <c r="AB1239" i="2"/>
  <c r="AB1240" i="2"/>
  <c r="AB1241" i="2"/>
  <c r="AB1242" i="2"/>
  <c r="AB1243" i="2"/>
  <c r="AB1244" i="2"/>
  <c r="AB1245" i="2"/>
  <c r="AB1246" i="2"/>
  <c r="AB1247" i="2"/>
  <c r="AB1248" i="2"/>
  <c r="AB1249" i="2"/>
  <c r="AB1250" i="2"/>
  <c r="AB1251" i="2"/>
  <c r="AB1252" i="2"/>
  <c r="AB1253" i="2"/>
  <c r="AB1254" i="2"/>
  <c r="AB1255" i="2"/>
  <c r="AB1256" i="2"/>
  <c r="AB1257" i="2"/>
  <c r="AB1258" i="2"/>
  <c r="AB1259" i="2"/>
  <c r="AB1260" i="2"/>
  <c r="AB1261" i="2"/>
  <c r="AB1262" i="2"/>
  <c r="AB1263" i="2"/>
  <c r="AB1264" i="2"/>
  <c r="AB1265" i="2"/>
  <c r="AB1266" i="2"/>
  <c r="AB1267" i="2"/>
  <c r="AB1268" i="2"/>
  <c r="AB1269" i="2"/>
  <c r="AB1270" i="2"/>
  <c r="AB1271" i="2"/>
  <c r="AB1272" i="2"/>
  <c r="AB1273" i="2"/>
  <c r="AB1274" i="2"/>
  <c r="AB1275" i="2"/>
  <c r="AB1276" i="2"/>
  <c r="AB1277" i="2"/>
  <c r="AB1278" i="2"/>
  <c r="AB1279" i="2"/>
  <c r="AB1280" i="2"/>
  <c r="AB1281" i="2"/>
  <c r="AB1282" i="2"/>
  <c r="AB1283" i="2"/>
  <c r="AB1284" i="2"/>
  <c r="AB1285" i="2"/>
  <c r="AB1286" i="2"/>
  <c r="AB1287" i="2"/>
  <c r="AB1288" i="2"/>
  <c r="AB1289" i="2"/>
  <c r="AB1290" i="2"/>
  <c r="AB1291" i="2"/>
  <c r="AB1292" i="2"/>
  <c r="AB1293" i="2"/>
  <c r="AB1294" i="2"/>
  <c r="AB1295" i="2"/>
  <c r="AB1296" i="2"/>
  <c r="AB1297" i="2"/>
  <c r="AB1298" i="2"/>
  <c r="AB1299" i="2"/>
  <c r="AB1300" i="2"/>
  <c r="AB1301" i="2"/>
  <c r="AB1302" i="2"/>
  <c r="AB1303" i="2"/>
  <c r="AB1304" i="2"/>
  <c r="AB1305" i="2"/>
  <c r="AB1306" i="2"/>
  <c r="AB1307" i="2"/>
  <c r="AB1308" i="2"/>
  <c r="AB1309" i="2"/>
  <c r="AB1310" i="2"/>
  <c r="AB1311" i="2"/>
  <c r="AB1312" i="2"/>
  <c r="AB1313" i="2"/>
  <c r="AB1314" i="2"/>
  <c r="AB1315" i="2"/>
  <c r="AB1316" i="2"/>
  <c r="AB1317" i="2"/>
  <c r="AB1318" i="2"/>
  <c r="AB1319" i="2"/>
  <c r="AB1320" i="2"/>
  <c r="AB1321" i="2"/>
  <c r="AB1322" i="2"/>
  <c r="AB1323" i="2"/>
  <c r="AB1324" i="2"/>
  <c r="AB1325" i="2"/>
  <c r="AB1326" i="2"/>
  <c r="AB1327" i="2"/>
  <c r="AB1328" i="2"/>
  <c r="AB1329" i="2"/>
  <c r="AB1330" i="2"/>
  <c r="AB1331" i="2"/>
  <c r="AB1332" i="2"/>
  <c r="AB1333" i="2"/>
  <c r="AB1334" i="2"/>
  <c r="AB1335" i="2"/>
  <c r="AB1336" i="2"/>
  <c r="AB1337" i="2"/>
  <c r="AB1338" i="2"/>
  <c r="AB1339" i="2"/>
  <c r="AB1340" i="2"/>
  <c r="AB1341" i="2"/>
  <c r="AB1342" i="2"/>
  <c r="AB1343" i="2"/>
  <c r="AB1344" i="2"/>
  <c r="AB1345" i="2"/>
  <c r="AB1346" i="2"/>
  <c r="AB1347" i="2"/>
  <c r="AB1348" i="2"/>
  <c r="AB1349" i="2"/>
  <c r="AB1350" i="2"/>
  <c r="AB1351" i="2"/>
  <c r="AB1352" i="2"/>
  <c r="AB1353" i="2"/>
  <c r="AB1354" i="2"/>
  <c r="AB1355" i="2"/>
  <c r="AB1356" i="2"/>
  <c r="AB1357" i="2"/>
  <c r="AB1358" i="2"/>
  <c r="AB1359" i="2"/>
  <c r="AB1360" i="2"/>
  <c r="AB1361" i="2"/>
  <c r="AB1362" i="2"/>
  <c r="AB1363" i="2"/>
  <c r="AB1364" i="2"/>
  <c r="AB1365" i="2"/>
  <c r="AB1366" i="2"/>
  <c r="AB1367" i="2"/>
  <c r="AB1368" i="2"/>
  <c r="AB1369" i="2"/>
  <c r="AB1370" i="2"/>
  <c r="AB1371" i="2"/>
  <c r="AB1372" i="2"/>
  <c r="AB1373" i="2"/>
  <c r="AB1374" i="2"/>
  <c r="AB1375" i="2"/>
  <c r="AB1376" i="2"/>
  <c r="AB1377" i="2"/>
  <c r="AB1378" i="2"/>
  <c r="AB1379" i="2"/>
  <c r="AB1380" i="2"/>
  <c r="AB1381" i="2"/>
  <c r="AB1382" i="2"/>
  <c r="AB1383" i="2"/>
  <c r="AB1384" i="2"/>
  <c r="AB1385" i="2"/>
  <c r="AB1386" i="2"/>
  <c r="AB1387" i="2"/>
  <c r="AB1388" i="2"/>
  <c r="AB1389" i="2"/>
  <c r="AB1390" i="2"/>
  <c r="AB1391" i="2"/>
  <c r="AB1392" i="2"/>
  <c r="AB1393" i="2"/>
  <c r="AB1394" i="2"/>
  <c r="AB1395" i="2"/>
  <c r="AB1396" i="2"/>
  <c r="AB1397" i="2"/>
  <c r="AB1398" i="2"/>
  <c r="AB1399" i="2"/>
  <c r="AB1400" i="2"/>
  <c r="AB1401" i="2"/>
  <c r="AB1402" i="2"/>
  <c r="AB1403" i="2"/>
  <c r="AB1404" i="2"/>
  <c r="AB1405" i="2"/>
  <c r="AB1406" i="2"/>
  <c r="AB1407" i="2"/>
  <c r="AB1408" i="2"/>
  <c r="AB1409" i="2"/>
  <c r="AB1410" i="2"/>
  <c r="AB1411" i="2"/>
  <c r="AB1412" i="2"/>
  <c r="AB1413" i="2"/>
  <c r="AB1414" i="2"/>
  <c r="AB1415" i="2"/>
  <c r="AB1416" i="2"/>
  <c r="AB1417" i="2"/>
  <c r="AB1418" i="2"/>
  <c r="AB1419" i="2"/>
  <c r="AB1420" i="2"/>
  <c r="AB1421" i="2"/>
  <c r="AB1422" i="2"/>
  <c r="AB1423" i="2"/>
  <c r="AB1424" i="2"/>
  <c r="AB1425" i="2"/>
  <c r="AB1426" i="2"/>
  <c r="AB1427" i="2"/>
  <c r="AB1428" i="2"/>
  <c r="AB1429" i="2"/>
  <c r="AB1430" i="2"/>
  <c r="AB1431" i="2"/>
  <c r="AB1432" i="2"/>
  <c r="AB1433" i="2"/>
  <c r="AB1434" i="2"/>
  <c r="AB1435" i="2"/>
  <c r="AB1436" i="2"/>
  <c r="AB1437" i="2"/>
  <c r="AB1438" i="2"/>
  <c r="AB1439" i="2"/>
  <c r="AB1440" i="2"/>
  <c r="AB1441" i="2"/>
  <c r="AB1442" i="2"/>
  <c r="AB1443" i="2"/>
  <c r="AB1444" i="2"/>
  <c r="AB1445" i="2"/>
  <c r="AB1446" i="2"/>
  <c r="AB1447" i="2"/>
  <c r="AB1448" i="2"/>
  <c r="AB1449" i="2"/>
  <c r="AB1450" i="2"/>
  <c r="AB1451" i="2"/>
  <c r="AB1452" i="2"/>
  <c r="AB1453" i="2"/>
  <c r="AB1454" i="2"/>
  <c r="AB1455" i="2"/>
  <c r="AB1456" i="2"/>
  <c r="AB1457" i="2"/>
  <c r="AB1458" i="2"/>
  <c r="AB1459" i="2"/>
  <c r="AB1460" i="2"/>
  <c r="AB1461" i="2"/>
  <c r="AB1462" i="2"/>
  <c r="AB1463" i="2"/>
  <c r="AB1464" i="2"/>
  <c r="AB1465" i="2"/>
  <c r="AB1466" i="2"/>
  <c r="AB1467" i="2"/>
  <c r="AB1468" i="2"/>
  <c r="AB1469" i="2"/>
  <c r="AB1470" i="2"/>
  <c r="AB1471" i="2"/>
  <c r="AB1472" i="2"/>
  <c r="AB1473" i="2"/>
  <c r="AB1474" i="2"/>
  <c r="AB1475" i="2"/>
  <c r="AB1476" i="2"/>
  <c r="AB1477" i="2"/>
  <c r="AB1478" i="2"/>
  <c r="AB1479" i="2"/>
  <c r="AB1480" i="2"/>
  <c r="AB1481" i="2"/>
  <c r="AB1482" i="2"/>
  <c r="AB1483" i="2"/>
  <c r="AB1484" i="2"/>
  <c r="AB1485" i="2"/>
  <c r="AB1486" i="2"/>
  <c r="AB1487" i="2"/>
  <c r="AB1488" i="2"/>
  <c r="AB1489" i="2"/>
  <c r="AB1490" i="2"/>
  <c r="AB1491" i="2"/>
  <c r="AB1492" i="2"/>
  <c r="AB1493" i="2"/>
  <c r="AB1494" i="2"/>
  <c r="AB1495" i="2"/>
  <c r="AB1496" i="2"/>
  <c r="AB1497" i="2"/>
  <c r="AB1498" i="2"/>
  <c r="AB1499" i="2"/>
  <c r="AB1500" i="2"/>
  <c r="AB1501" i="2"/>
  <c r="AB1502" i="2"/>
  <c r="AB1503" i="2"/>
  <c r="AB1504" i="2"/>
  <c r="AB1505" i="2"/>
  <c r="AB1506" i="2"/>
  <c r="AB1507" i="2"/>
  <c r="AB1508" i="2"/>
  <c r="AB1509" i="2"/>
  <c r="AB1510" i="2"/>
  <c r="AB1511" i="2"/>
  <c r="AB1512" i="2"/>
  <c r="AB1513" i="2"/>
  <c r="AB1514" i="2"/>
  <c r="AB1515" i="2"/>
  <c r="AB1516" i="2"/>
  <c r="AB1517" i="2"/>
  <c r="AB1518" i="2"/>
  <c r="AB1519" i="2"/>
  <c r="AB1520" i="2"/>
  <c r="AB1521" i="2"/>
  <c r="AB1522" i="2"/>
  <c r="AB1523" i="2"/>
  <c r="AB1524" i="2"/>
  <c r="AB1525" i="2"/>
  <c r="AB1526" i="2"/>
  <c r="AB1527" i="2"/>
  <c r="AB1528" i="2"/>
  <c r="AB1529" i="2"/>
  <c r="AB1530" i="2"/>
  <c r="AB1531" i="2"/>
  <c r="AB1532" i="2"/>
  <c r="AB1533" i="2"/>
  <c r="AB1534" i="2"/>
  <c r="AB1535" i="2"/>
  <c r="AB1536" i="2"/>
  <c r="AB1537" i="2"/>
  <c r="AB1538" i="2"/>
  <c r="AB1539" i="2"/>
  <c r="AB1540" i="2"/>
  <c r="AB1541" i="2"/>
  <c r="AB1542" i="2"/>
  <c r="AB1543" i="2"/>
  <c r="AB1544" i="2"/>
  <c r="AB1545" i="2"/>
  <c r="AB1546" i="2"/>
  <c r="AB1547" i="2"/>
  <c r="AB1548" i="2"/>
  <c r="AB1549" i="2"/>
  <c r="AB1550" i="2"/>
  <c r="AB1551" i="2"/>
  <c r="AB1552" i="2"/>
  <c r="AB1553" i="2"/>
  <c r="AB1554" i="2"/>
  <c r="AB1555" i="2"/>
  <c r="AB1556" i="2"/>
  <c r="AB1557" i="2"/>
  <c r="AB1558" i="2"/>
  <c r="AB1559" i="2"/>
  <c r="AB1560" i="2"/>
  <c r="AB1561" i="2"/>
  <c r="AB1562" i="2"/>
  <c r="AB1563" i="2"/>
  <c r="AB1564" i="2"/>
  <c r="AB1565" i="2"/>
  <c r="AB1566" i="2"/>
  <c r="AB1567" i="2"/>
  <c r="AB1568" i="2"/>
  <c r="AB1569" i="2"/>
  <c r="AB1570" i="2"/>
  <c r="AB1571" i="2"/>
  <c r="AB1572" i="2"/>
  <c r="AB1573" i="2"/>
  <c r="AB1574" i="2"/>
  <c r="AB1575" i="2"/>
  <c r="AB1576" i="2"/>
  <c r="AB1577" i="2"/>
  <c r="AB1578" i="2"/>
  <c r="AB1579" i="2"/>
  <c r="AB1580" i="2"/>
  <c r="AB1581" i="2"/>
  <c r="AB1582" i="2"/>
  <c r="AB1583" i="2"/>
  <c r="AB1584" i="2"/>
  <c r="AB1585" i="2"/>
  <c r="AB1586" i="2"/>
  <c r="AB1587" i="2"/>
  <c r="AB1588" i="2"/>
  <c r="AB1589" i="2"/>
  <c r="AB1590" i="2"/>
  <c r="AB1591" i="2"/>
  <c r="AB1592" i="2"/>
  <c r="AB1593" i="2"/>
  <c r="AB1594" i="2"/>
  <c r="AB1595" i="2"/>
  <c r="AB1596" i="2"/>
  <c r="AB1597" i="2"/>
  <c r="AB1598" i="2"/>
  <c r="AB1599" i="2"/>
  <c r="AB1600" i="2"/>
  <c r="AB1601" i="2"/>
  <c r="AB1602" i="2"/>
  <c r="AB1603" i="2"/>
  <c r="AB1604" i="2"/>
  <c r="AB1605" i="2"/>
  <c r="AB1606" i="2"/>
  <c r="AB1607" i="2"/>
  <c r="AB1608" i="2"/>
  <c r="AB1609" i="2"/>
  <c r="AB1610" i="2"/>
  <c r="AB1611" i="2"/>
  <c r="AB1612" i="2"/>
  <c r="AB1613" i="2"/>
  <c r="AB1614" i="2"/>
  <c r="AB1615" i="2"/>
  <c r="AB1616" i="2"/>
  <c r="AB1617" i="2"/>
  <c r="AB1618" i="2"/>
  <c r="AB1619" i="2"/>
  <c r="AB1620" i="2"/>
  <c r="AB1621" i="2"/>
  <c r="AB1622" i="2"/>
  <c r="AB1623" i="2"/>
  <c r="AB1624" i="2"/>
  <c r="AB1625" i="2"/>
  <c r="AB1626" i="2"/>
  <c r="AB1627" i="2"/>
  <c r="AB1628" i="2"/>
  <c r="AB1629" i="2"/>
  <c r="AB1630" i="2"/>
  <c r="AB1631" i="2"/>
  <c r="AB1632" i="2"/>
  <c r="AB1633" i="2"/>
  <c r="AB1634" i="2"/>
  <c r="AB1635" i="2"/>
  <c r="AB1636" i="2"/>
  <c r="AB1637" i="2"/>
  <c r="AB1638" i="2"/>
  <c r="AB1639" i="2"/>
  <c r="AB1640" i="2"/>
  <c r="AB1641" i="2"/>
  <c r="AB1642" i="2"/>
  <c r="AB1643" i="2"/>
  <c r="AB1644" i="2"/>
  <c r="AB1645" i="2"/>
  <c r="AB1646" i="2"/>
  <c r="AB1647" i="2"/>
  <c r="AB1648" i="2"/>
  <c r="AB1649" i="2"/>
  <c r="AB1650" i="2"/>
  <c r="AB1651" i="2"/>
  <c r="AB1652" i="2"/>
  <c r="AB1653" i="2"/>
  <c r="AB1654" i="2"/>
  <c r="AB1655" i="2"/>
  <c r="AB1656" i="2"/>
  <c r="AB1657" i="2"/>
  <c r="AB1658" i="2"/>
  <c r="AB1659" i="2"/>
  <c r="AB1660" i="2"/>
  <c r="AB1661" i="2"/>
  <c r="AB1662" i="2"/>
  <c r="AB1663" i="2"/>
  <c r="AB1664" i="2"/>
  <c r="AB1665" i="2"/>
  <c r="AB1666" i="2"/>
  <c r="AB1667" i="2"/>
  <c r="AB1668" i="2"/>
  <c r="AB1669" i="2"/>
  <c r="AB1670" i="2"/>
  <c r="AB1671" i="2"/>
  <c r="AB1672" i="2"/>
  <c r="AB1673" i="2"/>
  <c r="AB1674" i="2"/>
  <c r="AB1675" i="2"/>
  <c r="AB1676" i="2"/>
  <c r="AB1677" i="2"/>
  <c r="AB1678" i="2"/>
  <c r="AB1679" i="2"/>
  <c r="AB1680" i="2"/>
  <c r="AB1681" i="2"/>
  <c r="AB1682" i="2"/>
  <c r="AB1683" i="2"/>
  <c r="AB1684" i="2"/>
  <c r="AB1685" i="2"/>
  <c r="AB1686" i="2"/>
  <c r="AB1687" i="2"/>
  <c r="AB1688" i="2"/>
  <c r="AB1689" i="2"/>
  <c r="AB1690" i="2"/>
  <c r="AB1691" i="2"/>
  <c r="AB1692" i="2"/>
  <c r="AB1693" i="2"/>
  <c r="AB1694" i="2"/>
  <c r="AB1695" i="2"/>
  <c r="AB1696" i="2"/>
  <c r="AB1697" i="2"/>
  <c r="AB1698" i="2"/>
  <c r="AB1699" i="2"/>
  <c r="AB1700" i="2"/>
  <c r="AB1701" i="2"/>
  <c r="AB1702" i="2"/>
  <c r="AB1703" i="2"/>
  <c r="AB1704" i="2"/>
  <c r="AB1705" i="2"/>
  <c r="AB1706" i="2"/>
  <c r="AB1707" i="2"/>
  <c r="AB1708" i="2"/>
  <c r="AB1709" i="2"/>
  <c r="AB1710" i="2"/>
  <c r="AB1711" i="2"/>
  <c r="AB1712" i="2"/>
  <c r="AB1713" i="2"/>
  <c r="AB1714" i="2"/>
  <c r="AB1715" i="2"/>
  <c r="AB1716" i="2"/>
  <c r="AB1717" i="2"/>
  <c r="AB1718" i="2"/>
  <c r="AB1719" i="2"/>
  <c r="AB1720" i="2"/>
  <c r="AB1721" i="2"/>
  <c r="AB1722" i="2"/>
  <c r="AB1723" i="2"/>
  <c r="AB1724" i="2"/>
  <c r="AB1725" i="2"/>
  <c r="AB1726" i="2"/>
  <c r="AB1727" i="2"/>
  <c r="AB1728" i="2"/>
  <c r="AB1729" i="2"/>
  <c r="AB1730" i="2"/>
  <c r="AB1731" i="2"/>
  <c r="AB1732" i="2"/>
  <c r="AB1733" i="2"/>
  <c r="AB1734" i="2"/>
  <c r="AB1735" i="2"/>
  <c r="AB1736" i="2"/>
  <c r="AB1737" i="2"/>
  <c r="AB1738" i="2"/>
  <c r="AB1739" i="2"/>
  <c r="AB1740" i="2"/>
  <c r="AB1741" i="2"/>
  <c r="AB1742" i="2"/>
  <c r="AB1743" i="2"/>
  <c r="AB1744" i="2"/>
  <c r="AB1745" i="2"/>
  <c r="AB1746" i="2"/>
  <c r="AB1747" i="2"/>
  <c r="AB1748" i="2"/>
  <c r="AB1749" i="2"/>
  <c r="AB1750" i="2"/>
  <c r="AB1751" i="2"/>
  <c r="AB1752" i="2"/>
  <c r="AB1753" i="2"/>
  <c r="AB1754" i="2"/>
  <c r="AB1755" i="2"/>
  <c r="AB1756" i="2"/>
  <c r="AB1757" i="2"/>
  <c r="AB1758" i="2"/>
  <c r="AB1759" i="2"/>
  <c r="AB1760" i="2"/>
  <c r="AB1761" i="2"/>
  <c r="AB1762" i="2"/>
  <c r="AB1763" i="2"/>
  <c r="AB1764" i="2"/>
  <c r="AB1765" i="2"/>
  <c r="AB1766" i="2"/>
  <c r="AB1767" i="2"/>
  <c r="AB1768" i="2"/>
  <c r="AB1769" i="2"/>
  <c r="AB1770" i="2"/>
  <c r="AB1771" i="2"/>
  <c r="AB1772" i="2"/>
  <c r="AB1773" i="2"/>
  <c r="AB1774" i="2"/>
  <c r="AB1775" i="2"/>
  <c r="AB1776" i="2"/>
  <c r="AB1777" i="2"/>
  <c r="AB1778" i="2"/>
  <c r="AB1779" i="2"/>
  <c r="AB1780" i="2"/>
  <c r="AB1781" i="2"/>
  <c r="AB1782" i="2"/>
  <c r="AB1783" i="2"/>
  <c r="AB1784" i="2"/>
  <c r="AB1785" i="2"/>
  <c r="AB1786" i="2"/>
  <c r="AB1787" i="2"/>
  <c r="AB1788" i="2"/>
  <c r="AB1789" i="2"/>
  <c r="AB1790" i="2"/>
  <c r="AB1791" i="2"/>
  <c r="AB1792" i="2"/>
  <c r="AB1793" i="2"/>
  <c r="AB1794" i="2"/>
  <c r="AB1795" i="2"/>
  <c r="AB1796" i="2"/>
  <c r="AB1797" i="2"/>
  <c r="AB1798" i="2"/>
  <c r="AB1799" i="2"/>
  <c r="AB1800" i="2"/>
  <c r="AB1801" i="2"/>
  <c r="AB1802" i="2"/>
  <c r="AB1803" i="2"/>
  <c r="AB3" i="2"/>
  <c r="AA4" i="2"/>
  <c r="AA5" i="2"/>
  <c r="AA6" i="2"/>
  <c r="AA7" i="2"/>
  <c r="AA8" i="2"/>
  <c r="AA9" i="2"/>
  <c r="AA10" i="2"/>
  <c r="AA11" i="2"/>
  <c r="AA12" i="2"/>
  <c r="AA13" i="2"/>
  <c r="AA14" i="2"/>
  <c r="AA15" i="2"/>
  <c r="AA16" i="2"/>
  <c r="AA17" i="2"/>
  <c r="AA18" i="2"/>
  <c r="AA19" i="2"/>
  <c r="AA20" i="2"/>
  <c r="AA21" i="2"/>
  <c r="AA22" i="2"/>
  <c r="AA23" i="2"/>
  <c r="AA24" i="2"/>
  <c r="AA25" i="2"/>
  <c r="AA26" i="2"/>
  <c r="AA27" i="2"/>
  <c r="AA28" i="2"/>
  <c r="AA29" i="2"/>
  <c r="AA30" i="2"/>
  <c r="AA31" i="2"/>
  <c r="AA32" i="2"/>
  <c r="AA33" i="2"/>
  <c r="AA34" i="2"/>
  <c r="AA35" i="2"/>
  <c r="AA36" i="2"/>
  <c r="AA37" i="2"/>
  <c r="AA38" i="2"/>
  <c r="AA39" i="2"/>
  <c r="AA40" i="2"/>
  <c r="AA41" i="2"/>
  <c r="AA42" i="2"/>
  <c r="AA43" i="2"/>
  <c r="AA44" i="2"/>
  <c r="AA45" i="2"/>
  <c r="AA46" i="2"/>
  <c r="AA47" i="2"/>
  <c r="AA48" i="2"/>
  <c r="AA49" i="2"/>
  <c r="AA50" i="2"/>
  <c r="AA51" i="2"/>
  <c r="AA52" i="2"/>
  <c r="AA53" i="2"/>
  <c r="AA54" i="2"/>
  <c r="AA55" i="2"/>
  <c r="AA56" i="2"/>
  <c r="AA57" i="2"/>
  <c r="AA58" i="2"/>
  <c r="AA59" i="2"/>
  <c r="AA60" i="2"/>
  <c r="AA61" i="2"/>
  <c r="AA62" i="2"/>
  <c r="AA63" i="2"/>
  <c r="AA64" i="2"/>
  <c r="AA65" i="2"/>
  <c r="AA66" i="2"/>
  <c r="AA67" i="2"/>
  <c r="AA68" i="2"/>
  <c r="AA69" i="2"/>
  <c r="AA70" i="2"/>
  <c r="AA71" i="2"/>
  <c r="AA72" i="2"/>
  <c r="AA73" i="2"/>
  <c r="AA74" i="2"/>
  <c r="AA75" i="2"/>
  <c r="AA76" i="2"/>
  <c r="AA77" i="2"/>
  <c r="AA78" i="2"/>
  <c r="AA79" i="2"/>
  <c r="AA80" i="2"/>
  <c r="AA81" i="2"/>
  <c r="AA82" i="2"/>
  <c r="AA83" i="2"/>
  <c r="AA84" i="2"/>
  <c r="AA85" i="2"/>
  <c r="AA86" i="2"/>
  <c r="AA87" i="2"/>
  <c r="AA88" i="2"/>
  <c r="AA89" i="2"/>
  <c r="AA90" i="2"/>
  <c r="AA91" i="2"/>
  <c r="AA92" i="2"/>
  <c r="AA93" i="2"/>
  <c r="AA94" i="2"/>
  <c r="AA95" i="2"/>
  <c r="AA96" i="2"/>
  <c r="AA97" i="2"/>
  <c r="AA98" i="2"/>
  <c r="AA99" i="2"/>
  <c r="AA100" i="2"/>
  <c r="AA101" i="2"/>
  <c r="AA102" i="2"/>
  <c r="AA103" i="2"/>
  <c r="AA104" i="2"/>
  <c r="AA105" i="2"/>
  <c r="AA106" i="2"/>
  <c r="AA107" i="2"/>
  <c r="AA108" i="2"/>
  <c r="AA109" i="2"/>
  <c r="AA110" i="2"/>
  <c r="AA111" i="2"/>
  <c r="AA112" i="2"/>
  <c r="AA113" i="2"/>
  <c r="AA114" i="2"/>
  <c r="AA115" i="2"/>
  <c r="AA116" i="2"/>
  <c r="AA117" i="2"/>
  <c r="AA118" i="2"/>
  <c r="AA119" i="2"/>
  <c r="AA120" i="2"/>
  <c r="AA121" i="2"/>
  <c r="AA122" i="2"/>
  <c r="AA123" i="2"/>
  <c r="AA124" i="2"/>
  <c r="AA125" i="2"/>
  <c r="AA126" i="2"/>
  <c r="AA127" i="2"/>
  <c r="AA128" i="2"/>
  <c r="AA129" i="2"/>
  <c r="AA130" i="2"/>
  <c r="AA131" i="2"/>
  <c r="AA132" i="2"/>
  <c r="AA133" i="2"/>
  <c r="AA134" i="2"/>
  <c r="AA135" i="2"/>
  <c r="AA136" i="2"/>
  <c r="AA137" i="2"/>
  <c r="AA138" i="2"/>
  <c r="AA139" i="2"/>
  <c r="AA140" i="2"/>
  <c r="AA141" i="2"/>
  <c r="AA142" i="2"/>
  <c r="AA143" i="2"/>
  <c r="AA144" i="2"/>
  <c r="AA145" i="2"/>
  <c r="AA146" i="2"/>
  <c r="AA147" i="2"/>
  <c r="AA148" i="2"/>
  <c r="AA149" i="2"/>
  <c r="AA150" i="2"/>
  <c r="AA151" i="2"/>
  <c r="AA152" i="2"/>
  <c r="AA153" i="2"/>
  <c r="AA154" i="2"/>
  <c r="AA155" i="2"/>
  <c r="AA156" i="2"/>
  <c r="AA157" i="2"/>
  <c r="AA158" i="2"/>
  <c r="AA159" i="2"/>
  <c r="AA160" i="2"/>
  <c r="AA161" i="2"/>
  <c r="AA162" i="2"/>
  <c r="AA163" i="2"/>
  <c r="AA164" i="2"/>
  <c r="AA165" i="2"/>
  <c r="AA166" i="2"/>
  <c r="AA167" i="2"/>
  <c r="AA168" i="2"/>
  <c r="AA169" i="2"/>
  <c r="AA170" i="2"/>
  <c r="AA171" i="2"/>
  <c r="AA172" i="2"/>
  <c r="AA173" i="2"/>
  <c r="AA174" i="2"/>
  <c r="AA175" i="2"/>
  <c r="AA176" i="2"/>
  <c r="AA177" i="2"/>
  <c r="AA178" i="2"/>
  <c r="AA179" i="2"/>
  <c r="AA180" i="2"/>
  <c r="AA181" i="2"/>
  <c r="AA182" i="2"/>
  <c r="AA183" i="2"/>
  <c r="AA184" i="2"/>
  <c r="AA185" i="2"/>
  <c r="AA186" i="2"/>
  <c r="AA187" i="2"/>
  <c r="AA188" i="2"/>
  <c r="AA189" i="2"/>
  <c r="AA190" i="2"/>
  <c r="AA191" i="2"/>
  <c r="AA192" i="2"/>
  <c r="AA193" i="2"/>
  <c r="AA194" i="2"/>
  <c r="AA195" i="2"/>
  <c r="AA196" i="2"/>
  <c r="AA197" i="2"/>
  <c r="AA198" i="2"/>
  <c r="AA199" i="2"/>
  <c r="AA200" i="2"/>
  <c r="AA201" i="2"/>
  <c r="AA202" i="2"/>
  <c r="AA203" i="2"/>
  <c r="AA204" i="2"/>
  <c r="AA205" i="2"/>
  <c r="AA206" i="2"/>
  <c r="AA207" i="2"/>
  <c r="AA208" i="2"/>
  <c r="AA209" i="2"/>
  <c r="AA210" i="2"/>
  <c r="AA211" i="2"/>
  <c r="AA212" i="2"/>
  <c r="AA213" i="2"/>
  <c r="AA214" i="2"/>
  <c r="AA215" i="2"/>
  <c r="AA216" i="2"/>
  <c r="AA217" i="2"/>
  <c r="AA218" i="2"/>
  <c r="AA219" i="2"/>
  <c r="AA220" i="2"/>
  <c r="AA221" i="2"/>
  <c r="AA222" i="2"/>
  <c r="AA223" i="2"/>
  <c r="AA224" i="2"/>
  <c r="AA225" i="2"/>
  <c r="AA226" i="2"/>
  <c r="AA227" i="2"/>
  <c r="AA228" i="2"/>
  <c r="AA229" i="2"/>
  <c r="AA230" i="2"/>
  <c r="AA231" i="2"/>
  <c r="AA232" i="2"/>
  <c r="AA233" i="2"/>
  <c r="AA234" i="2"/>
  <c r="AA235" i="2"/>
  <c r="AA236" i="2"/>
  <c r="AA237" i="2"/>
  <c r="AA238" i="2"/>
  <c r="AA239" i="2"/>
  <c r="AA240" i="2"/>
  <c r="AA241" i="2"/>
  <c r="AA242" i="2"/>
  <c r="AA243" i="2"/>
  <c r="AA244" i="2"/>
  <c r="AA245" i="2"/>
  <c r="AA246" i="2"/>
  <c r="AA247" i="2"/>
  <c r="AA248" i="2"/>
  <c r="AA249" i="2"/>
  <c r="AA250" i="2"/>
  <c r="AA251" i="2"/>
  <c r="AA252" i="2"/>
  <c r="AA253" i="2"/>
  <c r="AA254" i="2"/>
  <c r="AA255" i="2"/>
  <c r="AA256" i="2"/>
  <c r="AA257" i="2"/>
  <c r="AA258" i="2"/>
  <c r="AA259" i="2"/>
  <c r="AA260" i="2"/>
  <c r="AA261" i="2"/>
  <c r="AA262" i="2"/>
  <c r="AA263" i="2"/>
  <c r="AA264" i="2"/>
  <c r="AA265" i="2"/>
  <c r="AA266" i="2"/>
  <c r="AA267" i="2"/>
  <c r="AA268" i="2"/>
  <c r="AA269" i="2"/>
  <c r="AA270" i="2"/>
  <c r="AA271" i="2"/>
  <c r="AA272" i="2"/>
  <c r="AA273" i="2"/>
  <c r="AA274" i="2"/>
  <c r="AA275" i="2"/>
  <c r="AA276" i="2"/>
  <c r="AA277" i="2"/>
  <c r="AA278" i="2"/>
  <c r="AA279" i="2"/>
  <c r="AA280" i="2"/>
  <c r="AA281" i="2"/>
  <c r="AA282" i="2"/>
  <c r="AA283" i="2"/>
  <c r="AA284" i="2"/>
  <c r="AA285" i="2"/>
  <c r="AA286" i="2"/>
  <c r="AA287" i="2"/>
  <c r="AA288" i="2"/>
  <c r="AA289" i="2"/>
  <c r="AA290" i="2"/>
  <c r="AA291" i="2"/>
  <c r="AA292" i="2"/>
  <c r="AA293" i="2"/>
  <c r="AA294" i="2"/>
  <c r="AA295" i="2"/>
  <c r="AA296" i="2"/>
  <c r="AA297" i="2"/>
  <c r="AA298" i="2"/>
  <c r="AA299" i="2"/>
  <c r="AA300" i="2"/>
  <c r="AA301" i="2"/>
  <c r="AA302" i="2"/>
  <c r="AA303" i="2"/>
  <c r="AA304" i="2"/>
  <c r="AA305" i="2"/>
  <c r="AA306" i="2"/>
  <c r="AA307" i="2"/>
  <c r="AA308" i="2"/>
  <c r="AA309" i="2"/>
  <c r="AA310" i="2"/>
  <c r="AA311" i="2"/>
  <c r="AA312" i="2"/>
  <c r="AA313" i="2"/>
  <c r="AA314" i="2"/>
  <c r="AA315" i="2"/>
  <c r="AA316" i="2"/>
  <c r="AA317" i="2"/>
  <c r="AA318" i="2"/>
  <c r="AA319" i="2"/>
  <c r="AA320" i="2"/>
  <c r="AA321" i="2"/>
  <c r="AA322" i="2"/>
  <c r="AA323" i="2"/>
  <c r="AA324" i="2"/>
  <c r="AA325" i="2"/>
  <c r="AA326" i="2"/>
  <c r="AA327" i="2"/>
  <c r="AA328" i="2"/>
  <c r="AA329" i="2"/>
  <c r="AA330" i="2"/>
  <c r="AA331" i="2"/>
  <c r="AA332" i="2"/>
  <c r="AA333" i="2"/>
  <c r="AA334" i="2"/>
  <c r="AA335" i="2"/>
  <c r="AA336" i="2"/>
  <c r="AA337" i="2"/>
  <c r="AA338" i="2"/>
  <c r="AA339" i="2"/>
  <c r="AA340" i="2"/>
  <c r="AA341" i="2"/>
  <c r="AA342" i="2"/>
  <c r="AA343" i="2"/>
  <c r="AA344" i="2"/>
  <c r="AA345" i="2"/>
  <c r="AA346" i="2"/>
  <c r="AA347" i="2"/>
  <c r="AA348" i="2"/>
  <c r="AA349" i="2"/>
  <c r="AA350" i="2"/>
  <c r="AA351" i="2"/>
  <c r="AA352" i="2"/>
  <c r="AA353" i="2"/>
  <c r="AA354" i="2"/>
  <c r="AA355" i="2"/>
  <c r="AA356" i="2"/>
  <c r="AA357" i="2"/>
  <c r="AA358" i="2"/>
  <c r="AA359" i="2"/>
  <c r="AA360" i="2"/>
  <c r="AA361" i="2"/>
  <c r="AA362" i="2"/>
  <c r="AA363" i="2"/>
  <c r="AA364" i="2"/>
  <c r="AA365" i="2"/>
  <c r="AA366" i="2"/>
  <c r="AA367" i="2"/>
  <c r="AA368" i="2"/>
  <c r="AA369" i="2"/>
  <c r="AA370" i="2"/>
  <c r="AA371" i="2"/>
  <c r="AA372" i="2"/>
  <c r="AA373" i="2"/>
  <c r="AA374" i="2"/>
  <c r="AA375" i="2"/>
  <c r="AA376" i="2"/>
  <c r="AA377" i="2"/>
  <c r="AA378" i="2"/>
  <c r="AA379" i="2"/>
  <c r="AA380" i="2"/>
  <c r="AA381" i="2"/>
  <c r="AA382" i="2"/>
  <c r="AA383" i="2"/>
  <c r="AA384" i="2"/>
  <c r="AA385" i="2"/>
  <c r="AA386" i="2"/>
  <c r="AA387" i="2"/>
  <c r="AA388" i="2"/>
  <c r="AA389" i="2"/>
  <c r="AA390" i="2"/>
  <c r="AA391" i="2"/>
  <c r="AA392" i="2"/>
  <c r="AA393" i="2"/>
  <c r="AA394" i="2"/>
  <c r="AA395" i="2"/>
  <c r="AA396" i="2"/>
  <c r="AA397" i="2"/>
  <c r="AA398" i="2"/>
  <c r="AA399" i="2"/>
  <c r="AA400" i="2"/>
  <c r="AA401" i="2"/>
  <c r="AA402" i="2"/>
  <c r="AA403" i="2"/>
  <c r="AA404" i="2"/>
  <c r="AA405" i="2"/>
  <c r="AA406" i="2"/>
  <c r="AA407" i="2"/>
  <c r="AA408" i="2"/>
  <c r="AA409" i="2"/>
  <c r="AA410" i="2"/>
  <c r="AA411" i="2"/>
  <c r="AA412" i="2"/>
  <c r="AA413" i="2"/>
  <c r="AA414" i="2"/>
  <c r="AA415" i="2"/>
  <c r="AA416" i="2"/>
  <c r="AA417" i="2"/>
  <c r="AA418" i="2"/>
  <c r="AA419" i="2"/>
  <c r="AA420" i="2"/>
  <c r="AA421" i="2"/>
  <c r="AA422" i="2"/>
  <c r="AA423" i="2"/>
  <c r="AA424" i="2"/>
  <c r="AA425" i="2"/>
  <c r="AA426" i="2"/>
  <c r="AA427" i="2"/>
  <c r="AA428" i="2"/>
  <c r="AA429" i="2"/>
  <c r="AA430" i="2"/>
  <c r="AA431" i="2"/>
  <c r="AA432" i="2"/>
  <c r="AA433" i="2"/>
  <c r="AA434" i="2"/>
  <c r="AA435" i="2"/>
  <c r="AA436" i="2"/>
  <c r="AA437" i="2"/>
  <c r="AA438" i="2"/>
  <c r="AA439" i="2"/>
  <c r="AA440" i="2"/>
  <c r="AA441" i="2"/>
  <c r="AA442" i="2"/>
  <c r="AA443" i="2"/>
  <c r="AA444" i="2"/>
  <c r="AA445" i="2"/>
  <c r="AA446" i="2"/>
  <c r="AA447" i="2"/>
  <c r="AA448" i="2"/>
  <c r="AA449" i="2"/>
  <c r="AA450" i="2"/>
  <c r="AA451" i="2"/>
  <c r="AA452" i="2"/>
  <c r="AA453" i="2"/>
  <c r="AA454" i="2"/>
  <c r="AA455" i="2"/>
  <c r="AA456" i="2"/>
  <c r="AA457" i="2"/>
  <c r="AA458" i="2"/>
  <c r="AA459" i="2"/>
  <c r="AA460" i="2"/>
  <c r="AA461" i="2"/>
  <c r="AA462" i="2"/>
  <c r="AA463" i="2"/>
  <c r="AA464" i="2"/>
  <c r="AA465" i="2"/>
  <c r="AA466" i="2"/>
  <c r="AA467" i="2"/>
  <c r="AA468" i="2"/>
  <c r="AA469" i="2"/>
  <c r="AA470" i="2"/>
  <c r="AA471" i="2"/>
  <c r="AA472" i="2"/>
  <c r="AA473" i="2"/>
  <c r="AA474" i="2"/>
  <c r="AA475" i="2"/>
  <c r="AA476" i="2"/>
  <c r="AA477" i="2"/>
  <c r="AA478" i="2"/>
  <c r="AA479" i="2"/>
  <c r="AA480" i="2"/>
  <c r="AA481" i="2"/>
  <c r="AA482" i="2"/>
  <c r="AA483" i="2"/>
  <c r="AA484" i="2"/>
  <c r="AA485" i="2"/>
  <c r="AA486" i="2"/>
  <c r="AA487" i="2"/>
  <c r="AA488" i="2"/>
  <c r="AA489" i="2"/>
  <c r="AA490" i="2"/>
  <c r="AA491" i="2"/>
  <c r="AA492" i="2"/>
  <c r="AA493" i="2"/>
  <c r="AA494" i="2"/>
  <c r="AA495" i="2"/>
  <c r="AA496" i="2"/>
  <c r="AA497" i="2"/>
  <c r="AA498" i="2"/>
  <c r="AA499" i="2"/>
  <c r="AA500" i="2"/>
  <c r="AA501" i="2"/>
  <c r="AA502" i="2"/>
  <c r="AA503" i="2"/>
  <c r="AA504" i="2"/>
  <c r="AA505" i="2"/>
  <c r="AA506" i="2"/>
  <c r="AA507" i="2"/>
  <c r="AA508" i="2"/>
  <c r="AA509" i="2"/>
  <c r="AA510" i="2"/>
  <c r="AA511" i="2"/>
  <c r="AA512" i="2"/>
  <c r="AA513" i="2"/>
  <c r="AA514" i="2"/>
  <c r="AA515" i="2"/>
  <c r="AA516" i="2"/>
  <c r="AA517" i="2"/>
  <c r="AA518" i="2"/>
  <c r="AA519" i="2"/>
  <c r="AA520" i="2"/>
  <c r="AA521" i="2"/>
  <c r="AA522" i="2"/>
  <c r="AA523" i="2"/>
  <c r="AA524" i="2"/>
  <c r="AA525" i="2"/>
  <c r="AA526" i="2"/>
  <c r="AA527" i="2"/>
  <c r="AA528" i="2"/>
  <c r="AA529" i="2"/>
  <c r="AA530" i="2"/>
  <c r="AA531" i="2"/>
  <c r="AA532" i="2"/>
  <c r="AA533" i="2"/>
  <c r="AA534" i="2"/>
  <c r="AA535" i="2"/>
  <c r="AA536" i="2"/>
  <c r="AA537" i="2"/>
  <c r="AA538" i="2"/>
  <c r="AA539" i="2"/>
  <c r="AA540" i="2"/>
  <c r="AA541" i="2"/>
  <c r="AA542" i="2"/>
  <c r="AA543" i="2"/>
  <c r="AA544" i="2"/>
  <c r="AA545" i="2"/>
  <c r="AA546" i="2"/>
  <c r="AA547" i="2"/>
  <c r="AA548" i="2"/>
  <c r="AA549" i="2"/>
  <c r="AA550" i="2"/>
  <c r="AA551" i="2"/>
  <c r="AA552" i="2"/>
  <c r="AA553" i="2"/>
  <c r="AA554" i="2"/>
  <c r="AA555" i="2"/>
  <c r="AA556" i="2"/>
  <c r="AA557" i="2"/>
  <c r="AA558" i="2"/>
  <c r="AA559" i="2"/>
  <c r="AA560" i="2"/>
  <c r="AA561" i="2"/>
  <c r="AA562" i="2"/>
  <c r="AA563" i="2"/>
  <c r="AA564" i="2"/>
  <c r="AA565" i="2"/>
  <c r="AA566" i="2"/>
  <c r="AA567" i="2"/>
  <c r="AA568" i="2"/>
  <c r="AA569" i="2"/>
  <c r="AA570" i="2"/>
  <c r="AA571" i="2"/>
  <c r="AA572" i="2"/>
  <c r="AA573" i="2"/>
  <c r="AA574" i="2"/>
  <c r="AA575" i="2"/>
  <c r="AA576" i="2"/>
  <c r="AA577" i="2"/>
  <c r="AA578" i="2"/>
  <c r="AA579" i="2"/>
  <c r="AA580" i="2"/>
  <c r="AA581" i="2"/>
  <c r="AA582" i="2"/>
  <c r="AA583" i="2"/>
  <c r="AA584" i="2"/>
  <c r="AA585" i="2"/>
  <c r="AA586" i="2"/>
  <c r="AA587" i="2"/>
  <c r="AA588" i="2"/>
  <c r="AA589" i="2"/>
  <c r="AA590" i="2"/>
  <c r="AA591" i="2"/>
  <c r="AA592" i="2"/>
  <c r="AA593" i="2"/>
  <c r="AA594" i="2"/>
  <c r="AA595" i="2"/>
  <c r="AA596" i="2"/>
  <c r="AA597" i="2"/>
  <c r="AA598" i="2"/>
  <c r="AA599" i="2"/>
  <c r="AA600" i="2"/>
  <c r="AA601" i="2"/>
  <c r="AA602" i="2"/>
  <c r="AA603" i="2"/>
  <c r="AA604" i="2"/>
  <c r="AA605" i="2"/>
  <c r="AA606" i="2"/>
  <c r="AA607" i="2"/>
  <c r="AA608" i="2"/>
  <c r="AA609" i="2"/>
  <c r="AA610" i="2"/>
  <c r="AA611" i="2"/>
  <c r="AA612" i="2"/>
  <c r="AA613" i="2"/>
  <c r="AA614" i="2"/>
  <c r="AA615" i="2"/>
  <c r="AA616" i="2"/>
  <c r="AA617" i="2"/>
  <c r="AA618" i="2"/>
  <c r="AA619" i="2"/>
  <c r="AA620" i="2"/>
  <c r="AA621" i="2"/>
  <c r="AA622" i="2"/>
  <c r="AA623" i="2"/>
  <c r="AA624" i="2"/>
  <c r="AA625" i="2"/>
  <c r="AA626" i="2"/>
  <c r="AA627" i="2"/>
  <c r="AA628" i="2"/>
  <c r="AA629" i="2"/>
  <c r="AA630" i="2"/>
  <c r="AA631" i="2"/>
  <c r="AA632" i="2"/>
  <c r="AA633" i="2"/>
  <c r="AA634" i="2"/>
  <c r="AA635" i="2"/>
  <c r="AA636" i="2"/>
  <c r="AA637" i="2"/>
  <c r="AA638" i="2"/>
  <c r="AA639" i="2"/>
  <c r="AA640" i="2"/>
  <c r="AA641" i="2"/>
  <c r="AA642" i="2"/>
  <c r="AA643" i="2"/>
  <c r="AA644" i="2"/>
  <c r="AA645" i="2"/>
  <c r="AA646" i="2"/>
  <c r="AA647" i="2"/>
  <c r="AA648" i="2"/>
  <c r="AA649" i="2"/>
  <c r="AA650" i="2"/>
  <c r="AA651" i="2"/>
  <c r="AA652" i="2"/>
  <c r="AA653" i="2"/>
  <c r="AA654" i="2"/>
  <c r="AA655" i="2"/>
  <c r="AA656" i="2"/>
  <c r="AA657" i="2"/>
  <c r="AA658" i="2"/>
  <c r="AA659" i="2"/>
  <c r="AA660" i="2"/>
  <c r="AA661" i="2"/>
  <c r="AA662" i="2"/>
  <c r="AA663" i="2"/>
  <c r="AA664" i="2"/>
  <c r="AA665" i="2"/>
  <c r="AA666" i="2"/>
  <c r="AA667" i="2"/>
  <c r="AA668" i="2"/>
  <c r="AA669" i="2"/>
  <c r="AA670" i="2"/>
  <c r="AA671" i="2"/>
  <c r="AA672" i="2"/>
  <c r="AA673" i="2"/>
  <c r="AA674" i="2"/>
  <c r="AA675" i="2"/>
  <c r="AA676" i="2"/>
  <c r="AA677" i="2"/>
  <c r="AA678" i="2"/>
  <c r="AA679" i="2"/>
  <c r="AA680" i="2"/>
  <c r="AA681" i="2"/>
  <c r="AA682" i="2"/>
  <c r="AA683" i="2"/>
  <c r="AA684" i="2"/>
  <c r="AA685" i="2"/>
  <c r="AA686" i="2"/>
  <c r="AA687" i="2"/>
  <c r="AA688" i="2"/>
  <c r="AA689" i="2"/>
  <c r="AA690" i="2"/>
  <c r="AA691" i="2"/>
  <c r="AA692" i="2"/>
  <c r="AA693" i="2"/>
  <c r="AA694" i="2"/>
  <c r="AA695" i="2"/>
  <c r="AA696" i="2"/>
  <c r="AA697" i="2"/>
  <c r="AA698" i="2"/>
  <c r="AA699" i="2"/>
  <c r="AA700" i="2"/>
  <c r="AA701" i="2"/>
  <c r="AA702" i="2"/>
  <c r="AA703" i="2"/>
  <c r="AA704" i="2"/>
  <c r="AA705" i="2"/>
  <c r="AA706" i="2"/>
  <c r="AA707" i="2"/>
  <c r="AA708" i="2"/>
  <c r="AA709" i="2"/>
  <c r="AA710" i="2"/>
  <c r="AA711" i="2"/>
  <c r="AA712" i="2"/>
  <c r="AA713" i="2"/>
  <c r="AA714" i="2"/>
  <c r="AA715" i="2"/>
  <c r="AA716" i="2"/>
  <c r="AA717" i="2"/>
  <c r="AA718" i="2"/>
  <c r="AA719" i="2"/>
  <c r="AA720" i="2"/>
  <c r="AA721" i="2"/>
  <c r="AA722" i="2"/>
  <c r="AA723" i="2"/>
  <c r="AA724" i="2"/>
  <c r="AA725" i="2"/>
  <c r="AA726" i="2"/>
  <c r="AA727" i="2"/>
  <c r="AA728" i="2"/>
  <c r="AA729" i="2"/>
  <c r="AA730" i="2"/>
  <c r="AA731" i="2"/>
  <c r="AA732" i="2"/>
  <c r="AA733" i="2"/>
  <c r="AA734" i="2"/>
  <c r="AA735" i="2"/>
  <c r="AA736" i="2"/>
  <c r="AA737" i="2"/>
  <c r="AA738" i="2"/>
  <c r="AA739" i="2"/>
  <c r="AA740" i="2"/>
  <c r="AA741" i="2"/>
  <c r="AA742" i="2"/>
  <c r="AA743" i="2"/>
  <c r="AA744" i="2"/>
  <c r="AA745" i="2"/>
  <c r="AA746" i="2"/>
  <c r="AA747" i="2"/>
  <c r="AA748" i="2"/>
  <c r="AA749" i="2"/>
  <c r="AA750" i="2"/>
  <c r="AA751" i="2"/>
  <c r="AA752" i="2"/>
  <c r="AA753" i="2"/>
  <c r="AA754" i="2"/>
  <c r="AA755" i="2"/>
  <c r="AA756" i="2"/>
  <c r="AA757" i="2"/>
  <c r="AA758" i="2"/>
  <c r="AA759" i="2"/>
  <c r="AA760" i="2"/>
  <c r="AA761" i="2"/>
  <c r="AA762" i="2"/>
  <c r="AA763" i="2"/>
  <c r="AA764" i="2"/>
  <c r="AA765" i="2"/>
  <c r="AA766" i="2"/>
  <c r="AA767" i="2"/>
  <c r="AA768" i="2"/>
  <c r="AA769" i="2"/>
  <c r="AA770" i="2"/>
  <c r="AA771" i="2"/>
  <c r="AA772" i="2"/>
  <c r="AA773" i="2"/>
  <c r="AA774" i="2"/>
  <c r="AA775" i="2"/>
  <c r="AA776" i="2"/>
  <c r="AA777" i="2"/>
  <c r="AA778" i="2"/>
  <c r="AA779" i="2"/>
  <c r="AA780" i="2"/>
  <c r="AA781" i="2"/>
  <c r="AA782" i="2"/>
  <c r="AA783" i="2"/>
  <c r="AA784" i="2"/>
  <c r="AA785" i="2"/>
  <c r="AA786" i="2"/>
  <c r="AA787" i="2"/>
  <c r="AA788" i="2"/>
  <c r="AA789" i="2"/>
  <c r="AA790" i="2"/>
  <c r="AA791" i="2"/>
  <c r="AA792" i="2"/>
  <c r="AA793" i="2"/>
  <c r="AA794" i="2"/>
  <c r="AA795" i="2"/>
  <c r="AA796" i="2"/>
  <c r="AA797" i="2"/>
  <c r="AA798" i="2"/>
  <c r="AA799" i="2"/>
  <c r="AA800" i="2"/>
  <c r="AA801" i="2"/>
  <c r="AA802" i="2"/>
  <c r="AA803" i="2"/>
  <c r="AA804" i="2"/>
  <c r="AA805" i="2"/>
  <c r="AA806" i="2"/>
  <c r="AA807" i="2"/>
  <c r="AA808" i="2"/>
  <c r="AA809" i="2"/>
  <c r="AA810" i="2"/>
  <c r="AA811" i="2"/>
  <c r="AA812" i="2"/>
  <c r="AA813" i="2"/>
  <c r="AA814" i="2"/>
  <c r="AA815" i="2"/>
  <c r="AA816" i="2"/>
  <c r="AA817" i="2"/>
  <c r="AA818" i="2"/>
  <c r="AA819" i="2"/>
  <c r="AA820" i="2"/>
  <c r="AA821" i="2"/>
  <c r="AA822" i="2"/>
  <c r="AA823" i="2"/>
  <c r="AA824" i="2"/>
  <c r="AA825" i="2"/>
  <c r="AA826" i="2"/>
  <c r="AA827" i="2"/>
  <c r="AA828" i="2"/>
  <c r="AA829" i="2"/>
  <c r="AA830" i="2"/>
  <c r="AA831" i="2"/>
  <c r="AA832" i="2"/>
  <c r="AA833" i="2"/>
  <c r="AA834" i="2"/>
  <c r="AA835" i="2"/>
  <c r="AA836" i="2"/>
  <c r="AA837" i="2"/>
  <c r="AA838" i="2"/>
  <c r="AA839" i="2"/>
  <c r="AA840" i="2"/>
  <c r="AA841" i="2"/>
  <c r="AA842" i="2"/>
  <c r="AA843" i="2"/>
  <c r="AA844" i="2"/>
  <c r="AA845" i="2"/>
  <c r="AA846" i="2"/>
  <c r="AA847" i="2"/>
  <c r="AA848" i="2"/>
  <c r="AA849" i="2"/>
  <c r="AA850" i="2"/>
  <c r="AA851" i="2"/>
  <c r="AA852" i="2"/>
  <c r="AA853" i="2"/>
  <c r="AA854" i="2"/>
  <c r="AA855" i="2"/>
  <c r="AA856" i="2"/>
  <c r="AA857" i="2"/>
  <c r="AA858" i="2"/>
  <c r="AA859" i="2"/>
  <c r="AA860" i="2"/>
  <c r="AA861" i="2"/>
  <c r="AA862" i="2"/>
  <c r="AA863" i="2"/>
  <c r="AA864" i="2"/>
  <c r="AA865" i="2"/>
  <c r="AA866" i="2"/>
  <c r="AA867" i="2"/>
  <c r="AA868" i="2"/>
  <c r="AA869" i="2"/>
  <c r="AA870" i="2"/>
  <c r="AA871" i="2"/>
  <c r="AA872" i="2"/>
  <c r="AA873" i="2"/>
  <c r="AA874" i="2"/>
  <c r="AA875" i="2"/>
  <c r="AA876" i="2"/>
  <c r="AA877" i="2"/>
  <c r="AA878" i="2"/>
  <c r="AA879" i="2"/>
  <c r="AA880" i="2"/>
  <c r="AA881" i="2"/>
  <c r="AA882" i="2"/>
  <c r="AA883" i="2"/>
  <c r="AA884" i="2"/>
  <c r="AA885" i="2"/>
  <c r="AA886" i="2"/>
  <c r="AA887" i="2"/>
  <c r="AA888" i="2"/>
  <c r="AA889" i="2"/>
  <c r="AA890" i="2"/>
  <c r="AA891" i="2"/>
  <c r="AA892" i="2"/>
  <c r="AA893" i="2"/>
  <c r="AA894" i="2"/>
  <c r="AA895" i="2"/>
  <c r="AA896" i="2"/>
  <c r="AA897" i="2"/>
  <c r="AA898" i="2"/>
  <c r="AA899" i="2"/>
  <c r="AA900" i="2"/>
  <c r="AA901" i="2"/>
  <c r="AA902" i="2"/>
  <c r="AA903" i="2"/>
  <c r="AA904" i="2"/>
  <c r="AA905" i="2"/>
  <c r="AA906" i="2"/>
  <c r="AA907" i="2"/>
  <c r="AA908" i="2"/>
  <c r="AA909" i="2"/>
  <c r="AA910" i="2"/>
  <c r="AA911" i="2"/>
  <c r="AA912" i="2"/>
  <c r="AA913" i="2"/>
  <c r="AA914" i="2"/>
  <c r="AA915" i="2"/>
  <c r="AA916" i="2"/>
  <c r="AA917" i="2"/>
  <c r="AA918" i="2"/>
  <c r="AA919" i="2"/>
  <c r="AA920" i="2"/>
  <c r="AA921" i="2"/>
  <c r="AA922" i="2"/>
  <c r="AA923" i="2"/>
  <c r="AA924" i="2"/>
  <c r="AA925" i="2"/>
  <c r="AA926" i="2"/>
  <c r="AA927" i="2"/>
  <c r="AA928" i="2"/>
  <c r="AA929" i="2"/>
  <c r="AA930" i="2"/>
  <c r="AA931" i="2"/>
  <c r="AA932" i="2"/>
  <c r="AA933" i="2"/>
  <c r="AA934" i="2"/>
  <c r="AA935" i="2"/>
  <c r="AA936" i="2"/>
  <c r="AA937" i="2"/>
  <c r="AA938" i="2"/>
  <c r="AA939" i="2"/>
  <c r="AA940" i="2"/>
  <c r="AA941" i="2"/>
  <c r="AA942" i="2"/>
  <c r="AA943" i="2"/>
  <c r="AA944" i="2"/>
  <c r="AA945" i="2"/>
  <c r="AA946" i="2"/>
  <c r="AA947" i="2"/>
  <c r="AA948" i="2"/>
  <c r="AA949" i="2"/>
  <c r="AA950" i="2"/>
  <c r="AA951" i="2"/>
  <c r="AA952" i="2"/>
  <c r="AA953" i="2"/>
  <c r="AA954" i="2"/>
  <c r="AA955" i="2"/>
  <c r="AA956" i="2"/>
  <c r="AA957" i="2"/>
  <c r="AA958" i="2"/>
  <c r="AA959" i="2"/>
  <c r="AA960" i="2"/>
  <c r="AA961" i="2"/>
  <c r="AA962" i="2"/>
  <c r="AA963" i="2"/>
  <c r="AA964" i="2"/>
  <c r="AA965" i="2"/>
  <c r="AA966" i="2"/>
  <c r="AA967" i="2"/>
  <c r="AA968" i="2"/>
  <c r="AA969" i="2"/>
  <c r="AA970" i="2"/>
  <c r="AA971" i="2"/>
  <c r="AA972" i="2"/>
  <c r="AA973" i="2"/>
  <c r="AA974" i="2"/>
  <c r="AA975" i="2"/>
  <c r="AA976" i="2"/>
  <c r="AA977" i="2"/>
  <c r="AA978" i="2"/>
  <c r="AA979" i="2"/>
  <c r="AA980" i="2"/>
  <c r="AA981" i="2"/>
  <c r="AA982" i="2"/>
  <c r="AA983" i="2"/>
  <c r="AA984" i="2"/>
  <c r="AA985" i="2"/>
  <c r="AA986" i="2"/>
  <c r="AA987" i="2"/>
  <c r="AA988" i="2"/>
  <c r="AA989" i="2"/>
  <c r="AA990" i="2"/>
  <c r="AA991" i="2"/>
  <c r="AA992" i="2"/>
  <c r="AA993" i="2"/>
  <c r="AA994" i="2"/>
  <c r="AA995" i="2"/>
  <c r="AA996" i="2"/>
  <c r="AA997" i="2"/>
  <c r="AA998" i="2"/>
  <c r="AA999" i="2"/>
  <c r="AA1000" i="2"/>
  <c r="AA1001" i="2"/>
  <c r="AA1002" i="2"/>
  <c r="AA1003" i="2"/>
  <c r="AA1004" i="2"/>
  <c r="AA1005" i="2"/>
  <c r="AA1006" i="2"/>
  <c r="AA1007" i="2"/>
  <c r="AA1008" i="2"/>
  <c r="AA1009" i="2"/>
  <c r="AA1010" i="2"/>
  <c r="AA1011" i="2"/>
  <c r="AA1012" i="2"/>
  <c r="AA1013" i="2"/>
  <c r="AA1014" i="2"/>
  <c r="AA1015" i="2"/>
  <c r="AA1016" i="2"/>
  <c r="AA1017" i="2"/>
  <c r="AA1018" i="2"/>
  <c r="AA1019" i="2"/>
  <c r="AA1020" i="2"/>
  <c r="AA1021" i="2"/>
  <c r="AA1022" i="2"/>
  <c r="AA1023" i="2"/>
  <c r="AA1024" i="2"/>
  <c r="AA1025" i="2"/>
  <c r="AA1026" i="2"/>
  <c r="AA1027" i="2"/>
  <c r="AA1028" i="2"/>
  <c r="AA1029" i="2"/>
  <c r="AA1030" i="2"/>
  <c r="AA1031" i="2"/>
  <c r="AA1032" i="2"/>
  <c r="AA1033" i="2"/>
  <c r="AA1034" i="2"/>
  <c r="AA1035" i="2"/>
  <c r="AA1036" i="2"/>
  <c r="AA1037" i="2"/>
  <c r="AA1038" i="2"/>
  <c r="AA1039" i="2"/>
  <c r="AA1040" i="2"/>
  <c r="AA1041" i="2"/>
  <c r="AA1042" i="2"/>
  <c r="AA1043" i="2"/>
  <c r="AA1044" i="2"/>
  <c r="AA1045" i="2"/>
  <c r="AA1046" i="2"/>
  <c r="AA1047" i="2"/>
  <c r="AA1048" i="2"/>
  <c r="AA1049" i="2"/>
  <c r="AA1050" i="2"/>
  <c r="AA1051" i="2"/>
  <c r="AA1052" i="2"/>
  <c r="AA1053" i="2"/>
  <c r="AA1054" i="2"/>
  <c r="AA1055" i="2"/>
  <c r="AA1056" i="2"/>
  <c r="AA1057" i="2"/>
  <c r="AA1058" i="2"/>
  <c r="AA1059" i="2"/>
  <c r="AA1060" i="2"/>
  <c r="AA1061" i="2"/>
  <c r="AA1062" i="2"/>
  <c r="AA1063" i="2"/>
  <c r="AA1064" i="2"/>
  <c r="AA1065" i="2"/>
  <c r="AA1066" i="2"/>
  <c r="AA1067" i="2"/>
  <c r="AA1068" i="2"/>
  <c r="AA1069" i="2"/>
  <c r="AA1070" i="2"/>
  <c r="AA1071" i="2"/>
  <c r="AA1072" i="2"/>
  <c r="AA1073" i="2"/>
  <c r="AA1074" i="2"/>
  <c r="AA1075" i="2"/>
  <c r="AA1076" i="2"/>
  <c r="AA1077" i="2"/>
  <c r="AA1078" i="2"/>
  <c r="AA1079" i="2"/>
  <c r="AA1080" i="2"/>
  <c r="AA1081" i="2"/>
  <c r="AA1082" i="2"/>
  <c r="AA1083" i="2"/>
  <c r="AA1084" i="2"/>
  <c r="AA1085" i="2"/>
  <c r="AA1086" i="2"/>
  <c r="AA1087" i="2"/>
  <c r="AA1088" i="2"/>
  <c r="AA1089" i="2"/>
  <c r="AA1090" i="2"/>
  <c r="AA1091" i="2"/>
  <c r="AA1092" i="2"/>
  <c r="AA1093" i="2"/>
  <c r="AA1094" i="2"/>
  <c r="AA1095" i="2"/>
  <c r="AA1096" i="2"/>
  <c r="AA1097" i="2"/>
  <c r="AA1098" i="2"/>
  <c r="AA1099" i="2"/>
  <c r="AA1100" i="2"/>
  <c r="AA1101" i="2"/>
  <c r="AA1102" i="2"/>
  <c r="AA1103" i="2"/>
  <c r="AA1104" i="2"/>
  <c r="AA1105" i="2"/>
  <c r="AA1106" i="2"/>
  <c r="AA1107" i="2"/>
  <c r="AA1108" i="2"/>
  <c r="AA1109" i="2"/>
  <c r="AA1110" i="2"/>
  <c r="AA1111" i="2"/>
  <c r="AA1112" i="2"/>
  <c r="AA1113" i="2"/>
  <c r="AA1114" i="2"/>
  <c r="AA1115" i="2"/>
  <c r="AA1116" i="2"/>
  <c r="AA1117" i="2"/>
  <c r="AA1118" i="2"/>
  <c r="AA1119" i="2"/>
  <c r="AA1120" i="2"/>
  <c r="AA1121" i="2"/>
  <c r="AA1122" i="2"/>
  <c r="AA1123" i="2"/>
  <c r="AA1124" i="2"/>
  <c r="AA1125" i="2"/>
  <c r="AA1126" i="2"/>
  <c r="AA1127" i="2"/>
  <c r="AA1128" i="2"/>
  <c r="AA1129" i="2"/>
  <c r="AA1130" i="2"/>
  <c r="AA1131" i="2"/>
  <c r="AA1132" i="2"/>
  <c r="AA1133" i="2"/>
  <c r="AA1134" i="2"/>
  <c r="AA1135" i="2"/>
  <c r="AA1136" i="2"/>
  <c r="AA1137" i="2"/>
  <c r="AA1138" i="2"/>
  <c r="AA1139" i="2"/>
  <c r="AA1140" i="2"/>
  <c r="AA1141" i="2"/>
  <c r="AA1142" i="2"/>
  <c r="AA1143" i="2"/>
  <c r="AA1144" i="2"/>
  <c r="AA1145" i="2"/>
  <c r="AA1146" i="2"/>
  <c r="AA1147" i="2"/>
  <c r="AA1148" i="2"/>
  <c r="AA1149" i="2"/>
  <c r="AA1150" i="2"/>
  <c r="AA1151" i="2"/>
  <c r="AA1152" i="2"/>
  <c r="AA1153" i="2"/>
  <c r="AA1154" i="2"/>
  <c r="AA1155" i="2"/>
  <c r="AA1156" i="2"/>
  <c r="AA1157" i="2"/>
  <c r="AA1158" i="2"/>
  <c r="AA1159" i="2"/>
  <c r="AA1160" i="2"/>
  <c r="AA1161" i="2"/>
  <c r="AA1162" i="2"/>
  <c r="AA1163" i="2"/>
  <c r="AA1164" i="2"/>
  <c r="AA1165" i="2"/>
  <c r="AA1166" i="2"/>
  <c r="AA1167" i="2"/>
  <c r="AA1168" i="2"/>
  <c r="AA1169" i="2"/>
  <c r="AA1170" i="2"/>
  <c r="AA1171" i="2"/>
  <c r="AA1172" i="2"/>
  <c r="AA1173" i="2"/>
  <c r="AA1174" i="2"/>
  <c r="AA1175" i="2"/>
  <c r="AA1176" i="2"/>
  <c r="AA1177" i="2"/>
  <c r="AA1178" i="2"/>
  <c r="AA1179" i="2"/>
  <c r="AA1180" i="2"/>
  <c r="AA1181" i="2"/>
  <c r="AA1182" i="2"/>
  <c r="AA1183" i="2"/>
  <c r="AA1184" i="2"/>
  <c r="AA1185" i="2"/>
  <c r="AA1186" i="2"/>
  <c r="AA1187" i="2"/>
  <c r="AA1188" i="2"/>
  <c r="AA1189" i="2"/>
  <c r="AA1190" i="2"/>
  <c r="AA1191" i="2"/>
  <c r="AA1192" i="2"/>
  <c r="AA1193" i="2"/>
  <c r="AA1194" i="2"/>
  <c r="AA1195" i="2"/>
  <c r="AA1196" i="2"/>
  <c r="AA1197" i="2"/>
  <c r="AA1198" i="2"/>
  <c r="AA1199" i="2"/>
  <c r="AA1200" i="2"/>
  <c r="AA1201" i="2"/>
  <c r="AA1202" i="2"/>
  <c r="AA1203" i="2"/>
  <c r="AA1204" i="2"/>
  <c r="AA1205" i="2"/>
  <c r="AA1206" i="2"/>
  <c r="AA1207" i="2"/>
  <c r="AA1208" i="2"/>
  <c r="AA1209" i="2"/>
  <c r="AA1210" i="2"/>
  <c r="AA1211" i="2"/>
  <c r="AA1212" i="2"/>
  <c r="AA1213" i="2"/>
  <c r="AA1214" i="2"/>
  <c r="AA1215" i="2"/>
  <c r="AA1216" i="2"/>
  <c r="AA1217" i="2"/>
  <c r="AA1218" i="2"/>
  <c r="AA1219" i="2"/>
  <c r="AA1220" i="2"/>
  <c r="AA1221" i="2"/>
  <c r="AA1222" i="2"/>
  <c r="AA1223" i="2"/>
  <c r="AA1224" i="2"/>
  <c r="AA1225" i="2"/>
  <c r="AA1226" i="2"/>
  <c r="AA1227" i="2"/>
  <c r="AA1228" i="2"/>
  <c r="AA1229" i="2"/>
  <c r="AA1230" i="2"/>
  <c r="AA1231" i="2"/>
  <c r="AA1232" i="2"/>
  <c r="AA1233" i="2"/>
  <c r="AA1234" i="2"/>
  <c r="AA1235" i="2"/>
  <c r="AA1236" i="2"/>
  <c r="AA1237" i="2"/>
  <c r="AA1238" i="2"/>
  <c r="AA1239" i="2"/>
  <c r="AA1240" i="2"/>
  <c r="AA1241" i="2"/>
  <c r="AA1242" i="2"/>
  <c r="AA1243" i="2"/>
  <c r="AA1244" i="2"/>
  <c r="AA1245" i="2"/>
  <c r="AA1246" i="2"/>
  <c r="AA1247" i="2"/>
  <c r="AA1248" i="2"/>
  <c r="AA1249" i="2"/>
  <c r="AA1250" i="2"/>
  <c r="AA1251" i="2"/>
  <c r="AA1252" i="2"/>
  <c r="AA1253" i="2"/>
  <c r="AA1254" i="2"/>
  <c r="AA1255" i="2"/>
  <c r="AA1256" i="2"/>
  <c r="AA1257" i="2"/>
  <c r="AA1258" i="2"/>
  <c r="AA1259" i="2"/>
  <c r="AA1260" i="2"/>
  <c r="AA1261" i="2"/>
  <c r="AA1262" i="2"/>
  <c r="AA1263" i="2"/>
  <c r="AA1264" i="2"/>
  <c r="AA1265" i="2"/>
  <c r="AA1266" i="2"/>
  <c r="AA1267" i="2"/>
  <c r="AA1268" i="2"/>
  <c r="AA1269" i="2"/>
  <c r="AA1270" i="2"/>
  <c r="AA1271" i="2"/>
  <c r="AA1272" i="2"/>
  <c r="AA1273" i="2"/>
  <c r="AA1274" i="2"/>
  <c r="AA1275" i="2"/>
  <c r="AA1276" i="2"/>
  <c r="AA1277" i="2"/>
  <c r="AA1278" i="2"/>
  <c r="AA1279" i="2"/>
  <c r="AA1280" i="2"/>
  <c r="AA1281" i="2"/>
  <c r="AA1282" i="2"/>
  <c r="AA1283" i="2"/>
  <c r="AA1284" i="2"/>
  <c r="AA1285" i="2"/>
  <c r="AA1286" i="2"/>
  <c r="AA1287" i="2"/>
  <c r="AA1288" i="2"/>
  <c r="AA1289" i="2"/>
  <c r="AA1290" i="2"/>
  <c r="AA1291" i="2"/>
  <c r="AA1292" i="2"/>
  <c r="AA1293" i="2"/>
  <c r="AA1294" i="2"/>
  <c r="AA1295" i="2"/>
  <c r="AA1296" i="2"/>
  <c r="AA1297" i="2"/>
  <c r="AA1298" i="2"/>
  <c r="AA1299" i="2"/>
  <c r="AA1300" i="2"/>
  <c r="AA1301" i="2"/>
  <c r="AA1302" i="2"/>
  <c r="AA1303" i="2"/>
  <c r="AA1304" i="2"/>
  <c r="AA1305" i="2"/>
  <c r="AA1306" i="2"/>
  <c r="AA1307" i="2"/>
  <c r="AA1308" i="2"/>
  <c r="AA1309" i="2"/>
  <c r="AA1310" i="2"/>
  <c r="AA1311" i="2"/>
  <c r="AA1312" i="2"/>
  <c r="AA1313" i="2"/>
  <c r="AA1314" i="2"/>
  <c r="AA1315" i="2"/>
  <c r="AA1316" i="2"/>
  <c r="AA1317" i="2"/>
  <c r="AA1318" i="2"/>
  <c r="AA1319" i="2"/>
  <c r="AA1320" i="2"/>
  <c r="AA1321" i="2"/>
  <c r="AA1322" i="2"/>
  <c r="AA1323" i="2"/>
  <c r="AA1324" i="2"/>
  <c r="AA1325" i="2"/>
  <c r="AA1326" i="2"/>
  <c r="AA1327" i="2"/>
  <c r="AA1328" i="2"/>
  <c r="AA1329" i="2"/>
  <c r="AA1330" i="2"/>
  <c r="AA1331" i="2"/>
  <c r="AA1332" i="2"/>
  <c r="AA1333" i="2"/>
  <c r="AA1334" i="2"/>
  <c r="AA1335" i="2"/>
  <c r="AA1336" i="2"/>
  <c r="AA1337" i="2"/>
  <c r="AA1338" i="2"/>
  <c r="AA1339" i="2"/>
  <c r="AA1340" i="2"/>
  <c r="AA1341" i="2"/>
  <c r="AA1342" i="2"/>
  <c r="AA1343" i="2"/>
  <c r="AA1344" i="2"/>
  <c r="AA1345" i="2"/>
  <c r="AA1346" i="2"/>
  <c r="AA1347" i="2"/>
  <c r="AA1348" i="2"/>
  <c r="AA1349" i="2"/>
  <c r="AA1350" i="2"/>
  <c r="AA1351" i="2"/>
  <c r="AA1352" i="2"/>
  <c r="AA1353" i="2"/>
  <c r="AA1354" i="2"/>
  <c r="AA1355" i="2"/>
  <c r="AA1356" i="2"/>
  <c r="AA1357" i="2"/>
  <c r="AA1358" i="2"/>
  <c r="AA1359" i="2"/>
  <c r="AA1360" i="2"/>
  <c r="AA1361" i="2"/>
  <c r="AA1362" i="2"/>
  <c r="AA1363" i="2"/>
  <c r="AA1364" i="2"/>
  <c r="AA1365" i="2"/>
  <c r="AA1366" i="2"/>
  <c r="AA1367" i="2"/>
  <c r="AA1368" i="2"/>
  <c r="AA1369" i="2"/>
  <c r="AA1370" i="2"/>
  <c r="AA1371" i="2"/>
  <c r="AA1372" i="2"/>
  <c r="AA1373" i="2"/>
  <c r="AA1374" i="2"/>
  <c r="AA1375" i="2"/>
  <c r="AA1376" i="2"/>
  <c r="AA1377" i="2"/>
  <c r="AA1378" i="2"/>
  <c r="AA1379" i="2"/>
  <c r="AA1380" i="2"/>
  <c r="AA1381" i="2"/>
  <c r="AA1382" i="2"/>
  <c r="AA1383" i="2"/>
  <c r="AA1384" i="2"/>
  <c r="AA1385" i="2"/>
  <c r="AA1386" i="2"/>
  <c r="AA1387" i="2"/>
  <c r="AA1388" i="2"/>
  <c r="AA1389" i="2"/>
  <c r="AA1390" i="2"/>
  <c r="AA1391" i="2"/>
  <c r="AA1392" i="2"/>
  <c r="AA1393" i="2"/>
  <c r="AA1394" i="2"/>
  <c r="AA1395" i="2"/>
  <c r="AA1396" i="2"/>
  <c r="AA1397" i="2"/>
  <c r="AA1398" i="2"/>
  <c r="AA1399" i="2"/>
  <c r="AA1400" i="2"/>
  <c r="AA1401" i="2"/>
  <c r="AA1402" i="2"/>
  <c r="AA1403" i="2"/>
  <c r="AA1404" i="2"/>
  <c r="AA1405" i="2"/>
  <c r="AA1406" i="2"/>
  <c r="AA1407" i="2"/>
  <c r="AA1408" i="2"/>
  <c r="AA1409" i="2"/>
  <c r="AA1410" i="2"/>
  <c r="AA1411" i="2"/>
  <c r="AA1412" i="2"/>
  <c r="AA1413" i="2"/>
  <c r="AA1414" i="2"/>
  <c r="AA1415" i="2"/>
  <c r="AA1416" i="2"/>
  <c r="AA1417" i="2"/>
  <c r="AA1418" i="2"/>
  <c r="AA1419" i="2"/>
  <c r="AA1420" i="2"/>
  <c r="AA1421" i="2"/>
  <c r="AA1422" i="2"/>
  <c r="AA1423" i="2"/>
  <c r="AA1424" i="2"/>
  <c r="AA1425" i="2"/>
  <c r="AA1426" i="2"/>
  <c r="AA1427" i="2"/>
  <c r="AA1428" i="2"/>
  <c r="AA1429" i="2"/>
  <c r="AA1430" i="2"/>
  <c r="AA1431" i="2"/>
  <c r="AA1432" i="2"/>
  <c r="AA1433" i="2"/>
  <c r="AA1434" i="2"/>
  <c r="AA1435" i="2"/>
  <c r="AA1436" i="2"/>
  <c r="AA1437" i="2"/>
  <c r="AA1438" i="2"/>
  <c r="AA1439" i="2"/>
  <c r="AA1440" i="2"/>
  <c r="AA1441" i="2"/>
  <c r="AA1442" i="2"/>
  <c r="AA1443" i="2"/>
  <c r="AA1444" i="2"/>
  <c r="AA1445" i="2"/>
  <c r="AA1446" i="2"/>
  <c r="AA1447" i="2"/>
  <c r="AA1448" i="2"/>
  <c r="AA1449" i="2"/>
  <c r="AA1450" i="2"/>
  <c r="AA1451" i="2"/>
  <c r="AA1452" i="2"/>
  <c r="AA1453" i="2"/>
  <c r="AA1454" i="2"/>
  <c r="AA1455" i="2"/>
  <c r="AA1456" i="2"/>
  <c r="AA1457" i="2"/>
  <c r="AA1458" i="2"/>
  <c r="AA1459" i="2"/>
  <c r="AA1460" i="2"/>
  <c r="AA1461" i="2"/>
  <c r="AA1462" i="2"/>
  <c r="AA1463" i="2"/>
  <c r="AA1464" i="2"/>
  <c r="AA1465" i="2"/>
  <c r="AA1466" i="2"/>
  <c r="AA1467" i="2"/>
  <c r="AA1468" i="2"/>
  <c r="AA1469" i="2"/>
  <c r="AA1470" i="2"/>
  <c r="AA1471" i="2"/>
  <c r="AA1472" i="2"/>
  <c r="AA1473" i="2"/>
  <c r="AA1474" i="2"/>
  <c r="AA1475" i="2"/>
  <c r="AA1476" i="2"/>
  <c r="AA1477" i="2"/>
  <c r="AA1478" i="2"/>
  <c r="AA1479" i="2"/>
  <c r="AA1480" i="2"/>
  <c r="AA1481" i="2"/>
  <c r="AA1482" i="2"/>
  <c r="AA1483" i="2"/>
  <c r="AA1484" i="2"/>
  <c r="AA1485" i="2"/>
  <c r="AA1486" i="2"/>
  <c r="AA1487" i="2"/>
  <c r="AA1488" i="2"/>
  <c r="AA1489" i="2"/>
  <c r="AA1490" i="2"/>
  <c r="AA1491" i="2"/>
  <c r="AA1492" i="2"/>
  <c r="AA1493" i="2"/>
  <c r="AA1494" i="2"/>
  <c r="AA1495" i="2"/>
  <c r="AA1496" i="2"/>
  <c r="AA1497" i="2"/>
  <c r="AA1498" i="2"/>
  <c r="AA1499" i="2"/>
  <c r="AA1500" i="2"/>
  <c r="AA1501" i="2"/>
  <c r="AA1502" i="2"/>
  <c r="AA1503" i="2"/>
  <c r="AA1504" i="2"/>
  <c r="AA1505" i="2"/>
  <c r="AA1506" i="2"/>
  <c r="AA1507" i="2"/>
  <c r="AA1508" i="2"/>
  <c r="AA1509" i="2"/>
  <c r="AA1510" i="2"/>
  <c r="AA1511" i="2"/>
  <c r="AA1512" i="2"/>
  <c r="AA1513" i="2"/>
  <c r="AA1514" i="2"/>
  <c r="AA1515" i="2"/>
  <c r="AA1516" i="2"/>
  <c r="AA1517" i="2"/>
  <c r="AA1518" i="2"/>
  <c r="AA1519" i="2"/>
  <c r="AA1520" i="2"/>
  <c r="AA1521" i="2"/>
  <c r="AA1522" i="2"/>
  <c r="AA1523" i="2"/>
  <c r="AA1524" i="2"/>
  <c r="AA1525" i="2"/>
  <c r="AA1526" i="2"/>
  <c r="AA1527" i="2"/>
  <c r="AA1528" i="2"/>
  <c r="AA1529" i="2"/>
  <c r="AA1530" i="2"/>
  <c r="AA1531" i="2"/>
  <c r="AA1532" i="2"/>
  <c r="AA1533" i="2"/>
  <c r="AA1534" i="2"/>
  <c r="AA1535" i="2"/>
  <c r="AA1536" i="2"/>
  <c r="AA1537" i="2"/>
  <c r="AA1538" i="2"/>
  <c r="AA1539" i="2"/>
  <c r="AA1540" i="2"/>
  <c r="AA1541" i="2"/>
  <c r="AA1542" i="2"/>
  <c r="AA1543" i="2"/>
  <c r="AA1544" i="2"/>
  <c r="AA1545" i="2"/>
  <c r="AA1546" i="2"/>
  <c r="AA1547" i="2"/>
  <c r="AA1548" i="2"/>
  <c r="AA1549" i="2"/>
  <c r="AA1550" i="2"/>
  <c r="AA1551" i="2"/>
  <c r="AA1552" i="2"/>
  <c r="AA1553" i="2"/>
  <c r="AA1554" i="2"/>
  <c r="AA1555" i="2"/>
  <c r="AA1556" i="2"/>
  <c r="AA1557" i="2"/>
  <c r="AA1558" i="2"/>
  <c r="AA1559" i="2"/>
  <c r="AA1560" i="2"/>
  <c r="AA1561" i="2"/>
  <c r="AA1562" i="2"/>
  <c r="AA1563" i="2"/>
  <c r="AA1564" i="2"/>
  <c r="AA1565" i="2"/>
  <c r="AA1566" i="2"/>
  <c r="AA1567" i="2"/>
  <c r="AA1568" i="2"/>
  <c r="AA1569" i="2"/>
  <c r="AA1570" i="2"/>
  <c r="AA1571" i="2"/>
  <c r="AA1572" i="2"/>
  <c r="AA1573" i="2"/>
  <c r="AA1574" i="2"/>
  <c r="AA1575" i="2"/>
  <c r="AA1576" i="2"/>
  <c r="AA1577" i="2"/>
  <c r="AA1578" i="2"/>
  <c r="AA1579" i="2"/>
  <c r="AA1580" i="2"/>
  <c r="AA1581" i="2"/>
  <c r="AA1582" i="2"/>
  <c r="AA1583" i="2"/>
  <c r="AA1584" i="2"/>
  <c r="AA1585" i="2"/>
  <c r="AA1586" i="2"/>
  <c r="AA1587" i="2"/>
  <c r="AA1588" i="2"/>
  <c r="AA1589" i="2"/>
  <c r="AA1590" i="2"/>
  <c r="AA1591" i="2"/>
  <c r="AA1592" i="2"/>
  <c r="AA1593" i="2"/>
  <c r="AA1594" i="2"/>
  <c r="AA1595" i="2"/>
  <c r="AA1596" i="2"/>
  <c r="AA1597" i="2"/>
  <c r="AA1598" i="2"/>
  <c r="AA1599" i="2"/>
  <c r="AA1600" i="2"/>
  <c r="AA1601" i="2"/>
  <c r="AA1602" i="2"/>
  <c r="AA1603" i="2"/>
  <c r="AA1604" i="2"/>
  <c r="AA1605" i="2"/>
  <c r="AA1606" i="2"/>
  <c r="AA1607" i="2"/>
  <c r="AA1608" i="2"/>
  <c r="AA1609" i="2"/>
  <c r="AA1610" i="2"/>
  <c r="AA1611" i="2"/>
  <c r="AA1612" i="2"/>
  <c r="AA1613" i="2"/>
  <c r="AA1614" i="2"/>
  <c r="AA1615" i="2"/>
  <c r="AA1616" i="2"/>
  <c r="AA1617" i="2"/>
  <c r="AA1618" i="2"/>
  <c r="AA1619" i="2"/>
  <c r="AA1620" i="2"/>
  <c r="AA1621" i="2"/>
  <c r="AA1622" i="2"/>
  <c r="AA1623" i="2"/>
  <c r="AA1624" i="2"/>
  <c r="AA1625" i="2"/>
  <c r="AA1626" i="2"/>
  <c r="AA1627" i="2"/>
  <c r="AA1628" i="2"/>
  <c r="AA1629" i="2"/>
  <c r="AA1630" i="2"/>
  <c r="AA1631" i="2"/>
  <c r="AA1632" i="2"/>
  <c r="AA1633" i="2"/>
  <c r="AA1634" i="2"/>
  <c r="AA1635" i="2"/>
  <c r="AA1636" i="2"/>
  <c r="AA1637" i="2"/>
  <c r="AA1638" i="2"/>
  <c r="AA1639" i="2"/>
  <c r="AA1640" i="2"/>
  <c r="AA1641" i="2"/>
  <c r="AA1642" i="2"/>
  <c r="AA1643" i="2"/>
  <c r="AA1644" i="2"/>
  <c r="AA1645" i="2"/>
  <c r="AA1646" i="2"/>
  <c r="AA1647" i="2"/>
  <c r="AA1648" i="2"/>
  <c r="AA1649" i="2"/>
  <c r="AA1650" i="2"/>
  <c r="AA1651" i="2"/>
  <c r="AA1652" i="2"/>
  <c r="AA1653" i="2"/>
  <c r="AA1654" i="2"/>
  <c r="AA1655" i="2"/>
  <c r="AA1656" i="2"/>
  <c r="AA1657" i="2"/>
  <c r="AA1658" i="2"/>
  <c r="AA1659" i="2"/>
  <c r="AA1660" i="2"/>
  <c r="AA1661" i="2"/>
  <c r="AA1662" i="2"/>
  <c r="AA1663" i="2"/>
  <c r="AA1664" i="2"/>
  <c r="AA1665" i="2"/>
  <c r="AA1666" i="2"/>
  <c r="AA1667" i="2"/>
  <c r="AA1668" i="2"/>
  <c r="AA1669" i="2"/>
  <c r="AA1670" i="2"/>
  <c r="AA1671" i="2"/>
  <c r="AA1672" i="2"/>
  <c r="AA1673" i="2"/>
  <c r="AA1674" i="2"/>
  <c r="AA1675" i="2"/>
  <c r="AA1676" i="2"/>
  <c r="AA1677" i="2"/>
  <c r="AA1678" i="2"/>
  <c r="AA1679" i="2"/>
  <c r="AA1680" i="2"/>
  <c r="AA1681" i="2"/>
  <c r="AA1682" i="2"/>
  <c r="AA1683" i="2"/>
  <c r="AA1684" i="2"/>
  <c r="AA1685" i="2"/>
  <c r="AA1686" i="2"/>
  <c r="AA1687" i="2"/>
  <c r="AA1688" i="2"/>
  <c r="AA1689" i="2"/>
  <c r="AA1690" i="2"/>
  <c r="AA1691" i="2"/>
  <c r="AA1692" i="2"/>
  <c r="AA1693" i="2"/>
  <c r="AA1694" i="2"/>
  <c r="AA1695" i="2"/>
  <c r="AA1696" i="2"/>
  <c r="AA1697" i="2"/>
  <c r="AA1698" i="2"/>
  <c r="AA1699" i="2"/>
  <c r="AA1700" i="2"/>
  <c r="AA1701" i="2"/>
  <c r="AA1702" i="2"/>
  <c r="AA1703" i="2"/>
  <c r="AA1704" i="2"/>
  <c r="AA1705" i="2"/>
  <c r="AA1706" i="2"/>
  <c r="AA1707" i="2"/>
  <c r="AA1708" i="2"/>
  <c r="AA1709" i="2"/>
  <c r="AA1710" i="2"/>
  <c r="AA1711" i="2"/>
  <c r="AA1712" i="2"/>
  <c r="AA1713" i="2"/>
  <c r="AA1714" i="2"/>
  <c r="AA1715" i="2"/>
  <c r="AA1716" i="2"/>
  <c r="AA1717" i="2"/>
  <c r="AA1718" i="2"/>
  <c r="AA1719" i="2"/>
  <c r="AA1720" i="2"/>
  <c r="AA1721" i="2"/>
  <c r="AA1722" i="2"/>
  <c r="AA1723" i="2"/>
  <c r="AA1724" i="2"/>
  <c r="AA1725" i="2"/>
  <c r="AA1726" i="2"/>
  <c r="AA1727" i="2"/>
  <c r="AA1728" i="2"/>
  <c r="AA1729" i="2"/>
  <c r="AA1730" i="2"/>
  <c r="AA1731" i="2"/>
  <c r="AA1732" i="2"/>
  <c r="AA1733" i="2"/>
  <c r="AA1734" i="2"/>
  <c r="AA1735" i="2"/>
  <c r="AA1736" i="2"/>
  <c r="AA1737" i="2"/>
  <c r="AA1738" i="2"/>
  <c r="AA1739" i="2"/>
  <c r="AA1740" i="2"/>
  <c r="AA1741" i="2"/>
  <c r="AA1742" i="2"/>
  <c r="AA1743" i="2"/>
  <c r="AA1744" i="2"/>
  <c r="AA1745" i="2"/>
  <c r="AA1746" i="2"/>
  <c r="AA1747" i="2"/>
  <c r="AA1748" i="2"/>
  <c r="AA1749" i="2"/>
  <c r="AA1750" i="2"/>
  <c r="AA1751" i="2"/>
  <c r="AA1752" i="2"/>
  <c r="AA1753" i="2"/>
  <c r="AA1754" i="2"/>
  <c r="AA1755" i="2"/>
  <c r="AA1756" i="2"/>
  <c r="AA1757" i="2"/>
  <c r="AA1758" i="2"/>
  <c r="AA1759" i="2"/>
  <c r="AA1760" i="2"/>
  <c r="AA1761" i="2"/>
  <c r="AA1762" i="2"/>
  <c r="AA1763" i="2"/>
  <c r="AA1764" i="2"/>
  <c r="AA1765" i="2"/>
  <c r="AA1766" i="2"/>
  <c r="AA1767" i="2"/>
  <c r="AA1768" i="2"/>
  <c r="AA1769" i="2"/>
  <c r="AA1770" i="2"/>
  <c r="AA1771" i="2"/>
  <c r="AA1772" i="2"/>
  <c r="AA1773" i="2"/>
  <c r="AA1774" i="2"/>
  <c r="AA1775" i="2"/>
  <c r="AA1776" i="2"/>
  <c r="AA1777" i="2"/>
  <c r="AA1778" i="2"/>
  <c r="AA1779" i="2"/>
  <c r="AA1780" i="2"/>
  <c r="AA1781" i="2"/>
  <c r="AA1782" i="2"/>
  <c r="AA1783" i="2"/>
  <c r="AA1784" i="2"/>
  <c r="AA1785" i="2"/>
  <c r="AA1786" i="2"/>
  <c r="AA1787" i="2"/>
  <c r="AA1788" i="2"/>
  <c r="AA1789" i="2"/>
  <c r="AA1790" i="2"/>
  <c r="AA1791" i="2"/>
  <c r="AA1792" i="2"/>
  <c r="AA1793" i="2"/>
  <c r="AA1794" i="2"/>
  <c r="AA1795" i="2"/>
  <c r="AA1796" i="2"/>
  <c r="AA1797" i="2"/>
  <c r="AA1798" i="2"/>
  <c r="AA1799" i="2"/>
  <c r="AA1800" i="2"/>
  <c r="AA1801" i="2"/>
  <c r="AA1802" i="2"/>
  <c r="AA1803" i="2"/>
  <c r="AA3" i="2"/>
  <c r="Z4" i="2"/>
  <c r="Z5" i="2"/>
  <c r="Z6" i="2"/>
  <c r="Z7" i="2"/>
  <c r="Z8" i="2"/>
  <c r="Z9" i="2"/>
  <c r="Z10" i="2"/>
  <c r="Z11" i="2"/>
  <c r="Z12" i="2"/>
  <c r="Z13" i="2"/>
  <c r="Z14" i="2"/>
  <c r="Z15" i="2"/>
  <c r="Z16" i="2"/>
  <c r="Z17" i="2"/>
  <c r="Z18" i="2"/>
  <c r="Z19" i="2"/>
  <c r="Z20" i="2"/>
  <c r="Z21" i="2"/>
  <c r="Z22" i="2"/>
  <c r="Z23" i="2"/>
  <c r="Z24" i="2"/>
  <c r="Z25" i="2"/>
  <c r="Z26" i="2"/>
  <c r="Z27" i="2"/>
  <c r="Z28" i="2"/>
  <c r="Z29" i="2"/>
  <c r="Z30" i="2"/>
  <c r="Z31" i="2"/>
  <c r="Z32" i="2"/>
  <c r="Z33" i="2"/>
  <c r="Z34" i="2"/>
  <c r="Z35" i="2"/>
  <c r="Z36" i="2"/>
  <c r="Z37" i="2"/>
  <c r="Z38" i="2"/>
  <c r="Z39" i="2"/>
  <c r="Z40" i="2"/>
  <c r="Z41" i="2"/>
  <c r="Z42" i="2"/>
  <c r="Z43" i="2"/>
  <c r="Z44" i="2"/>
  <c r="Z45" i="2"/>
  <c r="Z46" i="2"/>
  <c r="Z47" i="2"/>
  <c r="Z48" i="2"/>
  <c r="Z49" i="2"/>
  <c r="Z50" i="2"/>
  <c r="Z51" i="2"/>
  <c r="Z52" i="2"/>
  <c r="Z53" i="2"/>
  <c r="Z54" i="2"/>
  <c r="Z55" i="2"/>
  <c r="Z56" i="2"/>
  <c r="Z57" i="2"/>
  <c r="Z58" i="2"/>
  <c r="Z59" i="2"/>
  <c r="Z60" i="2"/>
  <c r="Z61" i="2"/>
  <c r="Z62" i="2"/>
  <c r="Z63" i="2"/>
  <c r="Z64" i="2"/>
  <c r="Z65" i="2"/>
  <c r="Z66" i="2"/>
  <c r="Z67" i="2"/>
  <c r="Z68" i="2"/>
  <c r="Z69" i="2"/>
  <c r="Z70" i="2"/>
  <c r="Z71" i="2"/>
  <c r="Z72" i="2"/>
  <c r="Z73" i="2"/>
  <c r="Z74" i="2"/>
  <c r="Z75" i="2"/>
  <c r="Z76" i="2"/>
  <c r="Z77" i="2"/>
  <c r="Z78" i="2"/>
  <c r="Z79" i="2"/>
  <c r="Z80" i="2"/>
  <c r="Z81" i="2"/>
  <c r="Z82" i="2"/>
  <c r="Z83" i="2"/>
  <c r="Z84" i="2"/>
  <c r="Z85" i="2"/>
  <c r="Z86" i="2"/>
  <c r="Z87" i="2"/>
  <c r="Z88" i="2"/>
  <c r="Z89" i="2"/>
  <c r="Z90" i="2"/>
  <c r="Z91" i="2"/>
  <c r="Z92" i="2"/>
  <c r="Z93" i="2"/>
  <c r="Z94" i="2"/>
  <c r="Z95" i="2"/>
  <c r="Z96" i="2"/>
  <c r="Z97" i="2"/>
  <c r="Z98" i="2"/>
  <c r="Z99" i="2"/>
  <c r="Z100" i="2"/>
  <c r="Z101" i="2"/>
  <c r="Z102" i="2"/>
  <c r="Z103" i="2"/>
  <c r="Z104" i="2"/>
  <c r="Z105" i="2"/>
  <c r="Z106" i="2"/>
  <c r="Z107" i="2"/>
  <c r="Z108" i="2"/>
  <c r="Z109" i="2"/>
  <c r="Z110" i="2"/>
  <c r="Z111" i="2"/>
  <c r="Z112" i="2"/>
  <c r="Z113" i="2"/>
  <c r="Z114" i="2"/>
  <c r="Z115" i="2"/>
  <c r="Z116" i="2"/>
  <c r="Z117" i="2"/>
  <c r="Z118" i="2"/>
  <c r="Z119" i="2"/>
  <c r="Z120" i="2"/>
  <c r="Z121" i="2"/>
  <c r="Z122" i="2"/>
  <c r="Z123" i="2"/>
  <c r="Z124" i="2"/>
  <c r="Z125" i="2"/>
  <c r="Z126" i="2"/>
  <c r="Z127" i="2"/>
  <c r="Z128" i="2"/>
  <c r="Z129" i="2"/>
  <c r="Z130" i="2"/>
  <c r="Z131" i="2"/>
  <c r="Z132" i="2"/>
  <c r="Z133" i="2"/>
  <c r="Z134" i="2"/>
  <c r="Z135" i="2"/>
  <c r="Z136" i="2"/>
  <c r="Z137" i="2"/>
  <c r="Z138" i="2"/>
  <c r="Z139" i="2"/>
  <c r="Z140" i="2"/>
  <c r="Z141" i="2"/>
  <c r="Z142" i="2"/>
  <c r="Z143" i="2"/>
  <c r="Z144" i="2"/>
  <c r="Z145" i="2"/>
  <c r="Z146" i="2"/>
  <c r="Z147" i="2"/>
  <c r="Z148" i="2"/>
  <c r="Z149" i="2"/>
  <c r="Z150" i="2"/>
  <c r="Z151" i="2"/>
  <c r="Z152" i="2"/>
  <c r="Z153" i="2"/>
  <c r="Z154" i="2"/>
  <c r="Z155" i="2"/>
  <c r="Z156" i="2"/>
  <c r="Z157" i="2"/>
  <c r="Z158" i="2"/>
  <c r="Z159" i="2"/>
  <c r="Z160" i="2"/>
  <c r="Z161" i="2"/>
  <c r="Z162" i="2"/>
  <c r="Z163" i="2"/>
  <c r="Z164" i="2"/>
  <c r="Z165" i="2"/>
  <c r="Z166" i="2"/>
  <c r="Z167" i="2"/>
  <c r="Z168" i="2"/>
  <c r="Z169" i="2"/>
  <c r="Z170" i="2"/>
  <c r="Z171" i="2"/>
  <c r="Z172" i="2"/>
  <c r="Z173" i="2"/>
  <c r="Z174" i="2"/>
  <c r="Z175" i="2"/>
  <c r="Z176" i="2"/>
  <c r="Z177" i="2"/>
  <c r="Z178" i="2"/>
  <c r="Z179" i="2"/>
  <c r="Z180" i="2"/>
  <c r="Z181" i="2"/>
  <c r="Z182" i="2"/>
  <c r="Z183" i="2"/>
  <c r="Z184" i="2"/>
  <c r="Z185" i="2"/>
  <c r="Z186" i="2"/>
  <c r="Z187" i="2"/>
  <c r="Z188" i="2"/>
  <c r="Z189" i="2"/>
  <c r="Z190" i="2"/>
  <c r="Z191" i="2"/>
  <c r="Z192" i="2"/>
  <c r="Z193" i="2"/>
  <c r="Z194" i="2"/>
  <c r="Z195" i="2"/>
  <c r="Z196" i="2"/>
  <c r="Z197" i="2"/>
  <c r="Z198" i="2"/>
  <c r="Z199" i="2"/>
  <c r="Z200" i="2"/>
  <c r="Z201" i="2"/>
  <c r="Z202" i="2"/>
  <c r="Z203" i="2"/>
  <c r="Z204" i="2"/>
  <c r="Z205" i="2"/>
  <c r="Z206" i="2"/>
  <c r="Z207" i="2"/>
  <c r="Z208" i="2"/>
  <c r="Z209" i="2"/>
  <c r="Z210" i="2"/>
  <c r="Z211" i="2"/>
  <c r="Z212" i="2"/>
  <c r="Z213" i="2"/>
  <c r="Z214" i="2"/>
  <c r="Z215" i="2"/>
  <c r="Z216" i="2"/>
  <c r="Z217" i="2"/>
  <c r="Z218" i="2"/>
  <c r="Z219" i="2"/>
  <c r="Z220" i="2"/>
  <c r="Z221" i="2"/>
  <c r="Z222" i="2"/>
  <c r="Z223" i="2"/>
  <c r="Z224" i="2"/>
  <c r="Z225" i="2"/>
  <c r="Z226" i="2"/>
  <c r="Z227" i="2"/>
  <c r="Z228" i="2"/>
  <c r="Z229" i="2"/>
  <c r="Z230" i="2"/>
  <c r="Z231" i="2"/>
  <c r="Z232" i="2"/>
  <c r="Z233" i="2"/>
  <c r="Z234" i="2"/>
  <c r="Z235" i="2"/>
  <c r="Z236" i="2"/>
  <c r="Z237" i="2"/>
  <c r="Z238" i="2"/>
  <c r="Z239" i="2"/>
  <c r="Z240" i="2"/>
  <c r="Z241" i="2"/>
  <c r="Z242" i="2"/>
  <c r="Z243" i="2"/>
  <c r="Z244" i="2"/>
  <c r="Z245" i="2"/>
  <c r="Z246" i="2"/>
  <c r="Z247" i="2"/>
  <c r="Z248" i="2"/>
  <c r="Z249" i="2"/>
  <c r="Z250" i="2"/>
  <c r="Z251" i="2"/>
  <c r="Z252" i="2"/>
  <c r="Z253" i="2"/>
  <c r="Z254" i="2"/>
  <c r="Z255" i="2"/>
  <c r="Z256" i="2"/>
  <c r="Z257" i="2"/>
  <c r="Z258" i="2"/>
  <c r="Z259" i="2"/>
  <c r="Z260" i="2"/>
  <c r="Z261" i="2"/>
  <c r="Z262" i="2"/>
  <c r="Z263" i="2"/>
  <c r="Z264" i="2"/>
  <c r="Z265" i="2"/>
  <c r="Z266" i="2"/>
  <c r="Z267" i="2"/>
  <c r="Z268" i="2"/>
  <c r="Z269" i="2"/>
  <c r="Z270" i="2"/>
  <c r="Z271" i="2"/>
  <c r="Z272" i="2"/>
  <c r="Z273" i="2"/>
  <c r="Z274" i="2"/>
  <c r="Z275" i="2"/>
  <c r="Z276" i="2"/>
  <c r="Z277" i="2"/>
  <c r="Z278" i="2"/>
  <c r="Z279" i="2"/>
  <c r="Z280" i="2"/>
  <c r="Z281" i="2"/>
  <c r="Z282" i="2"/>
  <c r="Z283" i="2"/>
  <c r="Z284" i="2"/>
  <c r="Z285" i="2"/>
  <c r="Z286" i="2"/>
  <c r="Z287" i="2"/>
  <c r="Z288" i="2"/>
  <c r="Z289" i="2"/>
  <c r="Z290" i="2"/>
  <c r="Z291" i="2"/>
  <c r="Z292" i="2"/>
  <c r="Z293" i="2"/>
  <c r="Z294" i="2"/>
  <c r="Z295" i="2"/>
  <c r="Z296" i="2"/>
  <c r="Z297" i="2"/>
  <c r="Z298" i="2"/>
  <c r="Z299" i="2"/>
  <c r="Z300" i="2"/>
  <c r="Z301" i="2"/>
  <c r="Z302" i="2"/>
  <c r="Z303" i="2"/>
  <c r="Z304" i="2"/>
  <c r="Z305" i="2"/>
  <c r="Z306" i="2"/>
  <c r="Z307" i="2"/>
  <c r="Z308" i="2"/>
  <c r="Z309" i="2"/>
  <c r="Z310" i="2"/>
  <c r="Z311" i="2"/>
  <c r="Z312" i="2"/>
  <c r="Z313" i="2"/>
  <c r="Z314" i="2"/>
  <c r="Z315" i="2"/>
  <c r="Z316" i="2"/>
  <c r="Z317" i="2"/>
  <c r="Z318" i="2"/>
  <c r="Z319" i="2"/>
  <c r="Z320" i="2"/>
  <c r="Z321" i="2"/>
  <c r="Z322" i="2"/>
  <c r="Z323" i="2"/>
  <c r="Z324" i="2"/>
  <c r="Z325" i="2"/>
  <c r="Z326" i="2"/>
  <c r="Z327" i="2"/>
  <c r="Z328" i="2"/>
  <c r="Z329" i="2"/>
  <c r="Z330" i="2"/>
  <c r="Z331" i="2"/>
  <c r="Z332" i="2"/>
  <c r="Z333" i="2"/>
  <c r="Z334" i="2"/>
  <c r="Z335" i="2"/>
  <c r="Z336" i="2"/>
  <c r="Z337" i="2"/>
  <c r="Z338" i="2"/>
  <c r="Z339" i="2"/>
  <c r="Z340" i="2"/>
  <c r="Z341" i="2"/>
  <c r="Z342" i="2"/>
  <c r="Z343" i="2"/>
  <c r="Z344" i="2"/>
  <c r="Z345" i="2"/>
  <c r="Z346" i="2"/>
  <c r="Z347" i="2"/>
  <c r="Z348" i="2"/>
  <c r="Z349" i="2"/>
  <c r="Z350" i="2"/>
  <c r="Z351" i="2"/>
  <c r="Z352" i="2"/>
  <c r="Z353" i="2"/>
  <c r="Z354" i="2"/>
  <c r="Z355" i="2"/>
  <c r="Z356" i="2"/>
  <c r="Z357" i="2"/>
  <c r="Z358" i="2"/>
  <c r="Z359" i="2"/>
  <c r="Z360" i="2"/>
  <c r="Z361" i="2"/>
  <c r="Z362" i="2"/>
  <c r="Z363" i="2"/>
  <c r="Z364" i="2"/>
  <c r="Z365" i="2"/>
  <c r="Z366" i="2"/>
  <c r="Z367" i="2"/>
  <c r="Z368" i="2"/>
  <c r="Z369" i="2"/>
  <c r="Z370" i="2"/>
  <c r="Z371" i="2"/>
  <c r="Z372" i="2"/>
  <c r="Z373" i="2"/>
  <c r="Z374" i="2"/>
  <c r="Z375" i="2"/>
  <c r="Z376" i="2"/>
  <c r="Z377" i="2"/>
  <c r="Z378" i="2"/>
  <c r="Z379" i="2"/>
  <c r="Z380" i="2"/>
  <c r="Z381" i="2"/>
  <c r="Z382" i="2"/>
  <c r="Z383" i="2"/>
  <c r="Z384" i="2"/>
  <c r="Z385" i="2"/>
  <c r="Z386" i="2"/>
  <c r="Z387" i="2"/>
  <c r="Z388" i="2"/>
  <c r="Z389" i="2"/>
  <c r="Z390" i="2"/>
  <c r="Z391" i="2"/>
  <c r="Z392" i="2"/>
  <c r="Z393" i="2"/>
  <c r="Z394" i="2"/>
  <c r="Z395" i="2"/>
  <c r="Z396" i="2"/>
  <c r="Z397" i="2"/>
  <c r="Z398" i="2"/>
  <c r="Z399" i="2"/>
  <c r="Z400" i="2"/>
  <c r="Z401" i="2"/>
  <c r="Z402" i="2"/>
  <c r="Z403" i="2"/>
  <c r="Z404" i="2"/>
  <c r="Z405" i="2"/>
  <c r="Z406" i="2"/>
  <c r="Z407" i="2"/>
  <c r="Z408" i="2"/>
  <c r="Z409" i="2"/>
  <c r="Z410" i="2"/>
  <c r="Z411" i="2"/>
  <c r="Z412" i="2"/>
  <c r="Z413" i="2"/>
  <c r="Z414" i="2"/>
  <c r="Z415" i="2"/>
  <c r="Z416" i="2"/>
  <c r="Z417" i="2"/>
  <c r="Z418" i="2"/>
  <c r="Z419" i="2"/>
  <c r="Z420" i="2"/>
  <c r="Z421" i="2"/>
  <c r="Z422" i="2"/>
  <c r="Z423" i="2"/>
  <c r="Z424" i="2"/>
  <c r="Z425" i="2"/>
  <c r="Z426" i="2"/>
  <c r="Z427" i="2"/>
  <c r="Z428" i="2"/>
  <c r="Z429" i="2"/>
  <c r="Z430" i="2"/>
  <c r="Z431" i="2"/>
  <c r="Z432" i="2"/>
  <c r="Z433" i="2"/>
  <c r="Z434" i="2"/>
  <c r="Z435" i="2"/>
  <c r="Z436" i="2"/>
  <c r="Z437" i="2"/>
  <c r="Z438" i="2"/>
  <c r="Z439" i="2"/>
  <c r="Z440" i="2"/>
  <c r="Z441" i="2"/>
  <c r="Z442" i="2"/>
  <c r="Z443" i="2"/>
  <c r="Z444" i="2"/>
  <c r="Z445" i="2"/>
  <c r="Z446" i="2"/>
  <c r="Z447" i="2"/>
  <c r="Z448" i="2"/>
  <c r="Z449" i="2"/>
  <c r="Z450" i="2"/>
  <c r="Z451" i="2"/>
  <c r="Z452" i="2"/>
  <c r="Z453" i="2"/>
  <c r="Z454" i="2"/>
  <c r="Z455" i="2"/>
  <c r="Z456" i="2"/>
  <c r="Z457" i="2"/>
  <c r="Z458" i="2"/>
  <c r="Z459" i="2"/>
  <c r="Z460" i="2"/>
  <c r="Z461" i="2"/>
  <c r="Z462" i="2"/>
  <c r="Z463" i="2"/>
  <c r="Z464" i="2"/>
  <c r="Z465" i="2"/>
  <c r="Z466" i="2"/>
  <c r="Z467" i="2"/>
  <c r="Z468" i="2"/>
  <c r="Z469" i="2"/>
  <c r="Z470" i="2"/>
  <c r="Z471" i="2"/>
  <c r="Z472" i="2"/>
  <c r="Z473" i="2"/>
  <c r="Z474" i="2"/>
  <c r="Z475" i="2"/>
  <c r="Z476" i="2"/>
  <c r="Z477" i="2"/>
  <c r="Z478" i="2"/>
  <c r="Z479" i="2"/>
  <c r="Z480" i="2"/>
  <c r="Z481" i="2"/>
  <c r="Z482" i="2"/>
  <c r="Z483" i="2"/>
  <c r="Z484" i="2"/>
  <c r="Z485" i="2"/>
  <c r="Z486" i="2"/>
  <c r="Z487" i="2"/>
  <c r="Z488" i="2"/>
  <c r="Z489" i="2"/>
  <c r="Z490" i="2"/>
  <c r="Z491" i="2"/>
  <c r="Z492" i="2"/>
  <c r="Z493" i="2"/>
  <c r="Z494" i="2"/>
  <c r="Z495" i="2"/>
  <c r="Z496" i="2"/>
  <c r="Z497" i="2"/>
  <c r="Z498" i="2"/>
  <c r="Z499" i="2"/>
  <c r="Z500" i="2"/>
  <c r="Z501" i="2"/>
  <c r="Z502" i="2"/>
  <c r="Z503" i="2"/>
  <c r="Z504" i="2"/>
  <c r="Z505" i="2"/>
  <c r="Z506" i="2"/>
  <c r="Z507" i="2"/>
  <c r="Z508" i="2"/>
  <c r="Z509" i="2"/>
  <c r="Z510" i="2"/>
  <c r="Z511" i="2"/>
  <c r="Z512" i="2"/>
  <c r="Z513" i="2"/>
  <c r="Z514" i="2"/>
  <c r="Z515" i="2"/>
  <c r="Z516" i="2"/>
  <c r="Z517" i="2"/>
  <c r="Z518" i="2"/>
  <c r="Z519" i="2"/>
  <c r="Z520" i="2"/>
  <c r="Z521" i="2"/>
  <c r="Z522" i="2"/>
  <c r="Z523" i="2"/>
  <c r="Z524" i="2"/>
  <c r="Z525" i="2"/>
  <c r="Z526" i="2"/>
  <c r="Z527" i="2"/>
  <c r="Z528" i="2"/>
  <c r="Z529" i="2"/>
  <c r="Z530" i="2"/>
  <c r="Z531" i="2"/>
  <c r="Z532" i="2"/>
  <c r="Z533" i="2"/>
  <c r="Z534" i="2"/>
  <c r="Z535" i="2"/>
  <c r="Z536" i="2"/>
  <c r="Z537" i="2"/>
  <c r="Z538" i="2"/>
  <c r="Z539" i="2"/>
  <c r="Z540" i="2"/>
  <c r="Z541" i="2"/>
  <c r="Z542" i="2"/>
  <c r="Z543" i="2"/>
  <c r="Z544" i="2"/>
  <c r="Z545" i="2"/>
  <c r="Z546" i="2"/>
  <c r="Z547" i="2"/>
  <c r="Z548" i="2"/>
  <c r="Z549" i="2"/>
  <c r="Z550" i="2"/>
  <c r="Z551" i="2"/>
  <c r="Z552" i="2"/>
  <c r="Z553" i="2"/>
  <c r="Z554" i="2"/>
  <c r="Z555" i="2"/>
  <c r="Z556" i="2"/>
  <c r="Z557" i="2"/>
  <c r="Z558" i="2"/>
  <c r="Z559" i="2"/>
  <c r="Z560" i="2"/>
  <c r="Z561" i="2"/>
  <c r="Z562" i="2"/>
  <c r="Z563" i="2"/>
  <c r="Z564" i="2"/>
  <c r="Z565" i="2"/>
  <c r="Z566" i="2"/>
  <c r="Z567" i="2"/>
  <c r="Z568" i="2"/>
  <c r="Z569" i="2"/>
  <c r="Z570" i="2"/>
  <c r="Z571" i="2"/>
  <c r="Z572" i="2"/>
  <c r="Z573" i="2"/>
  <c r="Z574" i="2"/>
  <c r="Z575" i="2"/>
  <c r="Z576" i="2"/>
  <c r="Z577" i="2"/>
  <c r="Z578" i="2"/>
  <c r="Z579" i="2"/>
  <c r="Z580" i="2"/>
  <c r="Z581" i="2"/>
  <c r="Z582" i="2"/>
  <c r="Z583" i="2"/>
  <c r="Z584" i="2"/>
  <c r="Z585" i="2"/>
  <c r="Z586" i="2"/>
  <c r="Z587" i="2"/>
  <c r="Z588" i="2"/>
  <c r="Z589" i="2"/>
  <c r="Z590" i="2"/>
  <c r="Z591" i="2"/>
  <c r="Z592" i="2"/>
  <c r="Z593" i="2"/>
  <c r="Z594" i="2"/>
  <c r="Z595" i="2"/>
  <c r="Z596" i="2"/>
  <c r="Z597" i="2"/>
  <c r="Z598" i="2"/>
  <c r="Z599" i="2"/>
  <c r="Z600" i="2"/>
  <c r="Z601" i="2"/>
  <c r="Z602" i="2"/>
  <c r="Z603" i="2"/>
  <c r="Z604" i="2"/>
  <c r="Z605" i="2"/>
  <c r="Z606" i="2"/>
  <c r="Z607" i="2"/>
  <c r="Z608" i="2"/>
  <c r="Z609" i="2"/>
  <c r="Z610" i="2"/>
  <c r="Z611" i="2"/>
  <c r="Z612" i="2"/>
  <c r="Z613" i="2"/>
  <c r="Z614" i="2"/>
  <c r="Z615" i="2"/>
  <c r="Z616" i="2"/>
  <c r="Z617" i="2"/>
  <c r="Z618" i="2"/>
  <c r="Z619" i="2"/>
  <c r="Z620" i="2"/>
  <c r="Z621" i="2"/>
  <c r="Z622" i="2"/>
  <c r="Z623" i="2"/>
  <c r="Z624" i="2"/>
  <c r="Z625" i="2"/>
  <c r="Z626" i="2"/>
  <c r="Z627" i="2"/>
  <c r="Z628" i="2"/>
  <c r="Z629" i="2"/>
  <c r="Z630" i="2"/>
  <c r="Z631" i="2"/>
  <c r="Z632" i="2"/>
  <c r="Z633" i="2"/>
  <c r="Z634" i="2"/>
  <c r="Z635" i="2"/>
  <c r="Z636" i="2"/>
  <c r="Z637" i="2"/>
  <c r="Z638" i="2"/>
  <c r="Z639" i="2"/>
  <c r="Z640" i="2"/>
  <c r="Z641" i="2"/>
  <c r="Z642" i="2"/>
  <c r="Z643" i="2"/>
  <c r="Z644" i="2"/>
  <c r="Z645" i="2"/>
  <c r="Z646" i="2"/>
  <c r="Z647" i="2"/>
  <c r="Z648" i="2"/>
  <c r="Z649" i="2"/>
  <c r="Z650" i="2"/>
  <c r="Z651" i="2"/>
  <c r="Z652" i="2"/>
  <c r="Z653" i="2"/>
  <c r="Z654" i="2"/>
  <c r="Z655" i="2"/>
  <c r="Z656" i="2"/>
  <c r="Z657" i="2"/>
  <c r="Z658" i="2"/>
  <c r="Z659" i="2"/>
  <c r="Z660" i="2"/>
  <c r="Z661" i="2"/>
  <c r="Z662" i="2"/>
  <c r="Z663" i="2"/>
  <c r="Z664" i="2"/>
  <c r="Z665" i="2"/>
  <c r="Z666" i="2"/>
  <c r="Z667" i="2"/>
  <c r="Z668" i="2"/>
  <c r="Z669" i="2"/>
  <c r="Z670" i="2"/>
  <c r="Z671" i="2"/>
  <c r="Z672" i="2"/>
  <c r="Z673" i="2"/>
  <c r="Z674" i="2"/>
  <c r="Z675" i="2"/>
  <c r="Z676" i="2"/>
  <c r="Z677" i="2"/>
  <c r="Z678" i="2"/>
  <c r="Z679" i="2"/>
  <c r="Z680" i="2"/>
  <c r="Z681" i="2"/>
  <c r="Z682" i="2"/>
  <c r="Z683" i="2"/>
  <c r="Z684" i="2"/>
  <c r="Z685" i="2"/>
  <c r="Z686" i="2"/>
  <c r="Z687" i="2"/>
  <c r="Z688" i="2"/>
  <c r="Z689" i="2"/>
  <c r="Z690" i="2"/>
  <c r="Z691" i="2"/>
  <c r="Z692" i="2"/>
  <c r="Z693" i="2"/>
  <c r="Z694" i="2"/>
  <c r="Z695" i="2"/>
  <c r="Z696" i="2"/>
  <c r="Z697" i="2"/>
  <c r="Z698" i="2"/>
  <c r="Z699" i="2"/>
  <c r="Z700" i="2"/>
  <c r="Z701" i="2"/>
  <c r="Z702" i="2"/>
  <c r="Z703" i="2"/>
  <c r="Z704" i="2"/>
  <c r="Z705" i="2"/>
  <c r="Z706" i="2"/>
  <c r="Z707" i="2"/>
  <c r="Z708" i="2"/>
  <c r="Z709" i="2"/>
  <c r="Z710" i="2"/>
  <c r="Z711" i="2"/>
  <c r="Z712" i="2"/>
  <c r="Z713" i="2"/>
  <c r="Z714" i="2"/>
  <c r="Z715" i="2"/>
  <c r="Z716" i="2"/>
  <c r="Z717" i="2"/>
  <c r="Z718" i="2"/>
  <c r="Z719" i="2"/>
  <c r="Z720" i="2"/>
  <c r="Z721" i="2"/>
  <c r="Z722" i="2"/>
  <c r="Z723" i="2"/>
  <c r="Z724" i="2"/>
  <c r="Z725" i="2"/>
  <c r="Z726" i="2"/>
  <c r="Z727" i="2"/>
  <c r="Z728" i="2"/>
  <c r="Z729" i="2"/>
  <c r="Z730" i="2"/>
  <c r="Z731" i="2"/>
  <c r="Z732" i="2"/>
  <c r="Z733" i="2"/>
  <c r="Z734" i="2"/>
  <c r="Z735" i="2"/>
  <c r="Z736" i="2"/>
  <c r="Z737" i="2"/>
  <c r="Z738" i="2"/>
  <c r="Z739" i="2"/>
  <c r="Z740" i="2"/>
  <c r="Z741" i="2"/>
  <c r="Z742" i="2"/>
  <c r="Z743" i="2"/>
  <c r="Z744" i="2"/>
  <c r="Z745" i="2"/>
  <c r="Z746" i="2"/>
  <c r="Z747" i="2"/>
  <c r="Z748" i="2"/>
  <c r="Z749" i="2"/>
  <c r="Z750" i="2"/>
  <c r="Z751" i="2"/>
  <c r="Z752" i="2"/>
  <c r="Z753" i="2"/>
  <c r="Z754" i="2"/>
  <c r="Z755" i="2"/>
  <c r="Z756" i="2"/>
  <c r="Z757" i="2"/>
  <c r="Z758" i="2"/>
  <c r="Z759" i="2"/>
  <c r="Z760" i="2"/>
  <c r="Z761" i="2"/>
  <c r="Z762" i="2"/>
  <c r="Z763" i="2"/>
  <c r="Z764" i="2"/>
  <c r="Z765" i="2"/>
  <c r="Z766" i="2"/>
  <c r="Z767" i="2"/>
  <c r="Z768" i="2"/>
  <c r="Z769" i="2"/>
  <c r="Z770" i="2"/>
  <c r="Z771" i="2"/>
  <c r="Z772" i="2"/>
  <c r="Z773" i="2"/>
  <c r="Z774" i="2"/>
  <c r="Z775" i="2"/>
  <c r="Z776" i="2"/>
  <c r="Z777" i="2"/>
  <c r="Z778" i="2"/>
  <c r="Z779" i="2"/>
  <c r="Z780" i="2"/>
  <c r="Z781" i="2"/>
  <c r="Z782" i="2"/>
  <c r="Z783" i="2"/>
  <c r="Z784" i="2"/>
  <c r="Z785" i="2"/>
  <c r="Z786" i="2"/>
  <c r="Z787" i="2"/>
  <c r="Z788" i="2"/>
  <c r="Z789" i="2"/>
  <c r="Z790" i="2"/>
  <c r="Z791" i="2"/>
  <c r="Z792" i="2"/>
  <c r="Z793" i="2"/>
  <c r="Z794" i="2"/>
  <c r="Z795" i="2"/>
  <c r="Z796" i="2"/>
  <c r="Z797" i="2"/>
  <c r="Z798" i="2"/>
  <c r="Z799" i="2"/>
  <c r="Z800" i="2"/>
  <c r="Z801" i="2"/>
  <c r="Z802" i="2"/>
  <c r="Z803" i="2"/>
  <c r="Z804" i="2"/>
  <c r="Z805" i="2"/>
  <c r="Z806" i="2"/>
  <c r="Z807" i="2"/>
  <c r="Z808" i="2"/>
  <c r="Z809" i="2"/>
  <c r="Z810" i="2"/>
  <c r="Z811" i="2"/>
  <c r="Z812" i="2"/>
  <c r="Z813" i="2"/>
  <c r="Z814" i="2"/>
  <c r="Z815" i="2"/>
  <c r="Z816" i="2"/>
  <c r="Z817" i="2"/>
  <c r="Z818" i="2"/>
  <c r="Z819" i="2"/>
  <c r="Z820" i="2"/>
  <c r="Z821" i="2"/>
  <c r="Z822" i="2"/>
  <c r="Z823" i="2"/>
  <c r="Z824" i="2"/>
  <c r="Z825" i="2"/>
  <c r="Z826" i="2"/>
  <c r="Z827" i="2"/>
  <c r="Z828" i="2"/>
  <c r="Z829" i="2"/>
  <c r="Z830" i="2"/>
  <c r="Z831" i="2"/>
  <c r="Z832" i="2"/>
  <c r="Z833" i="2"/>
  <c r="Z834" i="2"/>
  <c r="Z835" i="2"/>
  <c r="Z836" i="2"/>
  <c r="Z837" i="2"/>
  <c r="Z838" i="2"/>
  <c r="Z839" i="2"/>
  <c r="Z840" i="2"/>
  <c r="Z841" i="2"/>
  <c r="Z842" i="2"/>
  <c r="Z843" i="2"/>
  <c r="Z844" i="2"/>
  <c r="Z845" i="2"/>
  <c r="Z846" i="2"/>
  <c r="Z847" i="2"/>
  <c r="Z848" i="2"/>
  <c r="Z849" i="2"/>
  <c r="Z850" i="2"/>
  <c r="Z851" i="2"/>
  <c r="Z852" i="2"/>
  <c r="Z853" i="2"/>
  <c r="Z854" i="2"/>
  <c r="Z855" i="2"/>
  <c r="Z856" i="2"/>
  <c r="Z857" i="2"/>
  <c r="Z858" i="2"/>
  <c r="Z859" i="2"/>
  <c r="Z860" i="2"/>
  <c r="Z861" i="2"/>
  <c r="Z862" i="2"/>
  <c r="Z863" i="2"/>
  <c r="Z864" i="2"/>
  <c r="Z865" i="2"/>
  <c r="Z866" i="2"/>
  <c r="Z867" i="2"/>
  <c r="Z868" i="2"/>
  <c r="Z869" i="2"/>
  <c r="Z870" i="2"/>
  <c r="Z871" i="2"/>
  <c r="Z872" i="2"/>
  <c r="Z873" i="2"/>
  <c r="Z874" i="2"/>
  <c r="Z875" i="2"/>
  <c r="Z876" i="2"/>
  <c r="Z877" i="2"/>
  <c r="Z878" i="2"/>
  <c r="Z879" i="2"/>
  <c r="Z880" i="2"/>
  <c r="Z881" i="2"/>
  <c r="Z882" i="2"/>
  <c r="Z883" i="2"/>
  <c r="Z884" i="2"/>
  <c r="Z885" i="2"/>
  <c r="Z886" i="2"/>
  <c r="Z887" i="2"/>
  <c r="Z888" i="2"/>
  <c r="Z889" i="2"/>
  <c r="Z890" i="2"/>
  <c r="Z891" i="2"/>
  <c r="Z892" i="2"/>
  <c r="Z893" i="2"/>
  <c r="Z894" i="2"/>
  <c r="Z895" i="2"/>
  <c r="Z896" i="2"/>
  <c r="Z897" i="2"/>
  <c r="Z898" i="2"/>
  <c r="Z899" i="2"/>
  <c r="Z900" i="2"/>
  <c r="Z901" i="2"/>
  <c r="Z902" i="2"/>
  <c r="Z903" i="2"/>
  <c r="Z904" i="2"/>
  <c r="Z905" i="2"/>
  <c r="Z906" i="2"/>
  <c r="Z907" i="2"/>
  <c r="Z908" i="2"/>
  <c r="Z909" i="2"/>
  <c r="Z910" i="2"/>
  <c r="Z911" i="2"/>
  <c r="Z912" i="2"/>
  <c r="Z913" i="2"/>
  <c r="Z914" i="2"/>
  <c r="Z915" i="2"/>
  <c r="Z916" i="2"/>
  <c r="Z917" i="2"/>
  <c r="Z918" i="2"/>
  <c r="Z919" i="2"/>
  <c r="Z920" i="2"/>
  <c r="Z921" i="2"/>
  <c r="Z922" i="2"/>
  <c r="Z923" i="2"/>
  <c r="Z924" i="2"/>
  <c r="Z925" i="2"/>
  <c r="Z926" i="2"/>
  <c r="Z927" i="2"/>
  <c r="Z928" i="2"/>
  <c r="Z929" i="2"/>
  <c r="Z930" i="2"/>
  <c r="Z931" i="2"/>
  <c r="Z932" i="2"/>
  <c r="Z933" i="2"/>
  <c r="Z934" i="2"/>
  <c r="Z935" i="2"/>
  <c r="Z936" i="2"/>
  <c r="Z937" i="2"/>
  <c r="Z938" i="2"/>
  <c r="Z939" i="2"/>
  <c r="Z940" i="2"/>
  <c r="Z941" i="2"/>
  <c r="Z942" i="2"/>
  <c r="Z943" i="2"/>
  <c r="Z944" i="2"/>
  <c r="Z945" i="2"/>
  <c r="Z946" i="2"/>
  <c r="Z947" i="2"/>
  <c r="Z948" i="2"/>
  <c r="Z949" i="2"/>
  <c r="Z950" i="2"/>
  <c r="Z951" i="2"/>
  <c r="Z952" i="2"/>
  <c r="Z953" i="2"/>
  <c r="Z954" i="2"/>
  <c r="Z955" i="2"/>
  <c r="Z956" i="2"/>
  <c r="Z957" i="2"/>
  <c r="Z958" i="2"/>
  <c r="Z959" i="2"/>
  <c r="Z960" i="2"/>
  <c r="Z961" i="2"/>
  <c r="Z962" i="2"/>
  <c r="Z963" i="2"/>
  <c r="Z964" i="2"/>
  <c r="Z965" i="2"/>
  <c r="Z966" i="2"/>
  <c r="Z967" i="2"/>
  <c r="Z968" i="2"/>
  <c r="Z969" i="2"/>
  <c r="Z970" i="2"/>
  <c r="Z971" i="2"/>
  <c r="Z972" i="2"/>
  <c r="Z973" i="2"/>
  <c r="Z974" i="2"/>
  <c r="Z975" i="2"/>
  <c r="Z976" i="2"/>
  <c r="Z977" i="2"/>
  <c r="Z978" i="2"/>
  <c r="Z979" i="2"/>
  <c r="Z980" i="2"/>
  <c r="Z981" i="2"/>
  <c r="Z982" i="2"/>
  <c r="Z983" i="2"/>
  <c r="Z984" i="2"/>
  <c r="Z985" i="2"/>
  <c r="Z986" i="2"/>
  <c r="Z987" i="2"/>
  <c r="Z988" i="2"/>
  <c r="Z989" i="2"/>
  <c r="Z990" i="2"/>
  <c r="Z991" i="2"/>
  <c r="Z992" i="2"/>
  <c r="Z993" i="2"/>
  <c r="Z994" i="2"/>
  <c r="Z995" i="2"/>
  <c r="Z996" i="2"/>
  <c r="Z997" i="2"/>
  <c r="Z998" i="2"/>
  <c r="Z999" i="2"/>
  <c r="Z1000" i="2"/>
  <c r="Z1001" i="2"/>
  <c r="Z1002" i="2"/>
  <c r="Z1003" i="2"/>
  <c r="Z1004" i="2"/>
  <c r="Z1005" i="2"/>
  <c r="Z1006" i="2"/>
  <c r="Z1007" i="2"/>
  <c r="Z1008" i="2"/>
  <c r="Z1009" i="2"/>
  <c r="Z1010" i="2"/>
  <c r="Z1011" i="2"/>
  <c r="Z1012" i="2"/>
  <c r="Z1013" i="2"/>
  <c r="Z1014" i="2"/>
  <c r="Z1015" i="2"/>
  <c r="Z1016" i="2"/>
  <c r="Z1017" i="2"/>
  <c r="Z1018" i="2"/>
  <c r="Z1019" i="2"/>
  <c r="Z1020" i="2"/>
  <c r="Z1021" i="2"/>
  <c r="Z1022" i="2"/>
  <c r="Z1023" i="2"/>
  <c r="Z1024" i="2"/>
  <c r="Z1025" i="2"/>
  <c r="Z1026" i="2"/>
  <c r="Z1027" i="2"/>
  <c r="Z1028" i="2"/>
  <c r="Z1029" i="2"/>
  <c r="Z1030" i="2"/>
  <c r="Z1031" i="2"/>
  <c r="Z1032" i="2"/>
  <c r="Z1033" i="2"/>
  <c r="Z1034" i="2"/>
  <c r="Z1035" i="2"/>
  <c r="Z1036" i="2"/>
  <c r="Z1037" i="2"/>
  <c r="Z1038" i="2"/>
  <c r="Z1039" i="2"/>
  <c r="Z1040" i="2"/>
  <c r="Z1041" i="2"/>
  <c r="Z1042" i="2"/>
  <c r="Z1043" i="2"/>
  <c r="Z1044" i="2"/>
  <c r="Z1045" i="2"/>
  <c r="Z1046" i="2"/>
  <c r="Z1047" i="2"/>
  <c r="Z1048" i="2"/>
  <c r="Z1049" i="2"/>
  <c r="Z1050" i="2"/>
  <c r="Z1051" i="2"/>
  <c r="Z1052" i="2"/>
  <c r="Z1053" i="2"/>
  <c r="Z1054" i="2"/>
  <c r="Z1055" i="2"/>
  <c r="Z1056" i="2"/>
  <c r="Z1057" i="2"/>
  <c r="Z1058" i="2"/>
  <c r="Z1059" i="2"/>
  <c r="Z1060" i="2"/>
  <c r="Z1061" i="2"/>
  <c r="Z1062" i="2"/>
  <c r="Z1063" i="2"/>
  <c r="Z1064" i="2"/>
  <c r="Z1065" i="2"/>
  <c r="Z1066" i="2"/>
  <c r="Z1067" i="2"/>
  <c r="Z1068" i="2"/>
  <c r="Z1069" i="2"/>
  <c r="Z1070" i="2"/>
  <c r="Z1071" i="2"/>
  <c r="Z1072" i="2"/>
  <c r="Z1073" i="2"/>
  <c r="Z1074" i="2"/>
  <c r="Z1075" i="2"/>
  <c r="Z1076" i="2"/>
  <c r="Z1077" i="2"/>
  <c r="Z1078" i="2"/>
  <c r="Z1079" i="2"/>
  <c r="Z1080" i="2"/>
  <c r="Z1081" i="2"/>
  <c r="Z1082" i="2"/>
  <c r="Z1083" i="2"/>
  <c r="Z1084" i="2"/>
  <c r="Z1085" i="2"/>
  <c r="Z1086" i="2"/>
  <c r="Z1087" i="2"/>
  <c r="Z1088" i="2"/>
  <c r="Z1089" i="2"/>
  <c r="Z1090" i="2"/>
  <c r="Z1091" i="2"/>
  <c r="Z1092" i="2"/>
  <c r="Z1093" i="2"/>
  <c r="Z1094" i="2"/>
  <c r="Z1095" i="2"/>
  <c r="Z1096" i="2"/>
  <c r="Z1097" i="2"/>
  <c r="Z1098" i="2"/>
  <c r="Z1099" i="2"/>
  <c r="Z1100" i="2"/>
  <c r="Z1101" i="2"/>
  <c r="Z1102" i="2"/>
  <c r="Z1103" i="2"/>
  <c r="Z1104" i="2"/>
  <c r="Z1105" i="2"/>
  <c r="Z1106" i="2"/>
  <c r="Z1107" i="2"/>
  <c r="Z1108" i="2"/>
  <c r="Z1109" i="2"/>
  <c r="Z1110" i="2"/>
  <c r="Z1111" i="2"/>
  <c r="Z1112" i="2"/>
  <c r="Z1113" i="2"/>
  <c r="Z1114" i="2"/>
  <c r="Z1115" i="2"/>
  <c r="Z1116" i="2"/>
  <c r="Z1117" i="2"/>
  <c r="Z1118" i="2"/>
  <c r="Z1119" i="2"/>
  <c r="Z1120" i="2"/>
  <c r="Z1121" i="2"/>
  <c r="Z1122" i="2"/>
  <c r="Z1123" i="2"/>
  <c r="Z1124" i="2"/>
  <c r="Z1125" i="2"/>
  <c r="Z1126" i="2"/>
  <c r="Z1127" i="2"/>
  <c r="Z1128" i="2"/>
  <c r="Z1129" i="2"/>
  <c r="Z1130" i="2"/>
  <c r="Z1131" i="2"/>
  <c r="Z1132" i="2"/>
  <c r="Z1133" i="2"/>
  <c r="Z1134" i="2"/>
  <c r="Z1135" i="2"/>
  <c r="Z1136" i="2"/>
  <c r="Z1137" i="2"/>
  <c r="Z1138" i="2"/>
  <c r="Z1139" i="2"/>
  <c r="Z1140" i="2"/>
  <c r="Z1141" i="2"/>
  <c r="Z1142" i="2"/>
  <c r="Z1143" i="2"/>
  <c r="Z1144" i="2"/>
  <c r="Z1145" i="2"/>
  <c r="Z1146" i="2"/>
  <c r="Z1147" i="2"/>
  <c r="Z1148" i="2"/>
  <c r="Z1149" i="2"/>
  <c r="Z1150" i="2"/>
  <c r="Z1151" i="2"/>
  <c r="Z1152" i="2"/>
  <c r="Z1153" i="2"/>
  <c r="Z1154" i="2"/>
  <c r="Z1155" i="2"/>
  <c r="Z1156" i="2"/>
  <c r="Z1157" i="2"/>
  <c r="Z1158" i="2"/>
  <c r="Z1159" i="2"/>
  <c r="Z1160" i="2"/>
  <c r="Z1161" i="2"/>
  <c r="Z1162" i="2"/>
  <c r="Z1163" i="2"/>
  <c r="Z1164" i="2"/>
  <c r="Z1165" i="2"/>
  <c r="Z1166" i="2"/>
  <c r="Z1167" i="2"/>
  <c r="Z1168" i="2"/>
  <c r="Z1169" i="2"/>
  <c r="Z1170" i="2"/>
  <c r="Z1171" i="2"/>
  <c r="Z1172" i="2"/>
  <c r="Z1173" i="2"/>
  <c r="Z1174" i="2"/>
  <c r="Z1175" i="2"/>
  <c r="Z1176" i="2"/>
  <c r="Z1177" i="2"/>
  <c r="Z1178" i="2"/>
  <c r="Z1179" i="2"/>
  <c r="Z1180" i="2"/>
  <c r="Z1181" i="2"/>
  <c r="Z1182" i="2"/>
  <c r="Z1183" i="2"/>
  <c r="Z1184" i="2"/>
  <c r="Z1185" i="2"/>
  <c r="Z1186" i="2"/>
  <c r="Z1187" i="2"/>
  <c r="Z1188" i="2"/>
  <c r="Z1189" i="2"/>
  <c r="Z1190" i="2"/>
  <c r="Z1191" i="2"/>
  <c r="Z1192" i="2"/>
  <c r="Z1193" i="2"/>
  <c r="Z1194" i="2"/>
  <c r="Z1195" i="2"/>
  <c r="Z1196" i="2"/>
  <c r="Z1197" i="2"/>
  <c r="Z1198" i="2"/>
  <c r="Z1199" i="2"/>
  <c r="Z1200" i="2"/>
  <c r="Z1201" i="2"/>
  <c r="Z1202" i="2"/>
  <c r="Z1203" i="2"/>
  <c r="Z1204" i="2"/>
  <c r="Z1205" i="2"/>
  <c r="Z1206" i="2"/>
  <c r="Z1207" i="2"/>
  <c r="Z1208" i="2"/>
  <c r="Z1209" i="2"/>
  <c r="Z1210" i="2"/>
  <c r="Z1211" i="2"/>
  <c r="Z1212" i="2"/>
  <c r="Z1213" i="2"/>
  <c r="Z1214" i="2"/>
  <c r="Z1215" i="2"/>
  <c r="Z1216" i="2"/>
  <c r="Z1217" i="2"/>
  <c r="Z1218" i="2"/>
  <c r="Z1219" i="2"/>
  <c r="Z1220" i="2"/>
  <c r="Z1221" i="2"/>
  <c r="Z1222" i="2"/>
  <c r="Z1223" i="2"/>
  <c r="Z1224" i="2"/>
  <c r="Z1225" i="2"/>
  <c r="Z1226" i="2"/>
  <c r="Z1227" i="2"/>
  <c r="Z1228" i="2"/>
  <c r="Z1229" i="2"/>
  <c r="Z1230" i="2"/>
  <c r="Z1231" i="2"/>
  <c r="Z1232" i="2"/>
  <c r="Z1233" i="2"/>
  <c r="Z1234" i="2"/>
  <c r="Z1235" i="2"/>
  <c r="Z1236" i="2"/>
  <c r="Z1237" i="2"/>
  <c r="Z1238" i="2"/>
  <c r="Z1239" i="2"/>
  <c r="Z1240" i="2"/>
  <c r="Z1241" i="2"/>
  <c r="Z1242" i="2"/>
  <c r="Z1243" i="2"/>
  <c r="Z1244" i="2"/>
  <c r="Z1245" i="2"/>
  <c r="Z1246" i="2"/>
  <c r="Z1247" i="2"/>
  <c r="Z1248" i="2"/>
  <c r="Z1249" i="2"/>
  <c r="Z1250" i="2"/>
  <c r="Z1251" i="2"/>
  <c r="Z1252" i="2"/>
  <c r="Z1253" i="2"/>
  <c r="Z1254" i="2"/>
  <c r="Z1255" i="2"/>
  <c r="Z1256" i="2"/>
  <c r="Z1257" i="2"/>
  <c r="Z1258" i="2"/>
  <c r="Z1259" i="2"/>
  <c r="Z1260" i="2"/>
  <c r="Z1261" i="2"/>
  <c r="Z1262" i="2"/>
  <c r="Z1263" i="2"/>
  <c r="Z1264" i="2"/>
  <c r="Z1265" i="2"/>
  <c r="Z1266" i="2"/>
  <c r="Z1267" i="2"/>
  <c r="Z1268" i="2"/>
  <c r="Z1269" i="2"/>
  <c r="Z1270" i="2"/>
  <c r="Z1271" i="2"/>
  <c r="Z1272" i="2"/>
  <c r="Z1273" i="2"/>
  <c r="Z1274" i="2"/>
  <c r="Z1275" i="2"/>
  <c r="Z1276" i="2"/>
  <c r="Z1277" i="2"/>
  <c r="Z1278" i="2"/>
  <c r="Z1279" i="2"/>
  <c r="Z1280" i="2"/>
  <c r="Z1281" i="2"/>
  <c r="Z1282" i="2"/>
  <c r="Z1283" i="2"/>
  <c r="Z1284" i="2"/>
  <c r="Z1285" i="2"/>
  <c r="Z1286" i="2"/>
  <c r="Z1287" i="2"/>
  <c r="Z1288" i="2"/>
  <c r="Z1289" i="2"/>
  <c r="Z1290" i="2"/>
  <c r="Z1291" i="2"/>
  <c r="Z1292" i="2"/>
  <c r="Z1293" i="2"/>
  <c r="Z1294" i="2"/>
  <c r="Z1295" i="2"/>
  <c r="Z1296" i="2"/>
  <c r="Z1297" i="2"/>
  <c r="Z1298" i="2"/>
  <c r="Z1299" i="2"/>
  <c r="Z1300" i="2"/>
  <c r="Z1301" i="2"/>
  <c r="Z1302" i="2"/>
  <c r="Z1303" i="2"/>
  <c r="Z1304" i="2"/>
  <c r="Z1305" i="2"/>
  <c r="Z1306" i="2"/>
  <c r="Z1307" i="2"/>
  <c r="Z1308" i="2"/>
  <c r="Z1309" i="2"/>
  <c r="Z1310" i="2"/>
  <c r="Z1311" i="2"/>
  <c r="Z1312" i="2"/>
  <c r="Z1313" i="2"/>
  <c r="Z1314" i="2"/>
  <c r="Z1315" i="2"/>
  <c r="Z1316" i="2"/>
  <c r="Z1317" i="2"/>
  <c r="Z1318" i="2"/>
  <c r="Z1319" i="2"/>
  <c r="Z1320" i="2"/>
  <c r="Z1321" i="2"/>
  <c r="Z1322" i="2"/>
  <c r="Z1323" i="2"/>
  <c r="Z1324" i="2"/>
  <c r="Z1325" i="2"/>
  <c r="Z1326" i="2"/>
  <c r="Z1327" i="2"/>
  <c r="Z1328" i="2"/>
  <c r="Z1329" i="2"/>
  <c r="Z1330" i="2"/>
  <c r="Z1331" i="2"/>
  <c r="Z1332" i="2"/>
  <c r="Z1333" i="2"/>
  <c r="Z1334" i="2"/>
  <c r="Z1335" i="2"/>
  <c r="Z1336" i="2"/>
  <c r="Z1337" i="2"/>
  <c r="Z1338" i="2"/>
  <c r="Z1339" i="2"/>
  <c r="Z1340" i="2"/>
  <c r="Z1341" i="2"/>
  <c r="Z1342" i="2"/>
  <c r="Z1343" i="2"/>
  <c r="Z1344" i="2"/>
  <c r="Z1345" i="2"/>
  <c r="Z1346" i="2"/>
  <c r="Z1347" i="2"/>
  <c r="Z1348" i="2"/>
  <c r="Z1349" i="2"/>
  <c r="Z1350" i="2"/>
  <c r="Z1351" i="2"/>
  <c r="Z1352" i="2"/>
  <c r="Z1353" i="2"/>
  <c r="Z1354" i="2"/>
  <c r="Z1355" i="2"/>
  <c r="Z1356" i="2"/>
  <c r="Z1357" i="2"/>
  <c r="Z1358" i="2"/>
  <c r="Z1359" i="2"/>
  <c r="Z1360" i="2"/>
  <c r="Z1361" i="2"/>
  <c r="Z1362" i="2"/>
  <c r="Z1363" i="2"/>
  <c r="Z1364" i="2"/>
  <c r="Z1365" i="2"/>
  <c r="Z1366" i="2"/>
  <c r="Z1367" i="2"/>
  <c r="Z1368" i="2"/>
  <c r="Z1369" i="2"/>
  <c r="Z1370" i="2"/>
  <c r="Z1371" i="2"/>
  <c r="Z1372" i="2"/>
  <c r="Z1373" i="2"/>
  <c r="Z1374" i="2"/>
  <c r="Z1375" i="2"/>
  <c r="Z1376" i="2"/>
  <c r="Z1377" i="2"/>
  <c r="Z1378" i="2"/>
  <c r="Z1379" i="2"/>
  <c r="Z1380" i="2"/>
  <c r="Z1381" i="2"/>
  <c r="Z1382" i="2"/>
  <c r="Z1383" i="2"/>
  <c r="Z1384" i="2"/>
  <c r="Z1385" i="2"/>
  <c r="Z1386" i="2"/>
  <c r="Z1387" i="2"/>
  <c r="Z1388" i="2"/>
  <c r="Z1389" i="2"/>
  <c r="Z1390" i="2"/>
  <c r="Z1391" i="2"/>
  <c r="Z1392" i="2"/>
  <c r="Z1393" i="2"/>
  <c r="Z1394" i="2"/>
  <c r="Z1395" i="2"/>
  <c r="Z1396" i="2"/>
  <c r="Z1397" i="2"/>
  <c r="Z1398" i="2"/>
  <c r="Z1399" i="2"/>
  <c r="Z1400" i="2"/>
  <c r="Z1401" i="2"/>
  <c r="Z1402" i="2"/>
  <c r="Z1403" i="2"/>
  <c r="Z1404" i="2"/>
  <c r="Z1405" i="2"/>
  <c r="Z1406" i="2"/>
  <c r="Z1407" i="2"/>
  <c r="Z1408" i="2"/>
  <c r="Z1409" i="2"/>
  <c r="Z1410" i="2"/>
  <c r="Z1411" i="2"/>
  <c r="Z1412" i="2"/>
  <c r="Z1413" i="2"/>
  <c r="Z1414" i="2"/>
  <c r="Z1415" i="2"/>
  <c r="Z1416" i="2"/>
  <c r="Z1417" i="2"/>
  <c r="Z1418" i="2"/>
  <c r="Z1419" i="2"/>
  <c r="Z1420" i="2"/>
  <c r="Z1421" i="2"/>
  <c r="Z1422" i="2"/>
  <c r="Z1423" i="2"/>
  <c r="Z1424" i="2"/>
  <c r="Z1425" i="2"/>
  <c r="Z1426" i="2"/>
  <c r="Z1427" i="2"/>
  <c r="Z1428" i="2"/>
  <c r="Z1429" i="2"/>
  <c r="Z1430" i="2"/>
  <c r="Z1431" i="2"/>
  <c r="Z1432" i="2"/>
  <c r="Z1433" i="2"/>
  <c r="Z1434" i="2"/>
  <c r="Z1435" i="2"/>
  <c r="Z1436" i="2"/>
  <c r="Z1437" i="2"/>
  <c r="Z1438" i="2"/>
  <c r="Z1439" i="2"/>
  <c r="Z1440" i="2"/>
  <c r="Z1441" i="2"/>
  <c r="Z1442" i="2"/>
  <c r="Z1443" i="2"/>
  <c r="Z1444" i="2"/>
  <c r="Z1445" i="2"/>
  <c r="Z1446" i="2"/>
  <c r="Z1447" i="2"/>
  <c r="Z1448" i="2"/>
  <c r="Z1449" i="2"/>
  <c r="Z1450" i="2"/>
  <c r="Z1451" i="2"/>
  <c r="Z1452" i="2"/>
  <c r="Z1453" i="2"/>
  <c r="Z1454" i="2"/>
  <c r="Z1455" i="2"/>
  <c r="Z1456" i="2"/>
  <c r="Z1457" i="2"/>
  <c r="Z1458" i="2"/>
  <c r="Z1459" i="2"/>
  <c r="Z1460" i="2"/>
  <c r="Z1461" i="2"/>
  <c r="Z1462" i="2"/>
  <c r="Z1463" i="2"/>
  <c r="Z1464" i="2"/>
  <c r="Z1465" i="2"/>
  <c r="Z1466" i="2"/>
  <c r="Z1467" i="2"/>
  <c r="Z1468" i="2"/>
  <c r="Z1469" i="2"/>
  <c r="Z1470" i="2"/>
  <c r="Z1471" i="2"/>
  <c r="Z1472" i="2"/>
  <c r="Z1473" i="2"/>
  <c r="Z1474" i="2"/>
  <c r="Z1475" i="2"/>
  <c r="Z1476" i="2"/>
  <c r="Z1477" i="2"/>
  <c r="Z1478" i="2"/>
  <c r="Z1479" i="2"/>
  <c r="Z1480" i="2"/>
  <c r="Z1481" i="2"/>
  <c r="Z1482" i="2"/>
  <c r="Z1483" i="2"/>
  <c r="Z1484" i="2"/>
  <c r="Z1485" i="2"/>
  <c r="Z1486" i="2"/>
  <c r="Z1487" i="2"/>
  <c r="Z1488" i="2"/>
  <c r="Z1489" i="2"/>
  <c r="Z1490" i="2"/>
  <c r="Z1491" i="2"/>
  <c r="Z1492" i="2"/>
  <c r="Z1493" i="2"/>
  <c r="Z1494" i="2"/>
  <c r="Z1495" i="2"/>
  <c r="Z1496" i="2"/>
  <c r="Z1497" i="2"/>
  <c r="Z1498" i="2"/>
  <c r="Z1499" i="2"/>
  <c r="Z1500" i="2"/>
  <c r="Z1501" i="2"/>
  <c r="Z1502" i="2"/>
  <c r="Z1503" i="2"/>
  <c r="Z1504" i="2"/>
  <c r="Z1505" i="2"/>
  <c r="Z1506" i="2"/>
  <c r="Z1507" i="2"/>
  <c r="Z1508" i="2"/>
  <c r="Z1509" i="2"/>
  <c r="Z1510" i="2"/>
  <c r="Z1511" i="2"/>
  <c r="Z1512" i="2"/>
  <c r="Z1513" i="2"/>
  <c r="Z1514" i="2"/>
  <c r="Z1515" i="2"/>
  <c r="Z1516" i="2"/>
  <c r="Z1517" i="2"/>
  <c r="Z1518" i="2"/>
  <c r="Z1519" i="2"/>
  <c r="Z1520" i="2"/>
  <c r="Z1521" i="2"/>
  <c r="Z1522" i="2"/>
  <c r="Z1523" i="2"/>
  <c r="Z1524" i="2"/>
  <c r="Z1525" i="2"/>
  <c r="Z1526" i="2"/>
  <c r="Z1527" i="2"/>
  <c r="Z1528" i="2"/>
  <c r="Z1529" i="2"/>
  <c r="Z1530" i="2"/>
  <c r="Z1531" i="2"/>
  <c r="Z1532" i="2"/>
  <c r="Z1533" i="2"/>
  <c r="Z1534" i="2"/>
  <c r="Z1535" i="2"/>
  <c r="Z1536" i="2"/>
  <c r="Z1537" i="2"/>
  <c r="Z1538" i="2"/>
  <c r="Z1539" i="2"/>
  <c r="Z1540" i="2"/>
  <c r="Z1541" i="2"/>
  <c r="Z1542" i="2"/>
  <c r="Z1543" i="2"/>
  <c r="Z1544" i="2"/>
  <c r="Z1545" i="2"/>
  <c r="Z1546" i="2"/>
  <c r="Z1547" i="2"/>
  <c r="Z1548" i="2"/>
  <c r="Z1549" i="2"/>
  <c r="Z1550" i="2"/>
  <c r="Z1551" i="2"/>
  <c r="Z1552" i="2"/>
  <c r="Z1553" i="2"/>
  <c r="Z1554" i="2"/>
  <c r="Z1555" i="2"/>
  <c r="Z1556" i="2"/>
  <c r="Z1557" i="2"/>
  <c r="Z1558" i="2"/>
  <c r="Z1559" i="2"/>
  <c r="Z1560" i="2"/>
  <c r="Z1561" i="2"/>
  <c r="Z1562" i="2"/>
  <c r="Z1563" i="2"/>
  <c r="Z1564" i="2"/>
  <c r="Z1565" i="2"/>
  <c r="Z1566" i="2"/>
  <c r="Z1567" i="2"/>
  <c r="Z1568" i="2"/>
  <c r="Z1569" i="2"/>
  <c r="Z1570" i="2"/>
  <c r="Z1571" i="2"/>
  <c r="Z1572" i="2"/>
  <c r="Z1573" i="2"/>
  <c r="Z1574" i="2"/>
  <c r="Z1575" i="2"/>
  <c r="Z1576" i="2"/>
  <c r="Z1577" i="2"/>
  <c r="Z1578" i="2"/>
  <c r="Z1579" i="2"/>
  <c r="Z1580" i="2"/>
  <c r="Z1581" i="2"/>
  <c r="Z1582" i="2"/>
  <c r="Z1583" i="2"/>
  <c r="Z1584" i="2"/>
  <c r="Z1585" i="2"/>
  <c r="Z1586" i="2"/>
  <c r="Z1587" i="2"/>
  <c r="Z1588" i="2"/>
  <c r="Z1589" i="2"/>
  <c r="Z1590" i="2"/>
  <c r="Z1591" i="2"/>
  <c r="Z1592" i="2"/>
  <c r="Z1593" i="2"/>
  <c r="Z1594" i="2"/>
  <c r="Z1595" i="2"/>
  <c r="Z1596" i="2"/>
  <c r="Z1597" i="2"/>
  <c r="Z1598" i="2"/>
  <c r="Z1599" i="2"/>
  <c r="Z1600" i="2"/>
  <c r="Z1601" i="2"/>
  <c r="Z1602" i="2"/>
  <c r="Z1603" i="2"/>
  <c r="Z1604" i="2"/>
  <c r="Z1605" i="2"/>
  <c r="Z1606" i="2"/>
  <c r="Z1607" i="2"/>
  <c r="Z1608" i="2"/>
  <c r="Z1609" i="2"/>
  <c r="Z1610" i="2"/>
  <c r="Z1611" i="2"/>
  <c r="Z1612" i="2"/>
  <c r="Z1613" i="2"/>
  <c r="Z1614" i="2"/>
  <c r="Z1615" i="2"/>
  <c r="Z1616" i="2"/>
  <c r="Z1617" i="2"/>
  <c r="Z1618" i="2"/>
  <c r="Z1619" i="2"/>
  <c r="Z1620" i="2"/>
  <c r="Z1621" i="2"/>
  <c r="Z1622" i="2"/>
  <c r="Z1623" i="2"/>
  <c r="Z1624" i="2"/>
  <c r="Z1625" i="2"/>
  <c r="Z1626" i="2"/>
  <c r="Z1627" i="2"/>
  <c r="Z1628" i="2"/>
  <c r="Z1629" i="2"/>
  <c r="Z1630" i="2"/>
  <c r="Z1631" i="2"/>
  <c r="Z1632" i="2"/>
  <c r="Z1633" i="2"/>
  <c r="Z1634" i="2"/>
  <c r="Z1635" i="2"/>
  <c r="Z1636" i="2"/>
  <c r="Z1637" i="2"/>
  <c r="Z1638" i="2"/>
  <c r="Z1639" i="2"/>
  <c r="Z1640" i="2"/>
  <c r="Z1641" i="2"/>
  <c r="Z1642" i="2"/>
  <c r="Z1643" i="2"/>
  <c r="Z1644" i="2"/>
  <c r="Z1645" i="2"/>
  <c r="Z1646" i="2"/>
  <c r="Z1647" i="2"/>
  <c r="Z1648" i="2"/>
  <c r="Z1649" i="2"/>
  <c r="Z1650" i="2"/>
  <c r="Z1651" i="2"/>
  <c r="Z1652" i="2"/>
  <c r="Z1653" i="2"/>
  <c r="Z1654" i="2"/>
  <c r="Z1655" i="2"/>
  <c r="Z1656" i="2"/>
  <c r="Z1657" i="2"/>
  <c r="Z1658" i="2"/>
  <c r="Z1659" i="2"/>
  <c r="Z1660" i="2"/>
  <c r="Z1661" i="2"/>
  <c r="Z1662" i="2"/>
  <c r="Z1663" i="2"/>
  <c r="Z1664" i="2"/>
  <c r="Z1665" i="2"/>
  <c r="Z1666" i="2"/>
  <c r="Z1667" i="2"/>
  <c r="Z1668" i="2"/>
  <c r="Z1669" i="2"/>
  <c r="Z1670" i="2"/>
  <c r="Z1671" i="2"/>
  <c r="Z1672" i="2"/>
  <c r="Z1673" i="2"/>
  <c r="Z1674" i="2"/>
  <c r="Z1675" i="2"/>
  <c r="Z1676" i="2"/>
  <c r="Z1677" i="2"/>
  <c r="Z1678" i="2"/>
  <c r="Z1679" i="2"/>
  <c r="Z1680" i="2"/>
  <c r="Z1681" i="2"/>
  <c r="Z1682" i="2"/>
  <c r="Z1683" i="2"/>
  <c r="Z1684" i="2"/>
  <c r="Z1685" i="2"/>
  <c r="Z1686" i="2"/>
  <c r="Z1687" i="2"/>
  <c r="Z1688" i="2"/>
  <c r="Z1689" i="2"/>
  <c r="Z1690" i="2"/>
  <c r="Z1691" i="2"/>
  <c r="Z1692" i="2"/>
  <c r="Z1693" i="2"/>
  <c r="Z1694" i="2"/>
  <c r="Z1695" i="2"/>
  <c r="Z1696" i="2"/>
  <c r="Z1697" i="2"/>
  <c r="Z1698" i="2"/>
  <c r="Z1699" i="2"/>
  <c r="Z1700" i="2"/>
  <c r="Z1701" i="2"/>
  <c r="Z1702" i="2"/>
  <c r="Z1703" i="2"/>
  <c r="Z1704" i="2"/>
  <c r="Z1705" i="2"/>
  <c r="Z1706" i="2"/>
  <c r="Z1707" i="2"/>
  <c r="Z1708" i="2"/>
  <c r="Z1709" i="2"/>
  <c r="Z1710" i="2"/>
  <c r="Z1711" i="2"/>
  <c r="Z1712" i="2"/>
  <c r="Z1713" i="2"/>
  <c r="Z1714" i="2"/>
  <c r="Z1715" i="2"/>
  <c r="Z1716" i="2"/>
  <c r="Z1717" i="2"/>
  <c r="Z1718" i="2"/>
  <c r="Z1719" i="2"/>
  <c r="Z1720" i="2"/>
  <c r="Z1721" i="2"/>
  <c r="Z1722" i="2"/>
  <c r="Z1723" i="2"/>
  <c r="Z1724" i="2"/>
  <c r="Z1725" i="2"/>
  <c r="Z1726" i="2"/>
  <c r="Z1727" i="2"/>
  <c r="Z1728" i="2"/>
  <c r="Z1729" i="2"/>
  <c r="Z1730" i="2"/>
  <c r="Z1731" i="2"/>
  <c r="Z1732" i="2"/>
  <c r="Z1733" i="2"/>
  <c r="Z1734" i="2"/>
  <c r="Z1735" i="2"/>
  <c r="Z1736" i="2"/>
  <c r="Z1737" i="2"/>
  <c r="Z1738" i="2"/>
  <c r="Z1739" i="2"/>
  <c r="Z1740" i="2"/>
  <c r="Z1741" i="2"/>
  <c r="Z1742" i="2"/>
  <c r="Z1743" i="2"/>
  <c r="Z1744" i="2"/>
  <c r="Z1745" i="2"/>
  <c r="Z1746" i="2"/>
  <c r="Z1747" i="2"/>
  <c r="Z1748" i="2"/>
  <c r="Z1749" i="2"/>
  <c r="Z1750" i="2"/>
  <c r="Z1751" i="2"/>
  <c r="Z1752" i="2"/>
  <c r="Z1753" i="2"/>
  <c r="Z1754" i="2"/>
  <c r="Z1755" i="2"/>
  <c r="Z1756" i="2"/>
  <c r="Z1757" i="2"/>
  <c r="Z1758" i="2"/>
  <c r="Z1759" i="2"/>
  <c r="Z1760" i="2"/>
  <c r="Z1761" i="2"/>
  <c r="Z1762" i="2"/>
  <c r="Z1763" i="2"/>
  <c r="Z1764" i="2"/>
  <c r="Z1765" i="2"/>
  <c r="Z1766" i="2"/>
  <c r="Z1767" i="2"/>
  <c r="Z1768" i="2"/>
  <c r="Z1769" i="2"/>
  <c r="Z1770" i="2"/>
  <c r="Z1771" i="2"/>
  <c r="Z1772" i="2"/>
  <c r="Z1773" i="2"/>
  <c r="Z1774" i="2"/>
  <c r="Z1775" i="2"/>
  <c r="Z1776" i="2"/>
  <c r="Z1777" i="2"/>
  <c r="Z1778" i="2"/>
  <c r="Z1779" i="2"/>
  <c r="Z1780" i="2"/>
  <c r="Z1781" i="2"/>
  <c r="Z1782" i="2"/>
  <c r="Z1783" i="2"/>
  <c r="Z1784" i="2"/>
  <c r="Z1785" i="2"/>
  <c r="Z1786" i="2"/>
  <c r="Z1787" i="2"/>
  <c r="Z1788" i="2"/>
  <c r="Z1789" i="2"/>
  <c r="Z1790" i="2"/>
  <c r="Z1791" i="2"/>
  <c r="Z1792" i="2"/>
  <c r="Z1793" i="2"/>
  <c r="Z1794" i="2"/>
  <c r="Z1795" i="2"/>
  <c r="Z1796" i="2"/>
  <c r="Z1797" i="2"/>
  <c r="Z1798" i="2"/>
  <c r="Z1799" i="2"/>
  <c r="Z1800" i="2"/>
  <c r="Z1801" i="2"/>
  <c r="Z1802" i="2"/>
  <c r="Z1803" i="2"/>
  <c r="Z3" i="2"/>
  <c r="Y1799" i="2"/>
  <c r="Y1800" i="2"/>
  <c r="Y1801" i="2"/>
  <c r="Y1802" i="2"/>
  <c r="Y1803" i="2"/>
  <c r="Y1798" i="2"/>
  <c r="Y1747" i="2"/>
  <c r="Y1745" i="2"/>
  <c r="Y1746" i="2"/>
  <c r="Y1744" i="2"/>
  <c r="Y1537" i="2"/>
  <c r="Y1535" i="2"/>
  <c r="Y1536" i="2"/>
  <c r="Y1534" i="2"/>
  <c r="Y1488" i="2"/>
  <c r="Y1456" i="2"/>
  <c r="Y1457" i="2"/>
  <c r="Y1458" i="2"/>
  <c r="Y1459" i="2"/>
  <c r="Y1460" i="2"/>
  <c r="Y1461" i="2"/>
  <c r="Y1462" i="2"/>
  <c r="Y1463" i="2"/>
  <c r="Y1464" i="2"/>
  <c r="Y1465" i="2"/>
  <c r="Y1466" i="2"/>
  <c r="Y1467" i="2"/>
  <c r="Y1468" i="2"/>
  <c r="Y1469" i="2"/>
  <c r="Y1470" i="2"/>
  <c r="Y1471" i="2"/>
  <c r="Y1472" i="2"/>
  <c r="Y1473" i="2"/>
  <c r="Y1474" i="2"/>
  <c r="Y1475" i="2"/>
  <c r="Y1476" i="2"/>
  <c r="Y1477" i="2"/>
  <c r="Y1478" i="2"/>
  <c r="Y1479" i="2"/>
  <c r="Y1480" i="2"/>
  <c r="Y1481" i="2"/>
  <c r="Y1482" i="2"/>
  <c r="Y1483" i="2"/>
  <c r="Y1484" i="2"/>
  <c r="Y1485" i="2"/>
  <c r="Y1486" i="2"/>
  <c r="Y1487" i="2"/>
  <c r="Y1455" i="2"/>
  <c r="Y1448" i="2"/>
  <c r="Y1447" i="2"/>
  <c r="Y1440" i="2"/>
  <c r="Y1441" i="2"/>
  <c r="Y1442" i="2"/>
  <c r="Y1443" i="2"/>
  <c r="Y1439" i="2"/>
  <c r="Y1429" i="2"/>
  <c r="Y1428" i="2"/>
  <c r="Y1427" i="2"/>
  <c r="Y1420" i="2"/>
  <c r="Y1412" i="2"/>
  <c r="Y1413" i="2"/>
  <c r="Y1414" i="2"/>
  <c r="Y1415" i="2"/>
  <c r="Y1416" i="2"/>
  <c r="Y1417" i="2"/>
  <c r="Y1418" i="2"/>
  <c r="Y1419" i="2"/>
  <c r="Y1411" i="2"/>
  <c r="Y1392" i="2"/>
  <c r="Y1386" i="2"/>
  <c r="Y1387" i="2"/>
  <c r="Y1388" i="2"/>
  <c r="Y1389" i="2"/>
  <c r="Y1390" i="2"/>
  <c r="Y1391" i="2"/>
  <c r="Y1385" i="2"/>
  <c r="Y1374" i="2"/>
  <c r="Y1373" i="2"/>
  <c r="Y1368" i="2"/>
  <c r="Y1366" i="2"/>
  <c r="Y1367" i="2"/>
  <c r="Y1365" i="2"/>
  <c r="Y1157" i="2"/>
  <c r="Y1155" i="2"/>
  <c r="Y1156" i="2"/>
  <c r="Y1154" i="2"/>
  <c r="Y1142" i="2"/>
  <c r="Y1143" i="2"/>
  <c r="Y1144" i="2"/>
  <c r="Y1145" i="2"/>
  <c r="Y1146" i="2"/>
  <c r="Y1147" i="2"/>
  <c r="Y1148" i="2"/>
  <c r="Y1141" i="2"/>
  <c r="Y1114" i="2"/>
  <c r="Y1113" i="2"/>
  <c r="Y1105" i="2"/>
  <c r="Y1104" i="2"/>
  <c r="Y1089" i="2"/>
  <c r="Y1076" i="2"/>
  <c r="Y1066" i="2"/>
  <c r="Y1067" i="2"/>
  <c r="Y1068" i="2"/>
  <c r="Y1069" i="2"/>
  <c r="Y1070" i="2"/>
  <c r="Y1071" i="2"/>
  <c r="Y1072" i="2"/>
  <c r="Y1073" i="2"/>
  <c r="Y1074" i="2"/>
  <c r="Y1075" i="2"/>
  <c r="Y1065" i="2"/>
  <c r="Y1038" i="2"/>
  <c r="Y990" i="2"/>
  <c r="Y991" i="2"/>
  <c r="Y992" i="2"/>
  <c r="Y993" i="2"/>
  <c r="Y994" i="2"/>
  <c r="Y995" i="2"/>
  <c r="Y996" i="2"/>
  <c r="Y997" i="2"/>
  <c r="Y998" i="2"/>
  <c r="Y999" i="2"/>
  <c r="Y1000" i="2"/>
  <c r="Y1001" i="2"/>
  <c r="Y1002" i="2"/>
  <c r="Y1003" i="2"/>
  <c r="Y1004" i="2"/>
  <c r="Y1005" i="2"/>
  <c r="Y1006" i="2"/>
  <c r="Y1007" i="2"/>
  <c r="Y1008" i="2"/>
  <c r="Y1009" i="2"/>
  <c r="Y1010" i="2"/>
  <c r="Y1011" i="2"/>
  <c r="Y1012" i="2"/>
  <c r="Y1013" i="2"/>
  <c r="Y1014" i="2"/>
  <c r="Y1015" i="2"/>
  <c r="Y1016" i="2"/>
  <c r="Y1017" i="2"/>
  <c r="Y1018" i="2"/>
  <c r="Y1019" i="2"/>
  <c r="Y1020" i="2"/>
  <c r="Y1021" i="2"/>
  <c r="Y1022" i="2"/>
  <c r="Y1023" i="2"/>
  <c r="Y1024" i="2"/>
  <c r="Y1025" i="2"/>
  <c r="Y1026" i="2"/>
  <c r="Y1027" i="2"/>
  <c r="Y1028" i="2"/>
  <c r="Y1029" i="2"/>
  <c r="Y1030" i="2"/>
  <c r="Y1031" i="2"/>
  <c r="Y1032" i="2"/>
  <c r="Y1033" i="2"/>
  <c r="Y1034" i="2"/>
  <c r="Y1035" i="2"/>
  <c r="Y1036" i="2"/>
  <c r="Y1037" i="2"/>
  <c r="Y989" i="2"/>
  <c r="Y966" i="2"/>
  <c r="Y962" i="2"/>
  <c r="Y963" i="2"/>
  <c r="Y964" i="2"/>
  <c r="Y965" i="2"/>
  <c r="Y961" i="2"/>
  <c r="Y929" i="2"/>
  <c r="Y914" i="2"/>
  <c r="Y911" i="2"/>
  <c r="Y912" i="2"/>
  <c r="Y913" i="2"/>
  <c r="Y910" i="2"/>
  <c r="Y898" i="2"/>
  <c r="Y897" i="2"/>
  <c r="Y830" i="2"/>
  <c r="Y823" i="2"/>
  <c r="Y824" i="2"/>
  <c r="Y825" i="2"/>
  <c r="Y826" i="2"/>
  <c r="Y827" i="2"/>
  <c r="Y828" i="2"/>
  <c r="Y829" i="2"/>
  <c r="Y822" i="2"/>
  <c r="Y808" i="2"/>
  <c r="Y804" i="2"/>
  <c r="Y805" i="2"/>
  <c r="Y806" i="2"/>
  <c r="Y807" i="2"/>
  <c r="Y803" i="2"/>
  <c r="Y774" i="2"/>
  <c r="Y769" i="2"/>
  <c r="Y770" i="2"/>
  <c r="Y771" i="2"/>
  <c r="Y772" i="2"/>
  <c r="Y773" i="2"/>
  <c r="Y768" i="2"/>
  <c r="Y723" i="2"/>
  <c r="Y722" i="2"/>
  <c r="Y721" i="2"/>
  <c r="Y714" i="2"/>
  <c r="Y713" i="2"/>
  <c r="Y712" i="2"/>
  <c r="Y705" i="2"/>
  <c r="Y706" i="2"/>
  <c r="Y707" i="2"/>
  <c r="Y704" i="2"/>
  <c r="Y693" i="2"/>
  <c r="Y689" i="2"/>
  <c r="Y690" i="2"/>
  <c r="Y691" i="2"/>
  <c r="Y692" i="2"/>
  <c r="Y688" i="2"/>
  <c r="Y677" i="2"/>
  <c r="Y669" i="2"/>
  <c r="Y670" i="2"/>
  <c r="Y671" i="2"/>
  <c r="Y672" i="2"/>
  <c r="Y673" i="2"/>
  <c r="Y674" i="2"/>
  <c r="Y675" i="2"/>
  <c r="Y676" i="2"/>
  <c r="Y668" i="2"/>
  <c r="Y624" i="2"/>
  <c r="Y608" i="2"/>
  <c r="Y607" i="2"/>
  <c r="Y571" i="2"/>
  <c r="Y572" i="2"/>
  <c r="Y573" i="2"/>
  <c r="Y574" i="2"/>
  <c r="Y575" i="2"/>
  <c r="Y576" i="2"/>
  <c r="Y577" i="2"/>
  <c r="Y578" i="2"/>
  <c r="Y579" i="2"/>
  <c r="Y580" i="2"/>
  <c r="Y581" i="2"/>
  <c r="Y582" i="2"/>
  <c r="Y583" i="2"/>
  <c r="Y584" i="2"/>
  <c r="Y585" i="2"/>
  <c r="Y586" i="2"/>
  <c r="Y587" i="2"/>
  <c r="Y588" i="2"/>
  <c r="Y589" i="2"/>
  <c r="Y590" i="2"/>
  <c r="Y591" i="2"/>
  <c r="Y592" i="2"/>
  <c r="Y593" i="2"/>
  <c r="Y594" i="2"/>
  <c r="Y595" i="2"/>
  <c r="Y596" i="2"/>
  <c r="Y597" i="2"/>
  <c r="Y598" i="2"/>
  <c r="Y599" i="2"/>
  <c r="Y600" i="2"/>
  <c r="Y601" i="2"/>
  <c r="Y602" i="2"/>
  <c r="Y603" i="2"/>
  <c r="Y604" i="2"/>
  <c r="Y605" i="2"/>
  <c r="Y606" i="2"/>
  <c r="Y570" i="2"/>
  <c r="Y561" i="2"/>
  <c r="Y555" i="2"/>
  <c r="Y556" i="2"/>
  <c r="Y557" i="2"/>
  <c r="Y558" i="2"/>
  <c r="Y559" i="2"/>
  <c r="Y560" i="2"/>
  <c r="Y554" i="2"/>
  <c r="Y541" i="2"/>
  <c r="Y534" i="2"/>
  <c r="Y535" i="2"/>
  <c r="Y536" i="2"/>
  <c r="Y537" i="2"/>
  <c r="Y538" i="2"/>
  <c r="Y539" i="2"/>
  <c r="Y540" i="2"/>
  <c r="Y533" i="2"/>
  <c r="Y521" i="2"/>
  <c r="Y448" i="2"/>
  <c r="Y449" i="2"/>
  <c r="Y450" i="2"/>
  <c r="Y451" i="2"/>
  <c r="Y452" i="2"/>
  <c r="Y453" i="2"/>
  <c r="Y454" i="2"/>
  <c r="Y455" i="2"/>
  <c r="Y456" i="2"/>
  <c r="Y457" i="2"/>
  <c r="Y458" i="2"/>
  <c r="Y459" i="2"/>
  <c r="Y460" i="2"/>
  <c r="Y461" i="2"/>
  <c r="Y462" i="2"/>
  <c r="Y463" i="2"/>
  <c r="Y464" i="2"/>
  <c r="Y465" i="2"/>
  <c r="Y466" i="2"/>
  <c r="Y467" i="2"/>
  <c r="Y468" i="2"/>
  <c r="Y469" i="2"/>
  <c r="Y470" i="2"/>
  <c r="Y471" i="2"/>
  <c r="Y472" i="2"/>
  <c r="Y473" i="2"/>
  <c r="Y474" i="2"/>
  <c r="Y475" i="2"/>
  <c r="Y476" i="2"/>
  <c r="Y477" i="2"/>
  <c r="Y478" i="2"/>
  <c r="Y479" i="2"/>
  <c r="Y480" i="2"/>
  <c r="Y481" i="2"/>
  <c r="Y482" i="2"/>
  <c r="Y483" i="2"/>
  <c r="Y484" i="2"/>
  <c r="Y485" i="2"/>
  <c r="Y486" i="2"/>
  <c r="Y487" i="2"/>
  <c r="Y488" i="2"/>
  <c r="Y489" i="2"/>
  <c r="Y490" i="2"/>
  <c r="Y491" i="2"/>
  <c r="Y492" i="2"/>
  <c r="Y493" i="2"/>
  <c r="Y494" i="2"/>
  <c r="Y495" i="2"/>
  <c r="Y496" i="2"/>
  <c r="Y497" i="2"/>
  <c r="Y498" i="2"/>
  <c r="Y499" i="2"/>
  <c r="Y500" i="2"/>
  <c r="Y501" i="2"/>
  <c r="Y502" i="2"/>
  <c r="Y503" i="2"/>
  <c r="Y504" i="2"/>
  <c r="Y505" i="2"/>
  <c r="Y506" i="2"/>
  <c r="Y507" i="2"/>
  <c r="Y508" i="2"/>
  <c r="Y509" i="2"/>
  <c r="Y510" i="2"/>
  <c r="Y511" i="2"/>
  <c r="Y512" i="2"/>
  <c r="Y513" i="2"/>
  <c r="Y514" i="2"/>
  <c r="Y515" i="2"/>
  <c r="Y516" i="2"/>
  <c r="Y517" i="2"/>
  <c r="Y518" i="2"/>
  <c r="Y519" i="2"/>
  <c r="Y520" i="2"/>
  <c r="Y447" i="2"/>
  <c r="Y425" i="2"/>
  <c r="Y424" i="2"/>
  <c r="Y418" i="2"/>
  <c r="Y413" i="2"/>
  <c r="Y414" i="2"/>
  <c r="Y415" i="2"/>
  <c r="Y416" i="2"/>
  <c r="Y417" i="2"/>
  <c r="Y412" i="2"/>
  <c r="Y400" i="2"/>
  <c r="Y390" i="2"/>
  <c r="Y391" i="2"/>
  <c r="Y392" i="2"/>
  <c r="Y393" i="2"/>
  <c r="Y394" i="2"/>
  <c r="Y395" i="2"/>
  <c r="Y396" i="2"/>
  <c r="Y397" i="2"/>
  <c r="Y398" i="2"/>
  <c r="Y399" i="2"/>
  <c r="Y389" i="2"/>
  <c r="Y370" i="2"/>
  <c r="Y367" i="2"/>
  <c r="Y368" i="2"/>
  <c r="Y369" i="2"/>
  <c r="Y366" i="2"/>
  <c r="Y342" i="2"/>
  <c r="Y335" i="2"/>
  <c r="Y336" i="2"/>
  <c r="Y337" i="2"/>
  <c r="Y338" i="2"/>
  <c r="Y339" i="2"/>
  <c r="Y340" i="2"/>
  <c r="Y341" i="2"/>
  <c r="Y334" i="2"/>
  <c r="Y325" i="2"/>
  <c r="Y326" i="2"/>
  <c r="Y327" i="2"/>
  <c r="Y328" i="2"/>
  <c r="Y329" i="2"/>
  <c r="Y330" i="2"/>
  <c r="Y324" i="2"/>
  <c r="Y312" i="2"/>
  <c r="Y311" i="2"/>
  <c r="Y310" i="2"/>
  <c r="Y288" i="2"/>
  <c r="Y285" i="2"/>
  <c r="Y286" i="2"/>
  <c r="Y287" i="2"/>
  <c r="Y284" i="2"/>
  <c r="Y261" i="2"/>
  <c r="Y260" i="2"/>
  <c r="Y256" i="2"/>
  <c r="Y253" i="2"/>
  <c r="Y240" i="2"/>
  <c r="Y239" i="2"/>
  <c r="Y206" i="2"/>
  <c r="Y205" i="2"/>
  <c r="Y196" i="2"/>
  <c r="Y197" i="2"/>
  <c r="Y198" i="2"/>
  <c r="Y199" i="2"/>
  <c r="Y200" i="2"/>
  <c r="Y201" i="2"/>
  <c r="Y202" i="2"/>
  <c r="Y203" i="2"/>
  <c r="Y204" i="2"/>
  <c r="Y195" i="2"/>
  <c r="Y183" i="2"/>
  <c r="Y180" i="2"/>
  <c r="Y181" i="2"/>
  <c r="Y182" i="2"/>
  <c r="Y179" i="2"/>
  <c r="Y164" i="2"/>
  <c r="Y160" i="2"/>
  <c r="Y161" i="2"/>
  <c r="Y162" i="2"/>
  <c r="Y163" i="2"/>
  <c r="Y159" i="2"/>
  <c r="Y149" i="2"/>
  <c r="Y103" i="2"/>
  <c r="Y104" i="2"/>
  <c r="Y105" i="2"/>
  <c r="Y106" i="2"/>
  <c r="Y107" i="2"/>
  <c r="Y108" i="2"/>
  <c r="Y109" i="2"/>
  <c r="Y110" i="2"/>
  <c r="Y111" i="2"/>
  <c r="Y112" i="2"/>
  <c r="Y113" i="2"/>
  <c r="Y114" i="2"/>
  <c r="Y115" i="2"/>
  <c r="Y116" i="2"/>
  <c r="Y117" i="2"/>
  <c r="Y118" i="2"/>
  <c r="Y119" i="2"/>
  <c r="Y120" i="2"/>
  <c r="Y121" i="2"/>
  <c r="Y122" i="2"/>
  <c r="Y123" i="2"/>
  <c r="Y124" i="2"/>
  <c r="Y125" i="2"/>
  <c r="Y126" i="2"/>
  <c r="Y127" i="2"/>
  <c r="Y128" i="2"/>
  <c r="Y129" i="2"/>
  <c r="Y130" i="2"/>
  <c r="Y131" i="2"/>
  <c r="Y132" i="2"/>
  <c r="Y133" i="2"/>
  <c r="Y134" i="2"/>
  <c r="Y135" i="2"/>
  <c r="Y136" i="2"/>
  <c r="Y137" i="2"/>
  <c r="Y138" i="2"/>
  <c r="Y139" i="2"/>
  <c r="Y140" i="2"/>
  <c r="Y141" i="2"/>
  <c r="Y142" i="2"/>
  <c r="Y143" i="2"/>
  <c r="Y144" i="2"/>
  <c r="Y145" i="2"/>
  <c r="Y146" i="2"/>
  <c r="Y147" i="2"/>
  <c r="Y148" i="2"/>
  <c r="Y102" i="2"/>
  <c r="Y57" i="2"/>
  <c r="Y58" i="2"/>
  <c r="Y61" i="2"/>
  <c r="Y59" i="2"/>
  <c r="Y60" i="2"/>
  <c r="Y52" i="2"/>
  <c r="Y49" i="2"/>
  <c r="X5" i="2"/>
  <c r="X3" i="2"/>
  <c r="W1771" i="2"/>
  <c r="W1772" i="2"/>
  <c r="W1773" i="2"/>
  <c r="W1774" i="2"/>
  <c r="W1775" i="2"/>
  <c r="W1776" i="2"/>
  <c r="W1777" i="2"/>
  <c r="W1778" i="2"/>
  <c r="W1779" i="2"/>
  <c r="W1780" i="2"/>
  <c r="W1781" i="2"/>
  <c r="W1782" i="2"/>
  <c r="W1783" i="2"/>
  <c r="W1784" i="2"/>
  <c r="W1785" i="2"/>
  <c r="W1786" i="2"/>
  <c r="W1787" i="2"/>
  <c r="W1788" i="2"/>
  <c r="W1789" i="2"/>
  <c r="W1790" i="2"/>
  <c r="W1791" i="2"/>
  <c r="W1792" i="2"/>
  <c r="W1793" i="2"/>
  <c r="W1794" i="2"/>
  <c r="W1795" i="2"/>
  <c r="W1796" i="2"/>
  <c r="W1797" i="2"/>
  <c r="W1357" i="2"/>
  <c r="W1358" i="2"/>
  <c r="W1359" i="2"/>
  <c r="W1360" i="2"/>
  <c r="W1361" i="2"/>
  <c r="W1362" i="2"/>
  <c r="W1363" i="2"/>
  <c r="W1364" i="2"/>
  <c r="W1356" i="2"/>
  <c r="W1372" i="2"/>
  <c r="W1371" i="2"/>
  <c r="W1379" i="2"/>
  <c r="W1380" i="2"/>
  <c r="W1381" i="2"/>
  <c r="W1382" i="2"/>
  <c r="W1383" i="2"/>
  <c r="W1384" i="2"/>
  <c r="W1378" i="2"/>
  <c r="W1403" i="2"/>
  <c r="W1404" i="2"/>
  <c r="W1405" i="2"/>
  <c r="W1406" i="2"/>
  <c r="W1407" i="2"/>
  <c r="W1408" i="2"/>
  <c r="W1409" i="2"/>
  <c r="W1410" i="2"/>
  <c r="W1402" i="2"/>
  <c r="W1425" i="2"/>
  <c r="W1426" i="2"/>
  <c r="W1424" i="2"/>
  <c r="W1434" i="2"/>
  <c r="W1435" i="2"/>
  <c r="W1436" i="2"/>
  <c r="W1437" i="2"/>
  <c r="W1438" i="2"/>
  <c r="W1433" i="2"/>
  <c r="W1445" i="2"/>
  <c r="W1446" i="2"/>
  <c r="W1444" i="2"/>
  <c r="W1451" i="2"/>
  <c r="W1452" i="2"/>
  <c r="W1453" i="2"/>
  <c r="W1454" i="2"/>
  <c r="W1450" i="2"/>
  <c r="W1529" i="2"/>
  <c r="W1530" i="2"/>
  <c r="W1531" i="2"/>
  <c r="W1532" i="2"/>
  <c r="W1533" i="2"/>
  <c r="W1528" i="2"/>
  <c r="W1735" i="2"/>
  <c r="W1736" i="2"/>
  <c r="W1737" i="2"/>
  <c r="W1738" i="2"/>
  <c r="W1739" i="2"/>
  <c r="W1740" i="2"/>
  <c r="W1741" i="2"/>
  <c r="W1742" i="2"/>
  <c r="W1743" i="2"/>
  <c r="W1734" i="2"/>
  <c r="W1770" i="2"/>
  <c r="W1150" i="2"/>
  <c r="W1151" i="2"/>
  <c r="W1152" i="2"/>
  <c r="W1153" i="2"/>
  <c r="W1149" i="2"/>
  <c r="W1127" i="2"/>
  <c r="W1128" i="2"/>
  <c r="W1129" i="2"/>
  <c r="W1130" i="2"/>
  <c r="W1131" i="2"/>
  <c r="W1132" i="2"/>
  <c r="W1133" i="2"/>
  <c r="W1134" i="2"/>
  <c r="W1135" i="2"/>
  <c r="W1136" i="2"/>
  <c r="W1137" i="2"/>
  <c r="W1138" i="2"/>
  <c r="W1139" i="2"/>
  <c r="W1140" i="2"/>
  <c r="W1126" i="2"/>
  <c r="W1112" i="2"/>
  <c r="W1103" i="2"/>
  <c r="W1102" i="2"/>
  <c r="W1088" i="2"/>
  <c r="W1087" i="2"/>
  <c r="W1054" i="2"/>
  <c r="W1055" i="2"/>
  <c r="W1056" i="2"/>
  <c r="W1057" i="2"/>
  <c r="W1058" i="2"/>
  <c r="W1059" i="2"/>
  <c r="W1060" i="2"/>
  <c r="W1061" i="2"/>
  <c r="W1062" i="2"/>
  <c r="W1063" i="2"/>
  <c r="W1064" i="2"/>
  <c r="W1053" i="2"/>
  <c r="W974" i="2"/>
  <c r="W975" i="2"/>
  <c r="W976" i="2"/>
  <c r="W977" i="2"/>
  <c r="W978" i="2"/>
  <c r="W979" i="2"/>
  <c r="W980" i="2"/>
  <c r="W981" i="2"/>
  <c r="W982" i="2"/>
  <c r="W983" i="2"/>
  <c r="W984" i="2"/>
  <c r="W985" i="2"/>
  <c r="W986" i="2"/>
  <c r="W987" i="2"/>
  <c r="W988" i="2"/>
  <c r="W973" i="2"/>
  <c r="W955" i="2"/>
  <c r="W956" i="2"/>
  <c r="W957" i="2"/>
  <c r="W958" i="2"/>
  <c r="W959" i="2"/>
  <c r="W960" i="2"/>
  <c r="W954" i="2"/>
  <c r="W928" i="2"/>
  <c r="W906" i="2"/>
  <c r="W907" i="2"/>
  <c r="W908" i="2"/>
  <c r="W909" i="2"/>
  <c r="W905" i="2"/>
  <c r="W896" i="2"/>
  <c r="W895" i="2"/>
  <c r="W813" i="2"/>
  <c r="W814" i="2"/>
  <c r="W815" i="2"/>
  <c r="W816" i="2"/>
  <c r="W817" i="2"/>
  <c r="W818" i="2"/>
  <c r="W819" i="2"/>
  <c r="W820" i="2"/>
  <c r="W821" i="2"/>
  <c r="W812" i="2"/>
  <c r="W797" i="2"/>
  <c r="W798" i="2"/>
  <c r="W799" i="2"/>
  <c r="W800" i="2"/>
  <c r="W801" i="2"/>
  <c r="W802" i="2"/>
  <c r="W796" i="2"/>
  <c r="W759" i="2"/>
  <c r="W760" i="2"/>
  <c r="W761" i="2"/>
  <c r="W762" i="2"/>
  <c r="W763" i="2"/>
  <c r="W764" i="2"/>
  <c r="W765" i="2"/>
  <c r="W766" i="2"/>
  <c r="W767" i="2"/>
  <c r="W758" i="2"/>
  <c r="W718" i="2"/>
  <c r="W719" i="2"/>
  <c r="W720" i="2"/>
  <c r="W717" i="2"/>
  <c r="W709" i="2"/>
  <c r="W710" i="2"/>
  <c r="W711" i="2"/>
  <c r="W708" i="2"/>
  <c r="W700" i="2"/>
  <c r="W701" i="2"/>
  <c r="W702" i="2"/>
  <c r="W703" i="2"/>
  <c r="W699" i="2"/>
  <c r="W682" i="2"/>
  <c r="W683" i="2"/>
  <c r="W684" i="2"/>
  <c r="W685" i="2"/>
  <c r="W686" i="2"/>
  <c r="W687" i="2"/>
  <c r="W681" i="2"/>
  <c r="W655" i="2"/>
  <c r="W656" i="2"/>
  <c r="W657" i="2"/>
  <c r="W658" i="2"/>
  <c r="W659" i="2"/>
  <c r="W660" i="2"/>
  <c r="W661" i="2"/>
  <c r="W662" i="2"/>
  <c r="W663" i="2"/>
  <c r="W664" i="2"/>
  <c r="W665" i="2"/>
  <c r="W666" i="2"/>
  <c r="W667" i="2"/>
  <c r="W654" i="2"/>
  <c r="W623" i="2"/>
  <c r="W567" i="2"/>
  <c r="W568" i="2"/>
  <c r="W569" i="2"/>
  <c r="W566" i="2"/>
  <c r="W548" i="2"/>
  <c r="W549" i="2"/>
  <c r="W550" i="2"/>
  <c r="W551" i="2"/>
  <c r="W552" i="2"/>
  <c r="W553" i="2"/>
  <c r="W547" i="2"/>
  <c r="W524" i="2"/>
  <c r="W525" i="2"/>
  <c r="W526" i="2"/>
  <c r="W527" i="2"/>
  <c r="W528" i="2"/>
  <c r="W529" i="2"/>
  <c r="W530" i="2"/>
  <c r="W531" i="2"/>
  <c r="W532" i="2"/>
  <c r="W523" i="2"/>
  <c r="W439" i="2"/>
  <c r="W440" i="2"/>
  <c r="W441" i="2"/>
  <c r="W442" i="2"/>
  <c r="W443" i="2"/>
  <c r="W444" i="2"/>
  <c r="W445" i="2"/>
  <c r="W446" i="2"/>
  <c r="W438" i="2"/>
  <c r="W423" i="2"/>
  <c r="W422" i="2"/>
  <c r="W406" i="2"/>
  <c r="W407" i="2"/>
  <c r="W408" i="2"/>
  <c r="W409" i="2"/>
  <c r="W410" i="2"/>
  <c r="W411" i="2"/>
  <c r="W405" i="2"/>
  <c r="W376" i="2"/>
  <c r="W377" i="2"/>
  <c r="W378" i="2"/>
  <c r="W379" i="2"/>
  <c r="W380" i="2"/>
  <c r="W381" i="2"/>
  <c r="W382" i="2"/>
  <c r="W383" i="2"/>
  <c r="W384" i="2"/>
  <c r="W385" i="2"/>
  <c r="W386" i="2"/>
  <c r="W387" i="2"/>
  <c r="W388" i="2"/>
  <c r="W375" i="2"/>
  <c r="W363" i="2"/>
  <c r="W364" i="2"/>
  <c r="W365" i="2"/>
  <c r="W362" i="2"/>
  <c r="W332" i="2"/>
  <c r="W333" i="2"/>
  <c r="W331" i="2"/>
  <c r="W316" i="2"/>
  <c r="W317" i="2"/>
  <c r="W318" i="2"/>
  <c r="W319" i="2"/>
  <c r="W320" i="2"/>
  <c r="W321" i="2"/>
  <c r="W322" i="2"/>
  <c r="W323" i="2"/>
  <c r="W315" i="2"/>
  <c r="W308" i="2"/>
  <c r="W309" i="2"/>
  <c r="W307" i="2"/>
  <c r="W283" i="2"/>
  <c r="W277" i="2"/>
  <c r="W278" i="2"/>
  <c r="W279" i="2"/>
  <c r="W280" i="2"/>
  <c r="W281" i="2"/>
  <c r="W282" i="2"/>
  <c r="W276" i="2"/>
  <c r="W259" i="2"/>
  <c r="W258" i="2"/>
  <c r="W255" i="2"/>
  <c r="W254" i="2"/>
  <c r="W242" i="2"/>
  <c r="W243" i="2"/>
  <c r="W244" i="2"/>
  <c r="W245" i="2"/>
  <c r="W246" i="2"/>
  <c r="W247" i="2"/>
  <c r="W248" i="2"/>
  <c r="W249" i="2"/>
  <c r="W250" i="2"/>
  <c r="W251" i="2"/>
  <c r="W252" i="2"/>
  <c r="W241" i="2"/>
  <c r="W154" i="2"/>
  <c r="W91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296" i="2"/>
  <c r="K297" i="2"/>
  <c r="K298" i="2"/>
  <c r="K299" i="2"/>
  <c r="K300" i="2"/>
  <c r="K301" i="2"/>
  <c r="K302" i="2"/>
  <c r="K303" i="2"/>
  <c r="K304" i="2"/>
  <c r="K305" i="2"/>
  <c r="K306" i="2"/>
  <c r="K307" i="2"/>
  <c r="K308" i="2"/>
  <c r="K309" i="2"/>
  <c r="K310" i="2"/>
  <c r="K311" i="2"/>
  <c r="K312" i="2"/>
  <c r="K313" i="2"/>
  <c r="K314" i="2"/>
  <c r="K315" i="2"/>
  <c r="K316" i="2"/>
  <c r="K317" i="2"/>
  <c r="K318" i="2"/>
  <c r="K319" i="2"/>
  <c r="K320" i="2"/>
  <c r="K321" i="2"/>
  <c r="K322" i="2"/>
  <c r="K323" i="2"/>
  <c r="K324" i="2"/>
  <c r="K325" i="2"/>
  <c r="K326" i="2"/>
  <c r="K327" i="2"/>
  <c r="K328" i="2"/>
  <c r="K329" i="2"/>
  <c r="K330" i="2"/>
  <c r="K331" i="2"/>
  <c r="K332" i="2"/>
  <c r="K333" i="2"/>
  <c r="K334" i="2"/>
  <c r="K335" i="2"/>
  <c r="K336" i="2"/>
  <c r="K337" i="2"/>
  <c r="K338" i="2"/>
  <c r="K339" i="2"/>
  <c r="K340" i="2"/>
  <c r="K341" i="2"/>
  <c r="K342" i="2"/>
  <c r="K343" i="2"/>
  <c r="K344" i="2"/>
  <c r="K345" i="2"/>
  <c r="K346" i="2"/>
  <c r="K347" i="2"/>
  <c r="K348" i="2"/>
  <c r="K349" i="2"/>
  <c r="K350" i="2"/>
  <c r="K351" i="2"/>
  <c r="K352" i="2"/>
  <c r="K353" i="2"/>
  <c r="K354" i="2"/>
  <c r="K355" i="2"/>
  <c r="K356" i="2"/>
  <c r="K357" i="2"/>
  <c r="K358" i="2"/>
  <c r="K359" i="2"/>
  <c r="K360" i="2"/>
  <c r="K361" i="2"/>
  <c r="K362" i="2"/>
  <c r="K363" i="2"/>
  <c r="K364" i="2"/>
  <c r="K365" i="2"/>
  <c r="K366" i="2"/>
  <c r="K367" i="2"/>
  <c r="K368" i="2"/>
  <c r="K369" i="2"/>
  <c r="K370" i="2"/>
  <c r="K371" i="2"/>
  <c r="K372" i="2"/>
  <c r="K373" i="2"/>
  <c r="K374" i="2"/>
  <c r="K375" i="2"/>
  <c r="K376" i="2"/>
  <c r="K377" i="2"/>
  <c r="K378" i="2"/>
  <c r="K379" i="2"/>
  <c r="K380" i="2"/>
  <c r="K381" i="2"/>
  <c r="K382" i="2"/>
  <c r="K383" i="2"/>
  <c r="K384" i="2"/>
  <c r="K385" i="2"/>
  <c r="K386" i="2"/>
  <c r="K387" i="2"/>
  <c r="K388" i="2"/>
  <c r="K389" i="2"/>
  <c r="K390" i="2"/>
  <c r="K391" i="2"/>
  <c r="K392" i="2"/>
  <c r="K393" i="2"/>
  <c r="K394" i="2"/>
  <c r="K395" i="2"/>
  <c r="K396" i="2"/>
  <c r="K397" i="2"/>
  <c r="K398" i="2"/>
  <c r="K399" i="2"/>
  <c r="K400" i="2"/>
  <c r="K401" i="2"/>
  <c r="K402" i="2"/>
  <c r="K403" i="2"/>
  <c r="K404" i="2"/>
  <c r="K405" i="2"/>
  <c r="K406" i="2"/>
  <c r="K407" i="2"/>
  <c r="K408" i="2"/>
  <c r="K409" i="2"/>
  <c r="K410" i="2"/>
  <c r="K411" i="2"/>
  <c r="K412" i="2"/>
  <c r="K413" i="2"/>
  <c r="K414" i="2"/>
  <c r="K415" i="2"/>
  <c r="K416" i="2"/>
  <c r="K417" i="2"/>
  <c r="K418" i="2"/>
  <c r="K419" i="2"/>
  <c r="K420" i="2"/>
  <c r="K421" i="2"/>
  <c r="K422" i="2"/>
  <c r="K423" i="2"/>
  <c r="K424" i="2"/>
  <c r="K425" i="2"/>
  <c r="K426" i="2"/>
  <c r="K427" i="2"/>
  <c r="K428" i="2"/>
  <c r="K429" i="2"/>
  <c r="K430" i="2"/>
  <c r="K431" i="2"/>
  <c r="K432" i="2"/>
  <c r="K433" i="2"/>
  <c r="K434" i="2"/>
  <c r="K435" i="2"/>
  <c r="K436" i="2"/>
  <c r="K437" i="2"/>
  <c r="K438" i="2"/>
  <c r="K439" i="2"/>
  <c r="K440" i="2"/>
  <c r="K441" i="2"/>
  <c r="K442" i="2"/>
  <c r="K443" i="2"/>
  <c r="K444" i="2"/>
  <c r="K445" i="2"/>
  <c r="K446" i="2"/>
  <c r="K447" i="2"/>
  <c r="K448" i="2"/>
  <c r="K449" i="2"/>
  <c r="K450" i="2"/>
  <c r="K451" i="2"/>
  <c r="K452" i="2"/>
  <c r="K453" i="2"/>
  <c r="K454" i="2"/>
  <c r="K455" i="2"/>
  <c r="K456" i="2"/>
  <c r="K457" i="2"/>
  <c r="K458" i="2"/>
  <c r="K459" i="2"/>
  <c r="K460" i="2"/>
  <c r="K461" i="2"/>
  <c r="K462" i="2"/>
  <c r="K463" i="2"/>
  <c r="K464" i="2"/>
  <c r="K465" i="2"/>
  <c r="K466" i="2"/>
  <c r="K467" i="2"/>
  <c r="K468" i="2"/>
  <c r="K469" i="2"/>
  <c r="K470" i="2"/>
  <c r="K471" i="2"/>
  <c r="K472" i="2"/>
  <c r="K473" i="2"/>
  <c r="K474" i="2"/>
  <c r="K475" i="2"/>
  <c r="K476" i="2"/>
  <c r="K477" i="2"/>
  <c r="K478" i="2"/>
  <c r="K479" i="2"/>
  <c r="K480" i="2"/>
  <c r="K481" i="2"/>
  <c r="K482" i="2"/>
  <c r="K483" i="2"/>
  <c r="K484" i="2"/>
  <c r="K485" i="2"/>
  <c r="K486" i="2"/>
  <c r="K487" i="2"/>
  <c r="K488" i="2"/>
  <c r="K489" i="2"/>
  <c r="K490" i="2"/>
  <c r="K491" i="2"/>
  <c r="K492" i="2"/>
  <c r="K493" i="2"/>
  <c r="K494" i="2"/>
  <c r="K495" i="2"/>
  <c r="K496" i="2"/>
  <c r="K497" i="2"/>
  <c r="K498" i="2"/>
  <c r="K499" i="2"/>
  <c r="K500" i="2"/>
  <c r="K501" i="2"/>
  <c r="K502" i="2"/>
  <c r="K503" i="2"/>
  <c r="K504" i="2"/>
  <c r="K505" i="2"/>
  <c r="K506" i="2"/>
  <c r="K507" i="2"/>
  <c r="K508" i="2"/>
  <c r="K509" i="2"/>
  <c r="K510" i="2"/>
  <c r="K511" i="2"/>
  <c r="K512" i="2"/>
  <c r="K513" i="2"/>
  <c r="K514" i="2"/>
  <c r="K515" i="2"/>
  <c r="K516" i="2"/>
  <c r="K517" i="2"/>
  <c r="K518" i="2"/>
  <c r="K519" i="2"/>
  <c r="K520" i="2"/>
  <c r="K521" i="2"/>
  <c r="K522" i="2"/>
  <c r="K523" i="2"/>
  <c r="K524" i="2"/>
  <c r="K525" i="2"/>
  <c r="K526" i="2"/>
  <c r="K527" i="2"/>
  <c r="K528" i="2"/>
  <c r="K529" i="2"/>
  <c r="K530" i="2"/>
  <c r="K531" i="2"/>
  <c r="K532" i="2"/>
  <c r="K533" i="2"/>
  <c r="K534" i="2"/>
  <c r="K535" i="2"/>
  <c r="K536" i="2"/>
  <c r="K537" i="2"/>
  <c r="K538" i="2"/>
  <c r="K539" i="2"/>
  <c r="K540" i="2"/>
  <c r="K541" i="2"/>
  <c r="K542" i="2"/>
  <c r="K543" i="2"/>
  <c r="K544" i="2"/>
  <c r="K545" i="2"/>
  <c r="K546" i="2"/>
  <c r="K547" i="2"/>
  <c r="K548" i="2"/>
  <c r="K549" i="2"/>
  <c r="K550" i="2"/>
  <c r="K551" i="2"/>
  <c r="K552" i="2"/>
  <c r="K553" i="2"/>
  <c r="K554" i="2"/>
  <c r="K555" i="2"/>
  <c r="K556" i="2"/>
  <c r="K557" i="2"/>
  <c r="K558" i="2"/>
  <c r="K559" i="2"/>
  <c r="K560" i="2"/>
  <c r="K561" i="2"/>
  <c r="K562" i="2"/>
  <c r="K563" i="2"/>
  <c r="K564" i="2"/>
  <c r="K565" i="2"/>
  <c r="K566" i="2"/>
  <c r="K567" i="2"/>
  <c r="K568" i="2"/>
  <c r="K569" i="2"/>
  <c r="K570" i="2"/>
  <c r="K571" i="2"/>
  <c r="K572" i="2"/>
  <c r="K573" i="2"/>
  <c r="K574" i="2"/>
  <c r="K575" i="2"/>
  <c r="K576" i="2"/>
  <c r="K577" i="2"/>
  <c r="K578" i="2"/>
  <c r="K579" i="2"/>
  <c r="K580" i="2"/>
  <c r="K581" i="2"/>
  <c r="K582" i="2"/>
  <c r="K583" i="2"/>
  <c r="K584" i="2"/>
  <c r="K585" i="2"/>
  <c r="K586" i="2"/>
  <c r="K587" i="2"/>
  <c r="K588" i="2"/>
  <c r="K589" i="2"/>
  <c r="K590" i="2"/>
  <c r="K591" i="2"/>
  <c r="K592" i="2"/>
  <c r="K593" i="2"/>
  <c r="K594" i="2"/>
  <c r="K595" i="2"/>
  <c r="K596" i="2"/>
  <c r="K597" i="2"/>
  <c r="K598" i="2"/>
  <c r="K599" i="2"/>
  <c r="K600" i="2"/>
  <c r="K601" i="2"/>
  <c r="K602" i="2"/>
  <c r="K603" i="2"/>
  <c r="K604" i="2"/>
  <c r="K605" i="2"/>
  <c r="K606" i="2"/>
  <c r="K607" i="2"/>
  <c r="K608" i="2"/>
  <c r="K609" i="2"/>
  <c r="K610" i="2"/>
  <c r="K611" i="2"/>
  <c r="K612" i="2"/>
  <c r="K613" i="2"/>
  <c r="K614" i="2"/>
  <c r="K615" i="2"/>
  <c r="K616" i="2"/>
  <c r="K617" i="2"/>
  <c r="K618" i="2"/>
  <c r="K619" i="2"/>
  <c r="K620" i="2"/>
  <c r="K621" i="2"/>
  <c r="K622" i="2"/>
  <c r="K623" i="2"/>
  <c r="K624" i="2"/>
  <c r="K625" i="2"/>
  <c r="K626" i="2"/>
  <c r="K627" i="2"/>
  <c r="K628" i="2"/>
  <c r="K629" i="2"/>
  <c r="K630" i="2"/>
  <c r="K631" i="2"/>
  <c r="K632" i="2"/>
  <c r="K633" i="2"/>
  <c r="K634" i="2"/>
  <c r="K635" i="2"/>
  <c r="K636" i="2"/>
  <c r="K637" i="2"/>
  <c r="K638" i="2"/>
  <c r="K639" i="2"/>
  <c r="K640" i="2"/>
  <c r="K641" i="2"/>
  <c r="K642" i="2"/>
  <c r="K643" i="2"/>
  <c r="K644" i="2"/>
  <c r="K645" i="2"/>
  <c r="K646" i="2"/>
  <c r="K647" i="2"/>
  <c r="K648" i="2"/>
  <c r="K649" i="2"/>
  <c r="K650" i="2"/>
  <c r="K651" i="2"/>
  <c r="K652" i="2"/>
  <c r="K653" i="2"/>
  <c r="K654" i="2"/>
  <c r="K655" i="2"/>
  <c r="K656" i="2"/>
  <c r="K657" i="2"/>
  <c r="K658" i="2"/>
  <c r="K659" i="2"/>
  <c r="K660" i="2"/>
  <c r="K661" i="2"/>
  <c r="K662" i="2"/>
  <c r="K663" i="2"/>
  <c r="K664" i="2"/>
  <c r="K665" i="2"/>
  <c r="K666" i="2"/>
  <c r="K667" i="2"/>
  <c r="K668" i="2"/>
  <c r="K669" i="2"/>
  <c r="K670" i="2"/>
  <c r="K671" i="2"/>
  <c r="K672" i="2"/>
  <c r="K673" i="2"/>
  <c r="K674" i="2"/>
  <c r="K675" i="2"/>
  <c r="K676" i="2"/>
  <c r="K677" i="2"/>
  <c r="K678" i="2"/>
  <c r="K679" i="2"/>
  <c r="K680" i="2"/>
  <c r="K681" i="2"/>
  <c r="K682" i="2"/>
  <c r="K683" i="2"/>
  <c r="K684" i="2"/>
  <c r="K685" i="2"/>
  <c r="K686" i="2"/>
  <c r="K687" i="2"/>
  <c r="K688" i="2"/>
  <c r="K689" i="2"/>
  <c r="K690" i="2"/>
  <c r="K691" i="2"/>
  <c r="K692" i="2"/>
  <c r="K693" i="2"/>
  <c r="K694" i="2"/>
  <c r="K695" i="2"/>
  <c r="K696" i="2"/>
  <c r="K697" i="2"/>
  <c r="K698" i="2"/>
  <c r="K699" i="2"/>
  <c r="K700" i="2"/>
  <c r="K701" i="2"/>
  <c r="K702" i="2"/>
  <c r="K703" i="2"/>
  <c r="K704" i="2"/>
  <c r="K705" i="2"/>
  <c r="K706" i="2"/>
  <c r="K707" i="2"/>
  <c r="K708" i="2"/>
  <c r="K709" i="2"/>
  <c r="K710" i="2"/>
  <c r="K711" i="2"/>
  <c r="K712" i="2"/>
  <c r="K713" i="2"/>
  <c r="K714" i="2"/>
  <c r="K715" i="2"/>
  <c r="K716" i="2"/>
  <c r="K717" i="2"/>
  <c r="K718" i="2"/>
  <c r="K719" i="2"/>
  <c r="K720" i="2"/>
  <c r="K721" i="2"/>
  <c r="K722" i="2"/>
  <c r="K723" i="2"/>
  <c r="K724" i="2"/>
  <c r="K725" i="2"/>
  <c r="K726" i="2"/>
  <c r="K727" i="2"/>
  <c r="K728" i="2"/>
  <c r="K729" i="2"/>
  <c r="K730" i="2"/>
  <c r="K731" i="2"/>
  <c r="K732" i="2"/>
  <c r="K733" i="2"/>
  <c r="K734" i="2"/>
  <c r="K735" i="2"/>
  <c r="K736" i="2"/>
  <c r="K737" i="2"/>
  <c r="K738" i="2"/>
  <c r="K739" i="2"/>
  <c r="K740" i="2"/>
  <c r="K741" i="2"/>
  <c r="K742" i="2"/>
  <c r="K743" i="2"/>
  <c r="K744" i="2"/>
  <c r="K745" i="2"/>
  <c r="K746" i="2"/>
  <c r="K747" i="2"/>
  <c r="K748" i="2"/>
  <c r="K749" i="2"/>
  <c r="K750" i="2"/>
  <c r="K751" i="2"/>
  <c r="K752" i="2"/>
  <c r="K753" i="2"/>
  <c r="K754" i="2"/>
  <c r="K755" i="2"/>
  <c r="K756" i="2"/>
  <c r="K757" i="2"/>
  <c r="K758" i="2"/>
  <c r="K759" i="2"/>
  <c r="K760" i="2"/>
  <c r="K761" i="2"/>
  <c r="K762" i="2"/>
  <c r="K763" i="2"/>
  <c r="K764" i="2"/>
  <c r="K765" i="2"/>
  <c r="K766" i="2"/>
  <c r="K767" i="2"/>
  <c r="K768" i="2"/>
  <c r="K769" i="2"/>
  <c r="K770" i="2"/>
  <c r="K771" i="2"/>
  <c r="K772" i="2"/>
  <c r="K773" i="2"/>
  <c r="K774" i="2"/>
  <c r="K775" i="2"/>
  <c r="K776" i="2"/>
  <c r="K777" i="2"/>
  <c r="K778" i="2"/>
  <c r="K779" i="2"/>
  <c r="K780" i="2"/>
  <c r="K781" i="2"/>
  <c r="K782" i="2"/>
  <c r="K783" i="2"/>
  <c r="K784" i="2"/>
  <c r="K785" i="2"/>
  <c r="K786" i="2"/>
  <c r="K787" i="2"/>
  <c r="K788" i="2"/>
  <c r="K789" i="2"/>
  <c r="K790" i="2"/>
  <c r="K791" i="2"/>
  <c r="K792" i="2"/>
  <c r="K793" i="2"/>
  <c r="K794" i="2"/>
  <c r="K795" i="2"/>
  <c r="K796" i="2"/>
  <c r="K797" i="2"/>
  <c r="K798" i="2"/>
  <c r="K799" i="2"/>
  <c r="K800" i="2"/>
  <c r="K801" i="2"/>
  <c r="K802" i="2"/>
  <c r="K803" i="2"/>
  <c r="K804" i="2"/>
  <c r="K805" i="2"/>
  <c r="K806" i="2"/>
  <c r="K807" i="2"/>
  <c r="K808" i="2"/>
  <c r="K809" i="2"/>
  <c r="K810" i="2"/>
  <c r="K811" i="2"/>
  <c r="K812" i="2"/>
  <c r="K813" i="2"/>
  <c r="K814" i="2"/>
  <c r="K815" i="2"/>
  <c r="K816" i="2"/>
  <c r="K817" i="2"/>
  <c r="K818" i="2"/>
  <c r="K819" i="2"/>
  <c r="K820" i="2"/>
  <c r="K821" i="2"/>
  <c r="K822" i="2"/>
  <c r="K823" i="2"/>
  <c r="K824" i="2"/>
  <c r="K825" i="2"/>
  <c r="K826" i="2"/>
  <c r="K827" i="2"/>
  <c r="K828" i="2"/>
  <c r="K829" i="2"/>
  <c r="K830" i="2"/>
  <c r="K831" i="2"/>
  <c r="K832" i="2"/>
  <c r="K833" i="2"/>
  <c r="K834" i="2"/>
  <c r="K835" i="2"/>
  <c r="K836" i="2"/>
  <c r="K837" i="2"/>
  <c r="K838" i="2"/>
  <c r="K839" i="2"/>
  <c r="K840" i="2"/>
  <c r="K841" i="2"/>
  <c r="K842" i="2"/>
  <c r="K843" i="2"/>
  <c r="K844" i="2"/>
  <c r="K845" i="2"/>
  <c r="K846" i="2"/>
  <c r="K847" i="2"/>
  <c r="K848" i="2"/>
  <c r="K849" i="2"/>
  <c r="K850" i="2"/>
  <c r="K851" i="2"/>
  <c r="K852" i="2"/>
  <c r="K853" i="2"/>
  <c r="K854" i="2"/>
  <c r="K855" i="2"/>
  <c r="K856" i="2"/>
  <c r="K857" i="2"/>
  <c r="K858" i="2"/>
  <c r="K859" i="2"/>
  <c r="K860" i="2"/>
  <c r="K861" i="2"/>
  <c r="K862" i="2"/>
  <c r="K863" i="2"/>
  <c r="K864" i="2"/>
  <c r="K865" i="2"/>
  <c r="K866" i="2"/>
  <c r="K867" i="2"/>
  <c r="K868" i="2"/>
  <c r="K869" i="2"/>
  <c r="K870" i="2"/>
  <c r="K871" i="2"/>
  <c r="K872" i="2"/>
  <c r="K873" i="2"/>
  <c r="K874" i="2"/>
  <c r="K875" i="2"/>
  <c r="K876" i="2"/>
  <c r="K877" i="2"/>
  <c r="K878" i="2"/>
  <c r="K879" i="2"/>
  <c r="K880" i="2"/>
  <c r="K881" i="2"/>
  <c r="K882" i="2"/>
  <c r="K883" i="2"/>
  <c r="K884" i="2"/>
  <c r="K885" i="2"/>
  <c r="K886" i="2"/>
  <c r="K887" i="2"/>
  <c r="K888" i="2"/>
  <c r="K889" i="2"/>
  <c r="K890" i="2"/>
  <c r="K891" i="2"/>
  <c r="K892" i="2"/>
  <c r="K893" i="2"/>
  <c r="K894" i="2"/>
  <c r="K895" i="2"/>
  <c r="K896" i="2"/>
  <c r="K897" i="2"/>
  <c r="K898" i="2"/>
  <c r="K899" i="2"/>
  <c r="K900" i="2"/>
  <c r="K901" i="2"/>
  <c r="K902" i="2"/>
  <c r="K903" i="2"/>
  <c r="K904" i="2"/>
  <c r="K905" i="2"/>
  <c r="K906" i="2"/>
  <c r="K907" i="2"/>
  <c r="K908" i="2"/>
  <c r="K909" i="2"/>
  <c r="K910" i="2"/>
  <c r="K911" i="2"/>
  <c r="K912" i="2"/>
  <c r="K913" i="2"/>
  <c r="K914" i="2"/>
  <c r="K915" i="2"/>
  <c r="K916" i="2"/>
  <c r="K917" i="2"/>
  <c r="K918" i="2"/>
  <c r="K919" i="2"/>
  <c r="K920" i="2"/>
  <c r="K921" i="2"/>
  <c r="K922" i="2"/>
  <c r="K923" i="2"/>
  <c r="K924" i="2"/>
  <c r="K925" i="2"/>
  <c r="K926" i="2"/>
  <c r="K927" i="2"/>
  <c r="K928" i="2"/>
  <c r="K929" i="2"/>
  <c r="K930" i="2"/>
  <c r="K931" i="2"/>
  <c r="K932" i="2"/>
  <c r="K933" i="2"/>
  <c r="K934" i="2"/>
  <c r="K935" i="2"/>
  <c r="K936" i="2"/>
  <c r="K937" i="2"/>
  <c r="K938" i="2"/>
  <c r="K939" i="2"/>
  <c r="K940" i="2"/>
  <c r="K941" i="2"/>
  <c r="K942" i="2"/>
  <c r="K943" i="2"/>
  <c r="K944" i="2"/>
  <c r="K945" i="2"/>
  <c r="K946" i="2"/>
  <c r="K947" i="2"/>
  <c r="K948" i="2"/>
  <c r="K949" i="2"/>
  <c r="K950" i="2"/>
  <c r="K951" i="2"/>
  <c r="K952" i="2"/>
  <c r="K953" i="2"/>
  <c r="K954" i="2"/>
  <c r="K955" i="2"/>
  <c r="K956" i="2"/>
  <c r="K957" i="2"/>
  <c r="K958" i="2"/>
  <c r="K959" i="2"/>
  <c r="K960" i="2"/>
  <c r="K961" i="2"/>
  <c r="K962" i="2"/>
  <c r="K963" i="2"/>
  <c r="K964" i="2"/>
  <c r="K965" i="2"/>
  <c r="K966" i="2"/>
  <c r="K967" i="2"/>
  <c r="K968" i="2"/>
  <c r="K969" i="2"/>
  <c r="K970" i="2"/>
  <c r="K971" i="2"/>
  <c r="K972" i="2"/>
  <c r="K973" i="2"/>
  <c r="K974" i="2"/>
  <c r="K975" i="2"/>
  <c r="K976" i="2"/>
  <c r="K977" i="2"/>
  <c r="K978" i="2"/>
  <c r="K979" i="2"/>
  <c r="K980" i="2"/>
  <c r="K981" i="2"/>
  <c r="K982" i="2"/>
  <c r="K983" i="2"/>
  <c r="K984" i="2"/>
  <c r="K985" i="2"/>
  <c r="K986" i="2"/>
  <c r="K987" i="2"/>
  <c r="K988" i="2"/>
  <c r="K989" i="2"/>
  <c r="K990" i="2"/>
  <c r="K991" i="2"/>
  <c r="K992" i="2"/>
  <c r="K993" i="2"/>
  <c r="K994" i="2"/>
  <c r="K995" i="2"/>
  <c r="K996" i="2"/>
  <c r="K997" i="2"/>
  <c r="K998" i="2"/>
  <c r="K999" i="2"/>
  <c r="K1000" i="2"/>
  <c r="K1001" i="2"/>
  <c r="K1002" i="2"/>
  <c r="K1003" i="2"/>
  <c r="K1004" i="2"/>
  <c r="K1005" i="2"/>
  <c r="K1006" i="2"/>
  <c r="K1007" i="2"/>
  <c r="K1008" i="2"/>
  <c r="K1009" i="2"/>
  <c r="K1010" i="2"/>
  <c r="K1011" i="2"/>
  <c r="K1012" i="2"/>
  <c r="K1013" i="2"/>
  <c r="K1014" i="2"/>
  <c r="K1015" i="2"/>
  <c r="K1016" i="2"/>
  <c r="K1017" i="2"/>
  <c r="K1018" i="2"/>
  <c r="K1019" i="2"/>
  <c r="K1020" i="2"/>
  <c r="K1021" i="2"/>
  <c r="K1022" i="2"/>
  <c r="K1023" i="2"/>
  <c r="K1024" i="2"/>
  <c r="K1025" i="2"/>
  <c r="K1026" i="2"/>
  <c r="K1027" i="2"/>
  <c r="K1028" i="2"/>
  <c r="K1029" i="2"/>
  <c r="K1030" i="2"/>
  <c r="K1031" i="2"/>
  <c r="K1032" i="2"/>
  <c r="K1033" i="2"/>
  <c r="K1034" i="2"/>
  <c r="K1035" i="2"/>
  <c r="K1036" i="2"/>
  <c r="K1037" i="2"/>
  <c r="K1038" i="2"/>
  <c r="K1039" i="2"/>
  <c r="K1040" i="2"/>
  <c r="K1041" i="2"/>
  <c r="K1042" i="2"/>
  <c r="K1043" i="2"/>
  <c r="K1044" i="2"/>
  <c r="K1045" i="2"/>
  <c r="K1046" i="2"/>
  <c r="K1047" i="2"/>
  <c r="K1048" i="2"/>
  <c r="K1049" i="2"/>
  <c r="K1050" i="2"/>
  <c r="K1051" i="2"/>
  <c r="K1052" i="2"/>
  <c r="K1053" i="2"/>
  <c r="K1054" i="2"/>
  <c r="K1055" i="2"/>
  <c r="K1056" i="2"/>
  <c r="K1057" i="2"/>
  <c r="K1058" i="2"/>
  <c r="K1059" i="2"/>
  <c r="K1060" i="2"/>
  <c r="K1061" i="2"/>
  <c r="K1062" i="2"/>
  <c r="K1063" i="2"/>
  <c r="K1064" i="2"/>
  <c r="K1065" i="2"/>
  <c r="K1066" i="2"/>
  <c r="K1067" i="2"/>
  <c r="K1068" i="2"/>
  <c r="K1069" i="2"/>
  <c r="K1070" i="2"/>
  <c r="K1071" i="2"/>
  <c r="K1072" i="2"/>
  <c r="K1073" i="2"/>
  <c r="K1074" i="2"/>
  <c r="K1075" i="2"/>
  <c r="K1076" i="2"/>
  <c r="K1077" i="2"/>
  <c r="K1078" i="2"/>
  <c r="K1079" i="2"/>
  <c r="K1080" i="2"/>
  <c r="K1081" i="2"/>
  <c r="K1082" i="2"/>
  <c r="K1083" i="2"/>
  <c r="K1084" i="2"/>
  <c r="K1085" i="2"/>
  <c r="K1086" i="2"/>
  <c r="K1087" i="2"/>
  <c r="K1088" i="2"/>
  <c r="K1089" i="2"/>
  <c r="K1090" i="2"/>
  <c r="K1091" i="2"/>
  <c r="K1092" i="2"/>
  <c r="K1093" i="2"/>
  <c r="K1094" i="2"/>
  <c r="K1095" i="2"/>
  <c r="K1096" i="2"/>
  <c r="K1097" i="2"/>
  <c r="K1098" i="2"/>
  <c r="K1099" i="2"/>
  <c r="K1100" i="2"/>
  <c r="K1101" i="2"/>
  <c r="K1102" i="2"/>
  <c r="K1103" i="2"/>
  <c r="K1104" i="2"/>
  <c r="K1105" i="2"/>
  <c r="K1106" i="2"/>
  <c r="K1107" i="2"/>
  <c r="K1108" i="2"/>
  <c r="K1109" i="2"/>
  <c r="K1110" i="2"/>
  <c r="K1111" i="2"/>
  <c r="K1112" i="2"/>
  <c r="K1113" i="2"/>
  <c r="K1114" i="2"/>
  <c r="K1115" i="2"/>
  <c r="K1116" i="2"/>
  <c r="K1117" i="2"/>
  <c r="K1118" i="2"/>
  <c r="K1119" i="2"/>
  <c r="K1120" i="2"/>
  <c r="K1121" i="2"/>
  <c r="K1122" i="2"/>
  <c r="K1123" i="2"/>
  <c r="K1124" i="2"/>
  <c r="K1125" i="2"/>
  <c r="K1126" i="2"/>
  <c r="K1127" i="2"/>
  <c r="K1128" i="2"/>
  <c r="K1129" i="2"/>
  <c r="K1130" i="2"/>
  <c r="K1131" i="2"/>
  <c r="K1132" i="2"/>
  <c r="K1133" i="2"/>
  <c r="K1134" i="2"/>
  <c r="K1135" i="2"/>
  <c r="K1136" i="2"/>
  <c r="K1137" i="2"/>
  <c r="K1138" i="2"/>
  <c r="K1139" i="2"/>
  <c r="K1140" i="2"/>
  <c r="K1141" i="2"/>
  <c r="K1142" i="2"/>
  <c r="K1143" i="2"/>
  <c r="K1144" i="2"/>
  <c r="K1145" i="2"/>
  <c r="K1146" i="2"/>
  <c r="K1147" i="2"/>
  <c r="K1148" i="2"/>
  <c r="K1149" i="2"/>
  <c r="K1150" i="2"/>
  <c r="K1151" i="2"/>
  <c r="K1152" i="2"/>
  <c r="K1153" i="2"/>
  <c r="K1154" i="2"/>
  <c r="K1155" i="2"/>
  <c r="K1156" i="2"/>
  <c r="K1157" i="2"/>
  <c r="K1158" i="2"/>
  <c r="K1159" i="2"/>
  <c r="K1160" i="2"/>
  <c r="K1161" i="2"/>
  <c r="K1162" i="2"/>
  <c r="K1163" i="2"/>
  <c r="K1164" i="2"/>
  <c r="K1165" i="2"/>
  <c r="K1166" i="2"/>
  <c r="K1167" i="2"/>
  <c r="K1168" i="2"/>
  <c r="K1169" i="2"/>
  <c r="K1170" i="2"/>
  <c r="K1171" i="2"/>
  <c r="K1172" i="2"/>
  <c r="K1173" i="2"/>
  <c r="K1174" i="2"/>
  <c r="K1175" i="2"/>
  <c r="K1176" i="2"/>
  <c r="K1177" i="2"/>
  <c r="K1178" i="2"/>
  <c r="K1179" i="2"/>
  <c r="K1180" i="2"/>
  <c r="K1181" i="2"/>
  <c r="K1182" i="2"/>
  <c r="K1183" i="2"/>
  <c r="K1184" i="2"/>
  <c r="K1185" i="2"/>
  <c r="K1186" i="2"/>
  <c r="K1187" i="2"/>
  <c r="K1188" i="2"/>
  <c r="K1189" i="2"/>
  <c r="K1190" i="2"/>
  <c r="K1191" i="2"/>
  <c r="K1192" i="2"/>
  <c r="K1193" i="2"/>
  <c r="K1194" i="2"/>
  <c r="K1195" i="2"/>
  <c r="K1196" i="2"/>
  <c r="K1197" i="2"/>
  <c r="K1198" i="2"/>
  <c r="K1199" i="2"/>
  <c r="K1200" i="2"/>
  <c r="K1201" i="2"/>
  <c r="K1202" i="2"/>
  <c r="K1203" i="2"/>
  <c r="K1204" i="2"/>
  <c r="K1205" i="2"/>
  <c r="K1206" i="2"/>
  <c r="K1207" i="2"/>
  <c r="K1208" i="2"/>
  <c r="K1209" i="2"/>
  <c r="K1210" i="2"/>
  <c r="K1211" i="2"/>
  <c r="K1212" i="2"/>
  <c r="K1213" i="2"/>
  <c r="K1214" i="2"/>
  <c r="K1215" i="2"/>
  <c r="K1216" i="2"/>
  <c r="K1217" i="2"/>
  <c r="K1218" i="2"/>
  <c r="K1219" i="2"/>
  <c r="K1220" i="2"/>
  <c r="K1221" i="2"/>
  <c r="K1222" i="2"/>
  <c r="K1223" i="2"/>
  <c r="K1224" i="2"/>
  <c r="K1225" i="2"/>
  <c r="K1226" i="2"/>
  <c r="K1227" i="2"/>
  <c r="K1228" i="2"/>
  <c r="K1229" i="2"/>
  <c r="K1230" i="2"/>
  <c r="K1231" i="2"/>
  <c r="K1232" i="2"/>
  <c r="K1233" i="2"/>
  <c r="K1234" i="2"/>
  <c r="K1235" i="2"/>
  <c r="K1236" i="2"/>
  <c r="K1237" i="2"/>
  <c r="K1238" i="2"/>
  <c r="K1239" i="2"/>
  <c r="K1240" i="2"/>
  <c r="K1241" i="2"/>
  <c r="K1242" i="2"/>
  <c r="K1243" i="2"/>
  <c r="K1244" i="2"/>
  <c r="K1245" i="2"/>
  <c r="K1246" i="2"/>
  <c r="K1247" i="2"/>
  <c r="K1248" i="2"/>
  <c r="K1249" i="2"/>
  <c r="K1250" i="2"/>
  <c r="K1251" i="2"/>
  <c r="K1252" i="2"/>
  <c r="K1253" i="2"/>
  <c r="K1254" i="2"/>
  <c r="K1255" i="2"/>
  <c r="K1256" i="2"/>
  <c r="K1257" i="2"/>
  <c r="K1258" i="2"/>
  <c r="K1259" i="2"/>
  <c r="K1260" i="2"/>
  <c r="K1261" i="2"/>
  <c r="K1262" i="2"/>
  <c r="K1263" i="2"/>
  <c r="K1264" i="2"/>
  <c r="K1265" i="2"/>
  <c r="K1266" i="2"/>
  <c r="K1267" i="2"/>
  <c r="K1268" i="2"/>
  <c r="K1269" i="2"/>
  <c r="K1270" i="2"/>
  <c r="K1271" i="2"/>
  <c r="K1272" i="2"/>
  <c r="K1273" i="2"/>
  <c r="K1274" i="2"/>
  <c r="K1275" i="2"/>
  <c r="K1276" i="2"/>
  <c r="K1277" i="2"/>
  <c r="K1278" i="2"/>
  <c r="K1279" i="2"/>
  <c r="K1280" i="2"/>
  <c r="K1281" i="2"/>
  <c r="K1282" i="2"/>
  <c r="K1283" i="2"/>
  <c r="K1284" i="2"/>
  <c r="K1285" i="2"/>
  <c r="K1286" i="2"/>
  <c r="K1287" i="2"/>
  <c r="K1288" i="2"/>
  <c r="K1289" i="2"/>
  <c r="K1290" i="2"/>
  <c r="K1291" i="2"/>
  <c r="K1292" i="2"/>
  <c r="K1293" i="2"/>
  <c r="K1294" i="2"/>
  <c r="K1295" i="2"/>
  <c r="K1296" i="2"/>
  <c r="K1297" i="2"/>
  <c r="K1298" i="2"/>
  <c r="K1299" i="2"/>
  <c r="K1300" i="2"/>
  <c r="K1301" i="2"/>
  <c r="K1302" i="2"/>
  <c r="K1303" i="2"/>
  <c r="K1304" i="2"/>
  <c r="K1305" i="2"/>
  <c r="K1306" i="2"/>
  <c r="K1307" i="2"/>
  <c r="K1308" i="2"/>
  <c r="K1309" i="2"/>
  <c r="K1310" i="2"/>
  <c r="K1311" i="2"/>
  <c r="K1312" i="2"/>
  <c r="K1313" i="2"/>
  <c r="K1314" i="2"/>
  <c r="K1315" i="2"/>
  <c r="K1316" i="2"/>
  <c r="K1317" i="2"/>
  <c r="K1318" i="2"/>
  <c r="K1319" i="2"/>
  <c r="K1320" i="2"/>
  <c r="K1321" i="2"/>
  <c r="K1322" i="2"/>
  <c r="K1323" i="2"/>
  <c r="K1324" i="2"/>
  <c r="K1325" i="2"/>
  <c r="K1326" i="2"/>
  <c r="K1327" i="2"/>
  <c r="K1328" i="2"/>
  <c r="K1329" i="2"/>
  <c r="K1330" i="2"/>
  <c r="K1331" i="2"/>
  <c r="K1332" i="2"/>
  <c r="K1333" i="2"/>
  <c r="K1334" i="2"/>
  <c r="K1335" i="2"/>
  <c r="K1336" i="2"/>
  <c r="K1337" i="2"/>
  <c r="K1338" i="2"/>
  <c r="K1339" i="2"/>
  <c r="K1340" i="2"/>
  <c r="K1341" i="2"/>
  <c r="K1342" i="2"/>
  <c r="K1343" i="2"/>
  <c r="K1344" i="2"/>
  <c r="K1345" i="2"/>
  <c r="K1346" i="2"/>
  <c r="K1347" i="2"/>
  <c r="K1348" i="2"/>
  <c r="K1349" i="2"/>
  <c r="K1350" i="2"/>
  <c r="K1351" i="2"/>
  <c r="K1352" i="2"/>
  <c r="K1353" i="2"/>
  <c r="K1354" i="2"/>
  <c r="K1355" i="2"/>
  <c r="K1356" i="2"/>
  <c r="K1357" i="2"/>
  <c r="K1358" i="2"/>
  <c r="K1359" i="2"/>
  <c r="K1360" i="2"/>
  <c r="K1361" i="2"/>
  <c r="K1362" i="2"/>
  <c r="K1363" i="2"/>
  <c r="K1364" i="2"/>
  <c r="K1365" i="2"/>
  <c r="K1366" i="2"/>
  <c r="K1367" i="2"/>
  <c r="K1368" i="2"/>
  <c r="K1369" i="2"/>
  <c r="K1370" i="2"/>
  <c r="K1371" i="2"/>
  <c r="K1372" i="2"/>
  <c r="K1373" i="2"/>
  <c r="K1374" i="2"/>
  <c r="K1375" i="2"/>
  <c r="K1376" i="2"/>
  <c r="K1377" i="2"/>
  <c r="K1378" i="2"/>
  <c r="K1379" i="2"/>
  <c r="K1380" i="2"/>
  <c r="K1381" i="2"/>
  <c r="K1382" i="2"/>
  <c r="K1383" i="2"/>
  <c r="K1384" i="2"/>
  <c r="K1385" i="2"/>
  <c r="K1386" i="2"/>
  <c r="K1387" i="2"/>
  <c r="K1388" i="2"/>
  <c r="K1389" i="2"/>
  <c r="K1390" i="2"/>
  <c r="K1391" i="2"/>
  <c r="K1392" i="2"/>
  <c r="K1393" i="2"/>
  <c r="K1394" i="2"/>
  <c r="K1395" i="2"/>
  <c r="K1396" i="2"/>
  <c r="K1397" i="2"/>
  <c r="K1398" i="2"/>
  <c r="K1399" i="2"/>
  <c r="K1400" i="2"/>
  <c r="K1401" i="2"/>
  <c r="K1402" i="2"/>
  <c r="K1403" i="2"/>
  <c r="K1404" i="2"/>
  <c r="K1405" i="2"/>
  <c r="K1406" i="2"/>
  <c r="K1407" i="2"/>
  <c r="K1408" i="2"/>
  <c r="K1409" i="2"/>
  <c r="K1410" i="2"/>
  <c r="K1411" i="2"/>
  <c r="K1412" i="2"/>
  <c r="K1413" i="2"/>
  <c r="K1414" i="2"/>
  <c r="K1415" i="2"/>
  <c r="K1416" i="2"/>
  <c r="K1417" i="2"/>
  <c r="K1418" i="2"/>
  <c r="K1419" i="2"/>
  <c r="K1420" i="2"/>
  <c r="K1421" i="2"/>
  <c r="K1422" i="2"/>
  <c r="K1423" i="2"/>
  <c r="K1424" i="2"/>
  <c r="K1425" i="2"/>
  <c r="K1426" i="2"/>
  <c r="K1427" i="2"/>
  <c r="K1428" i="2"/>
  <c r="K1429" i="2"/>
  <c r="K1430" i="2"/>
  <c r="K1431" i="2"/>
  <c r="K1432" i="2"/>
  <c r="K1433" i="2"/>
  <c r="K1434" i="2"/>
  <c r="K1435" i="2"/>
  <c r="K1436" i="2"/>
  <c r="K1437" i="2"/>
  <c r="K1438" i="2"/>
  <c r="K1439" i="2"/>
  <c r="K1440" i="2"/>
  <c r="K1441" i="2"/>
  <c r="K1442" i="2"/>
  <c r="K1443" i="2"/>
  <c r="K1444" i="2"/>
  <c r="K1445" i="2"/>
  <c r="K1446" i="2"/>
  <c r="K1447" i="2"/>
  <c r="K1448" i="2"/>
  <c r="K1449" i="2"/>
  <c r="K1450" i="2"/>
  <c r="K1451" i="2"/>
  <c r="K1452" i="2"/>
  <c r="K1453" i="2"/>
  <c r="K1454" i="2"/>
  <c r="K1455" i="2"/>
  <c r="K1456" i="2"/>
  <c r="K1457" i="2"/>
  <c r="K1458" i="2"/>
  <c r="K1459" i="2"/>
  <c r="K1460" i="2"/>
  <c r="K1461" i="2"/>
  <c r="K1462" i="2"/>
  <c r="K1463" i="2"/>
  <c r="K1464" i="2"/>
  <c r="K1465" i="2"/>
  <c r="K1466" i="2"/>
  <c r="K1467" i="2"/>
  <c r="K1468" i="2"/>
  <c r="K1469" i="2"/>
  <c r="K1470" i="2"/>
  <c r="K1471" i="2"/>
  <c r="K1472" i="2"/>
  <c r="K1473" i="2"/>
  <c r="K1474" i="2"/>
  <c r="K1475" i="2"/>
  <c r="K1476" i="2"/>
  <c r="K1477" i="2"/>
  <c r="K1478" i="2"/>
  <c r="K1479" i="2"/>
  <c r="K1480" i="2"/>
  <c r="K1481" i="2"/>
  <c r="K1482" i="2"/>
  <c r="K1483" i="2"/>
  <c r="K1484" i="2"/>
  <c r="K1485" i="2"/>
  <c r="K1486" i="2"/>
  <c r="K1487" i="2"/>
  <c r="K1488" i="2"/>
  <c r="K1489" i="2"/>
  <c r="K1490" i="2"/>
  <c r="K1491" i="2"/>
  <c r="K1492" i="2"/>
  <c r="K1493" i="2"/>
  <c r="K1494" i="2"/>
  <c r="K1495" i="2"/>
  <c r="K1496" i="2"/>
  <c r="K1497" i="2"/>
  <c r="K1498" i="2"/>
  <c r="K1499" i="2"/>
  <c r="K1500" i="2"/>
  <c r="K1501" i="2"/>
  <c r="K1502" i="2"/>
  <c r="K1503" i="2"/>
  <c r="K1504" i="2"/>
  <c r="K1505" i="2"/>
  <c r="K1506" i="2"/>
  <c r="K1507" i="2"/>
  <c r="K1508" i="2"/>
  <c r="K1509" i="2"/>
  <c r="K1510" i="2"/>
  <c r="K1511" i="2"/>
  <c r="K1512" i="2"/>
  <c r="K1513" i="2"/>
  <c r="K1514" i="2"/>
  <c r="K1515" i="2"/>
  <c r="K1516" i="2"/>
  <c r="K1517" i="2"/>
  <c r="K1518" i="2"/>
  <c r="K1519" i="2"/>
  <c r="K1520" i="2"/>
  <c r="K1521" i="2"/>
  <c r="K1522" i="2"/>
  <c r="K1523" i="2"/>
  <c r="K1524" i="2"/>
  <c r="K1525" i="2"/>
  <c r="K1526" i="2"/>
  <c r="K1527" i="2"/>
  <c r="K1528" i="2"/>
  <c r="K1529" i="2"/>
  <c r="K1530" i="2"/>
  <c r="K1531" i="2"/>
  <c r="K1532" i="2"/>
  <c r="K1533" i="2"/>
  <c r="K1534" i="2"/>
  <c r="K1535" i="2"/>
  <c r="K1536" i="2"/>
  <c r="K1537" i="2"/>
  <c r="K1538" i="2"/>
  <c r="K1539" i="2"/>
  <c r="K1540" i="2"/>
  <c r="K1541" i="2"/>
  <c r="K1542" i="2"/>
  <c r="K1543" i="2"/>
  <c r="K1544" i="2"/>
  <c r="K1545" i="2"/>
  <c r="K1546" i="2"/>
  <c r="K1547" i="2"/>
  <c r="K1548" i="2"/>
  <c r="K1549" i="2"/>
  <c r="K1550" i="2"/>
  <c r="K1551" i="2"/>
  <c r="K1552" i="2"/>
  <c r="K1553" i="2"/>
  <c r="K1554" i="2"/>
  <c r="K1555" i="2"/>
  <c r="K1556" i="2"/>
  <c r="K1557" i="2"/>
  <c r="K1558" i="2"/>
  <c r="K1559" i="2"/>
  <c r="K1560" i="2"/>
  <c r="K1561" i="2"/>
  <c r="K1562" i="2"/>
  <c r="K1563" i="2"/>
  <c r="K1564" i="2"/>
  <c r="K1565" i="2"/>
  <c r="K1566" i="2"/>
  <c r="K1567" i="2"/>
  <c r="K1568" i="2"/>
  <c r="K1569" i="2"/>
  <c r="K1570" i="2"/>
  <c r="K1571" i="2"/>
  <c r="K1572" i="2"/>
  <c r="K1573" i="2"/>
  <c r="K1574" i="2"/>
  <c r="K1575" i="2"/>
  <c r="K1576" i="2"/>
  <c r="K1577" i="2"/>
  <c r="K1578" i="2"/>
  <c r="K1579" i="2"/>
  <c r="K1580" i="2"/>
  <c r="K1581" i="2"/>
  <c r="K1582" i="2"/>
  <c r="K1583" i="2"/>
  <c r="K1584" i="2"/>
  <c r="K1585" i="2"/>
  <c r="K1586" i="2"/>
  <c r="K1587" i="2"/>
  <c r="K1588" i="2"/>
  <c r="K1589" i="2"/>
  <c r="K1590" i="2"/>
  <c r="K1591" i="2"/>
  <c r="K1592" i="2"/>
  <c r="K1593" i="2"/>
  <c r="K1594" i="2"/>
  <c r="K1595" i="2"/>
  <c r="K1596" i="2"/>
  <c r="K1597" i="2"/>
  <c r="K1598" i="2"/>
  <c r="K1599" i="2"/>
  <c r="K1600" i="2"/>
  <c r="K1601" i="2"/>
  <c r="K1602" i="2"/>
  <c r="K1603" i="2"/>
  <c r="K1604" i="2"/>
  <c r="K1605" i="2"/>
  <c r="K1606" i="2"/>
  <c r="K1607" i="2"/>
  <c r="K1608" i="2"/>
  <c r="K1609" i="2"/>
  <c r="K1610" i="2"/>
  <c r="K1611" i="2"/>
  <c r="K1612" i="2"/>
  <c r="K1613" i="2"/>
  <c r="K1614" i="2"/>
  <c r="K1615" i="2"/>
  <c r="K1616" i="2"/>
  <c r="K1617" i="2"/>
  <c r="K1618" i="2"/>
  <c r="K1619" i="2"/>
  <c r="K1620" i="2"/>
  <c r="K1621" i="2"/>
  <c r="K1622" i="2"/>
  <c r="K1623" i="2"/>
  <c r="K1624" i="2"/>
  <c r="K1625" i="2"/>
  <c r="K1626" i="2"/>
  <c r="K1627" i="2"/>
  <c r="K1628" i="2"/>
  <c r="K1629" i="2"/>
  <c r="K1630" i="2"/>
  <c r="K1631" i="2"/>
  <c r="K1632" i="2"/>
  <c r="K1633" i="2"/>
  <c r="K1634" i="2"/>
  <c r="K1635" i="2"/>
  <c r="K1636" i="2"/>
  <c r="K1637" i="2"/>
  <c r="K1638" i="2"/>
  <c r="K1639" i="2"/>
  <c r="K1640" i="2"/>
  <c r="K1641" i="2"/>
  <c r="K1642" i="2"/>
  <c r="K1643" i="2"/>
  <c r="K1644" i="2"/>
  <c r="K1645" i="2"/>
  <c r="K1646" i="2"/>
  <c r="K1647" i="2"/>
  <c r="K1648" i="2"/>
  <c r="K1649" i="2"/>
  <c r="K1650" i="2"/>
  <c r="K1651" i="2"/>
  <c r="K1652" i="2"/>
  <c r="K1653" i="2"/>
  <c r="K1654" i="2"/>
  <c r="K1655" i="2"/>
  <c r="K1656" i="2"/>
  <c r="K1657" i="2"/>
  <c r="K1658" i="2"/>
  <c r="K1659" i="2"/>
  <c r="K1660" i="2"/>
  <c r="K1661" i="2"/>
  <c r="K1662" i="2"/>
  <c r="K1663" i="2"/>
  <c r="K1664" i="2"/>
  <c r="K1665" i="2"/>
  <c r="K1666" i="2"/>
  <c r="K1667" i="2"/>
  <c r="K1668" i="2"/>
  <c r="K1669" i="2"/>
  <c r="K1670" i="2"/>
  <c r="K1671" i="2"/>
  <c r="K1672" i="2"/>
  <c r="K1673" i="2"/>
  <c r="K1674" i="2"/>
  <c r="K1675" i="2"/>
  <c r="K1676" i="2"/>
  <c r="K1677" i="2"/>
  <c r="K1678" i="2"/>
  <c r="K1679" i="2"/>
  <c r="K1680" i="2"/>
  <c r="K1681" i="2"/>
  <c r="K1682" i="2"/>
  <c r="K1683" i="2"/>
  <c r="K1684" i="2"/>
  <c r="K1685" i="2"/>
  <c r="K1686" i="2"/>
  <c r="K1687" i="2"/>
  <c r="K1688" i="2"/>
  <c r="K1689" i="2"/>
  <c r="K1690" i="2"/>
  <c r="K1691" i="2"/>
  <c r="K1692" i="2"/>
  <c r="K1693" i="2"/>
  <c r="K1694" i="2"/>
  <c r="K1695" i="2"/>
  <c r="K1696" i="2"/>
  <c r="K1697" i="2"/>
  <c r="K1698" i="2"/>
  <c r="K1699" i="2"/>
  <c r="K1700" i="2"/>
  <c r="K1701" i="2"/>
  <c r="K1702" i="2"/>
  <c r="K1703" i="2"/>
  <c r="K1704" i="2"/>
  <c r="K1705" i="2"/>
  <c r="K1706" i="2"/>
  <c r="K1707" i="2"/>
  <c r="K1708" i="2"/>
  <c r="K1709" i="2"/>
  <c r="K1710" i="2"/>
  <c r="K1711" i="2"/>
  <c r="K1712" i="2"/>
  <c r="K1713" i="2"/>
  <c r="K1714" i="2"/>
  <c r="K1715" i="2"/>
  <c r="K1716" i="2"/>
  <c r="K1717" i="2"/>
  <c r="K1718" i="2"/>
  <c r="K1719" i="2"/>
  <c r="K1720" i="2"/>
  <c r="K1721" i="2"/>
  <c r="K1722" i="2"/>
  <c r="K1723" i="2"/>
  <c r="K1724" i="2"/>
  <c r="K1725" i="2"/>
  <c r="K1726" i="2"/>
  <c r="K1727" i="2"/>
  <c r="K1728" i="2"/>
  <c r="K1729" i="2"/>
  <c r="K1730" i="2"/>
  <c r="K1731" i="2"/>
  <c r="K1732" i="2"/>
  <c r="K1733" i="2"/>
  <c r="K1734" i="2"/>
  <c r="K1735" i="2"/>
  <c r="K1736" i="2"/>
  <c r="K1737" i="2"/>
  <c r="K1738" i="2"/>
  <c r="K1739" i="2"/>
  <c r="K1740" i="2"/>
  <c r="K1741" i="2"/>
  <c r="K1742" i="2"/>
  <c r="K1743" i="2"/>
  <c r="K1744" i="2"/>
  <c r="K1745" i="2"/>
  <c r="K1746" i="2"/>
  <c r="K1747" i="2"/>
  <c r="K1748" i="2"/>
  <c r="K1749" i="2"/>
  <c r="K1750" i="2"/>
  <c r="K1751" i="2"/>
  <c r="K1752" i="2"/>
  <c r="K1753" i="2"/>
  <c r="K1754" i="2"/>
  <c r="K1755" i="2"/>
  <c r="K1756" i="2"/>
  <c r="K1757" i="2"/>
  <c r="K1758" i="2"/>
  <c r="K1759" i="2"/>
  <c r="K1760" i="2"/>
  <c r="K1761" i="2"/>
  <c r="K1762" i="2"/>
  <c r="K1763" i="2"/>
  <c r="K1764" i="2"/>
  <c r="K1765" i="2"/>
  <c r="K1766" i="2"/>
  <c r="K1767" i="2"/>
  <c r="K1768" i="2"/>
  <c r="K1769" i="2"/>
  <c r="K1770" i="2"/>
  <c r="K1771" i="2"/>
  <c r="K1772" i="2"/>
  <c r="K1773" i="2"/>
  <c r="K1774" i="2"/>
  <c r="K1775" i="2"/>
  <c r="K1776" i="2"/>
  <c r="K1777" i="2"/>
  <c r="K1778" i="2"/>
  <c r="K1779" i="2"/>
  <c r="K1780" i="2"/>
  <c r="K1781" i="2"/>
  <c r="K1782" i="2"/>
  <c r="K1783" i="2"/>
  <c r="K1784" i="2"/>
  <c r="K1785" i="2"/>
  <c r="K1786" i="2"/>
  <c r="K1787" i="2"/>
  <c r="K1788" i="2"/>
  <c r="K1789" i="2"/>
  <c r="K1790" i="2"/>
  <c r="K1791" i="2"/>
  <c r="K1792" i="2"/>
  <c r="K1793" i="2"/>
  <c r="K1794" i="2"/>
  <c r="K1795" i="2"/>
  <c r="K1796" i="2"/>
  <c r="K1797" i="2"/>
  <c r="K1798" i="2"/>
  <c r="K1799" i="2"/>
  <c r="K1800" i="2"/>
  <c r="K1801" i="2"/>
  <c r="K1802" i="2"/>
  <c r="K1803" i="2"/>
  <c r="K3" i="2"/>
  <c r="B10" i="1"/>
  <c r="B13" i="1" s="1"/>
  <c r="C13" i="1" s="1"/>
  <c r="F5" i="2" l="1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1" i="2"/>
  <c r="F412" i="2"/>
  <c r="F413" i="2"/>
  <c r="F414" i="2"/>
  <c r="F415" i="2"/>
  <c r="F416" i="2"/>
  <c r="F417" i="2"/>
  <c r="F418" i="2"/>
  <c r="F419" i="2"/>
  <c r="F420" i="2"/>
  <c r="F421" i="2"/>
  <c r="F422" i="2"/>
  <c r="F423" i="2"/>
  <c r="F424" i="2"/>
  <c r="F425" i="2"/>
  <c r="F426" i="2"/>
  <c r="F427" i="2"/>
  <c r="F428" i="2"/>
  <c r="F429" i="2"/>
  <c r="F430" i="2"/>
  <c r="F431" i="2"/>
  <c r="F432" i="2"/>
  <c r="F433" i="2"/>
  <c r="F434" i="2"/>
  <c r="F435" i="2"/>
  <c r="F436" i="2"/>
  <c r="F437" i="2"/>
  <c r="F438" i="2"/>
  <c r="F439" i="2"/>
  <c r="F440" i="2"/>
  <c r="F441" i="2"/>
  <c r="F442" i="2"/>
  <c r="F443" i="2"/>
  <c r="F444" i="2"/>
  <c r="F445" i="2"/>
  <c r="F446" i="2"/>
  <c r="F447" i="2"/>
  <c r="F448" i="2"/>
  <c r="F449" i="2"/>
  <c r="F450" i="2"/>
  <c r="F451" i="2"/>
  <c r="F452" i="2"/>
  <c r="F453" i="2"/>
  <c r="F454" i="2"/>
  <c r="F455" i="2"/>
  <c r="F456" i="2"/>
  <c r="F457" i="2"/>
  <c r="F458" i="2"/>
  <c r="F459" i="2"/>
  <c r="F460" i="2"/>
  <c r="F461" i="2"/>
  <c r="F462" i="2"/>
  <c r="F463" i="2"/>
  <c r="F464" i="2"/>
  <c r="F465" i="2"/>
  <c r="F466" i="2"/>
  <c r="F467" i="2"/>
  <c r="F468" i="2"/>
  <c r="F469" i="2"/>
  <c r="F470" i="2"/>
  <c r="F471" i="2"/>
  <c r="F472" i="2"/>
  <c r="F473" i="2"/>
  <c r="F474" i="2"/>
  <c r="F475" i="2"/>
  <c r="F476" i="2"/>
  <c r="F477" i="2"/>
  <c r="F478" i="2"/>
  <c r="F479" i="2"/>
  <c r="F480" i="2"/>
  <c r="F481" i="2"/>
  <c r="F482" i="2"/>
  <c r="F483" i="2"/>
  <c r="F484" i="2"/>
  <c r="F485" i="2"/>
  <c r="F486" i="2"/>
  <c r="F487" i="2"/>
  <c r="F488" i="2"/>
  <c r="F489" i="2"/>
  <c r="F490" i="2"/>
  <c r="F491" i="2"/>
  <c r="F492" i="2"/>
  <c r="F493" i="2"/>
  <c r="F494" i="2"/>
  <c r="F495" i="2"/>
  <c r="F496" i="2"/>
  <c r="F497" i="2"/>
  <c r="F498" i="2"/>
  <c r="F499" i="2"/>
  <c r="F500" i="2"/>
  <c r="F501" i="2"/>
  <c r="F502" i="2"/>
  <c r="F503" i="2"/>
  <c r="F504" i="2"/>
  <c r="F505" i="2"/>
  <c r="F506" i="2"/>
  <c r="F507" i="2"/>
  <c r="F508" i="2"/>
  <c r="F509" i="2"/>
  <c r="F510" i="2"/>
  <c r="F511" i="2"/>
  <c r="F512" i="2"/>
  <c r="F513" i="2"/>
  <c r="F514" i="2"/>
  <c r="F515" i="2"/>
  <c r="F516" i="2"/>
  <c r="F517" i="2"/>
  <c r="F518" i="2"/>
  <c r="F519" i="2"/>
  <c r="F520" i="2"/>
  <c r="F521" i="2"/>
  <c r="F522" i="2"/>
  <c r="F523" i="2"/>
  <c r="F524" i="2"/>
  <c r="F525" i="2"/>
  <c r="F526" i="2"/>
  <c r="F527" i="2"/>
  <c r="F528" i="2"/>
  <c r="F529" i="2"/>
  <c r="F530" i="2"/>
  <c r="F531" i="2"/>
  <c r="F532" i="2"/>
  <c r="F533" i="2"/>
  <c r="F534" i="2"/>
  <c r="F535" i="2"/>
  <c r="F536" i="2"/>
  <c r="F537" i="2"/>
  <c r="F538" i="2"/>
  <c r="F539" i="2"/>
  <c r="F540" i="2"/>
  <c r="F541" i="2"/>
  <c r="F542" i="2"/>
  <c r="F543" i="2"/>
  <c r="F544" i="2"/>
  <c r="F545" i="2"/>
  <c r="F546" i="2"/>
  <c r="F547" i="2"/>
  <c r="F548" i="2"/>
  <c r="F549" i="2"/>
  <c r="F550" i="2"/>
  <c r="F551" i="2"/>
  <c r="F552" i="2"/>
  <c r="F553" i="2"/>
  <c r="F554" i="2"/>
  <c r="F555" i="2"/>
  <c r="F556" i="2"/>
  <c r="F557" i="2"/>
  <c r="F558" i="2"/>
  <c r="F559" i="2"/>
  <c r="F560" i="2"/>
  <c r="F561" i="2"/>
  <c r="F562" i="2"/>
  <c r="F563" i="2"/>
  <c r="F564" i="2"/>
  <c r="F565" i="2"/>
  <c r="F566" i="2"/>
  <c r="F567" i="2"/>
  <c r="F568" i="2"/>
  <c r="F569" i="2"/>
  <c r="F570" i="2"/>
  <c r="F571" i="2"/>
  <c r="F572" i="2"/>
  <c r="F573" i="2"/>
  <c r="F574" i="2"/>
  <c r="F575" i="2"/>
  <c r="F576" i="2"/>
  <c r="F577" i="2"/>
  <c r="F578" i="2"/>
  <c r="F579" i="2"/>
  <c r="F580" i="2"/>
  <c r="F581" i="2"/>
  <c r="F582" i="2"/>
  <c r="F583" i="2"/>
  <c r="F584" i="2"/>
  <c r="F585" i="2"/>
  <c r="F586" i="2"/>
  <c r="F587" i="2"/>
  <c r="F588" i="2"/>
  <c r="F589" i="2"/>
  <c r="F590" i="2"/>
  <c r="F591" i="2"/>
  <c r="F592" i="2"/>
  <c r="F593" i="2"/>
  <c r="F594" i="2"/>
  <c r="F595" i="2"/>
  <c r="F596" i="2"/>
  <c r="F597" i="2"/>
  <c r="F598" i="2"/>
  <c r="F599" i="2"/>
  <c r="F600" i="2"/>
  <c r="F601" i="2"/>
  <c r="F602" i="2"/>
  <c r="F603" i="2"/>
  <c r="F604" i="2"/>
  <c r="F605" i="2"/>
  <c r="F606" i="2"/>
  <c r="F607" i="2"/>
  <c r="F608" i="2"/>
  <c r="F609" i="2"/>
  <c r="F610" i="2"/>
  <c r="F611" i="2"/>
  <c r="F612" i="2"/>
  <c r="F613" i="2"/>
  <c r="F614" i="2"/>
  <c r="F615" i="2"/>
  <c r="F616" i="2"/>
  <c r="F617" i="2"/>
  <c r="F618" i="2"/>
  <c r="F619" i="2"/>
  <c r="F620" i="2"/>
  <c r="F621" i="2"/>
  <c r="F622" i="2"/>
  <c r="F623" i="2"/>
  <c r="F624" i="2"/>
  <c r="F625" i="2"/>
  <c r="F626" i="2"/>
  <c r="F627" i="2"/>
  <c r="F628" i="2"/>
  <c r="F629" i="2"/>
  <c r="F630" i="2"/>
  <c r="F631" i="2"/>
  <c r="F632" i="2"/>
  <c r="F633" i="2"/>
  <c r="F634" i="2"/>
  <c r="F635" i="2"/>
  <c r="F636" i="2"/>
  <c r="F637" i="2"/>
  <c r="F638" i="2"/>
  <c r="F639" i="2"/>
  <c r="F640" i="2"/>
  <c r="F641" i="2"/>
  <c r="F642" i="2"/>
  <c r="F643" i="2"/>
  <c r="F644" i="2"/>
  <c r="F645" i="2"/>
  <c r="F646" i="2"/>
  <c r="F647" i="2"/>
  <c r="F648" i="2"/>
  <c r="F649" i="2"/>
  <c r="F650" i="2"/>
  <c r="F651" i="2"/>
  <c r="F652" i="2"/>
  <c r="F653" i="2"/>
  <c r="F654" i="2"/>
  <c r="F655" i="2"/>
  <c r="F656" i="2"/>
  <c r="F657" i="2"/>
  <c r="F658" i="2"/>
  <c r="F659" i="2"/>
  <c r="F660" i="2"/>
  <c r="F661" i="2"/>
  <c r="F662" i="2"/>
  <c r="F663" i="2"/>
  <c r="F664" i="2"/>
  <c r="F665" i="2"/>
  <c r="F666" i="2"/>
  <c r="F667" i="2"/>
  <c r="F668" i="2"/>
  <c r="F669" i="2"/>
  <c r="F670" i="2"/>
  <c r="F671" i="2"/>
  <c r="F672" i="2"/>
  <c r="F673" i="2"/>
  <c r="F674" i="2"/>
  <c r="F675" i="2"/>
  <c r="F676" i="2"/>
  <c r="F677" i="2"/>
  <c r="F678" i="2"/>
  <c r="F679" i="2"/>
  <c r="F680" i="2"/>
  <c r="F681" i="2"/>
  <c r="F682" i="2"/>
  <c r="F683" i="2"/>
  <c r="F684" i="2"/>
  <c r="F685" i="2"/>
  <c r="F686" i="2"/>
  <c r="F687" i="2"/>
  <c r="F688" i="2"/>
  <c r="F689" i="2"/>
  <c r="F690" i="2"/>
  <c r="F691" i="2"/>
  <c r="F692" i="2"/>
  <c r="F693" i="2"/>
  <c r="F694" i="2"/>
  <c r="F695" i="2"/>
  <c r="F696" i="2"/>
  <c r="F697" i="2"/>
  <c r="F698" i="2"/>
  <c r="F699" i="2"/>
  <c r="F700" i="2"/>
  <c r="F701" i="2"/>
  <c r="F702" i="2"/>
  <c r="F703" i="2"/>
  <c r="F704" i="2"/>
  <c r="F705" i="2"/>
  <c r="F706" i="2"/>
  <c r="F707" i="2"/>
  <c r="F708" i="2"/>
  <c r="F709" i="2"/>
  <c r="F710" i="2"/>
  <c r="F711" i="2"/>
  <c r="F712" i="2"/>
  <c r="F713" i="2"/>
  <c r="F714" i="2"/>
  <c r="F715" i="2"/>
  <c r="F716" i="2"/>
  <c r="F717" i="2"/>
  <c r="F718" i="2"/>
  <c r="F719" i="2"/>
  <c r="F720" i="2"/>
  <c r="F721" i="2"/>
  <c r="F722" i="2"/>
  <c r="F723" i="2"/>
  <c r="F724" i="2"/>
  <c r="F725" i="2"/>
  <c r="F726" i="2"/>
  <c r="F727" i="2"/>
  <c r="F728" i="2"/>
  <c r="F729" i="2"/>
  <c r="F730" i="2"/>
  <c r="F731" i="2"/>
  <c r="F732" i="2"/>
  <c r="F733" i="2"/>
  <c r="F734" i="2"/>
  <c r="F735" i="2"/>
  <c r="F736" i="2"/>
  <c r="F737" i="2"/>
  <c r="F738" i="2"/>
  <c r="F739" i="2"/>
  <c r="F740" i="2"/>
  <c r="F741" i="2"/>
  <c r="F742" i="2"/>
  <c r="F743" i="2"/>
  <c r="F744" i="2"/>
  <c r="F745" i="2"/>
  <c r="F746" i="2"/>
  <c r="F747" i="2"/>
  <c r="F748" i="2"/>
  <c r="F749" i="2"/>
  <c r="F750" i="2"/>
  <c r="F751" i="2"/>
  <c r="F752" i="2"/>
  <c r="F753" i="2"/>
  <c r="F754" i="2"/>
  <c r="F755" i="2"/>
  <c r="F756" i="2"/>
  <c r="F757" i="2"/>
  <c r="F758" i="2"/>
  <c r="F759" i="2"/>
  <c r="F760" i="2"/>
  <c r="F761" i="2"/>
  <c r="F762" i="2"/>
  <c r="F763" i="2"/>
  <c r="F764" i="2"/>
  <c r="F765" i="2"/>
  <c r="F766" i="2"/>
  <c r="F767" i="2"/>
  <c r="F768" i="2"/>
  <c r="F769" i="2"/>
  <c r="F770" i="2"/>
  <c r="F771" i="2"/>
  <c r="F772" i="2"/>
  <c r="F773" i="2"/>
  <c r="F774" i="2"/>
  <c r="F775" i="2"/>
  <c r="F776" i="2"/>
  <c r="F777" i="2"/>
  <c r="F778" i="2"/>
  <c r="F779" i="2"/>
  <c r="F780" i="2"/>
  <c r="F781" i="2"/>
  <c r="F782" i="2"/>
  <c r="F783" i="2"/>
  <c r="F784" i="2"/>
  <c r="F785" i="2"/>
  <c r="F786" i="2"/>
  <c r="F787" i="2"/>
  <c r="F788" i="2"/>
  <c r="F789" i="2"/>
  <c r="F790" i="2"/>
  <c r="F791" i="2"/>
  <c r="F792" i="2"/>
  <c r="F793" i="2"/>
  <c r="F794" i="2"/>
  <c r="F795" i="2"/>
  <c r="F796" i="2"/>
  <c r="F797" i="2"/>
  <c r="F798" i="2"/>
  <c r="F799" i="2"/>
  <c r="F800" i="2"/>
  <c r="F801" i="2"/>
  <c r="F802" i="2"/>
  <c r="F803" i="2"/>
  <c r="F804" i="2"/>
  <c r="F805" i="2"/>
  <c r="F806" i="2"/>
  <c r="F807" i="2"/>
  <c r="F808" i="2"/>
  <c r="F809" i="2"/>
  <c r="F810" i="2"/>
  <c r="F811" i="2"/>
  <c r="F812" i="2"/>
  <c r="F813" i="2"/>
  <c r="F814" i="2"/>
  <c r="F815" i="2"/>
  <c r="F816" i="2"/>
  <c r="F817" i="2"/>
  <c r="F818" i="2"/>
  <c r="F819" i="2"/>
  <c r="F820" i="2"/>
  <c r="F821" i="2"/>
  <c r="F822" i="2"/>
  <c r="F823" i="2"/>
  <c r="F824" i="2"/>
  <c r="F825" i="2"/>
  <c r="F826" i="2"/>
  <c r="F827" i="2"/>
  <c r="F828" i="2"/>
  <c r="F829" i="2"/>
  <c r="F830" i="2"/>
  <c r="F831" i="2"/>
  <c r="F832" i="2"/>
  <c r="F833" i="2"/>
  <c r="F834" i="2"/>
  <c r="F835" i="2"/>
  <c r="F836" i="2"/>
  <c r="F837" i="2"/>
  <c r="F838" i="2"/>
  <c r="F839" i="2"/>
  <c r="F840" i="2"/>
  <c r="F841" i="2"/>
  <c r="F842" i="2"/>
  <c r="F843" i="2"/>
  <c r="F844" i="2"/>
  <c r="F845" i="2"/>
  <c r="F846" i="2"/>
  <c r="F847" i="2"/>
  <c r="F848" i="2"/>
  <c r="F849" i="2"/>
  <c r="F850" i="2"/>
  <c r="F851" i="2"/>
  <c r="F852" i="2"/>
  <c r="F853" i="2"/>
  <c r="F854" i="2"/>
  <c r="F855" i="2"/>
  <c r="F856" i="2"/>
  <c r="F857" i="2"/>
  <c r="F858" i="2"/>
  <c r="F859" i="2"/>
  <c r="F860" i="2"/>
  <c r="F861" i="2"/>
  <c r="F862" i="2"/>
  <c r="F863" i="2"/>
  <c r="F864" i="2"/>
  <c r="F865" i="2"/>
  <c r="F866" i="2"/>
  <c r="F867" i="2"/>
  <c r="F868" i="2"/>
  <c r="F869" i="2"/>
  <c r="F870" i="2"/>
  <c r="F871" i="2"/>
  <c r="F872" i="2"/>
  <c r="F873" i="2"/>
  <c r="F874" i="2"/>
  <c r="F875" i="2"/>
  <c r="F876" i="2"/>
  <c r="F877" i="2"/>
  <c r="F878" i="2"/>
  <c r="F879" i="2"/>
  <c r="F880" i="2"/>
  <c r="F881" i="2"/>
  <c r="F882" i="2"/>
  <c r="F883" i="2"/>
  <c r="F884" i="2"/>
  <c r="F885" i="2"/>
  <c r="F886" i="2"/>
  <c r="F887" i="2"/>
  <c r="F888" i="2"/>
  <c r="F889" i="2"/>
  <c r="F890" i="2"/>
  <c r="F891" i="2"/>
  <c r="F892" i="2"/>
  <c r="F893" i="2"/>
  <c r="F894" i="2"/>
  <c r="F895" i="2"/>
  <c r="F896" i="2"/>
  <c r="F897" i="2"/>
  <c r="F898" i="2"/>
  <c r="F899" i="2"/>
  <c r="F900" i="2"/>
  <c r="F901" i="2"/>
  <c r="F902" i="2"/>
  <c r="F903" i="2"/>
  <c r="F904" i="2"/>
  <c r="F905" i="2"/>
  <c r="F906" i="2"/>
  <c r="F907" i="2"/>
  <c r="F908" i="2"/>
  <c r="F909" i="2"/>
  <c r="F910" i="2"/>
  <c r="F911" i="2"/>
  <c r="F912" i="2"/>
  <c r="F913" i="2"/>
  <c r="F914" i="2"/>
  <c r="F915" i="2"/>
  <c r="F916" i="2"/>
  <c r="F917" i="2"/>
  <c r="F918" i="2"/>
  <c r="F919" i="2"/>
  <c r="F920" i="2"/>
  <c r="F921" i="2"/>
  <c r="F922" i="2"/>
  <c r="F923" i="2"/>
  <c r="F924" i="2"/>
  <c r="F925" i="2"/>
  <c r="F926" i="2"/>
  <c r="F927" i="2"/>
  <c r="F928" i="2"/>
  <c r="F929" i="2"/>
  <c r="F930" i="2"/>
  <c r="F931" i="2"/>
  <c r="F932" i="2"/>
  <c r="F933" i="2"/>
  <c r="F934" i="2"/>
  <c r="F935" i="2"/>
  <c r="F936" i="2"/>
  <c r="F937" i="2"/>
  <c r="F938" i="2"/>
  <c r="F939" i="2"/>
  <c r="F940" i="2"/>
  <c r="F941" i="2"/>
  <c r="F942" i="2"/>
  <c r="F943" i="2"/>
  <c r="F944" i="2"/>
  <c r="F945" i="2"/>
  <c r="F946" i="2"/>
  <c r="F947" i="2"/>
  <c r="F948" i="2"/>
  <c r="F949" i="2"/>
  <c r="F950" i="2"/>
  <c r="F951" i="2"/>
  <c r="F952" i="2"/>
  <c r="F953" i="2"/>
  <c r="F954" i="2"/>
  <c r="F955" i="2"/>
  <c r="F956" i="2"/>
  <c r="F957" i="2"/>
  <c r="F958" i="2"/>
  <c r="F959" i="2"/>
  <c r="F960" i="2"/>
  <c r="F961" i="2"/>
  <c r="F962" i="2"/>
  <c r="F963" i="2"/>
  <c r="F964" i="2"/>
  <c r="F965" i="2"/>
  <c r="F966" i="2"/>
  <c r="F967" i="2"/>
  <c r="F968" i="2"/>
  <c r="F969" i="2"/>
  <c r="F970" i="2"/>
  <c r="F971" i="2"/>
  <c r="F972" i="2"/>
  <c r="F973" i="2"/>
  <c r="F974" i="2"/>
  <c r="F975" i="2"/>
  <c r="F976" i="2"/>
  <c r="F977" i="2"/>
  <c r="F978" i="2"/>
  <c r="F979" i="2"/>
  <c r="F980" i="2"/>
  <c r="F981" i="2"/>
  <c r="F982" i="2"/>
  <c r="F983" i="2"/>
  <c r="F984" i="2"/>
  <c r="F985" i="2"/>
  <c r="F986" i="2"/>
  <c r="F987" i="2"/>
  <c r="F988" i="2"/>
  <c r="F989" i="2"/>
  <c r="F990" i="2"/>
  <c r="F991" i="2"/>
  <c r="F992" i="2"/>
  <c r="F993" i="2"/>
  <c r="F994" i="2"/>
  <c r="F995" i="2"/>
  <c r="F996" i="2"/>
  <c r="F997" i="2"/>
  <c r="F998" i="2"/>
  <c r="F999" i="2"/>
  <c r="F1000" i="2"/>
  <c r="F1001" i="2"/>
  <c r="F1002" i="2"/>
  <c r="F1003" i="2"/>
  <c r="F1004" i="2"/>
  <c r="F1005" i="2"/>
  <c r="F1006" i="2"/>
  <c r="F1007" i="2"/>
  <c r="F1008" i="2"/>
  <c r="F1009" i="2"/>
  <c r="F1010" i="2"/>
  <c r="F1011" i="2"/>
  <c r="F1012" i="2"/>
  <c r="F1013" i="2"/>
  <c r="F1014" i="2"/>
  <c r="F1015" i="2"/>
  <c r="F1016" i="2"/>
  <c r="F1017" i="2"/>
  <c r="F1018" i="2"/>
  <c r="F1019" i="2"/>
  <c r="F1020" i="2"/>
  <c r="F1021" i="2"/>
  <c r="F1022" i="2"/>
  <c r="F1023" i="2"/>
  <c r="F1024" i="2"/>
  <c r="F1025" i="2"/>
  <c r="F1026" i="2"/>
  <c r="F1027" i="2"/>
  <c r="F1028" i="2"/>
  <c r="F1029" i="2"/>
  <c r="F1030" i="2"/>
  <c r="F1031" i="2"/>
  <c r="F1032" i="2"/>
  <c r="F1033" i="2"/>
  <c r="F1034" i="2"/>
  <c r="F1035" i="2"/>
  <c r="F1036" i="2"/>
  <c r="F1037" i="2"/>
  <c r="F1038" i="2"/>
  <c r="F1039" i="2"/>
  <c r="F1040" i="2"/>
  <c r="F1041" i="2"/>
  <c r="F1042" i="2"/>
  <c r="F1043" i="2"/>
  <c r="F1044" i="2"/>
  <c r="F1045" i="2"/>
  <c r="F1046" i="2"/>
  <c r="F1047" i="2"/>
  <c r="F1048" i="2"/>
  <c r="F1049" i="2"/>
  <c r="F1050" i="2"/>
  <c r="F1051" i="2"/>
  <c r="F1052" i="2"/>
  <c r="F1053" i="2"/>
  <c r="F1054" i="2"/>
  <c r="F1055" i="2"/>
  <c r="F1056" i="2"/>
  <c r="F1057" i="2"/>
  <c r="F1058" i="2"/>
  <c r="F1059" i="2"/>
  <c r="F1060" i="2"/>
  <c r="F1061" i="2"/>
  <c r="F1062" i="2"/>
  <c r="F1063" i="2"/>
  <c r="F1064" i="2"/>
  <c r="F1065" i="2"/>
  <c r="F1066" i="2"/>
  <c r="F1067" i="2"/>
  <c r="F1068" i="2"/>
  <c r="F1069" i="2"/>
  <c r="F1070" i="2"/>
  <c r="F1071" i="2"/>
  <c r="F1072" i="2"/>
  <c r="F1073" i="2"/>
  <c r="F1074" i="2"/>
  <c r="F1075" i="2"/>
  <c r="F1076" i="2"/>
  <c r="F1077" i="2"/>
  <c r="F1078" i="2"/>
  <c r="F1079" i="2"/>
  <c r="F1080" i="2"/>
  <c r="F1081" i="2"/>
  <c r="F1082" i="2"/>
  <c r="F1083" i="2"/>
  <c r="F1084" i="2"/>
  <c r="F1085" i="2"/>
  <c r="F1086" i="2"/>
  <c r="F1087" i="2"/>
  <c r="F1088" i="2"/>
  <c r="F1089" i="2"/>
  <c r="F1090" i="2"/>
  <c r="F1091" i="2"/>
  <c r="F1092" i="2"/>
  <c r="F1093" i="2"/>
  <c r="F1094" i="2"/>
  <c r="F1095" i="2"/>
  <c r="F1096" i="2"/>
  <c r="F1097" i="2"/>
  <c r="F1098" i="2"/>
  <c r="F1099" i="2"/>
  <c r="F1100" i="2"/>
  <c r="F1101" i="2"/>
  <c r="F1102" i="2"/>
  <c r="F1103" i="2"/>
  <c r="F1104" i="2"/>
  <c r="F1105" i="2"/>
  <c r="F1106" i="2"/>
  <c r="F1107" i="2"/>
  <c r="F1108" i="2"/>
  <c r="F1109" i="2"/>
  <c r="F1110" i="2"/>
  <c r="F1111" i="2"/>
  <c r="F1112" i="2"/>
  <c r="F1113" i="2"/>
  <c r="F1114" i="2"/>
  <c r="F1115" i="2"/>
  <c r="F1116" i="2"/>
  <c r="F1117" i="2"/>
  <c r="F1118" i="2"/>
  <c r="F1119" i="2"/>
  <c r="F1120" i="2"/>
  <c r="F1121" i="2"/>
  <c r="F1122" i="2"/>
  <c r="F1123" i="2"/>
  <c r="F1124" i="2"/>
  <c r="F1125" i="2"/>
  <c r="F1126" i="2"/>
  <c r="F1127" i="2"/>
  <c r="F1128" i="2"/>
  <c r="F1129" i="2"/>
  <c r="F1130" i="2"/>
  <c r="F1131" i="2"/>
  <c r="F1132" i="2"/>
  <c r="F1133" i="2"/>
  <c r="F1134" i="2"/>
  <c r="F1135" i="2"/>
  <c r="F1136" i="2"/>
  <c r="F1137" i="2"/>
  <c r="F1138" i="2"/>
  <c r="F1139" i="2"/>
  <c r="F1140" i="2"/>
  <c r="F1141" i="2"/>
  <c r="F1142" i="2"/>
  <c r="F1143" i="2"/>
  <c r="F1144" i="2"/>
  <c r="F1145" i="2"/>
  <c r="F1146" i="2"/>
  <c r="F1147" i="2"/>
  <c r="F1148" i="2"/>
  <c r="F1149" i="2"/>
  <c r="F1150" i="2"/>
  <c r="F1151" i="2"/>
  <c r="F1152" i="2"/>
  <c r="F1153" i="2"/>
  <c r="F1154" i="2"/>
  <c r="F1155" i="2"/>
  <c r="F1156" i="2"/>
  <c r="F1157" i="2"/>
  <c r="F1158" i="2"/>
  <c r="F1159" i="2"/>
  <c r="F1160" i="2"/>
  <c r="F1161" i="2"/>
  <c r="F1162" i="2"/>
  <c r="F1163" i="2"/>
  <c r="F1164" i="2"/>
  <c r="F1165" i="2"/>
  <c r="F1166" i="2"/>
  <c r="F1167" i="2"/>
  <c r="F1168" i="2"/>
  <c r="F1169" i="2"/>
  <c r="F1170" i="2"/>
  <c r="F1171" i="2"/>
  <c r="F1172" i="2"/>
  <c r="F1173" i="2"/>
  <c r="F1174" i="2"/>
  <c r="F1175" i="2"/>
  <c r="F1176" i="2"/>
  <c r="F1177" i="2"/>
  <c r="F1178" i="2"/>
  <c r="F1179" i="2"/>
  <c r="F1180" i="2"/>
  <c r="F1181" i="2"/>
  <c r="F1182" i="2"/>
  <c r="F1183" i="2"/>
  <c r="F1184" i="2"/>
  <c r="F1185" i="2"/>
  <c r="F1186" i="2"/>
  <c r="F1187" i="2"/>
  <c r="F1188" i="2"/>
  <c r="F1189" i="2"/>
  <c r="F1190" i="2"/>
  <c r="F1191" i="2"/>
  <c r="F1192" i="2"/>
  <c r="F1193" i="2"/>
  <c r="F1194" i="2"/>
  <c r="F1195" i="2"/>
  <c r="F1196" i="2"/>
  <c r="F1197" i="2"/>
  <c r="F1198" i="2"/>
  <c r="F1199" i="2"/>
  <c r="F1200" i="2"/>
  <c r="F1201" i="2"/>
  <c r="F1202" i="2"/>
  <c r="F1203" i="2"/>
  <c r="F1204" i="2"/>
  <c r="F1205" i="2"/>
  <c r="F1206" i="2"/>
  <c r="F1207" i="2"/>
  <c r="F1208" i="2"/>
  <c r="F1209" i="2"/>
  <c r="F1210" i="2"/>
  <c r="F1211" i="2"/>
  <c r="F1212" i="2"/>
  <c r="F1213" i="2"/>
  <c r="F1214" i="2"/>
  <c r="F1215" i="2"/>
  <c r="F1216" i="2"/>
  <c r="F1217" i="2"/>
  <c r="F1218" i="2"/>
  <c r="F1219" i="2"/>
  <c r="F1220" i="2"/>
  <c r="F1221" i="2"/>
  <c r="F1222" i="2"/>
  <c r="F1223" i="2"/>
  <c r="F1224" i="2"/>
  <c r="F1225" i="2"/>
  <c r="F1226" i="2"/>
  <c r="F1227" i="2"/>
  <c r="F1228" i="2"/>
  <c r="F1229" i="2"/>
  <c r="F1230" i="2"/>
  <c r="F1231" i="2"/>
  <c r="F1232" i="2"/>
  <c r="F1233" i="2"/>
  <c r="F1234" i="2"/>
  <c r="F1235" i="2"/>
  <c r="F1236" i="2"/>
  <c r="F1237" i="2"/>
  <c r="F1238" i="2"/>
  <c r="F1239" i="2"/>
  <c r="F1240" i="2"/>
  <c r="F1241" i="2"/>
  <c r="F1242" i="2"/>
  <c r="F1243" i="2"/>
  <c r="F1244" i="2"/>
  <c r="F1245" i="2"/>
  <c r="F1246" i="2"/>
  <c r="F1247" i="2"/>
  <c r="F1248" i="2"/>
  <c r="F1249" i="2"/>
  <c r="F1250" i="2"/>
  <c r="F1251" i="2"/>
  <c r="F1252" i="2"/>
  <c r="F1253" i="2"/>
  <c r="F1254" i="2"/>
  <c r="F1255" i="2"/>
  <c r="F1256" i="2"/>
  <c r="F1257" i="2"/>
  <c r="F1258" i="2"/>
  <c r="F1259" i="2"/>
  <c r="F1260" i="2"/>
  <c r="F1261" i="2"/>
  <c r="F1262" i="2"/>
  <c r="F1263" i="2"/>
  <c r="F1264" i="2"/>
  <c r="F1265" i="2"/>
  <c r="F1266" i="2"/>
  <c r="F1267" i="2"/>
  <c r="F1268" i="2"/>
  <c r="F1269" i="2"/>
  <c r="F1270" i="2"/>
  <c r="F1271" i="2"/>
  <c r="F1272" i="2"/>
  <c r="F1273" i="2"/>
  <c r="F1274" i="2"/>
  <c r="F1275" i="2"/>
  <c r="F1276" i="2"/>
  <c r="F1277" i="2"/>
  <c r="F1278" i="2"/>
  <c r="F1279" i="2"/>
  <c r="F1280" i="2"/>
  <c r="F1281" i="2"/>
  <c r="F1282" i="2"/>
  <c r="F1283" i="2"/>
  <c r="F1284" i="2"/>
  <c r="F1285" i="2"/>
  <c r="F1286" i="2"/>
  <c r="F1287" i="2"/>
  <c r="F1288" i="2"/>
  <c r="F1289" i="2"/>
  <c r="F1290" i="2"/>
  <c r="F1291" i="2"/>
  <c r="F1292" i="2"/>
  <c r="F1293" i="2"/>
  <c r="F1294" i="2"/>
  <c r="F1295" i="2"/>
  <c r="F1296" i="2"/>
  <c r="F1297" i="2"/>
  <c r="F1298" i="2"/>
  <c r="F1299" i="2"/>
  <c r="F1300" i="2"/>
  <c r="F1301" i="2"/>
  <c r="F1302" i="2"/>
  <c r="F1303" i="2"/>
  <c r="F1304" i="2"/>
  <c r="F1305" i="2"/>
  <c r="F1306" i="2"/>
  <c r="F1307" i="2"/>
  <c r="F1308" i="2"/>
  <c r="F1309" i="2"/>
  <c r="F1310" i="2"/>
  <c r="F1311" i="2"/>
  <c r="F1312" i="2"/>
  <c r="F1313" i="2"/>
  <c r="F1314" i="2"/>
  <c r="F1315" i="2"/>
  <c r="F1316" i="2"/>
  <c r="F1317" i="2"/>
  <c r="F1318" i="2"/>
  <c r="F1319" i="2"/>
  <c r="F1320" i="2"/>
  <c r="F1321" i="2"/>
  <c r="F1322" i="2"/>
  <c r="F1323" i="2"/>
  <c r="F1324" i="2"/>
  <c r="F1325" i="2"/>
  <c r="F1326" i="2"/>
  <c r="F1327" i="2"/>
  <c r="F1328" i="2"/>
  <c r="F1329" i="2"/>
  <c r="F1330" i="2"/>
  <c r="F1331" i="2"/>
  <c r="F1332" i="2"/>
  <c r="F1333" i="2"/>
  <c r="F1334" i="2"/>
  <c r="F1335" i="2"/>
  <c r="F1336" i="2"/>
  <c r="F1337" i="2"/>
  <c r="F1338" i="2"/>
  <c r="F1339" i="2"/>
  <c r="F1340" i="2"/>
  <c r="F1341" i="2"/>
  <c r="F1342" i="2"/>
  <c r="F1343" i="2"/>
  <c r="F1344" i="2"/>
  <c r="F1345" i="2"/>
  <c r="F1346" i="2"/>
  <c r="F1347" i="2"/>
  <c r="F1348" i="2"/>
  <c r="F1349" i="2"/>
  <c r="F1350" i="2"/>
  <c r="F1351" i="2"/>
  <c r="F1352" i="2"/>
  <c r="F1353" i="2"/>
  <c r="F1354" i="2"/>
  <c r="F1355" i="2"/>
  <c r="F1356" i="2"/>
  <c r="F1357" i="2"/>
  <c r="F1358" i="2"/>
  <c r="F1359" i="2"/>
  <c r="F1360" i="2"/>
  <c r="F1361" i="2"/>
  <c r="F1362" i="2"/>
  <c r="F1363" i="2"/>
  <c r="F1364" i="2"/>
  <c r="F1365" i="2"/>
  <c r="F1366" i="2"/>
  <c r="F1367" i="2"/>
  <c r="F1368" i="2"/>
  <c r="F1369" i="2"/>
  <c r="F1370" i="2"/>
  <c r="F1371" i="2"/>
  <c r="F1372" i="2"/>
  <c r="F1373" i="2"/>
  <c r="F1374" i="2"/>
  <c r="F1375" i="2"/>
  <c r="F1376" i="2"/>
  <c r="F1377" i="2"/>
  <c r="F1378" i="2"/>
  <c r="F1379" i="2"/>
  <c r="F1380" i="2"/>
  <c r="F1381" i="2"/>
  <c r="F1382" i="2"/>
  <c r="F1383" i="2"/>
  <c r="F1384" i="2"/>
  <c r="F1385" i="2"/>
  <c r="F1386" i="2"/>
  <c r="F1387" i="2"/>
  <c r="F1388" i="2"/>
  <c r="F1389" i="2"/>
  <c r="F1390" i="2"/>
  <c r="F1391" i="2"/>
  <c r="F1392" i="2"/>
  <c r="F1393" i="2"/>
  <c r="F1394" i="2"/>
  <c r="F1395" i="2"/>
  <c r="F1396" i="2"/>
  <c r="F1397" i="2"/>
  <c r="F1398" i="2"/>
  <c r="F1399" i="2"/>
  <c r="F1400" i="2"/>
  <c r="F1401" i="2"/>
  <c r="F1402" i="2"/>
  <c r="F1403" i="2"/>
  <c r="F1404" i="2"/>
  <c r="F1405" i="2"/>
  <c r="F1406" i="2"/>
  <c r="F1407" i="2"/>
  <c r="F1408" i="2"/>
  <c r="F1409" i="2"/>
  <c r="F1410" i="2"/>
  <c r="F1411" i="2"/>
  <c r="F1412" i="2"/>
  <c r="F1413" i="2"/>
  <c r="F1414" i="2"/>
  <c r="F1415" i="2"/>
  <c r="F1416" i="2"/>
  <c r="F1417" i="2"/>
  <c r="F1418" i="2"/>
  <c r="F1419" i="2"/>
  <c r="F1420" i="2"/>
  <c r="F1421" i="2"/>
  <c r="F1422" i="2"/>
  <c r="F1423" i="2"/>
  <c r="F1424" i="2"/>
  <c r="F1425" i="2"/>
  <c r="F1426" i="2"/>
  <c r="F1427" i="2"/>
  <c r="F1428" i="2"/>
  <c r="F1429" i="2"/>
  <c r="F1430" i="2"/>
  <c r="F1431" i="2"/>
  <c r="F1432" i="2"/>
  <c r="F1433" i="2"/>
  <c r="F1434" i="2"/>
  <c r="F1435" i="2"/>
  <c r="F1436" i="2"/>
  <c r="F1437" i="2"/>
  <c r="F1438" i="2"/>
  <c r="F1439" i="2"/>
  <c r="F1440" i="2"/>
  <c r="F1441" i="2"/>
  <c r="F1442" i="2"/>
  <c r="F1443" i="2"/>
  <c r="F1444" i="2"/>
  <c r="F1445" i="2"/>
  <c r="F1446" i="2"/>
  <c r="F1447" i="2"/>
  <c r="F1448" i="2"/>
  <c r="F1449" i="2"/>
  <c r="F1450" i="2"/>
  <c r="F1451" i="2"/>
  <c r="F1452" i="2"/>
  <c r="F1453" i="2"/>
  <c r="F1454" i="2"/>
  <c r="F1455" i="2"/>
  <c r="F1456" i="2"/>
  <c r="F1457" i="2"/>
  <c r="F1458" i="2"/>
  <c r="F1459" i="2"/>
  <c r="F1460" i="2"/>
  <c r="F1461" i="2"/>
  <c r="F1462" i="2"/>
  <c r="F1463" i="2"/>
  <c r="F1464" i="2"/>
  <c r="F1465" i="2"/>
  <c r="F1466" i="2"/>
  <c r="F1467" i="2"/>
  <c r="F1468" i="2"/>
  <c r="F1469" i="2"/>
  <c r="F1470" i="2"/>
  <c r="F1471" i="2"/>
  <c r="F1472" i="2"/>
  <c r="F1473" i="2"/>
  <c r="F1474" i="2"/>
  <c r="F1475" i="2"/>
  <c r="F1476" i="2"/>
  <c r="F1477" i="2"/>
  <c r="F1478" i="2"/>
  <c r="F1479" i="2"/>
  <c r="F1480" i="2"/>
  <c r="F1481" i="2"/>
  <c r="F1482" i="2"/>
  <c r="F1483" i="2"/>
  <c r="F1484" i="2"/>
  <c r="F1485" i="2"/>
  <c r="F1486" i="2"/>
  <c r="F1487" i="2"/>
  <c r="F1488" i="2"/>
  <c r="F1489" i="2"/>
  <c r="F1490" i="2"/>
  <c r="F1491" i="2"/>
  <c r="F1492" i="2"/>
  <c r="F1493" i="2"/>
  <c r="F1494" i="2"/>
  <c r="F1495" i="2"/>
  <c r="F1496" i="2"/>
  <c r="F1497" i="2"/>
  <c r="F1498" i="2"/>
  <c r="F1499" i="2"/>
  <c r="F1500" i="2"/>
  <c r="F1501" i="2"/>
  <c r="F1502" i="2"/>
  <c r="F1503" i="2"/>
  <c r="F1504" i="2"/>
  <c r="F1505" i="2"/>
  <c r="F1506" i="2"/>
  <c r="F1507" i="2"/>
  <c r="F1508" i="2"/>
  <c r="F1509" i="2"/>
  <c r="F1510" i="2"/>
  <c r="F1511" i="2"/>
  <c r="F1512" i="2"/>
  <c r="F1513" i="2"/>
  <c r="F1514" i="2"/>
  <c r="F1515" i="2"/>
  <c r="F1516" i="2"/>
  <c r="F1517" i="2"/>
  <c r="F1518" i="2"/>
  <c r="F1519" i="2"/>
  <c r="F1520" i="2"/>
  <c r="F1521" i="2"/>
  <c r="F1522" i="2"/>
  <c r="F1523" i="2"/>
  <c r="F1524" i="2"/>
  <c r="F1525" i="2"/>
  <c r="F1526" i="2"/>
  <c r="F1527" i="2"/>
  <c r="F1528" i="2"/>
  <c r="F1529" i="2"/>
  <c r="F1530" i="2"/>
  <c r="F1531" i="2"/>
  <c r="F1532" i="2"/>
  <c r="F1533" i="2"/>
  <c r="F1534" i="2"/>
  <c r="F1535" i="2"/>
  <c r="F1536" i="2"/>
  <c r="F1537" i="2"/>
  <c r="F1538" i="2"/>
  <c r="F1539" i="2"/>
  <c r="F1540" i="2"/>
  <c r="F1541" i="2"/>
  <c r="F1542" i="2"/>
  <c r="F1543" i="2"/>
  <c r="F1544" i="2"/>
  <c r="F1545" i="2"/>
  <c r="F1546" i="2"/>
  <c r="F1547" i="2"/>
  <c r="F1548" i="2"/>
  <c r="F1549" i="2"/>
  <c r="F1550" i="2"/>
  <c r="F1551" i="2"/>
  <c r="F1552" i="2"/>
  <c r="F1553" i="2"/>
  <c r="F1554" i="2"/>
  <c r="F1555" i="2"/>
  <c r="F1556" i="2"/>
  <c r="F1557" i="2"/>
  <c r="F1558" i="2"/>
  <c r="F1559" i="2"/>
  <c r="F1560" i="2"/>
  <c r="F1561" i="2"/>
  <c r="F1562" i="2"/>
  <c r="F1563" i="2"/>
  <c r="F1564" i="2"/>
  <c r="F1565" i="2"/>
  <c r="F1566" i="2"/>
  <c r="F1567" i="2"/>
  <c r="F1568" i="2"/>
  <c r="F1569" i="2"/>
  <c r="F1570" i="2"/>
  <c r="F1571" i="2"/>
  <c r="F1572" i="2"/>
  <c r="F1573" i="2"/>
  <c r="F1574" i="2"/>
  <c r="F1575" i="2"/>
  <c r="F1576" i="2"/>
  <c r="F1577" i="2"/>
  <c r="F1578" i="2"/>
  <c r="F1579" i="2"/>
  <c r="F1580" i="2"/>
  <c r="F1581" i="2"/>
  <c r="F1582" i="2"/>
  <c r="F1583" i="2"/>
  <c r="F1584" i="2"/>
  <c r="F1585" i="2"/>
  <c r="F1586" i="2"/>
  <c r="F1587" i="2"/>
  <c r="F1588" i="2"/>
  <c r="F1589" i="2"/>
  <c r="F1590" i="2"/>
  <c r="F1591" i="2"/>
  <c r="F1592" i="2"/>
  <c r="F1593" i="2"/>
  <c r="F1594" i="2"/>
  <c r="F1595" i="2"/>
  <c r="F1596" i="2"/>
  <c r="F1597" i="2"/>
  <c r="F1598" i="2"/>
  <c r="F1599" i="2"/>
  <c r="F1600" i="2"/>
  <c r="F1601" i="2"/>
  <c r="F1602" i="2"/>
  <c r="F1603" i="2"/>
  <c r="F1604" i="2"/>
  <c r="F1605" i="2"/>
  <c r="F1606" i="2"/>
  <c r="F1607" i="2"/>
  <c r="F1608" i="2"/>
  <c r="F1609" i="2"/>
  <c r="F1610" i="2"/>
  <c r="F1611" i="2"/>
  <c r="F1612" i="2"/>
  <c r="F1613" i="2"/>
  <c r="F1614" i="2"/>
  <c r="F1615" i="2"/>
  <c r="F1616" i="2"/>
  <c r="F1617" i="2"/>
  <c r="F1618" i="2"/>
  <c r="F1619" i="2"/>
  <c r="F1620" i="2"/>
  <c r="F1621" i="2"/>
  <c r="F1622" i="2"/>
  <c r="F1623" i="2"/>
  <c r="F1624" i="2"/>
  <c r="F1625" i="2"/>
  <c r="F1626" i="2"/>
  <c r="F1627" i="2"/>
  <c r="F1628" i="2"/>
  <c r="F1629" i="2"/>
  <c r="F1630" i="2"/>
  <c r="F1631" i="2"/>
  <c r="F1632" i="2"/>
  <c r="F1633" i="2"/>
  <c r="F1634" i="2"/>
  <c r="F1635" i="2"/>
  <c r="F1636" i="2"/>
  <c r="F1637" i="2"/>
  <c r="F1638" i="2"/>
  <c r="F1639" i="2"/>
  <c r="F1640" i="2"/>
  <c r="F1641" i="2"/>
  <c r="F1642" i="2"/>
  <c r="F1643" i="2"/>
  <c r="F1644" i="2"/>
  <c r="F1645" i="2"/>
  <c r="F1646" i="2"/>
  <c r="F1647" i="2"/>
  <c r="F1648" i="2"/>
  <c r="F1649" i="2"/>
  <c r="F1650" i="2"/>
  <c r="F1651" i="2"/>
  <c r="F1652" i="2"/>
  <c r="F1653" i="2"/>
  <c r="F1654" i="2"/>
  <c r="F1655" i="2"/>
  <c r="F1656" i="2"/>
  <c r="F1657" i="2"/>
  <c r="F1658" i="2"/>
  <c r="F1659" i="2"/>
  <c r="F1660" i="2"/>
  <c r="F1661" i="2"/>
  <c r="F1662" i="2"/>
  <c r="F1663" i="2"/>
  <c r="F1664" i="2"/>
  <c r="F1665" i="2"/>
  <c r="F1666" i="2"/>
  <c r="F1667" i="2"/>
  <c r="F1668" i="2"/>
  <c r="F1669" i="2"/>
  <c r="F1670" i="2"/>
  <c r="F1671" i="2"/>
  <c r="F1672" i="2"/>
  <c r="F1673" i="2"/>
  <c r="F1674" i="2"/>
  <c r="F1675" i="2"/>
  <c r="F1676" i="2"/>
  <c r="F1677" i="2"/>
  <c r="F1678" i="2"/>
  <c r="F1679" i="2"/>
  <c r="F1680" i="2"/>
  <c r="F1681" i="2"/>
  <c r="F1682" i="2"/>
  <c r="F1683" i="2"/>
  <c r="F1684" i="2"/>
  <c r="F1685" i="2"/>
  <c r="F1686" i="2"/>
  <c r="F1687" i="2"/>
  <c r="F1688" i="2"/>
  <c r="F1689" i="2"/>
  <c r="F1690" i="2"/>
  <c r="F1691" i="2"/>
  <c r="F1692" i="2"/>
  <c r="F1693" i="2"/>
  <c r="F1694" i="2"/>
  <c r="F1695" i="2"/>
  <c r="F1696" i="2"/>
  <c r="F1697" i="2"/>
  <c r="F1698" i="2"/>
  <c r="F1699" i="2"/>
  <c r="F1700" i="2"/>
  <c r="F1701" i="2"/>
  <c r="F1702" i="2"/>
  <c r="F1703" i="2"/>
  <c r="F1704" i="2"/>
  <c r="F1705" i="2"/>
  <c r="F1706" i="2"/>
  <c r="F1707" i="2"/>
  <c r="F1708" i="2"/>
  <c r="F1709" i="2"/>
  <c r="F1710" i="2"/>
  <c r="F1711" i="2"/>
  <c r="F1712" i="2"/>
  <c r="F1713" i="2"/>
  <c r="F1714" i="2"/>
  <c r="F1715" i="2"/>
  <c r="F1716" i="2"/>
  <c r="F1717" i="2"/>
  <c r="F1718" i="2"/>
  <c r="F1719" i="2"/>
  <c r="F1720" i="2"/>
  <c r="F1721" i="2"/>
  <c r="F1722" i="2"/>
  <c r="F1723" i="2"/>
  <c r="F1724" i="2"/>
  <c r="F1725" i="2"/>
  <c r="F1726" i="2"/>
  <c r="F1727" i="2"/>
  <c r="F1728" i="2"/>
  <c r="F1729" i="2"/>
  <c r="F1730" i="2"/>
  <c r="F1731" i="2"/>
  <c r="F1732" i="2"/>
  <c r="F1733" i="2"/>
  <c r="F1734" i="2"/>
  <c r="F1735" i="2"/>
  <c r="F1736" i="2"/>
  <c r="F1737" i="2"/>
  <c r="F1738" i="2"/>
  <c r="F1739" i="2"/>
  <c r="F1740" i="2"/>
  <c r="F1741" i="2"/>
  <c r="F1742" i="2"/>
  <c r="F1743" i="2"/>
  <c r="F1744" i="2"/>
  <c r="F1745" i="2"/>
  <c r="F1746" i="2"/>
  <c r="F1747" i="2"/>
  <c r="F1748" i="2"/>
  <c r="F1749" i="2"/>
  <c r="F1750" i="2"/>
  <c r="F1751" i="2"/>
  <c r="F1752" i="2"/>
  <c r="F1753" i="2"/>
  <c r="F1754" i="2"/>
  <c r="F1755" i="2"/>
  <c r="F1756" i="2"/>
  <c r="F1757" i="2"/>
  <c r="F1758" i="2"/>
  <c r="F1759" i="2"/>
  <c r="F1760" i="2"/>
  <c r="F1761" i="2"/>
  <c r="F1762" i="2"/>
  <c r="F1763" i="2"/>
  <c r="F1764" i="2"/>
  <c r="F1765" i="2"/>
  <c r="F1766" i="2"/>
  <c r="F1767" i="2"/>
  <c r="F1768" i="2"/>
  <c r="F1769" i="2"/>
  <c r="F1770" i="2"/>
  <c r="F1771" i="2"/>
  <c r="F1772" i="2"/>
  <c r="F1773" i="2"/>
  <c r="F1774" i="2"/>
  <c r="F1775" i="2"/>
  <c r="F1776" i="2"/>
  <c r="F1777" i="2"/>
  <c r="F1778" i="2"/>
  <c r="F1779" i="2"/>
  <c r="F1780" i="2"/>
  <c r="F1781" i="2"/>
  <c r="F1782" i="2"/>
  <c r="F1783" i="2"/>
  <c r="F1784" i="2"/>
  <c r="F1785" i="2"/>
  <c r="F1786" i="2"/>
  <c r="F1787" i="2"/>
  <c r="F1788" i="2"/>
  <c r="F1789" i="2"/>
  <c r="F1790" i="2"/>
  <c r="F1791" i="2"/>
  <c r="F1792" i="2"/>
  <c r="F1793" i="2"/>
  <c r="F1794" i="2"/>
  <c r="F1795" i="2"/>
  <c r="F1796" i="2"/>
  <c r="F1797" i="2"/>
  <c r="F1798" i="2"/>
  <c r="F1799" i="2"/>
  <c r="F1800" i="2"/>
  <c r="F1801" i="2"/>
  <c r="F1802" i="2"/>
  <c r="F1803" i="2"/>
  <c r="F4" i="2"/>
  <c r="F3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J39" i="2" s="1"/>
  <c r="E40" i="2"/>
  <c r="J40" i="2" s="1"/>
  <c r="E41" i="2"/>
  <c r="J41" i="2" s="1"/>
  <c r="E42" i="2"/>
  <c r="J42" i="2" s="1"/>
  <c r="E43" i="2"/>
  <c r="J43" i="2" s="1"/>
  <c r="E44" i="2"/>
  <c r="J44" i="2" s="1"/>
  <c r="E45" i="2"/>
  <c r="J45" i="2" s="1"/>
  <c r="E46" i="2"/>
  <c r="J46" i="2" s="1"/>
  <c r="E47" i="2"/>
  <c r="J47" i="2" s="1"/>
  <c r="E48" i="2"/>
  <c r="J48" i="2" s="1"/>
  <c r="E49" i="2"/>
  <c r="J49" i="2" s="1"/>
  <c r="E50" i="2"/>
  <c r="J50" i="2" s="1"/>
  <c r="E51" i="2"/>
  <c r="J51" i="2" s="1"/>
  <c r="E52" i="2"/>
  <c r="J52" i="2" s="1"/>
  <c r="E53" i="2"/>
  <c r="J53" i="2" s="1"/>
  <c r="E54" i="2"/>
  <c r="J54" i="2" s="1"/>
  <c r="E55" i="2"/>
  <c r="J55" i="2" s="1"/>
  <c r="E56" i="2"/>
  <c r="J56" i="2" s="1"/>
  <c r="E57" i="2"/>
  <c r="J57" i="2" s="1"/>
  <c r="E58" i="2"/>
  <c r="J58" i="2" s="1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J82" i="2" s="1"/>
  <c r="E83" i="2"/>
  <c r="J83" i="2" s="1"/>
  <c r="E84" i="2"/>
  <c r="J84" i="2" s="1"/>
  <c r="E85" i="2"/>
  <c r="E86" i="2"/>
  <c r="J86" i="2" s="1"/>
  <c r="E87" i="2"/>
  <c r="J87" i="2" s="1"/>
  <c r="E88" i="2"/>
  <c r="J88" i="2" s="1"/>
  <c r="E89" i="2"/>
  <c r="J89" i="2" s="1"/>
  <c r="E90" i="2"/>
  <c r="J90" i="2" s="1"/>
  <c r="E91" i="2"/>
  <c r="J91" i="2" s="1"/>
  <c r="E92" i="2"/>
  <c r="J92" i="2" s="1"/>
  <c r="E93" i="2"/>
  <c r="J93" i="2" s="1"/>
  <c r="E94" i="2"/>
  <c r="J94" i="2" s="1"/>
  <c r="E95" i="2"/>
  <c r="J95" i="2" s="1"/>
  <c r="E96" i="2"/>
  <c r="J96" i="2" s="1"/>
  <c r="E97" i="2"/>
  <c r="J97" i="2" s="1"/>
  <c r="E98" i="2"/>
  <c r="J98" i="2" s="1"/>
  <c r="E99" i="2"/>
  <c r="J99" i="2" s="1"/>
  <c r="E100" i="2"/>
  <c r="J100" i="2" s="1"/>
  <c r="E101" i="2"/>
  <c r="E102" i="2"/>
  <c r="J102" i="2" s="1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J154" i="2" s="1"/>
  <c r="E155" i="2"/>
  <c r="J155" i="2" s="1"/>
  <c r="E156" i="2"/>
  <c r="J156" i="2" s="1"/>
  <c r="E157" i="2"/>
  <c r="J157" i="2" s="1"/>
  <c r="E158" i="2"/>
  <c r="J158" i="2" s="1"/>
  <c r="E159" i="2"/>
  <c r="J159" i="2" s="1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J174" i="2" s="1"/>
  <c r="E175" i="2"/>
  <c r="J175" i="2" s="1"/>
  <c r="E176" i="2"/>
  <c r="J176" i="2" s="1"/>
  <c r="E177" i="2"/>
  <c r="J177" i="2" s="1"/>
  <c r="E178" i="2"/>
  <c r="J178" i="2" s="1"/>
  <c r="E179" i="2"/>
  <c r="E180" i="2"/>
  <c r="E181" i="2"/>
  <c r="E182" i="2"/>
  <c r="E183" i="2"/>
  <c r="E184" i="2"/>
  <c r="J184" i="2" s="1"/>
  <c r="E185" i="2"/>
  <c r="J185" i="2" s="1"/>
  <c r="E186" i="2"/>
  <c r="J186" i="2" s="1"/>
  <c r="E187" i="2"/>
  <c r="J187" i="2" s="1"/>
  <c r="E188" i="2"/>
  <c r="J188" i="2" s="1"/>
  <c r="E189" i="2"/>
  <c r="J189" i="2" s="1"/>
  <c r="E190" i="2"/>
  <c r="J190" i="2" s="1"/>
  <c r="E191" i="2"/>
  <c r="J191" i="2" s="1"/>
  <c r="E192" i="2"/>
  <c r="J192" i="2" s="1"/>
  <c r="E193" i="2"/>
  <c r="J193" i="2" s="1"/>
  <c r="E194" i="2"/>
  <c r="J194" i="2" s="1"/>
  <c r="E195" i="2"/>
  <c r="J195" i="2" s="1"/>
  <c r="E196" i="2"/>
  <c r="J196" i="2" s="1"/>
  <c r="E197" i="2"/>
  <c r="J197" i="2" s="1"/>
  <c r="E198" i="2"/>
  <c r="J198" i="2" s="1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J234" i="2" s="1"/>
  <c r="E235" i="2"/>
  <c r="J235" i="2" s="1"/>
  <c r="E236" i="2"/>
  <c r="J236" i="2" s="1"/>
  <c r="E237" i="2"/>
  <c r="J237" i="2" s="1"/>
  <c r="E238" i="2"/>
  <c r="J238" i="2" s="1"/>
  <c r="E239" i="2"/>
  <c r="J239" i="2" s="1"/>
  <c r="E240" i="2"/>
  <c r="J240" i="2" s="1"/>
  <c r="E241" i="2"/>
  <c r="J241" i="2" s="1"/>
  <c r="E242" i="2"/>
  <c r="J242" i="2" s="1"/>
  <c r="E243" i="2"/>
  <c r="J243" i="2" s="1"/>
  <c r="E244" i="2"/>
  <c r="J244" i="2" s="1"/>
  <c r="E245" i="2"/>
  <c r="J245" i="2" s="1"/>
  <c r="E246" i="2"/>
  <c r="J246" i="2" s="1"/>
  <c r="E247" i="2"/>
  <c r="J247" i="2" s="1"/>
  <c r="E248" i="2"/>
  <c r="J248" i="2" s="1"/>
  <c r="E249" i="2"/>
  <c r="J249" i="2" s="1"/>
  <c r="E250" i="2"/>
  <c r="J250" i="2" s="1"/>
  <c r="E251" i="2"/>
  <c r="J251" i="2" s="1"/>
  <c r="E252" i="2"/>
  <c r="J252" i="2" s="1"/>
  <c r="E253" i="2"/>
  <c r="J253" i="2" s="1"/>
  <c r="E254" i="2"/>
  <c r="J254" i="2" s="1"/>
  <c r="E255" i="2"/>
  <c r="J255" i="2" s="1"/>
  <c r="E256" i="2"/>
  <c r="J256" i="2" s="1"/>
  <c r="E257" i="2"/>
  <c r="J257" i="2" s="1"/>
  <c r="E258" i="2"/>
  <c r="J258" i="2" s="1"/>
  <c r="E259" i="2"/>
  <c r="J259" i="2" s="1"/>
  <c r="E260" i="2"/>
  <c r="J260" i="2" s="1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J274" i="2" s="1"/>
  <c r="E275" i="2"/>
  <c r="J275" i="2" s="1"/>
  <c r="E276" i="2"/>
  <c r="J276" i="2" s="1"/>
  <c r="E277" i="2"/>
  <c r="J277" i="2" s="1"/>
  <c r="E278" i="2"/>
  <c r="J278" i="2" s="1"/>
  <c r="E279" i="2"/>
  <c r="J279" i="2" s="1"/>
  <c r="E280" i="2"/>
  <c r="J280" i="2" s="1"/>
  <c r="E281" i="2"/>
  <c r="J281" i="2" s="1"/>
  <c r="E282" i="2"/>
  <c r="J282" i="2" s="1"/>
  <c r="E283" i="2"/>
  <c r="J283" i="2" s="1"/>
  <c r="E284" i="2"/>
  <c r="E285" i="2"/>
  <c r="E286" i="2"/>
  <c r="E287" i="2"/>
  <c r="E288" i="2"/>
  <c r="E289" i="2"/>
  <c r="E290" i="2"/>
  <c r="E291" i="2"/>
  <c r="E292" i="2"/>
  <c r="E293" i="2"/>
  <c r="E294" i="2"/>
  <c r="E295" i="2"/>
  <c r="J295" i="2" s="1"/>
  <c r="E296" i="2"/>
  <c r="J296" i="2" s="1"/>
  <c r="E297" i="2"/>
  <c r="J297" i="2" s="1"/>
  <c r="E298" i="2"/>
  <c r="J298" i="2" s="1"/>
  <c r="E299" i="2"/>
  <c r="E300" i="2"/>
  <c r="E301" i="2"/>
  <c r="E302" i="2"/>
  <c r="E303" i="2"/>
  <c r="J303" i="2" s="1"/>
  <c r="E304" i="2"/>
  <c r="J304" i="2" s="1"/>
  <c r="E305" i="2"/>
  <c r="J305" i="2" s="1"/>
  <c r="E306" i="2"/>
  <c r="J306" i="2" s="1"/>
  <c r="E307" i="2"/>
  <c r="J307" i="2" s="1"/>
  <c r="E308" i="2"/>
  <c r="J308" i="2" s="1"/>
  <c r="E309" i="2"/>
  <c r="J309" i="2" s="1"/>
  <c r="E310" i="2"/>
  <c r="J310" i="2" s="1"/>
  <c r="E311" i="2"/>
  <c r="J311" i="2" s="1"/>
  <c r="E312" i="2"/>
  <c r="J312" i="2" s="1"/>
  <c r="E313" i="2"/>
  <c r="J313" i="2" s="1"/>
  <c r="E314" i="2"/>
  <c r="J314" i="2" s="1"/>
  <c r="E315" i="2"/>
  <c r="J315" i="2" s="1"/>
  <c r="E316" i="2"/>
  <c r="J316" i="2" s="1"/>
  <c r="E317" i="2"/>
  <c r="J317" i="2" s="1"/>
  <c r="E318" i="2"/>
  <c r="J318" i="2" s="1"/>
  <c r="E319" i="2"/>
  <c r="J319" i="2" s="1"/>
  <c r="E320" i="2"/>
  <c r="J320" i="2" s="1"/>
  <c r="E321" i="2"/>
  <c r="J321" i="2" s="1"/>
  <c r="E322" i="2"/>
  <c r="J322" i="2" s="1"/>
  <c r="E323" i="2"/>
  <c r="J323" i="2" s="1"/>
  <c r="E324" i="2"/>
  <c r="J324" i="2" s="1"/>
  <c r="E325" i="2"/>
  <c r="J325" i="2" s="1"/>
  <c r="E326" i="2"/>
  <c r="J326" i="2" s="1"/>
  <c r="E327" i="2"/>
  <c r="J327" i="2" s="1"/>
  <c r="E328" i="2"/>
  <c r="J328" i="2" s="1"/>
  <c r="E329" i="2"/>
  <c r="J329" i="2" s="1"/>
  <c r="E330" i="2"/>
  <c r="J330" i="2" s="1"/>
  <c r="E331" i="2"/>
  <c r="J331" i="2" s="1"/>
  <c r="E332" i="2"/>
  <c r="J332" i="2" s="1"/>
  <c r="E333" i="2"/>
  <c r="J333" i="2" s="1"/>
  <c r="E334" i="2"/>
  <c r="J334" i="2" s="1"/>
  <c r="E335" i="2"/>
  <c r="J335" i="2" s="1"/>
  <c r="E336" i="2"/>
  <c r="J336" i="2" s="1"/>
  <c r="E337" i="2"/>
  <c r="J337" i="2" s="1"/>
  <c r="E338" i="2"/>
  <c r="J338" i="2" s="1"/>
  <c r="E339" i="2"/>
  <c r="J339" i="2" s="1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J355" i="2" s="1"/>
  <c r="E356" i="2"/>
  <c r="J356" i="2" s="1"/>
  <c r="E357" i="2"/>
  <c r="E358" i="2"/>
  <c r="E359" i="2"/>
  <c r="E360" i="2"/>
  <c r="J360" i="2" s="1"/>
  <c r="E361" i="2"/>
  <c r="J361" i="2" s="1"/>
  <c r="E362" i="2"/>
  <c r="J362" i="2" s="1"/>
  <c r="E363" i="2"/>
  <c r="J363" i="2" s="1"/>
  <c r="E364" i="2"/>
  <c r="J364" i="2" s="1"/>
  <c r="E365" i="2"/>
  <c r="J365" i="2" s="1"/>
  <c r="E366" i="2"/>
  <c r="J366" i="2" s="1"/>
  <c r="E367" i="2"/>
  <c r="J367" i="2" s="1"/>
  <c r="E368" i="2"/>
  <c r="E369" i="2"/>
  <c r="E370" i="2"/>
  <c r="E371" i="2"/>
  <c r="E372" i="2"/>
  <c r="E373" i="2"/>
  <c r="E374" i="2"/>
  <c r="J374" i="2" s="1"/>
  <c r="E375" i="2"/>
  <c r="J375" i="2" s="1"/>
  <c r="E376" i="2"/>
  <c r="J376" i="2" s="1"/>
  <c r="E377" i="2"/>
  <c r="J377" i="2" s="1"/>
  <c r="E378" i="2"/>
  <c r="J378" i="2" s="1"/>
  <c r="E379" i="2"/>
  <c r="J379" i="2" s="1"/>
  <c r="E380" i="2"/>
  <c r="J380" i="2" s="1"/>
  <c r="E381" i="2"/>
  <c r="J381" i="2" s="1"/>
  <c r="E382" i="2"/>
  <c r="J382" i="2" s="1"/>
  <c r="E383" i="2"/>
  <c r="J383" i="2" s="1"/>
  <c r="E384" i="2"/>
  <c r="J384" i="2" s="1"/>
  <c r="E385" i="2"/>
  <c r="J385" i="2" s="1"/>
  <c r="E386" i="2"/>
  <c r="J386" i="2" s="1"/>
  <c r="E387" i="2"/>
  <c r="J387" i="2" s="1"/>
  <c r="E388" i="2"/>
  <c r="J388" i="2" s="1"/>
  <c r="E389" i="2"/>
  <c r="J389" i="2" s="1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J404" i="2" s="1"/>
  <c r="E405" i="2"/>
  <c r="J405" i="2" s="1"/>
  <c r="E406" i="2"/>
  <c r="J406" i="2" s="1"/>
  <c r="E407" i="2"/>
  <c r="J407" i="2" s="1"/>
  <c r="E408" i="2"/>
  <c r="J408" i="2" s="1"/>
  <c r="E409" i="2"/>
  <c r="J409" i="2" s="1"/>
  <c r="E410" i="2"/>
  <c r="J410" i="2" s="1"/>
  <c r="E411" i="2"/>
  <c r="J411" i="2" s="1"/>
  <c r="E412" i="2"/>
  <c r="J412" i="2" s="1"/>
  <c r="E413" i="2"/>
  <c r="J413" i="2" s="1"/>
  <c r="E414" i="2"/>
  <c r="E415" i="2"/>
  <c r="E416" i="2"/>
  <c r="E417" i="2"/>
  <c r="E418" i="2"/>
  <c r="E419" i="2"/>
  <c r="E420" i="2"/>
  <c r="E421" i="2"/>
  <c r="E422" i="2"/>
  <c r="J422" i="2" s="1"/>
  <c r="E423" i="2"/>
  <c r="J423" i="2" s="1"/>
  <c r="E424" i="2"/>
  <c r="J424" i="2" s="1"/>
  <c r="E425" i="2"/>
  <c r="J425" i="2" s="1"/>
  <c r="E426" i="2"/>
  <c r="E427" i="2"/>
  <c r="E428" i="2"/>
  <c r="E429" i="2"/>
  <c r="E430" i="2"/>
  <c r="E431" i="2"/>
  <c r="E432" i="2"/>
  <c r="E433" i="2"/>
  <c r="J433" i="2" s="1"/>
  <c r="E434" i="2"/>
  <c r="J434" i="2" s="1"/>
  <c r="E435" i="2"/>
  <c r="J435" i="2" s="1"/>
  <c r="E436" i="2"/>
  <c r="J436" i="2" s="1"/>
  <c r="E437" i="2"/>
  <c r="J437" i="2" s="1"/>
  <c r="E438" i="2"/>
  <c r="J438" i="2" s="1"/>
  <c r="E439" i="2"/>
  <c r="J439" i="2" s="1"/>
  <c r="E440" i="2"/>
  <c r="J440" i="2" s="1"/>
  <c r="E441" i="2"/>
  <c r="J441" i="2" s="1"/>
  <c r="E442" i="2"/>
  <c r="J442" i="2" s="1"/>
  <c r="E443" i="2"/>
  <c r="J443" i="2" s="1"/>
  <c r="E444" i="2"/>
  <c r="J444" i="2" s="1"/>
  <c r="E445" i="2"/>
  <c r="J445" i="2" s="1"/>
  <c r="E446" i="2"/>
  <c r="J446" i="2" s="1"/>
  <c r="E447" i="2"/>
  <c r="J447" i="2" s="1"/>
  <c r="E448" i="2"/>
  <c r="J448" i="2" s="1"/>
  <c r="E449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482" i="2"/>
  <c r="E483" i="2"/>
  <c r="E484" i="2"/>
  <c r="E485" i="2"/>
  <c r="E486" i="2"/>
  <c r="E487" i="2"/>
  <c r="E488" i="2"/>
  <c r="E489" i="2"/>
  <c r="E490" i="2"/>
  <c r="E491" i="2"/>
  <c r="E492" i="2"/>
  <c r="E493" i="2"/>
  <c r="E494" i="2"/>
  <c r="E495" i="2"/>
  <c r="E496" i="2"/>
  <c r="E497" i="2"/>
  <c r="E498" i="2"/>
  <c r="E499" i="2"/>
  <c r="E500" i="2"/>
  <c r="E501" i="2"/>
  <c r="E502" i="2"/>
  <c r="E503" i="2"/>
  <c r="E504" i="2"/>
  <c r="E505" i="2"/>
  <c r="E506" i="2"/>
  <c r="E507" i="2"/>
  <c r="E508" i="2"/>
  <c r="E509" i="2"/>
  <c r="E510" i="2"/>
  <c r="E511" i="2"/>
  <c r="E512" i="2"/>
  <c r="E513" i="2"/>
  <c r="E514" i="2"/>
  <c r="E515" i="2"/>
  <c r="E516" i="2"/>
  <c r="E517" i="2"/>
  <c r="E518" i="2"/>
  <c r="E519" i="2"/>
  <c r="E520" i="2"/>
  <c r="E521" i="2"/>
  <c r="E522" i="2"/>
  <c r="J522" i="2" s="1"/>
  <c r="E523" i="2"/>
  <c r="J523" i="2" s="1"/>
  <c r="E524" i="2"/>
  <c r="J524" i="2" s="1"/>
  <c r="E525" i="2"/>
  <c r="J525" i="2" s="1"/>
  <c r="E526" i="2"/>
  <c r="J526" i="2" s="1"/>
  <c r="E527" i="2"/>
  <c r="J527" i="2" s="1"/>
  <c r="E528" i="2"/>
  <c r="J528" i="2" s="1"/>
  <c r="E529" i="2"/>
  <c r="J529" i="2" s="1"/>
  <c r="E530" i="2"/>
  <c r="J530" i="2" s="1"/>
  <c r="E531" i="2"/>
  <c r="J531" i="2" s="1"/>
  <c r="E532" i="2"/>
  <c r="J532" i="2" s="1"/>
  <c r="E533" i="2"/>
  <c r="J533" i="2" s="1"/>
  <c r="E534" i="2"/>
  <c r="E535" i="2"/>
  <c r="E536" i="2"/>
  <c r="E537" i="2"/>
  <c r="E538" i="2"/>
  <c r="E539" i="2"/>
  <c r="E540" i="2"/>
  <c r="E541" i="2"/>
  <c r="E542" i="2"/>
  <c r="E543" i="2"/>
  <c r="E544" i="2"/>
  <c r="E545" i="2"/>
  <c r="J545" i="2" s="1"/>
  <c r="E546" i="2"/>
  <c r="J546" i="2" s="1"/>
  <c r="E547" i="2"/>
  <c r="J547" i="2" s="1"/>
  <c r="E548" i="2"/>
  <c r="J548" i="2" s="1"/>
  <c r="E549" i="2"/>
  <c r="J549" i="2" s="1"/>
  <c r="E550" i="2"/>
  <c r="J550" i="2" s="1"/>
  <c r="E551" i="2"/>
  <c r="J551" i="2" s="1"/>
  <c r="E552" i="2"/>
  <c r="J552" i="2" s="1"/>
  <c r="E553" i="2"/>
  <c r="J553" i="2" s="1"/>
  <c r="E554" i="2"/>
  <c r="J554" i="2" s="1"/>
  <c r="E555" i="2"/>
  <c r="J555" i="2" s="1"/>
  <c r="E556" i="2"/>
  <c r="J556" i="2" s="1"/>
  <c r="E557" i="2"/>
  <c r="J557" i="2" s="1"/>
  <c r="E558" i="2"/>
  <c r="J558" i="2" s="1"/>
  <c r="E559" i="2"/>
  <c r="E560" i="2"/>
  <c r="E561" i="2"/>
  <c r="E562" i="2"/>
  <c r="E563" i="2"/>
  <c r="E564" i="2"/>
  <c r="E565" i="2"/>
  <c r="E566" i="2"/>
  <c r="J566" i="2" s="1"/>
  <c r="E567" i="2"/>
  <c r="J567" i="2" s="1"/>
  <c r="E568" i="2"/>
  <c r="J568" i="2" s="1"/>
  <c r="E569" i="2"/>
  <c r="J569" i="2" s="1"/>
  <c r="E570" i="2"/>
  <c r="J570" i="2" s="1"/>
  <c r="E571" i="2"/>
  <c r="E572" i="2"/>
  <c r="E573" i="2"/>
  <c r="E574" i="2"/>
  <c r="E575" i="2"/>
  <c r="E576" i="2"/>
  <c r="E577" i="2"/>
  <c r="E578" i="2"/>
  <c r="E579" i="2"/>
  <c r="E580" i="2"/>
  <c r="E581" i="2"/>
  <c r="E582" i="2"/>
  <c r="E583" i="2"/>
  <c r="E584" i="2"/>
  <c r="E585" i="2"/>
  <c r="E586" i="2"/>
  <c r="E587" i="2"/>
  <c r="E588" i="2"/>
  <c r="E589" i="2"/>
  <c r="E590" i="2"/>
  <c r="E591" i="2"/>
  <c r="E592" i="2"/>
  <c r="E593" i="2"/>
  <c r="E594" i="2"/>
  <c r="E595" i="2"/>
  <c r="E596" i="2"/>
  <c r="E597" i="2"/>
  <c r="E598" i="2"/>
  <c r="E599" i="2"/>
  <c r="E600" i="2"/>
  <c r="E601" i="2"/>
  <c r="E602" i="2"/>
  <c r="E603" i="2"/>
  <c r="E604" i="2"/>
  <c r="E605" i="2"/>
  <c r="E606" i="2"/>
  <c r="E607" i="2"/>
  <c r="E608" i="2"/>
  <c r="E609" i="2"/>
  <c r="E610" i="2"/>
  <c r="E611" i="2"/>
  <c r="E612" i="2"/>
  <c r="E613" i="2"/>
  <c r="E614" i="2"/>
  <c r="E615" i="2"/>
  <c r="E616" i="2"/>
  <c r="E617" i="2"/>
  <c r="E618" i="2"/>
  <c r="J618" i="2" s="1"/>
  <c r="E619" i="2"/>
  <c r="J619" i="2" s="1"/>
  <c r="E620" i="2"/>
  <c r="J620" i="2" s="1"/>
  <c r="E621" i="2"/>
  <c r="J621" i="2" s="1"/>
  <c r="E622" i="2"/>
  <c r="J622" i="2" s="1"/>
  <c r="E623" i="2"/>
  <c r="J623" i="2" s="1"/>
  <c r="E624" i="2"/>
  <c r="J624" i="2" s="1"/>
  <c r="E625" i="2"/>
  <c r="J625" i="2" s="1"/>
  <c r="E626" i="2"/>
  <c r="E627" i="2"/>
  <c r="E628" i="2"/>
  <c r="E629" i="2"/>
  <c r="E630" i="2"/>
  <c r="E631" i="2"/>
  <c r="E632" i="2"/>
  <c r="E633" i="2"/>
  <c r="E634" i="2"/>
  <c r="E635" i="2"/>
  <c r="E636" i="2"/>
  <c r="E637" i="2"/>
  <c r="E638" i="2"/>
  <c r="E639" i="2"/>
  <c r="E640" i="2"/>
  <c r="E641" i="2"/>
  <c r="J641" i="2" s="1"/>
  <c r="E642" i="2"/>
  <c r="J642" i="2" s="1"/>
  <c r="E643" i="2"/>
  <c r="J643" i="2" s="1"/>
  <c r="E644" i="2"/>
  <c r="E645" i="2"/>
  <c r="E646" i="2"/>
  <c r="E647" i="2"/>
  <c r="E648" i="2"/>
  <c r="E649" i="2"/>
  <c r="E650" i="2"/>
  <c r="E651" i="2"/>
  <c r="E652" i="2"/>
  <c r="E653" i="2"/>
  <c r="J653" i="2" s="1"/>
  <c r="E654" i="2"/>
  <c r="J654" i="2" s="1"/>
  <c r="E655" i="2"/>
  <c r="J655" i="2" s="1"/>
  <c r="E656" i="2"/>
  <c r="J656" i="2" s="1"/>
  <c r="E657" i="2"/>
  <c r="J657" i="2" s="1"/>
  <c r="E658" i="2"/>
  <c r="J658" i="2" s="1"/>
  <c r="E659" i="2"/>
  <c r="J659" i="2" s="1"/>
  <c r="E660" i="2"/>
  <c r="J660" i="2" s="1"/>
  <c r="E661" i="2"/>
  <c r="J661" i="2" s="1"/>
  <c r="E662" i="2"/>
  <c r="J662" i="2" s="1"/>
  <c r="E663" i="2"/>
  <c r="J663" i="2" s="1"/>
  <c r="E664" i="2"/>
  <c r="J664" i="2" s="1"/>
  <c r="E665" i="2"/>
  <c r="J665" i="2" s="1"/>
  <c r="E666" i="2"/>
  <c r="J666" i="2" s="1"/>
  <c r="E667" i="2"/>
  <c r="J667" i="2" s="1"/>
  <c r="E668" i="2"/>
  <c r="J668" i="2" s="1"/>
  <c r="E669" i="2"/>
  <c r="E670" i="2"/>
  <c r="E671" i="2"/>
  <c r="E672" i="2"/>
  <c r="E673" i="2"/>
  <c r="E674" i="2"/>
  <c r="E675" i="2"/>
  <c r="E676" i="2"/>
  <c r="E677" i="2"/>
  <c r="E678" i="2"/>
  <c r="E679" i="2"/>
  <c r="E680" i="2"/>
  <c r="J680" i="2" s="1"/>
  <c r="E681" i="2"/>
  <c r="J681" i="2" s="1"/>
  <c r="E682" i="2"/>
  <c r="J682" i="2" s="1"/>
  <c r="E683" i="2"/>
  <c r="J683" i="2" s="1"/>
  <c r="E684" i="2"/>
  <c r="J684" i="2" s="1"/>
  <c r="E685" i="2"/>
  <c r="J685" i="2" s="1"/>
  <c r="E686" i="2"/>
  <c r="J686" i="2" s="1"/>
  <c r="E687" i="2"/>
  <c r="J687" i="2" s="1"/>
  <c r="E688" i="2"/>
  <c r="E689" i="2"/>
  <c r="E690" i="2"/>
  <c r="E691" i="2"/>
  <c r="E692" i="2"/>
  <c r="E693" i="2"/>
  <c r="E694" i="2"/>
  <c r="E695" i="2"/>
  <c r="E696" i="2"/>
  <c r="E697" i="2"/>
  <c r="E698" i="2"/>
  <c r="J698" i="2" s="1"/>
  <c r="E699" i="2"/>
  <c r="J699" i="2" s="1"/>
  <c r="E700" i="2"/>
  <c r="J700" i="2" s="1"/>
  <c r="E701" i="2"/>
  <c r="J701" i="2" s="1"/>
  <c r="E702" i="2"/>
  <c r="J702" i="2" s="1"/>
  <c r="E703" i="2"/>
  <c r="J703" i="2" s="1"/>
  <c r="E704" i="2"/>
  <c r="J704" i="2" s="1"/>
  <c r="E705" i="2"/>
  <c r="J705" i="2" s="1"/>
  <c r="E706" i="2"/>
  <c r="J706" i="2" s="1"/>
  <c r="E707" i="2"/>
  <c r="J707" i="2" s="1"/>
  <c r="E708" i="2"/>
  <c r="J708" i="2" s="1"/>
  <c r="E709" i="2"/>
  <c r="J709" i="2" s="1"/>
  <c r="E710" i="2"/>
  <c r="J710" i="2" s="1"/>
  <c r="E711" i="2"/>
  <c r="J711" i="2" s="1"/>
  <c r="E712" i="2"/>
  <c r="E713" i="2"/>
  <c r="E714" i="2"/>
  <c r="E715" i="2"/>
  <c r="E716" i="2"/>
  <c r="E717" i="2"/>
  <c r="J717" i="2" s="1"/>
  <c r="E718" i="2"/>
  <c r="J718" i="2" s="1"/>
  <c r="E719" i="2"/>
  <c r="J719" i="2" s="1"/>
  <c r="E720" i="2"/>
  <c r="J720" i="2" s="1"/>
  <c r="E721" i="2"/>
  <c r="E722" i="2"/>
  <c r="E723" i="2"/>
  <c r="E724" i="2"/>
  <c r="E725" i="2"/>
  <c r="E726" i="2"/>
  <c r="E727" i="2"/>
  <c r="E728" i="2"/>
  <c r="E729" i="2"/>
  <c r="E730" i="2"/>
  <c r="E731" i="2"/>
  <c r="E732" i="2"/>
  <c r="E733" i="2"/>
  <c r="E734" i="2"/>
  <c r="E735" i="2"/>
  <c r="E736" i="2"/>
  <c r="E737" i="2"/>
  <c r="E738" i="2"/>
  <c r="E739" i="2"/>
  <c r="E740" i="2"/>
  <c r="E741" i="2"/>
  <c r="E742" i="2"/>
  <c r="E743" i="2"/>
  <c r="E744" i="2"/>
  <c r="E745" i="2"/>
  <c r="E746" i="2"/>
  <c r="E747" i="2"/>
  <c r="E748" i="2"/>
  <c r="E749" i="2"/>
  <c r="E750" i="2"/>
  <c r="E751" i="2"/>
  <c r="E752" i="2"/>
  <c r="E753" i="2"/>
  <c r="E754" i="2"/>
  <c r="J754" i="2" s="1"/>
  <c r="E755" i="2"/>
  <c r="J755" i="2" s="1"/>
  <c r="E756" i="2"/>
  <c r="J756" i="2" s="1"/>
  <c r="E757" i="2"/>
  <c r="J757" i="2" s="1"/>
  <c r="E758" i="2"/>
  <c r="J758" i="2" s="1"/>
  <c r="E759" i="2"/>
  <c r="J759" i="2" s="1"/>
  <c r="E760" i="2"/>
  <c r="J760" i="2" s="1"/>
  <c r="E761" i="2"/>
  <c r="J761" i="2" s="1"/>
  <c r="E762" i="2"/>
  <c r="J762" i="2" s="1"/>
  <c r="E763" i="2"/>
  <c r="J763" i="2" s="1"/>
  <c r="E764" i="2"/>
  <c r="J764" i="2" s="1"/>
  <c r="E765" i="2"/>
  <c r="J765" i="2" s="1"/>
  <c r="E766" i="2"/>
  <c r="J766" i="2" s="1"/>
  <c r="E767" i="2"/>
  <c r="J767" i="2" s="1"/>
  <c r="E768" i="2"/>
  <c r="E769" i="2"/>
  <c r="E770" i="2"/>
  <c r="E771" i="2"/>
  <c r="E772" i="2"/>
  <c r="E773" i="2"/>
  <c r="E774" i="2"/>
  <c r="E775" i="2"/>
  <c r="E776" i="2"/>
  <c r="E777" i="2"/>
  <c r="E778" i="2"/>
  <c r="E779" i="2"/>
  <c r="E780" i="2"/>
  <c r="E781" i="2"/>
  <c r="E782" i="2"/>
  <c r="E783" i="2"/>
  <c r="E784" i="2"/>
  <c r="E785" i="2"/>
  <c r="E786" i="2"/>
  <c r="E787" i="2"/>
  <c r="E788" i="2"/>
  <c r="E789" i="2"/>
  <c r="E790" i="2"/>
  <c r="E791" i="2"/>
  <c r="E792" i="2"/>
  <c r="E793" i="2"/>
  <c r="E794" i="2"/>
  <c r="E795" i="2"/>
  <c r="J795" i="2" s="1"/>
  <c r="E796" i="2"/>
  <c r="J796" i="2" s="1"/>
  <c r="E797" i="2"/>
  <c r="J797" i="2" s="1"/>
  <c r="E798" i="2"/>
  <c r="J798" i="2" s="1"/>
  <c r="E799" i="2"/>
  <c r="J799" i="2" s="1"/>
  <c r="E800" i="2"/>
  <c r="J800" i="2" s="1"/>
  <c r="E801" i="2"/>
  <c r="J801" i="2" s="1"/>
  <c r="E802" i="2"/>
  <c r="J802" i="2" s="1"/>
  <c r="E803" i="2"/>
  <c r="J803" i="2" s="1"/>
  <c r="E804" i="2"/>
  <c r="E805" i="2"/>
  <c r="E806" i="2"/>
  <c r="E807" i="2"/>
  <c r="E808" i="2"/>
  <c r="E809" i="2"/>
  <c r="E810" i="2"/>
  <c r="J810" i="2" s="1"/>
  <c r="E811" i="2"/>
  <c r="J811" i="2" s="1"/>
  <c r="E812" i="2"/>
  <c r="J812" i="2" s="1"/>
  <c r="E813" i="2"/>
  <c r="J813" i="2" s="1"/>
  <c r="E814" i="2"/>
  <c r="J814" i="2" s="1"/>
  <c r="E815" i="2"/>
  <c r="J815" i="2" s="1"/>
  <c r="E816" i="2"/>
  <c r="J816" i="2" s="1"/>
  <c r="E817" i="2"/>
  <c r="J817" i="2" s="1"/>
  <c r="E818" i="2"/>
  <c r="J818" i="2" s="1"/>
  <c r="E819" i="2"/>
  <c r="J819" i="2" s="1"/>
  <c r="E820" i="2"/>
  <c r="J820" i="2" s="1"/>
  <c r="E821" i="2"/>
  <c r="J821" i="2" s="1"/>
  <c r="E822" i="2"/>
  <c r="E823" i="2"/>
  <c r="E824" i="2"/>
  <c r="E825" i="2"/>
  <c r="E826" i="2"/>
  <c r="E827" i="2"/>
  <c r="E828" i="2"/>
  <c r="E829" i="2"/>
  <c r="E830" i="2"/>
  <c r="E831" i="2"/>
  <c r="E832" i="2"/>
  <c r="E833" i="2"/>
  <c r="E834" i="2"/>
  <c r="E835" i="2"/>
  <c r="E836" i="2"/>
  <c r="E837" i="2"/>
  <c r="E838" i="2"/>
  <c r="E839" i="2"/>
  <c r="E840" i="2"/>
  <c r="E841" i="2"/>
  <c r="E842" i="2"/>
  <c r="E843" i="2"/>
  <c r="E844" i="2"/>
  <c r="E845" i="2"/>
  <c r="E846" i="2"/>
  <c r="E847" i="2"/>
  <c r="E848" i="2"/>
  <c r="E849" i="2"/>
  <c r="E850" i="2"/>
  <c r="E851" i="2"/>
  <c r="E852" i="2"/>
  <c r="E853" i="2"/>
  <c r="E854" i="2"/>
  <c r="E855" i="2"/>
  <c r="E856" i="2"/>
  <c r="E857" i="2"/>
  <c r="E858" i="2"/>
  <c r="E859" i="2"/>
  <c r="E860" i="2"/>
  <c r="E861" i="2"/>
  <c r="E862" i="2"/>
  <c r="E863" i="2"/>
  <c r="E864" i="2"/>
  <c r="E865" i="2"/>
  <c r="E866" i="2"/>
  <c r="E867" i="2"/>
  <c r="E868" i="2"/>
  <c r="E869" i="2"/>
  <c r="E870" i="2"/>
  <c r="E871" i="2"/>
  <c r="E872" i="2"/>
  <c r="E873" i="2"/>
  <c r="J873" i="2" s="1"/>
  <c r="E874" i="2"/>
  <c r="J874" i="2" s="1"/>
  <c r="E875" i="2"/>
  <c r="J875" i="2" s="1"/>
  <c r="E876" i="2"/>
  <c r="J876" i="2" s="1"/>
  <c r="E877" i="2"/>
  <c r="J877" i="2" s="1"/>
  <c r="E878" i="2"/>
  <c r="J878" i="2" s="1"/>
  <c r="E879" i="2"/>
  <c r="J879" i="2" s="1"/>
  <c r="E880" i="2"/>
  <c r="J880" i="2" s="1"/>
  <c r="E881" i="2"/>
  <c r="J881" i="2" s="1"/>
  <c r="E882" i="2"/>
  <c r="J882" i="2" s="1"/>
  <c r="E883" i="2"/>
  <c r="J883" i="2" s="1"/>
  <c r="E884" i="2"/>
  <c r="J884" i="2" s="1"/>
  <c r="E885" i="2"/>
  <c r="J885" i="2" s="1"/>
  <c r="E886" i="2"/>
  <c r="E887" i="2"/>
  <c r="E888" i="2"/>
  <c r="E889" i="2"/>
  <c r="E890" i="2"/>
  <c r="E891" i="2"/>
  <c r="J891" i="2" s="1"/>
  <c r="E892" i="2"/>
  <c r="J892" i="2" s="1"/>
  <c r="E893" i="2"/>
  <c r="J893" i="2" s="1"/>
  <c r="E894" i="2"/>
  <c r="J894" i="2" s="1"/>
  <c r="E895" i="2"/>
  <c r="J895" i="2" s="1"/>
  <c r="E896" i="2"/>
  <c r="J896" i="2" s="1"/>
  <c r="E897" i="2"/>
  <c r="J897" i="2" s="1"/>
  <c r="E898" i="2"/>
  <c r="J898" i="2" s="1"/>
  <c r="E899" i="2"/>
  <c r="J899" i="2" s="1"/>
  <c r="E900" i="2"/>
  <c r="J900" i="2" s="1"/>
  <c r="E901" i="2"/>
  <c r="J901" i="2" s="1"/>
  <c r="E902" i="2"/>
  <c r="J902" i="2" s="1"/>
  <c r="E903" i="2"/>
  <c r="J903" i="2" s="1"/>
  <c r="E904" i="2"/>
  <c r="J904" i="2" s="1"/>
  <c r="E905" i="2"/>
  <c r="J905" i="2" s="1"/>
  <c r="E906" i="2"/>
  <c r="J906" i="2" s="1"/>
  <c r="E907" i="2"/>
  <c r="J907" i="2" s="1"/>
  <c r="E908" i="2"/>
  <c r="J908" i="2" s="1"/>
  <c r="E909" i="2"/>
  <c r="J909" i="2" s="1"/>
  <c r="E910" i="2"/>
  <c r="J910" i="2" s="1"/>
  <c r="E911" i="2"/>
  <c r="E912" i="2"/>
  <c r="E913" i="2"/>
  <c r="E914" i="2"/>
  <c r="E915" i="2"/>
  <c r="E916" i="2"/>
  <c r="E917" i="2"/>
  <c r="E918" i="2"/>
  <c r="E919" i="2"/>
  <c r="E920" i="2"/>
  <c r="E921" i="2"/>
  <c r="J921" i="2" s="1"/>
  <c r="E922" i="2"/>
  <c r="E923" i="2"/>
  <c r="E924" i="2"/>
  <c r="E925" i="2"/>
  <c r="E926" i="2"/>
  <c r="E927" i="2"/>
  <c r="E928" i="2"/>
  <c r="J928" i="2" s="1"/>
  <c r="E929" i="2"/>
  <c r="J929" i="2" s="1"/>
  <c r="E930" i="2"/>
  <c r="J930" i="2" s="1"/>
  <c r="E931" i="2"/>
  <c r="J931" i="2" s="1"/>
  <c r="E932" i="2"/>
  <c r="J932" i="2" s="1"/>
  <c r="E933" i="2"/>
  <c r="J933" i="2" s="1"/>
  <c r="E934" i="2"/>
  <c r="J934" i="2" s="1"/>
  <c r="E935" i="2"/>
  <c r="J935" i="2" s="1"/>
  <c r="E936" i="2"/>
  <c r="J936" i="2" s="1"/>
  <c r="E937" i="2"/>
  <c r="J937" i="2" s="1"/>
  <c r="E938" i="2"/>
  <c r="J938" i="2" s="1"/>
  <c r="E939" i="2"/>
  <c r="J939" i="2" s="1"/>
  <c r="E940" i="2"/>
  <c r="J940" i="2" s="1"/>
  <c r="E941" i="2"/>
  <c r="J941" i="2" s="1"/>
  <c r="E942" i="2"/>
  <c r="J942" i="2" s="1"/>
  <c r="E943" i="2"/>
  <c r="J943" i="2" s="1"/>
  <c r="E944" i="2"/>
  <c r="J944" i="2" s="1"/>
  <c r="E945" i="2"/>
  <c r="J945" i="2" s="1"/>
  <c r="E946" i="2"/>
  <c r="J946" i="2" s="1"/>
  <c r="E947" i="2"/>
  <c r="E948" i="2"/>
  <c r="E949" i="2"/>
  <c r="E950" i="2"/>
  <c r="E951" i="2"/>
  <c r="E952" i="2"/>
  <c r="E953" i="2"/>
  <c r="J953" i="2" s="1"/>
  <c r="E954" i="2"/>
  <c r="J954" i="2" s="1"/>
  <c r="E955" i="2"/>
  <c r="J955" i="2" s="1"/>
  <c r="E956" i="2"/>
  <c r="J956" i="2" s="1"/>
  <c r="E957" i="2"/>
  <c r="J957" i="2" s="1"/>
  <c r="E958" i="2"/>
  <c r="J958" i="2" s="1"/>
  <c r="E959" i="2"/>
  <c r="J959" i="2" s="1"/>
  <c r="E960" i="2"/>
  <c r="J960" i="2" s="1"/>
  <c r="E961" i="2"/>
  <c r="J961" i="2" s="1"/>
  <c r="E962" i="2"/>
  <c r="E963" i="2"/>
  <c r="E964" i="2"/>
  <c r="E965" i="2"/>
  <c r="E966" i="2"/>
  <c r="E967" i="2"/>
  <c r="E968" i="2"/>
  <c r="E969" i="2"/>
  <c r="E970" i="2"/>
  <c r="E971" i="2"/>
  <c r="J971" i="2" s="1"/>
  <c r="E972" i="2"/>
  <c r="J972" i="2" s="1"/>
  <c r="E973" i="2"/>
  <c r="J973" i="2" s="1"/>
  <c r="E974" i="2"/>
  <c r="J974" i="2" s="1"/>
  <c r="E975" i="2"/>
  <c r="J975" i="2" s="1"/>
  <c r="E976" i="2"/>
  <c r="J976" i="2" s="1"/>
  <c r="E977" i="2"/>
  <c r="J977" i="2" s="1"/>
  <c r="E978" i="2"/>
  <c r="J978" i="2" s="1"/>
  <c r="E979" i="2"/>
  <c r="J979" i="2" s="1"/>
  <c r="E980" i="2"/>
  <c r="J980" i="2" s="1"/>
  <c r="E981" i="2"/>
  <c r="J981" i="2" s="1"/>
  <c r="E982" i="2"/>
  <c r="J982" i="2" s="1"/>
  <c r="E983" i="2"/>
  <c r="J983" i="2" s="1"/>
  <c r="E984" i="2"/>
  <c r="J984" i="2" s="1"/>
  <c r="E985" i="2"/>
  <c r="J985" i="2" s="1"/>
  <c r="E986" i="2"/>
  <c r="J986" i="2" s="1"/>
  <c r="E987" i="2"/>
  <c r="J987" i="2" s="1"/>
  <c r="E988" i="2"/>
  <c r="J988" i="2" s="1"/>
  <c r="E989" i="2"/>
  <c r="J989" i="2" s="1"/>
  <c r="E990" i="2"/>
  <c r="E991" i="2"/>
  <c r="E992" i="2"/>
  <c r="E993" i="2"/>
  <c r="E994" i="2"/>
  <c r="E995" i="2"/>
  <c r="E996" i="2"/>
  <c r="E997" i="2"/>
  <c r="E998" i="2"/>
  <c r="E999" i="2"/>
  <c r="E1000" i="2"/>
  <c r="E1001" i="2"/>
  <c r="E1002" i="2"/>
  <c r="E1003" i="2"/>
  <c r="E1004" i="2"/>
  <c r="E1005" i="2"/>
  <c r="E1006" i="2"/>
  <c r="E1007" i="2"/>
  <c r="E1008" i="2"/>
  <c r="E1009" i="2"/>
  <c r="E1010" i="2"/>
  <c r="E1011" i="2"/>
  <c r="E1012" i="2"/>
  <c r="E1013" i="2"/>
  <c r="E1014" i="2"/>
  <c r="E1015" i="2"/>
  <c r="E1016" i="2"/>
  <c r="E1017" i="2"/>
  <c r="E1018" i="2"/>
  <c r="E1019" i="2"/>
  <c r="E1020" i="2"/>
  <c r="E1021" i="2"/>
  <c r="E1022" i="2"/>
  <c r="E1023" i="2"/>
  <c r="E1024" i="2"/>
  <c r="E1025" i="2"/>
  <c r="E1026" i="2"/>
  <c r="E1027" i="2"/>
  <c r="E1028" i="2"/>
  <c r="E1029" i="2"/>
  <c r="E1030" i="2"/>
  <c r="E1031" i="2"/>
  <c r="E1032" i="2"/>
  <c r="E1033" i="2"/>
  <c r="E1034" i="2"/>
  <c r="E1035" i="2"/>
  <c r="E1036" i="2"/>
  <c r="E1037" i="2"/>
  <c r="E1038" i="2"/>
  <c r="E1039" i="2"/>
  <c r="E1040" i="2"/>
  <c r="E1041" i="2"/>
  <c r="E1042" i="2"/>
  <c r="E1043" i="2"/>
  <c r="E1044" i="2"/>
  <c r="E1045" i="2"/>
  <c r="E1046" i="2"/>
  <c r="E1047" i="2"/>
  <c r="E1048" i="2"/>
  <c r="E1049" i="2"/>
  <c r="E1050" i="2"/>
  <c r="E1051" i="2"/>
  <c r="E1052" i="2"/>
  <c r="J1052" i="2" s="1"/>
  <c r="E1053" i="2"/>
  <c r="J1053" i="2" s="1"/>
  <c r="E1054" i="2"/>
  <c r="J1054" i="2" s="1"/>
  <c r="E1055" i="2"/>
  <c r="J1055" i="2" s="1"/>
  <c r="E1056" i="2"/>
  <c r="J1056" i="2" s="1"/>
  <c r="E1057" i="2"/>
  <c r="J1057" i="2" s="1"/>
  <c r="E1058" i="2"/>
  <c r="J1058" i="2" s="1"/>
  <c r="E1059" i="2"/>
  <c r="J1059" i="2" s="1"/>
  <c r="E1060" i="2"/>
  <c r="J1060" i="2" s="1"/>
  <c r="E1061" i="2"/>
  <c r="J1061" i="2" s="1"/>
  <c r="E1062" i="2"/>
  <c r="J1062" i="2" s="1"/>
  <c r="E1063" i="2"/>
  <c r="J1063" i="2" s="1"/>
  <c r="E1064" i="2"/>
  <c r="J1064" i="2" s="1"/>
  <c r="E1065" i="2"/>
  <c r="J1065" i="2" s="1"/>
  <c r="E1066" i="2"/>
  <c r="E1067" i="2"/>
  <c r="E1068" i="2"/>
  <c r="E1069" i="2"/>
  <c r="E1070" i="2"/>
  <c r="E1071" i="2"/>
  <c r="E1072" i="2"/>
  <c r="E1073" i="2"/>
  <c r="E1074" i="2"/>
  <c r="E1075" i="2"/>
  <c r="E1076" i="2"/>
  <c r="E1077" i="2"/>
  <c r="E1078" i="2"/>
  <c r="E1079" i="2"/>
  <c r="E1080" i="2"/>
  <c r="E1081" i="2"/>
  <c r="E1082" i="2"/>
  <c r="E1083" i="2"/>
  <c r="E1084" i="2"/>
  <c r="E1085" i="2"/>
  <c r="J1085" i="2" s="1"/>
  <c r="E1086" i="2"/>
  <c r="J1086" i="2" s="1"/>
  <c r="E1087" i="2"/>
  <c r="J1087" i="2" s="1"/>
  <c r="E1088" i="2"/>
  <c r="J1088" i="2" s="1"/>
  <c r="E1089" i="2"/>
  <c r="J1089" i="2" s="1"/>
  <c r="E1090" i="2"/>
  <c r="E1091" i="2"/>
  <c r="E1092" i="2"/>
  <c r="E1093" i="2"/>
  <c r="E1094" i="2"/>
  <c r="E1095" i="2"/>
  <c r="E1096" i="2"/>
  <c r="E1097" i="2"/>
  <c r="E1098" i="2"/>
  <c r="E1099" i="2"/>
  <c r="E1100" i="2"/>
  <c r="J1100" i="2" s="1"/>
  <c r="E1101" i="2"/>
  <c r="J1101" i="2" s="1"/>
  <c r="E1102" i="2"/>
  <c r="J1102" i="2" s="1"/>
  <c r="E1103" i="2"/>
  <c r="J1103" i="2" s="1"/>
  <c r="E1104" i="2"/>
  <c r="J1104" i="2" s="1"/>
  <c r="E1105" i="2"/>
  <c r="J1105" i="2" s="1"/>
  <c r="E1106" i="2"/>
  <c r="E1107" i="2"/>
  <c r="E1108" i="2"/>
  <c r="E1109" i="2"/>
  <c r="E1110" i="2"/>
  <c r="E1111" i="2"/>
  <c r="J1111" i="2" s="1"/>
  <c r="E1112" i="2"/>
  <c r="J1112" i="2" s="1"/>
  <c r="E1113" i="2"/>
  <c r="J1113" i="2" s="1"/>
  <c r="E1114" i="2"/>
  <c r="J1114" i="2" s="1"/>
  <c r="E1115" i="2"/>
  <c r="E1116" i="2"/>
  <c r="E1117" i="2"/>
  <c r="E1118" i="2"/>
  <c r="E1119" i="2"/>
  <c r="E1120" i="2"/>
  <c r="J1120" i="2" s="1"/>
  <c r="E1121" i="2"/>
  <c r="E1122" i="2"/>
  <c r="J1122" i="2" s="1"/>
  <c r="E1123" i="2"/>
  <c r="J1123" i="2" s="1"/>
  <c r="E1124" i="2"/>
  <c r="J1124" i="2" s="1"/>
  <c r="E1125" i="2"/>
  <c r="J1125" i="2" s="1"/>
  <c r="E1126" i="2"/>
  <c r="J1126" i="2" s="1"/>
  <c r="E1127" i="2"/>
  <c r="J1127" i="2" s="1"/>
  <c r="E1128" i="2"/>
  <c r="J1128" i="2" s="1"/>
  <c r="E1129" i="2"/>
  <c r="J1129" i="2" s="1"/>
  <c r="E1130" i="2"/>
  <c r="J1130" i="2" s="1"/>
  <c r="E1131" i="2"/>
  <c r="J1131" i="2" s="1"/>
  <c r="E1132" i="2"/>
  <c r="J1132" i="2" s="1"/>
  <c r="E1133" i="2"/>
  <c r="J1133" i="2" s="1"/>
  <c r="E1134" i="2"/>
  <c r="J1134" i="2" s="1"/>
  <c r="E1135" i="2"/>
  <c r="J1135" i="2" s="1"/>
  <c r="E1136" i="2"/>
  <c r="J1136" i="2" s="1"/>
  <c r="E1137" i="2"/>
  <c r="J1137" i="2" s="1"/>
  <c r="E1138" i="2"/>
  <c r="J1138" i="2" s="1"/>
  <c r="E1139" i="2"/>
  <c r="J1139" i="2" s="1"/>
  <c r="E1140" i="2"/>
  <c r="J1140" i="2" s="1"/>
  <c r="E1141" i="2"/>
  <c r="J1141" i="2" s="1"/>
  <c r="E1142" i="2"/>
  <c r="E1143" i="2"/>
  <c r="E1144" i="2"/>
  <c r="E1145" i="2"/>
  <c r="E1146" i="2"/>
  <c r="E1147" i="2"/>
  <c r="E1148" i="2"/>
  <c r="E1149" i="2"/>
  <c r="J1149" i="2" s="1"/>
  <c r="E1150" i="2"/>
  <c r="J1150" i="2" s="1"/>
  <c r="E1151" i="2"/>
  <c r="J1151" i="2" s="1"/>
  <c r="E1152" i="2"/>
  <c r="J1152" i="2" s="1"/>
  <c r="E1153" i="2"/>
  <c r="J1153" i="2" s="1"/>
  <c r="E1154" i="2"/>
  <c r="E1155" i="2"/>
  <c r="E1156" i="2"/>
  <c r="E1157" i="2"/>
  <c r="E1158" i="2"/>
  <c r="E1159" i="2"/>
  <c r="E1160" i="2"/>
  <c r="E1161" i="2"/>
  <c r="E1162" i="2"/>
  <c r="E1163" i="2"/>
  <c r="E1164" i="2"/>
  <c r="E1165" i="2"/>
  <c r="E1166" i="2"/>
  <c r="E1167" i="2"/>
  <c r="E1168" i="2"/>
  <c r="E1169" i="2"/>
  <c r="E1170" i="2"/>
  <c r="E1171" i="2"/>
  <c r="E1172" i="2"/>
  <c r="E1173" i="2"/>
  <c r="E1174" i="2"/>
  <c r="E1175" i="2"/>
  <c r="E1176" i="2"/>
  <c r="E1177" i="2"/>
  <c r="E1178" i="2"/>
  <c r="E1179" i="2"/>
  <c r="E1180" i="2"/>
  <c r="E1181" i="2"/>
  <c r="E1182" i="2"/>
  <c r="E1183" i="2"/>
  <c r="E1184" i="2"/>
  <c r="E1185" i="2"/>
  <c r="E1186" i="2"/>
  <c r="E1187" i="2"/>
  <c r="E1188" i="2"/>
  <c r="E1189" i="2"/>
  <c r="E1190" i="2"/>
  <c r="E1191" i="2"/>
  <c r="E1192" i="2"/>
  <c r="E1193" i="2"/>
  <c r="E1194" i="2"/>
  <c r="E1195" i="2"/>
  <c r="E1196" i="2"/>
  <c r="E1197" i="2"/>
  <c r="E1198" i="2"/>
  <c r="E1199" i="2"/>
  <c r="E1200" i="2"/>
  <c r="E1201" i="2"/>
  <c r="E1202" i="2"/>
  <c r="E1203" i="2"/>
  <c r="E1204" i="2"/>
  <c r="E1205" i="2"/>
  <c r="E1206" i="2"/>
  <c r="E1207" i="2"/>
  <c r="E1208" i="2"/>
  <c r="E1209" i="2"/>
  <c r="E1210" i="2"/>
  <c r="E1211" i="2"/>
  <c r="E1212" i="2"/>
  <c r="E1213" i="2"/>
  <c r="E1214" i="2"/>
  <c r="E1215" i="2"/>
  <c r="J1215" i="2" s="1"/>
  <c r="E1216" i="2"/>
  <c r="J1216" i="2" s="1"/>
  <c r="E1217" i="2"/>
  <c r="E1218" i="2"/>
  <c r="E1219" i="2"/>
  <c r="J1219" i="2" s="1"/>
  <c r="E1220" i="2"/>
  <c r="J1220" i="2" s="1"/>
  <c r="E1221" i="2"/>
  <c r="J1221" i="2" s="1"/>
  <c r="E1222" i="2"/>
  <c r="J1222" i="2" s="1"/>
  <c r="E1223" i="2"/>
  <c r="J1223" i="2" s="1"/>
  <c r="E1224" i="2"/>
  <c r="J1224" i="2" s="1"/>
  <c r="E1225" i="2"/>
  <c r="J1225" i="2" s="1"/>
  <c r="E1226" i="2"/>
  <c r="J1226" i="2" s="1"/>
  <c r="E1227" i="2"/>
  <c r="J1227" i="2" s="1"/>
  <c r="E1228" i="2"/>
  <c r="J1228" i="2" s="1"/>
  <c r="E1229" i="2"/>
  <c r="J1229" i="2" s="1"/>
  <c r="E1230" i="2"/>
  <c r="J1230" i="2" s="1"/>
  <c r="E1231" i="2"/>
  <c r="J1231" i="2" s="1"/>
  <c r="E1232" i="2"/>
  <c r="J1232" i="2" s="1"/>
  <c r="E1233" i="2"/>
  <c r="J1233" i="2" s="1"/>
  <c r="E1234" i="2"/>
  <c r="J1234" i="2" s="1"/>
  <c r="E1235" i="2"/>
  <c r="J1235" i="2" s="1"/>
  <c r="E1236" i="2"/>
  <c r="J1236" i="2" s="1"/>
  <c r="E1237" i="2"/>
  <c r="J1237" i="2" s="1"/>
  <c r="E1238" i="2"/>
  <c r="J1238" i="2" s="1"/>
  <c r="E1239" i="2"/>
  <c r="J1239" i="2" s="1"/>
  <c r="E1240" i="2"/>
  <c r="J1240" i="2" s="1"/>
  <c r="E1241" i="2"/>
  <c r="J1241" i="2" s="1"/>
  <c r="E1242" i="2"/>
  <c r="J1242" i="2" s="1"/>
  <c r="E1243" i="2"/>
  <c r="J1243" i="2" s="1"/>
  <c r="E1244" i="2"/>
  <c r="J1244" i="2" s="1"/>
  <c r="E1245" i="2"/>
  <c r="J1245" i="2" s="1"/>
  <c r="E1246" i="2"/>
  <c r="J1246" i="2" s="1"/>
  <c r="E1247" i="2"/>
  <c r="J1247" i="2" s="1"/>
  <c r="E1248" i="2"/>
  <c r="J1248" i="2" s="1"/>
  <c r="E1249" i="2"/>
  <c r="J1249" i="2" s="1"/>
  <c r="E1250" i="2"/>
  <c r="J1250" i="2" s="1"/>
  <c r="E1251" i="2"/>
  <c r="J1251" i="2" s="1"/>
  <c r="E1252" i="2"/>
  <c r="J1252" i="2" s="1"/>
  <c r="E1253" i="2"/>
  <c r="J1253" i="2" s="1"/>
  <c r="E1254" i="2"/>
  <c r="J1254" i="2" s="1"/>
  <c r="E1255" i="2"/>
  <c r="J1255" i="2" s="1"/>
  <c r="E1256" i="2"/>
  <c r="J1256" i="2" s="1"/>
  <c r="E1257" i="2"/>
  <c r="J1257" i="2" s="1"/>
  <c r="E1258" i="2"/>
  <c r="J1258" i="2" s="1"/>
  <c r="E1259" i="2"/>
  <c r="J1259" i="2" s="1"/>
  <c r="E1260" i="2"/>
  <c r="J1260" i="2" s="1"/>
  <c r="E1261" i="2"/>
  <c r="J1261" i="2" s="1"/>
  <c r="E1262" i="2"/>
  <c r="J1262" i="2" s="1"/>
  <c r="E1263" i="2"/>
  <c r="J1263" i="2" s="1"/>
  <c r="E1264" i="2"/>
  <c r="J1264" i="2" s="1"/>
  <c r="E1265" i="2"/>
  <c r="J1265" i="2" s="1"/>
  <c r="E1266" i="2"/>
  <c r="E1267" i="2"/>
  <c r="E1268" i="2"/>
  <c r="E1269" i="2"/>
  <c r="E1270" i="2"/>
  <c r="E1271" i="2"/>
  <c r="E1272" i="2"/>
  <c r="J1272" i="2" s="1"/>
  <c r="E1273" i="2"/>
  <c r="J1273" i="2" s="1"/>
  <c r="E1274" i="2"/>
  <c r="J1274" i="2" s="1"/>
  <c r="E1275" i="2"/>
  <c r="J1275" i="2" s="1"/>
  <c r="E1276" i="2"/>
  <c r="J1276" i="2" s="1"/>
  <c r="E1277" i="2"/>
  <c r="J1277" i="2" s="1"/>
  <c r="E1278" i="2"/>
  <c r="J1278" i="2" s="1"/>
  <c r="E1279" i="2"/>
  <c r="J1279" i="2" s="1"/>
  <c r="E1280" i="2"/>
  <c r="E1281" i="2"/>
  <c r="E1282" i="2"/>
  <c r="E1283" i="2"/>
  <c r="E1284" i="2"/>
  <c r="E1285" i="2"/>
  <c r="E1286" i="2"/>
  <c r="E1287" i="2"/>
  <c r="E1288" i="2"/>
  <c r="J1288" i="2" s="1"/>
  <c r="E1289" i="2"/>
  <c r="J1289" i="2" s="1"/>
  <c r="E1290" i="2"/>
  <c r="J1290" i="2" s="1"/>
  <c r="E1291" i="2"/>
  <c r="J1291" i="2" s="1"/>
  <c r="E1292" i="2"/>
  <c r="J1292" i="2" s="1"/>
  <c r="E1293" i="2"/>
  <c r="J1293" i="2" s="1"/>
  <c r="E1294" i="2"/>
  <c r="J1294" i="2" s="1"/>
  <c r="E1295" i="2"/>
  <c r="J1295" i="2" s="1"/>
  <c r="E1296" i="2"/>
  <c r="J1296" i="2" s="1"/>
  <c r="E1297" i="2"/>
  <c r="J1297" i="2" s="1"/>
  <c r="E1298" i="2"/>
  <c r="J1298" i="2" s="1"/>
  <c r="E1299" i="2"/>
  <c r="J1299" i="2" s="1"/>
  <c r="E1300" i="2"/>
  <c r="E1301" i="2"/>
  <c r="E1302" i="2"/>
  <c r="E1303" i="2"/>
  <c r="E1304" i="2"/>
  <c r="E1305" i="2"/>
  <c r="E1306" i="2"/>
  <c r="E1307" i="2"/>
  <c r="E1308" i="2"/>
  <c r="E1309" i="2"/>
  <c r="E1310" i="2"/>
  <c r="E1311" i="2"/>
  <c r="J1311" i="2" s="1"/>
  <c r="E1312" i="2"/>
  <c r="J1312" i="2" s="1"/>
  <c r="E1313" i="2"/>
  <c r="J1313" i="2" s="1"/>
  <c r="E1314" i="2"/>
  <c r="J1314" i="2" s="1"/>
  <c r="E1315" i="2"/>
  <c r="J1315" i="2" s="1"/>
  <c r="E1316" i="2"/>
  <c r="J1316" i="2" s="1"/>
  <c r="E1317" i="2"/>
  <c r="J1317" i="2" s="1"/>
  <c r="E1318" i="2"/>
  <c r="J1318" i="2" s="1"/>
  <c r="E1319" i="2"/>
  <c r="J1319" i="2" s="1"/>
  <c r="E1320" i="2"/>
  <c r="J1320" i="2" s="1"/>
  <c r="E1321" i="2"/>
  <c r="J1321" i="2" s="1"/>
  <c r="E1322" i="2"/>
  <c r="J1322" i="2" s="1"/>
  <c r="E1323" i="2"/>
  <c r="E1324" i="2"/>
  <c r="E1325" i="2"/>
  <c r="E1326" i="2"/>
  <c r="E1327" i="2"/>
  <c r="E1328" i="2"/>
  <c r="E1329" i="2"/>
  <c r="E1330" i="2"/>
  <c r="E1331" i="2"/>
  <c r="E1332" i="2"/>
  <c r="E1333" i="2"/>
  <c r="E1334" i="2"/>
  <c r="E1335" i="2"/>
  <c r="J1335" i="2" s="1"/>
  <c r="E1336" i="2"/>
  <c r="J1336" i="2" s="1"/>
  <c r="E1337" i="2"/>
  <c r="J1337" i="2" s="1"/>
  <c r="E1338" i="2"/>
  <c r="J1338" i="2" s="1"/>
  <c r="E1339" i="2"/>
  <c r="J1339" i="2" s="1"/>
  <c r="E1340" i="2"/>
  <c r="J1340" i="2" s="1"/>
  <c r="E1341" i="2"/>
  <c r="J1341" i="2" s="1"/>
  <c r="E1342" i="2"/>
  <c r="E1343" i="2"/>
  <c r="E1344" i="2"/>
  <c r="E1345" i="2"/>
  <c r="E1346" i="2"/>
  <c r="E1347" i="2"/>
  <c r="E1348" i="2"/>
  <c r="E1349" i="2"/>
  <c r="E1350" i="2"/>
  <c r="E1351" i="2"/>
  <c r="J1351" i="2" s="1"/>
  <c r="E1352" i="2"/>
  <c r="J1352" i="2" s="1"/>
  <c r="E1353" i="2"/>
  <c r="J1353" i="2" s="1"/>
  <c r="E1354" i="2"/>
  <c r="J1354" i="2" s="1"/>
  <c r="E1355" i="2"/>
  <c r="J1355" i="2" s="1"/>
  <c r="E1356" i="2"/>
  <c r="J1356" i="2" s="1"/>
  <c r="E1357" i="2"/>
  <c r="J1357" i="2" s="1"/>
  <c r="E1358" i="2"/>
  <c r="J1358" i="2" s="1"/>
  <c r="E1359" i="2"/>
  <c r="J1359" i="2" s="1"/>
  <c r="E1360" i="2"/>
  <c r="J1360" i="2" s="1"/>
  <c r="E1361" i="2"/>
  <c r="J1361" i="2" s="1"/>
  <c r="E1362" i="2"/>
  <c r="J1362" i="2" s="1"/>
  <c r="E1363" i="2"/>
  <c r="J1363" i="2" s="1"/>
  <c r="E1364" i="2"/>
  <c r="J1364" i="2" s="1"/>
  <c r="E1365" i="2"/>
  <c r="J1365" i="2" s="1"/>
  <c r="E1366" i="2"/>
  <c r="E1367" i="2"/>
  <c r="E1368" i="2"/>
  <c r="E1369" i="2"/>
  <c r="E1370" i="2"/>
  <c r="J1370" i="2" s="1"/>
  <c r="E1371" i="2"/>
  <c r="J1371" i="2" s="1"/>
  <c r="E1372" i="2"/>
  <c r="J1372" i="2" s="1"/>
  <c r="E1373" i="2"/>
  <c r="J1373" i="2" s="1"/>
  <c r="E1374" i="2"/>
  <c r="J1374" i="2" s="1"/>
  <c r="E1375" i="2"/>
  <c r="E1376" i="2"/>
  <c r="J1376" i="2" s="1"/>
  <c r="E1377" i="2"/>
  <c r="J1377" i="2" s="1"/>
  <c r="E1378" i="2"/>
  <c r="J1378" i="2" s="1"/>
  <c r="E1379" i="2"/>
  <c r="J1379" i="2" s="1"/>
  <c r="E1380" i="2"/>
  <c r="J1380" i="2" s="1"/>
  <c r="E1381" i="2"/>
  <c r="J1381" i="2" s="1"/>
  <c r="E1382" i="2"/>
  <c r="J1382" i="2" s="1"/>
  <c r="E1383" i="2"/>
  <c r="J1383" i="2" s="1"/>
  <c r="E1384" i="2"/>
  <c r="J1384" i="2" s="1"/>
  <c r="E1385" i="2"/>
  <c r="J1385" i="2" s="1"/>
  <c r="E1386" i="2"/>
  <c r="E1387" i="2"/>
  <c r="E1388" i="2"/>
  <c r="E1389" i="2"/>
  <c r="E1390" i="2"/>
  <c r="E1391" i="2"/>
  <c r="E1392" i="2"/>
  <c r="E1393" i="2"/>
  <c r="E1394" i="2"/>
  <c r="E1395" i="2"/>
  <c r="E1396" i="2"/>
  <c r="E1397" i="2"/>
  <c r="E1398" i="2"/>
  <c r="J1398" i="2" s="1"/>
  <c r="E1399" i="2"/>
  <c r="J1399" i="2" s="1"/>
  <c r="E1400" i="2"/>
  <c r="J1400" i="2" s="1"/>
  <c r="E1401" i="2"/>
  <c r="J1401" i="2" s="1"/>
  <c r="E1402" i="2"/>
  <c r="J1402" i="2" s="1"/>
  <c r="E1403" i="2"/>
  <c r="J1403" i="2" s="1"/>
  <c r="E1404" i="2"/>
  <c r="J1404" i="2" s="1"/>
  <c r="E1405" i="2"/>
  <c r="J1405" i="2" s="1"/>
  <c r="E1406" i="2"/>
  <c r="J1406" i="2" s="1"/>
  <c r="E1407" i="2"/>
  <c r="J1407" i="2" s="1"/>
  <c r="E1408" i="2"/>
  <c r="J1408" i="2" s="1"/>
  <c r="E1409" i="2"/>
  <c r="J1409" i="2" s="1"/>
  <c r="E1410" i="2"/>
  <c r="J1410" i="2" s="1"/>
  <c r="E1411" i="2"/>
  <c r="J1411" i="2" s="1"/>
  <c r="E1412" i="2"/>
  <c r="E1413" i="2"/>
  <c r="E1414" i="2"/>
  <c r="J1414" i="2" s="1"/>
  <c r="E1415" i="2"/>
  <c r="J1415" i="2" s="1"/>
  <c r="E1416" i="2"/>
  <c r="J1416" i="2" s="1"/>
  <c r="E1417" i="2"/>
  <c r="E1418" i="2"/>
  <c r="E1419" i="2"/>
  <c r="E1420" i="2"/>
  <c r="E1421" i="2"/>
  <c r="E1422" i="2"/>
  <c r="E1423" i="2"/>
  <c r="E1424" i="2"/>
  <c r="J1424" i="2" s="1"/>
  <c r="E1425" i="2"/>
  <c r="J1425" i="2" s="1"/>
  <c r="E1426" i="2"/>
  <c r="J1426" i="2" s="1"/>
  <c r="E1427" i="2"/>
  <c r="J1427" i="2" s="1"/>
  <c r="E1428" i="2"/>
  <c r="E1429" i="2"/>
  <c r="E1430" i="2"/>
  <c r="E1431" i="2"/>
  <c r="E1432" i="2"/>
  <c r="E1433" i="2"/>
  <c r="J1433" i="2" s="1"/>
  <c r="E1434" i="2"/>
  <c r="J1434" i="2" s="1"/>
  <c r="E1435" i="2"/>
  <c r="J1435" i="2" s="1"/>
  <c r="E1436" i="2"/>
  <c r="J1436" i="2" s="1"/>
  <c r="E1437" i="2"/>
  <c r="J1437" i="2" s="1"/>
  <c r="E1438" i="2"/>
  <c r="J1438" i="2" s="1"/>
  <c r="E1439" i="2"/>
  <c r="J1439" i="2" s="1"/>
  <c r="E1440" i="2"/>
  <c r="E1441" i="2"/>
  <c r="E1442" i="2"/>
  <c r="E1443" i="2"/>
  <c r="J1443" i="2" s="1"/>
  <c r="E1444" i="2"/>
  <c r="J1444" i="2" s="1"/>
  <c r="E1445" i="2"/>
  <c r="J1445" i="2" s="1"/>
  <c r="E1446" i="2"/>
  <c r="J1446" i="2" s="1"/>
  <c r="E1447" i="2"/>
  <c r="E1448" i="2"/>
  <c r="E1449" i="2"/>
  <c r="J1449" i="2" s="1"/>
  <c r="E1450" i="2"/>
  <c r="J1450" i="2" s="1"/>
  <c r="E1451" i="2"/>
  <c r="J1451" i="2" s="1"/>
  <c r="E1452" i="2"/>
  <c r="J1452" i="2" s="1"/>
  <c r="E1453" i="2"/>
  <c r="J1453" i="2" s="1"/>
  <c r="E1454" i="2"/>
  <c r="J1454" i="2" s="1"/>
  <c r="E1455" i="2"/>
  <c r="J1455" i="2" s="1"/>
  <c r="E1456" i="2"/>
  <c r="E1457" i="2"/>
  <c r="E1458" i="2"/>
  <c r="E1459" i="2"/>
  <c r="E1460" i="2"/>
  <c r="E1461" i="2"/>
  <c r="E1462" i="2"/>
  <c r="E1463" i="2"/>
  <c r="E1464" i="2"/>
  <c r="E1465" i="2"/>
  <c r="E1466" i="2"/>
  <c r="E1467" i="2"/>
  <c r="E1468" i="2"/>
  <c r="E1469" i="2"/>
  <c r="E1470" i="2"/>
  <c r="E1471" i="2"/>
  <c r="E1472" i="2"/>
  <c r="E1473" i="2"/>
  <c r="E1474" i="2"/>
  <c r="E1475" i="2"/>
  <c r="E1476" i="2"/>
  <c r="E1477" i="2"/>
  <c r="E1478" i="2"/>
  <c r="E1479" i="2"/>
  <c r="E1480" i="2"/>
  <c r="E1481" i="2"/>
  <c r="E1482" i="2"/>
  <c r="E1483" i="2"/>
  <c r="E1484" i="2"/>
  <c r="E1485" i="2"/>
  <c r="E1486" i="2"/>
  <c r="E1487" i="2"/>
  <c r="E1488" i="2"/>
  <c r="E1489" i="2"/>
  <c r="E1490" i="2"/>
  <c r="E1491" i="2"/>
  <c r="E1492" i="2"/>
  <c r="E1493" i="2"/>
  <c r="E1494" i="2"/>
  <c r="E1495" i="2"/>
  <c r="E1496" i="2"/>
  <c r="E1497" i="2"/>
  <c r="E1498" i="2"/>
  <c r="E1499" i="2"/>
  <c r="E1500" i="2"/>
  <c r="E1501" i="2"/>
  <c r="E1502" i="2"/>
  <c r="E1503" i="2"/>
  <c r="E1504" i="2"/>
  <c r="E1505" i="2"/>
  <c r="E1506" i="2"/>
  <c r="E1507" i="2"/>
  <c r="E1508" i="2"/>
  <c r="E1509" i="2"/>
  <c r="E1510" i="2"/>
  <c r="E1511" i="2"/>
  <c r="E1512" i="2"/>
  <c r="E1513" i="2"/>
  <c r="E1514" i="2"/>
  <c r="E1515" i="2"/>
  <c r="E1516" i="2"/>
  <c r="E1517" i="2"/>
  <c r="E1518" i="2"/>
  <c r="E1519" i="2"/>
  <c r="E1520" i="2"/>
  <c r="E1521" i="2"/>
  <c r="E1522" i="2"/>
  <c r="E1523" i="2"/>
  <c r="E1524" i="2"/>
  <c r="E1525" i="2"/>
  <c r="E1526" i="2"/>
  <c r="J1526" i="2" s="1"/>
  <c r="E1527" i="2"/>
  <c r="J1527" i="2" s="1"/>
  <c r="E1528" i="2"/>
  <c r="J1528" i="2" s="1"/>
  <c r="E1529" i="2"/>
  <c r="J1529" i="2" s="1"/>
  <c r="E1530" i="2"/>
  <c r="J1530" i="2" s="1"/>
  <c r="E1531" i="2"/>
  <c r="J1531" i="2" s="1"/>
  <c r="E1532" i="2"/>
  <c r="J1532" i="2" s="1"/>
  <c r="E1533" i="2"/>
  <c r="J1533" i="2" s="1"/>
  <c r="E1534" i="2"/>
  <c r="J1534" i="2" s="1"/>
  <c r="E1535" i="2"/>
  <c r="J1535" i="2" s="1"/>
  <c r="E1536" i="2"/>
  <c r="E1537" i="2"/>
  <c r="E1538" i="2"/>
  <c r="E1539" i="2"/>
  <c r="E1540" i="2"/>
  <c r="E1541" i="2"/>
  <c r="E1542" i="2"/>
  <c r="E1543" i="2"/>
  <c r="E1544" i="2"/>
  <c r="E1545" i="2"/>
  <c r="E1546" i="2"/>
  <c r="E1547" i="2"/>
  <c r="E1548" i="2"/>
  <c r="E1549" i="2"/>
  <c r="E1550" i="2"/>
  <c r="E1551" i="2"/>
  <c r="E1552" i="2"/>
  <c r="E1553" i="2"/>
  <c r="E1554" i="2"/>
  <c r="E1555" i="2"/>
  <c r="E1556" i="2"/>
  <c r="E1557" i="2"/>
  <c r="E1558" i="2"/>
  <c r="E1559" i="2"/>
  <c r="E1560" i="2"/>
  <c r="E1561" i="2"/>
  <c r="E1562" i="2"/>
  <c r="E1563" i="2"/>
  <c r="E1564" i="2"/>
  <c r="E1565" i="2"/>
  <c r="E1566" i="2"/>
  <c r="E1567" i="2"/>
  <c r="E1568" i="2"/>
  <c r="E1569" i="2"/>
  <c r="E1570" i="2"/>
  <c r="E1571" i="2"/>
  <c r="E1572" i="2"/>
  <c r="E1573" i="2"/>
  <c r="E1574" i="2"/>
  <c r="E1575" i="2"/>
  <c r="E1576" i="2"/>
  <c r="E1577" i="2"/>
  <c r="E1578" i="2"/>
  <c r="E1579" i="2"/>
  <c r="E1580" i="2"/>
  <c r="E1581" i="2"/>
  <c r="J1581" i="2" s="1"/>
  <c r="E1582" i="2"/>
  <c r="J1582" i="2" s="1"/>
  <c r="E1583" i="2"/>
  <c r="J1583" i="2" s="1"/>
  <c r="E1584" i="2"/>
  <c r="J1584" i="2" s="1"/>
  <c r="E1585" i="2"/>
  <c r="J1585" i="2" s="1"/>
  <c r="E1586" i="2"/>
  <c r="J1586" i="2" s="1"/>
  <c r="E1587" i="2"/>
  <c r="J1587" i="2" s="1"/>
  <c r="E1588" i="2"/>
  <c r="J1588" i="2" s="1"/>
  <c r="E1589" i="2"/>
  <c r="J1589" i="2" s="1"/>
  <c r="E1590" i="2"/>
  <c r="J1590" i="2" s="1"/>
  <c r="E1591" i="2"/>
  <c r="J1591" i="2" s="1"/>
  <c r="E1592" i="2"/>
  <c r="J1592" i="2" s="1"/>
  <c r="E1593" i="2"/>
  <c r="J1593" i="2" s="1"/>
  <c r="E1594" i="2"/>
  <c r="J1594" i="2" s="1"/>
  <c r="E1595" i="2"/>
  <c r="J1595" i="2" s="1"/>
  <c r="E1596" i="2"/>
  <c r="J1596" i="2" s="1"/>
  <c r="E1597" i="2"/>
  <c r="J1597" i="2" s="1"/>
  <c r="E1598" i="2"/>
  <c r="J1598" i="2" s="1"/>
  <c r="E1599" i="2"/>
  <c r="J1599" i="2" s="1"/>
  <c r="E1600" i="2"/>
  <c r="J1600" i="2" s="1"/>
  <c r="E1601" i="2"/>
  <c r="J1601" i="2" s="1"/>
  <c r="E1602" i="2"/>
  <c r="J1602" i="2" s="1"/>
  <c r="E1603" i="2"/>
  <c r="J1603" i="2" s="1"/>
  <c r="E1604" i="2"/>
  <c r="J1604" i="2" s="1"/>
  <c r="E1605" i="2"/>
  <c r="J1605" i="2" s="1"/>
  <c r="E1606" i="2"/>
  <c r="J1606" i="2" s="1"/>
  <c r="E1607" i="2"/>
  <c r="J1607" i="2" s="1"/>
  <c r="E1608" i="2"/>
  <c r="J1608" i="2" s="1"/>
  <c r="E1609" i="2"/>
  <c r="J1609" i="2" s="1"/>
  <c r="E1610" i="2"/>
  <c r="J1610" i="2" s="1"/>
  <c r="E1611" i="2"/>
  <c r="E1612" i="2"/>
  <c r="E1613" i="2"/>
  <c r="E1614" i="2"/>
  <c r="E1615" i="2"/>
  <c r="E1616" i="2"/>
  <c r="E1617" i="2"/>
  <c r="E1618" i="2"/>
  <c r="E1619" i="2"/>
  <c r="E1620" i="2"/>
  <c r="E1621" i="2"/>
  <c r="E1622" i="2"/>
  <c r="E1623" i="2"/>
  <c r="E1624" i="2"/>
  <c r="E1625" i="2"/>
  <c r="E1626" i="2"/>
  <c r="E1627" i="2"/>
  <c r="E1628" i="2"/>
  <c r="J1628" i="2" s="1"/>
  <c r="E1629" i="2"/>
  <c r="J1629" i="2" s="1"/>
  <c r="E1630" i="2"/>
  <c r="J1630" i="2" s="1"/>
  <c r="E1631" i="2"/>
  <c r="J1631" i="2" s="1"/>
  <c r="E1632" i="2"/>
  <c r="J1632" i="2" s="1"/>
  <c r="E1633" i="2"/>
  <c r="J1633" i="2" s="1"/>
  <c r="E1634" i="2"/>
  <c r="J1634" i="2" s="1"/>
  <c r="E1635" i="2"/>
  <c r="J1635" i="2" s="1"/>
  <c r="E1636" i="2"/>
  <c r="J1636" i="2" s="1"/>
  <c r="E1637" i="2"/>
  <c r="J1637" i="2" s="1"/>
  <c r="E1638" i="2"/>
  <c r="J1638" i="2" s="1"/>
  <c r="E1639" i="2"/>
  <c r="J1639" i="2" s="1"/>
  <c r="E1640" i="2"/>
  <c r="J1640" i="2" s="1"/>
  <c r="E1641" i="2"/>
  <c r="J1641" i="2" s="1"/>
  <c r="E1642" i="2"/>
  <c r="J1642" i="2" s="1"/>
  <c r="E1643" i="2"/>
  <c r="J1643" i="2" s="1"/>
  <c r="E1644" i="2"/>
  <c r="J1644" i="2" s="1"/>
  <c r="E1645" i="2"/>
  <c r="J1645" i="2" s="1"/>
  <c r="E1646" i="2"/>
  <c r="E1647" i="2"/>
  <c r="E1648" i="2"/>
  <c r="E1649" i="2"/>
  <c r="E1650" i="2"/>
  <c r="E1651" i="2"/>
  <c r="E1652" i="2"/>
  <c r="E1653" i="2"/>
  <c r="E1654" i="2"/>
  <c r="E1655" i="2"/>
  <c r="E1656" i="2"/>
  <c r="E1657" i="2"/>
  <c r="E1658" i="2"/>
  <c r="E1659" i="2"/>
  <c r="E1660" i="2"/>
  <c r="E1661" i="2"/>
  <c r="E1662" i="2"/>
  <c r="E1663" i="2"/>
  <c r="E1664" i="2"/>
  <c r="E1665" i="2"/>
  <c r="E1666" i="2"/>
  <c r="E1667" i="2"/>
  <c r="E1668" i="2"/>
  <c r="E1669" i="2"/>
  <c r="E1670" i="2"/>
  <c r="E1671" i="2"/>
  <c r="E1672" i="2"/>
  <c r="E1673" i="2"/>
  <c r="E1674" i="2"/>
  <c r="E1675" i="2"/>
  <c r="E1676" i="2"/>
  <c r="E1677" i="2"/>
  <c r="E1678" i="2"/>
  <c r="E1679" i="2"/>
  <c r="J1679" i="2" s="1"/>
  <c r="E1680" i="2"/>
  <c r="J1680" i="2" s="1"/>
  <c r="E1681" i="2"/>
  <c r="J1681" i="2" s="1"/>
  <c r="E1682" i="2"/>
  <c r="J1682" i="2" s="1"/>
  <c r="E1683" i="2"/>
  <c r="J1683" i="2" s="1"/>
  <c r="E1684" i="2"/>
  <c r="J1684" i="2" s="1"/>
  <c r="E1685" i="2"/>
  <c r="J1685" i="2" s="1"/>
  <c r="E1686" i="2"/>
  <c r="E1687" i="2"/>
  <c r="E1688" i="2"/>
  <c r="E1689" i="2"/>
  <c r="E1690" i="2"/>
  <c r="E1691" i="2"/>
  <c r="E1692" i="2"/>
  <c r="E1693" i="2"/>
  <c r="E1694" i="2"/>
  <c r="E1695" i="2"/>
  <c r="E1696" i="2"/>
  <c r="E1697" i="2"/>
  <c r="E1698" i="2"/>
  <c r="E1699" i="2"/>
  <c r="E1700" i="2"/>
  <c r="E1701" i="2"/>
  <c r="E1702" i="2"/>
  <c r="J1702" i="2" s="1"/>
  <c r="E1703" i="2"/>
  <c r="J1703" i="2" s="1"/>
  <c r="E1704" i="2"/>
  <c r="J1704" i="2" s="1"/>
  <c r="E1705" i="2"/>
  <c r="J1705" i="2" s="1"/>
  <c r="E1706" i="2"/>
  <c r="J1706" i="2" s="1"/>
  <c r="E1707" i="2"/>
  <c r="J1707" i="2" s="1"/>
  <c r="E1708" i="2"/>
  <c r="J1708" i="2" s="1"/>
  <c r="E1709" i="2"/>
  <c r="J1709" i="2" s="1"/>
  <c r="E1710" i="2"/>
  <c r="J1710" i="2" s="1"/>
  <c r="E1711" i="2"/>
  <c r="J1711" i="2" s="1"/>
  <c r="E1712" i="2"/>
  <c r="J1712" i="2" s="1"/>
  <c r="E1713" i="2"/>
  <c r="E1714" i="2"/>
  <c r="E1715" i="2"/>
  <c r="E1716" i="2"/>
  <c r="E1717" i="2"/>
  <c r="E1718" i="2"/>
  <c r="E1719" i="2"/>
  <c r="E1720" i="2"/>
  <c r="E1721" i="2"/>
  <c r="E1722" i="2"/>
  <c r="E1723" i="2"/>
  <c r="E1724" i="2"/>
  <c r="E1725" i="2"/>
  <c r="E1726" i="2"/>
  <c r="E1727" i="2"/>
  <c r="E1728" i="2"/>
  <c r="J1728" i="2" s="1"/>
  <c r="E1729" i="2"/>
  <c r="J1729" i="2" s="1"/>
  <c r="E1730" i="2"/>
  <c r="J1730" i="2" s="1"/>
  <c r="E1731" i="2"/>
  <c r="J1731" i="2" s="1"/>
  <c r="E1732" i="2"/>
  <c r="J1732" i="2" s="1"/>
  <c r="E1733" i="2"/>
  <c r="J1733" i="2" s="1"/>
  <c r="E1734" i="2"/>
  <c r="J1734" i="2" s="1"/>
  <c r="E1735" i="2"/>
  <c r="J1735" i="2" s="1"/>
  <c r="E1736" i="2"/>
  <c r="J1736" i="2" s="1"/>
  <c r="E1737" i="2"/>
  <c r="J1737" i="2" s="1"/>
  <c r="E1738" i="2"/>
  <c r="J1738" i="2" s="1"/>
  <c r="E1739" i="2"/>
  <c r="J1739" i="2" s="1"/>
  <c r="E1740" i="2"/>
  <c r="J1740" i="2" s="1"/>
  <c r="E1741" i="2"/>
  <c r="J1741" i="2" s="1"/>
  <c r="E1742" i="2"/>
  <c r="J1742" i="2" s="1"/>
  <c r="E1743" i="2"/>
  <c r="J1743" i="2" s="1"/>
  <c r="E1744" i="2"/>
  <c r="J1744" i="2" s="1"/>
  <c r="E1745" i="2"/>
  <c r="J1745" i="2" s="1"/>
  <c r="E1746" i="2"/>
  <c r="J1746" i="2" s="1"/>
  <c r="E1747" i="2"/>
  <c r="J1747" i="2" s="1"/>
  <c r="E1748" i="2"/>
  <c r="J1748" i="2" s="1"/>
  <c r="E1749" i="2"/>
  <c r="J1749" i="2" s="1"/>
  <c r="E1750" i="2"/>
  <c r="J1750" i="2" s="1"/>
  <c r="E1751" i="2"/>
  <c r="J1751" i="2" s="1"/>
  <c r="E1752" i="2"/>
  <c r="J1752" i="2" s="1"/>
  <c r="E1753" i="2"/>
  <c r="J1753" i="2" s="1"/>
  <c r="E1754" i="2"/>
  <c r="J1754" i="2" s="1"/>
  <c r="E1755" i="2"/>
  <c r="J1755" i="2" s="1"/>
  <c r="E1756" i="2"/>
  <c r="J1756" i="2" s="1"/>
  <c r="E1757" i="2"/>
  <c r="J1757" i="2" s="1"/>
  <c r="E1758" i="2"/>
  <c r="J1758" i="2" s="1"/>
  <c r="E1759" i="2"/>
  <c r="J1759" i="2" s="1"/>
  <c r="E1760" i="2"/>
  <c r="J1760" i="2" s="1"/>
  <c r="E1761" i="2"/>
  <c r="J1761" i="2" s="1"/>
  <c r="E1762" i="2"/>
  <c r="J1762" i="2" s="1"/>
  <c r="E1763" i="2"/>
  <c r="J1763" i="2" s="1"/>
  <c r="E1764" i="2"/>
  <c r="J1764" i="2" s="1"/>
  <c r="E1765" i="2"/>
  <c r="J1765" i="2" s="1"/>
  <c r="E1766" i="2"/>
  <c r="J1766" i="2" s="1"/>
  <c r="E1767" i="2"/>
  <c r="J1767" i="2" s="1"/>
  <c r="E1768" i="2"/>
  <c r="J1768" i="2" s="1"/>
  <c r="E1769" i="2"/>
  <c r="J1769" i="2" s="1"/>
  <c r="E1770" i="2"/>
  <c r="J1770" i="2" s="1"/>
  <c r="E1771" i="2"/>
  <c r="J1771" i="2" s="1"/>
  <c r="E1772" i="2"/>
  <c r="J1772" i="2" s="1"/>
  <c r="E1773" i="2"/>
  <c r="J1773" i="2" s="1"/>
  <c r="E1774" i="2"/>
  <c r="J1774" i="2" s="1"/>
  <c r="E1775" i="2"/>
  <c r="J1775" i="2" s="1"/>
  <c r="E1776" i="2"/>
  <c r="J1776" i="2" s="1"/>
  <c r="E1777" i="2"/>
  <c r="J1777" i="2" s="1"/>
  <c r="E1778" i="2"/>
  <c r="J1778" i="2" s="1"/>
  <c r="E1779" i="2"/>
  <c r="J1779" i="2" s="1"/>
  <c r="E1780" i="2"/>
  <c r="J1780" i="2" s="1"/>
  <c r="E1781" i="2"/>
  <c r="J1781" i="2" s="1"/>
  <c r="E1782" i="2"/>
  <c r="J1782" i="2" s="1"/>
  <c r="E1783" i="2"/>
  <c r="J1783" i="2" s="1"/>
  <c r="E1784" i="2"/>
  <c r="J1784" i="2" s="1"/>
  <c r="E1785" i="2"/>
  <c r="J1785" i="2" s="1"/>
  <c r="E1786" i="2"/>
  <c r="J1786" i="2" s="1"/>
  <c r="E1787" i="2"/>
  <c r="J1787" i="2" s="1"/>
  <c r="E1788" i="2"/>
  <c r="J1788" i="2" s="1"/>
  <c r="E1789" i="2"/>
  <c r="J1789" i="2" s="1"/>
  <c r="E1790" i="2"/>
  <c r="J1790" i="2" s="1"/>
  <c r="E1791" i="2"/>
  <c r="J1791" i="2" s="1"/>
  <c r="E1792" i="2"/>
  <c r="J1792" i="2" s="1"/>
  <c r="E1793" i="2"/>
  <c r="J1793" i="2" s="1"/>
  <c r="E1794" i="2"/>
  <c r="J1794" i="2" s="1"/>
  <c r="E1795" i="2"/>
  <c r="J1795" i="2" s="1"/>
  <c r="E1796" i="2"/>
  <c r="J1796" i="2" s="1"/>
  <c r="E1797" i="2"/>
  <c r="J1797" i="2" s="1"/>
  <c r="E1798" i="2"/>
  <c r="J1798" i="2" s="1"/>
  <c r="E1799" i="2"/>
  <c r="E1800" i="2"/>
  <c r="E1801" i="2"/>
  <c r="E1802" i="2"/>
  <c r="E1803" i="2"/>
  <c r="E4" i="2"/>
  <c r="E3" i="2"/>
  <c r="H4" i="2"/>
  <c r="I4" i="2" s="1"/>
  <c r="H5" i="2"/>
  <c r="I5" i="2" s="1"/>
  <c r="H6" i="2"/>
  <c r="I6" i="2" s="1"/>
  <c r="H7" i="2"/>
  <c r="I7" i="2" s="1"/>
  <c r="H8" i="2"/>
  <c r="I8" i="2" s="1"/>
  <c r="H9" i="2"/>
  <c r="I9" i="2" s="1"/>
  <c r="H10" i="2"/>
  <c r="I10" i="2" s="1"/>
  <c r="H11" i="2"/>
  <c r="I11" i="2" s="1"/>
  <c r="H12" i="2"/>
  <c r="I12" i="2" s="1"/>
  <c r="H13" i="2"/>
  <c r="I13" i="2" s="1"/>
  <c r="H14" i="2"/>
  <c r="I14" i="2" s="1"/>
  <c r="H15" i="2"/>
  <c r="I15" i="2" s="1"/>
  <c r="H16" i="2"/>
  <c r="I16" i="2" s="1"/>
  <c r="H17" i="2"/>
  <c r="I17" i="2" s="1"/>
  <c r="H18" i="2"/>
  <c r="I18" i="2" s="1"/>
  <c r="H19" i="2"/>
  <c r="I19" i="2" s="1"/>
  <c r="H20" i="2"/>
  <c r="I20" i="2" s="1"/>
  <c r="H21" i="2"/>
  <c r="I21" i="2" s="1"/>
  <c r="H22" i="2"/>
  <c r="I22" i="2" s="1"/>
  <c r="H23" i="2"/>
  <c r="I23" i="2" s="1"/>
  <c r="H24" i="2"/>
  <c r="I24" i="2" s="1"/>
  <c r="H25" i="2"/>
  <c r="I25" i="2" s="1"/>
  <c r="H26" i="2"/>
  <c r="I26" i="2" s="1"/>
  <c r="H27" i="2"/>
  <c r="I27" i="2" s="1"/>
  <c r="H28" i="2"/>
  <c r="I28" i="2" s="1"/>
  <c r="H29" i="2"/>
  <c r="I29" i="2" s="1"/>
  <c r="H30" i="2"/>
  <c r="I30" i="2" s="1"/>
  <c r="H31" i="2"/>
  <c r="I31" i="2" s="1"/>
  <c r="H32" i="2"/>
  <c r="I32" i="2" s="1"/>
  <c r="H33" i="2"/>
  <c r="I33" i="2" s="1"/>
  <c r="H34" i="2"/>
  <c r="I34" i="2" s="1"/>
  <c r="H35" i="2"/>
  <c r="I35" i="2" s="1"/>
  <c r="H36" i="2"/>
  <c r="I36" i="2" s="1"/>
  <c r="H37" i="2"/>
  <c r="I37" i="2" s="1"/>
  <c r="H38" i="2"/>
  <c r="I38" i="2" s="1"/>
  <c r="H39" i="2"/>
  <c r="I39" i="2" s="1"/>
  <c r="H40" i="2"/>
  <c r="I40" i="2" s="1"/>
  <c r="H41" i="2"/>
  <c r="I41" i="2" s="1"/>
  <c r="H42" i="2"/>
  <c r="I42" i="2" s="1"/>
  <c r="H43" i="2"/>
  <c r="I43" i="2" s="1"/>
  <c r="H44" i="2"/>
  <c r="I44" i="2" s="1"/>
  <c r="H45" i="2"/>
  <c r="I45" i="2" s="1"/>
  <c r="H46" i="2"/>
  <c r="I46" i="2" s="1"/>
  <c r="H47" i="2"/>
  <c r="I47" i="2" s="1"/>
  <c r="H48" i="2"/>
  <c r="I48" i="2" s="1"/>
  <c r="H49" i="2"/>
  <c r="I49" i="2" s="1"/>
  <c r="H50" i="2"/>
  <c r="I50" i="2" s="1"/>
  <c r="H51" i="2"/>
  <c r="I51" i="2" s="1"/>
  <c r="H52" i="2"/>
  <c r="I52" i="2" s="1"/>
  <c r="H53" i="2"/>
  <c r="I53" i="2" s="1"/>
  <c r="H54" i="2"/>
  <c r="I54" i="2" s="1"/>
  <c r="H55" i="2"/>
  <c r="I55" i="2" s="1"/>
  <c r="H56" i="2"/>
  <c r="I56" i="2" s="1"/>
  <c r="H57" i="2"/>
  <c r="I57" i="2" s="1"/>
  <c r="H58" i="2"/>
  <c r="I58" i="2" s="1"/>
  <c r="H59" i="2"/>
  <c r="I59" i="2" s="1"/>
  <c r="H60" i="2"/>
  <c r="I60" i="2" s="1"/>
  <c r="H61" i="2"/>
  <c r="I61" i="2" s="1"/>
  <c r="H62" i="2"/>
  <c r="I62" i="2" s="1"/>
  <c r="H63" i="2"/>
  <c r="I63" i="2" s="1"/>
  <c r="H64" i="2"/>
  <c r="I64" i="2" s="1"/>
  <c r="H65" i="2"/>
  <c r="I65" i="2" s="1"/>
  <c r="H66" i="2"/>
  <c r="I66" i="2" s="1"/>
  <c r="H67" i="2"/>
  <c r="I67" i="2" s="1"/>
  <c r="H68" i="2"/>
  <c r="I68" i="2" s="1"/>
  <c r="H69" i="2"/>
  <c r="I69" i="2" s="1"/>
  <c r="H70" i="2"/>
  <c r="I70" i="2" s="1"/>
  <c r="H71" i="2"/>
  <c r="I71" i="2" s="1"/>
  <c r="H72" i="2"/>
  <c r="I72" i="2" s="1"/>
  <c r="H73" i="2"/>
  <c r="I73" i="2" s="1"/>
  <c r="H74" i="2"/>
  <c r="I74" i="2" s="1"/>
  <c r="H75" i="2"/>
  <c r="I75" i="2" s="1"/>
  <c r="H76" i="2"/>
  <c r="I76" i="2" s="1"/>
  <c r="H77" i="2"/>
  <c r="I77" i="2" s="1"/>
  <c r="H78" i="2"/>
  <c r="I78" i="2" s="1"/>
  <c r="H79" i="2"/>
  <c r="I79" i="2" s="1"/>
  <c r="H80" i="2"/>
  <c r="I80" i="2" s="1"/>
  <c r="H81" i="2"/>
  <c r="I81" i="2" s="1"/>
  <c r="H82" i="2"/>
  <c r="I82" i="2" s="1"/>
  <c r="H83" i="2"/>
  <c r="I83" i="2" s="1"/>
  <c r="H84" i="2"/>
  <c r="I84" i="2" s="1"/>
  <c r="H85" i="2"/>
  <c r="I85" i="2" s="1"/>
  <c r="H86" i="2"/>
  <c r="I86" i="2" s="1"/>
  <c r="H87" i="2"/>
  <c r="I87" i="2" s="1"/>
  <c r="H88" i="2"/>
  <c r="I88" i="2" s="1"/>
  <c r="H89" i="2"/>
  <c r="I89" i="2" s="1"/>
  <c r="H90" i="2"/>
  <c r="I90" i="2" s="1"/>
  <c r="H91" i="2"/>
  <c r="I91" i="2" s="1"/>
  <c r="H92" i="2"/>
  <c r="I92" i="2" s="1"/>
  <c r="H93" i="2"/>
  <c r="I93" i="2" s="1"/>
  <c r="H94" i="2"/>
  <c r="I94" i="2" s="1"/>
  <c r="H95" i="2"/>
  <c r="I95" i="2" s="1"/>
  <c r="H96" i="2"/>
  <c r="I96" i="2" s="1"/>
  <c r="H97" i="2"/>
  <c r="I97" i="2" s="1"/>
  <c r="H98" i="2"/>
  <c r="I98" i="2" s="1"/>
  <c r="H99" i="2"/>
  <c r="I99" i="2" s="1"/>
  <c r="H100" i="2"/>
  <c r="I100" i="2" s="1"/>
  <c r="H101" i="2"/>
  <c r="I101" i="2" s="1"/>
  <c r="H102" i="2"/>
  <c r="I102" i="2" s="1"/>
  <c r="H103" i="2"/>
  <c r="I103" i="2" s="1"/>
  <c r="H104" i="2"/>
  <c r="I104" i="2" s="1"/>
  <c r="H105" i="2"/>
  <c r="I105" i="2" s="1"/>
  <c r="H106" i="2"/>
  <c r="I106" i="2" s="1"/>
  <c r="H107" i="2"/>
  <c r="I107" i="2" s="1"/>
  <c r="H108" i="2"/>
  <c r="I108" i="2" s="1"/>
  <c r="H109" i="2"/>
  <c r="I109" i="2" s="1"/>
  <c r="H110" i="2"/>
  <c r="I110" i="2" s="1"/>
  <c r="H111" i="2"/>
  <c r="I111" i="2" s="1"/>
  <c r="H112" i="2"/>
  <c r="I112" i="2" s="1"/>
  <c r="H113" i="2"/>
  <c r="I113" i="2" s="1"/>
  <c r="H114" i="2"/>
  <c r="I114" i="2" s="1"/>
  <c r="H115" i="2"/>
  <c r="I115" i="2" s="1"/>
  <c r="H116" i="2"/>
  <c r="I116" i="2" s="1"/>
  <c r="H117" i="2"/>
  <c r="I117" i="2" s="1"/>
  <c r="H118" i="2"/>
  <c r="I118" i="2" s="1"/>
  <c r="H119" i="2"/>
  <c r="I119" i="2" s="1"/>
  <c r="H120" i="2"/>
  <c r="I120" i="2" s="1"/>
  <c r="H121" i="2"/>
  <c r="I121" i="2" s="1"/>
  <c r="H122" i="2"/>
  <c r="I122" i="2" s="1"/>
  <c r="H123" i="2"/>
  <c r="I123" i="2" s="1"/>
  <c r="H124" i="2"/>
  <c r="I124" i="2" s="1"/>
  <c r="H125" i="2"/>
  <c r="I125" i="2" s="1"/>
  <c r="H126" i="2"/>
  <c r="I126" i="2" s="1"/>
  <c r="H127" i="2"/>
  <c r="I127" i="2" s="1"/>
  <c r="H128" i="2"/>
  <c r="I128" i="2" s="1"/>
  <c r="H129" i="2"/>
  <c r="I129" i="2" s="1"/>
  <c r="H130" i="2"/>
  <c r="I130" i="2" s="1"/>
  <c r="H131" i="2"/>
  <c r="I131" i="2" s="1"/>
  <c r="H132" i="2"/>
  <c r="I132" i="2" s="1"/>
  <c r="H133" i="2"/>
  <c r="I133" i="2" s="1"/>
  <c r="H134" i="2"/>
  <c r="I134" i="2" s="1"/>
  <c r="H135" i="2"/>
  <c r="I135" i="2" s="1"/>
  <c r="H136" i="2"/>
  <c r="I136" i="2" s="1"/>
  <c r="H137" i="2"/>
  <c r="I137" i="2" s="1"/>
  <c r="H138" i="2"/>
  <c r="I138" i="2" s="1"/>
  <c r="H139" i="2"/>
  <c r="I139" i="2" s="1"/>
  <c r="H140" i="2"/>
  <c r="I140" i="2" s="1"/>
  <c r="H141" i="2"/>
  <c r="I141" i="2" s="1"/>
  <c r="H142" i="2"/>
  <c r="I142" i="2" s="1"/>
  <c r="H143" i="2"/>
  <c r="I143" i="2" s="1"/>
  <c r="H144" i="2"/>
  <c r="I144" i="2" s="1"/>
  <c r="H145" i="2"/>
  <c r="I145" i="2" s="1"/>
  <c r="H146" i="2"/>
  <c r="I146" i="2" s="1"/>
  <c r="H147" i="2"/>
  <c r="I147" i="2" s="1"/>
  <c r="H148" i="2"/>
  <c r="I148" i="2" s="1"/>
  <c r="H149" i="2"/>
  <c r="I149" i="2" s="1"/>
  <c r="H150" i="2"/>
  <c r="I150" i="2" s="1"/>
  <c r="H151" i="2"/>
  <c r="I151" i="2" s="1"/>
  <c r="H152" i="2"/>
  <c r="I152" i="2" s="1"/>
  <c r="H153" i="2"/>
  <c r="I153" i="2" s="1"/>
  <c r="H154" i="2"/>
  <c r="I154" i="2" s="1"/>
  <c r="H155" i="2"/>
  <c r="I155" i="2" s="1"/>
  <c r="H156" i="2"/>
  <c r="I156" i="2" s="1"/>
  <c r="H157" i="2"/>
  <c r="I157" i="2" s="1"/>
  <c r="H158" i="2"/>
  <c r="I158" i="2" s="1"/>
  <c r="H159" i="2"/>
  <c r="I159" i="2" s="1"/>
  <c r="H160" i="2"/>
  <c r="I160" i="2" s="1"/>
  <c r="H161" i="2"/>
  <c r="I161" i="2" s="1"/>
  <c r="H162" i="2"/>
  <c r="I162" i="2" s="1"/>
  <c r="H163" i="2"/>
  <c r="I163" i="2" s="1"/>
  <c r="H164" i="2"/>
  <c r="I164" i="2" s="1"/>
  <c r="H165" i="2"/>
  <c r="I165" i="2" s="1"/>
  <c r="H166" i="2"/>
  <c r="I166" i="2" s="1"/>
  <c r="H167" i="2"/>
  <c r="I167" i="2" s="1"/>
  <c r="H168" i="2"/>
  <c r="I168" i="2" s="1"/>
  <c r="H169" i="2"/>
  <c r="I169" i="2" s="1"/>
  <c r="H170" i="2"/>
  <c r="I170" i="2" s="1"/>
  <c r="H171" i="2"/>
  <c r="I171" i="2" s="1"/>
  <c r="H172" i="2"/>
  <c r="I172" i="2" s="1"/>
  <c r="H173" i="2"/>
  <c r="I173" i="2" s="1"/>
  <c r="H174" i="2"/>
  <c r="I174" i="2" s="1"/>
  <c r="H175" i="2"/>
  <c r="I175" i="2" s="1"/>
  <c r="H176" i="2"/>
  <c r="I176" i="2" s="1"/>
  <c r="H177" i="2"/>
  <c r="I177" i="2" s="1"/>
  <c r="H178" i="2"/>
  <c r="I178" i="2" s="1"/>
  <c r="H179" i="2"/>
  <c r="I179" i="2" s="1"/>
  <c r="H180" i="2"/>
  <c r="I180" i="2" s="1"/>
  <c r="H181" i="2"/>
  <c r="I181" i="2" s="1"/>
  <c r="H182" i="2"/>
  <c r="I182" i="2" s="1"/>
  <c r="H183" i="2"/>
  <c r="I183" i="2" s="1"/>
  <c r="H184" i="2"/>
  <c r="I184" i="2" s="1"/>
  <c r="H185" i="2"/>
  <c r="I185" i="2" s="1"/>
  <c r="H186" i="2"/>
  <c r="I186" i="2" s="1"/>
  <c r="H187" i="2"/>
  <c r="I187" i="2" s="1"/>
  <c r="H188" i="2"/>
  <c r="I188" i="2" s="1"/>
  <c r="H189" i="2"/>
  <c r="I189" i="2" s="1"/>
  <c r="H190" i="2"/>
  <c r="I190" i="2" s="1"/>
  <c r="H191" i="2"/>
  <c r="I191" i="2" s="1"/>
  <c r="H192" i="2"/>
  <c r="I192" i="2" s="1"/>
  <c r="H193" i="2"/>
  <c r="I193" i="2" s="1"/>
  <c r="H194" i="2"/>
  <c r="I194" i="2" s="1"/>
  <c r="H195" i="2"/>
  <c r="I195" i="2" s="1"/>
  <c r="H196" i="2"/>
  <c r="I196" i="2" s="1"/>
  <c r="H197" i="2"/>
  <c r="I197" i="2" s="1"/>
  <c r="H198" i="2"/>
  <c r="I198" i="2" s="1"/>
  <c r="H199" i="2"/>
  <c r="I199" i="2" s="1"/>
  <c r="H200" i="2"/>
  <c r="I200" i="2" s="1"/>
  <c r="H201" i="2"/>
  <c r="I201" i="2" s="1"/>
  <c r="H202" i="2"/>
  <c r="I202" i="2" s="1"/>
  <c r="H203" i="2"/>
  <c r="I203" i="2" s="1"/>
  <c r="H204" i="2"/>
  <c r="I204" i="2" s="1"/>
  <c r="H205" i="2"/>
  <c r="I205" i="2" s="1"/>
  <c r="H206" i="2"/>
  <c r="I206" i="2" s="1"/>
  <c r="H207" i="2"/>
  <c r="I207" i="2" s="1"/>
  <c r="H208" i="2"/>
  <c r="I208" i="2" s="1"/>
  <c r="H209" i="2"/>
  <c r="I209" i="2" s="1"/>
  <c r="H210" i="2"/>
  <c r="I210" i="2" s="1"/>
  <c r="H211" i="2"/>
  <c r="I211" i="2" s="1"/>
  <c r="H212" i="2"/>
  <c r="I212" i="2" s="1"/>
  <c r="H213" i="2"/>
  <c r="I213" i="2" s="1"/>
  <c r="H214" i="2"/>
  <c r="I214" i="2" s="1"/>
  <c r="H215" i="2"/>
  <c r="I215" i="2" s="1"/>
  <c r="H216" i="2"/>
  <c r="I216" i="2" s="1"/>
  <c r="H217" i="2"/>
  <c r="I217" i="2" s="1"/>
  <c r="H218" i="2"/>
  <c r="I218" i="2" s="1"/>
  <c r="H219" i="2"/>
  <c r="I219" i="2" s="1"/>
  <c r="H220" i="2"/>
  <c r="I220" i="2" s="1"/>
  <c r="H221" i="2"/>
  <c r="I221" i="2" s="1"/>
  <c r="H222" i="2"/>
  <c r="I222" i="2" s="1"/>
  <c r="H223" i="2"/>
  <c r="I223" i="2" s="1"/>
  <c r="H224" i="2"/>
  <c r="I224" i="2" s="1"/>
  <c r="H225" i="2"/>
  <c r="I225" i="2" s="1"/>
  <c r="H226" i="2"/>
  <c r="I226" i="2" s="1"/>
  <c r="H227" i="2"/>
  <c r="I227" i="2" s="1"/>
  <c r="H228" i="2"/>
  <c r="I228" i="2" s="1"/>
  <c r="H229" i="2"/>
  <c r="I229" i="2" s="1"/>
  <c r="H230" i="2"/>
  <c r="I230" i="2" s="1"/>
  <c r="H231" i="2"/>
  <c r="I231" i="2" s="1"/>
  <c r="H232" i="2"/>
  <c r="I232" i="2" s="1"/>
  <c r="H233" i="2"/>
  <c r="I233" i="2" s="1"/>
  <c r="H234" i="2"/>
  <c r="I234" i="2" s="1"/>
  <c r="H235" i="2"/>
  <c r="I235" i="2" s="1"/>
  <c r="H236" i="2"/>
  <c r="I236" i="2" s="1"/>
  <c r="H237" i="2"/>
  <c r="I237" i="2" s="1"/>
  <c r="H238" i="2"/>
  <c r="I238" i="2" s="1"/>
  <c r="H239" i="2"/>
  <c r="I239" i="2" s="1"/>
  <c r="H240" i="2"/>
  <c r="I240" i="2" s="1"/>
  <c r="H241" i="2"/>
  <c r="I241" i="2" s="1"/>
  <c r="H242" i="2"/>
  <c r="I242" i="2" s="1"/>
  <c r="H243" i="2"/>
  <c r="I243" i="2" s="1"/>
  <c r="H244" i="2"/>
  <c r="I244" i="2" s="1"/>
  <c r="H245" i="2"/>
  <c r="I245" i="2" s="1"/>
  <c r="H246" i="2"/>
  <c r="I246" i="2" s="1"/>
  <c r="H247" i="2"/>
  <c r="I247" i="2" s="1"/>
  <c r="H248" i="2"/>
  <c r="I248" i="2" s="1"/>
  <c r="H249" i="2"/>
  <c r="I249" i="2" s="1"/>
  <c r="H250" i="2"/>
  <c r="I250" i="2" s="1"/>
  <c r="H251" i="2"/>
  <c r="I251" i="2" s="1"/>
  <c r="H252" i="2"/>
  <c r="I252" i="2" s="1"/>
  <c r="H253" i="2"/>
  <c r="I253" i="2" s="1"/>
  <c r="H254" i="2"/>
  <c r="I254" i="2" s="1"/>
  <c r="H255" i="2"/>
  <c r="I255" i="2" s="1"/>
  <c r="H256" i="2"/>
  <c r="I256" i="2" s="1"/>
  <c r="H257" i="2"/>
  <c r="I257" i="2" s="1"/>
  <c r="H258" i="2"/>
  <c r="I258" i="2" s="1"/>
  <c r="H259" i="2"/>
  <c r="I259" i="2" s="1"/>
  <c r="H260" i="2"/>
  <c r="I260" i="2" s="1"/>
  <c r="H261" i="2"/>
  <c r="I261" i="2" s="1"/>
  <c r="H262" i="2"/>
  <c r="I262" i="2" s="1"/>
  <c r="H263" i="2"/>
  <c r="I263" i="2" s="1"/>
  <c r="H264" i="2"/>
  <c r="I264" i="2" s="1"/>
  <c r="H265" i="2"/>
  <c r="I265" i="2" s="1"/>
  <c r="H266" i="2"/>
  <c r="I266" i="2" s="1"/>
  <c r="H267" i="2"/>
  <c r="I267" i="2" s="1"/>
  <c r="H268" i="2"/>
  <c r="I268" i="2" s="1"/>
  <c r="H269" i="2"/>
  <c r="I269" i="2" s="1"/>
  <c r="H270" i="2"/>
  <c r="I270" i="2" s="1"/>
  <c r="H271" i="2"/>
  <c r="I271" i="2" s="1"/>
  <c r="H272" i="2"/>
  <c r="I272" i="2" s="1"/>
  <c r="H273" i="2"/>
  <c r="I273" i="2" s="1"/>
  <c r="H274" i="2"/>
  <c r="I274" i="2" s="1"/>
  <c r="H275" i="2"/>
  <c r="I275" i="2" s="1"/>
  <c r="H276" i="2"/>
  <c r="I276" i="2" s="1"/>
  <c r="H277" i="2"/>
  <c r="I277" i="2" s="1"/>
  <c r="H278" i="2"/>
  <c r="I278" i="2" s="1"/>
  <c r="H279" i="2"/>
  <c r="I279" i="2" s="1"/>
  <c r="H280" i="2"/>
  <c r="I280" i="2" s="1"/>
  <c r="H281" i="2"/>
  <c r="I281" i="2" s="1"/>
  <c r="H282" i="2"/>
  <c r="I282" i="2" s="1"/>
  <c r="H283" i="2"/>
  <c r="I283" i="2" s="1"/>
  <c r="H284" i="2"/>
  <c r="I284" i="2" s="1"/>
  <c r="H285" i="2"/>
  <c r="I285" i="2" s="1"/>
  <c r="H286" i="2"/>
  <c r="I286" i="2" s="1"/>
  <c r="H287" i="2"/>
  <c r="I287" i="2" s="1"/>
  <c r="H288" i="2"/>
  <c r="I288" i="2" s="1"/>
  <c r="H289" i="2"/>
  <c r="I289" i="2" s="1"/>
  <c r="H290" i="2"/>
  <c r="I290" i="2" s="1"/>
  <c r="H291" i="2"/>
  <c r="I291" i="2" s="1"/>
  <c r="H292" i="2"/>
  <c r="I292" i="2" s="1"/>
  <c r="H293" i="2"/>
  <c r="I293" i="2" s="1"/>
  <c r="H294" i="2"/>
  <c r="I294" i="2" s="1"/>
  <c r="H295" i="2"/>
  <c r="I295" i="2" s="1"/>
  <c r="H296" i="2"/>
  <c r="I296" i="2" s="1"/>
  <c r="H297" i="2"/>
  <c r="I297" i="2" s="1"/>
  <c r="H298" i="2"/>
  <c r="I298" i="2" s="1"/>
  <c r="H299" i="2"/>
  <c r="I299" i="2" s="1"/>
  <c r="H300" i="2"/>
  <c r="I300" i="2" s="1"/>
  <c r="H301" i="2"/>
  <c r="I301" i="2" s="1"/>
  <c r="H302" i="2"/>
  <c r="I302" i="2" s="1"/>
  <c r="H303" i="2"/>
  <c r="I303" i="2" s="1"/>
  <c r="H304" i="2"/>
  <c r="I304" i="2" s="1"/>
  <c r="H305" i="2"/>
  <c r="I305" i="2" s="1"/>
  <c r="H306" i="2"/>
  <c r="I306" i="2" s="1"/>
  <c r="H307" i="2"/>
  <c r="I307" i="2" s="1"/>
  <c r="H308" i="2"/>
  <c r="I308" i="2" s="1"/>
  <c r="H309" i="2"/>
  <c r="I309" i="2" s="1"/>
  <c r="H310" i="2"/>
  <c r="I310" i="2" s="1"/>
  <c r="H311" i="2"/>
  <c r="I311" i="2" s="1"/>
  <c r="H312" i="2"/>
  <c r="I312" i="2" s="1"/>
  <c r="H313" i="2"/>
  <c r="I313" i="2" s="1"/>
  <c r="H314" i="2"/>
  <c r="I314" i="2" s="1"/>
  <c r="H315" i="2"/>
  <c r="I315" i="2" s="1"/>
  <c r="H316" i="2"/>
  <c r="I316" i="2" s="1"/>
  <c r="H317" i="2"/>
  <c r="I317" i="2" s="1"/>
  <c r="H318" i="2"/>
  <c r="I318" i="2" s="1"/>
  <c r="H319" i="2"/>
  <c r="I319" i="2" s="1"/>
  <c r="H320" i="2"/>
  <c r="I320" i="2" s="1"/>
  <c r="H321" i="2"/>
  <c r="I321" i="2" s="1"/>
  <c r="H322" i="2"/>
  <c r="I322" i="2" s="1"/>
  <c r="H323" i="2"/>
  <c r="I323" i="2" s="1"/>
  <c r="H324" i="2"/>
  <c r="I324" i="2" s="1"/>
  <c r="H325" i="2"/>
  <c r="I325" i="2" s="1"/>
  <c r="H326" i="2"/>
  <c r="I326" i="2" s="1"/>
  <c r="H327" i="2"/>
  <c r="I327" i="2" s="1"/>
  <c r="H328" i="2"/>
  <c r="I328" i="2" s="1"/>
  <c r="H329" i="2"/>
  <c r="I329" i="2" s="1"/>
  <c r="H330" i="2"/>
  <c r="I330" i="2" s="1"/>
  <c r="H331" i="2"/>
  <c r="I331" i="2" s="1"/>
  <c r="H332" i="2"/>
  <c r="I332" i="2" s="1"/>
  <c r="H333" i="2"/>
  <c r="I333" i="2" s="1"/>
  <c r="H334" i="2"/>
  <c r="I334" i="2" s="1"/>
  <c r="H335" i="2"/>
  <c r="I335" i="2" s="1"/>
  <c r="H336" i="2"/>
  <c r="I336" i="2" s="1"/>
  <c r="H337" i="2"/>
  <c r="I337" i="2" s="1"/>
  <c r="H338" i="2"/>
  <c r="I338" i="2" s="1"/>
  <c r="H339" i="2"/>
  <c r="I339" i="2" s="1"/>
  <c r="H340" i="2"/>
  <c r="I340" i="2" s="1"/>
  <c r="H341" i="2"/>
  <c r="I341" i="2" s="1"/>
  <c r="H342" i="2"/>
  <c r="I342" i="2" s="1"/>
  <c r="H343" i="2"/>
  <c r="I343" i="2" s="1"/>
  <c r="H344" i="2"/>
  <c r="I344" i="2" s="1"/>
  <c r="H345" i="2"/>
  <c r="I345" i="2" s="1"/>
  <c r="H346" i="2"/>
  <c r="I346" i="2" s="1"/>
  <c r="H347" i="2"/>
  <c r="I347" i="2" s="1"/>
  <c r="H348" i="2"/>
  <c r="I348" i="2" s="1"/>
  <c r="H349" i="2"/>
  <c r="I349" i="2" s="1"/>
  <c r="H350" i="2"/>
  <c r="I350" i="2" s="1"/>
  <c r="H351" i="2"/>
  <c r="I351" i="2" s="1"/>
  <c r="H352" i="2"/>
  <c r="I352" i="2" s="1"/>
  <c r="H353" i="2"/>
  <c r="I353" i="2" s="1"/>
  <c r="H354" i="2"/>
  <c r="I354" i="2" s="1"/>
  <c r="H355" i="2"/>
  <c r="I355" i="2" s="1"/>
  <c r="H356" i="2"/>
  <c r="I356" i="2" s="1"/>
  <c r="H357" i="2"/>
  <c r="I357" i="2" s="1"/>
  <c r="H358" i="2"/>
  <c r="I358" i="2" s="1"/>
  <c r="H359" i="2"/>
  <c r="I359" i="2" s="1"/>
  <c r="H360" i="2"/>
  <c r="I360" i="2" s="1"/>
  <c r="H361" i="2"/>
  <c r="I361" i="2" s="1"/>
  <c r="H362" i="2"/>
  <c r="I362" i="2" s="1"/>
  <c r="H363" i="2"/>
  <c r="I363" i="2" s="1"/>
  <c r="H364" i="2"/>
  <c r="I364" i="2" s="1"/>
  <c r="H365" i="2"/>
  <c r="I365" i="2" s="1"/>
  <c r="H366" i="2"/>
  <c r="I366" i="2" s="1"/>
  <c r="H367" i="2"/>
  <c r="I367" i="2" s="1"/>
  <c r="H368" i="2"/>
  <c r="I368" i="2" s="1"/>
  <c r="H369" i="2"/>
  <c r="I369" i="2" s="1"/>
  <c r="H370" i="2"/>
  <c r="I370" i="2" s="1"/>
  <c r="H371" i="2"/>
  <c r="I371" i="2" s="1"/>
  <c r="H372" i="2"/>
  <c r="I372" i="2" s="1"/>
  <c r="H373" i="2"/>
  <c r="I373" i="2" s="1"/>
  <c r="H374" i="2"/>
  <c r="I374" i="2" s="1"/>
  <c r="H375" i="2"/>
  <c r="I375" i="2" s="1"/>
  <c r="H376" i="2"/>
  <c r="I376" i="2" s="1"/>
  <c r="H377" i="2"/>
  <c r="I377" i="2" s="1"/>
  <c r="H378" i="2"/>
  <c r="I378" i="2" s="1"/>
  <c r="H379" i="2"/>
  <c r="I379" i="2" s="1"/>
  <c r="H380" i="2"/>
  <c r="I380" i="2" s="1"/>
  <c r="H381" i="2"/>
  <c r="I381" i="2" s="1"/>
  <c r="H382" i="2"/>
  <c r="I382" i="2" s="1"/>
  <c r="H383" i="2"/>
  <c r="I383" i="2" s="1"/>
  <c r="H384" i="2"/>
  <c r="I384" i="2" s="1"/>
  <c r="H385" i="2"/>
  <c r="I385" i="2" s="1"/>
  <c r="H386" i="2"/>
  <c r="I386" i="2" s="1"/>
  <c r="H387" i="2"/>
  <c r="I387" i="2" s="1"/>
  <c r="H388" i="2"/>
  <c r="I388" i="2" s="1"/>
  <c r="H389" i="2"/>
  <c r="I389" i="2" s="1"/>
  <c r="H390" i="2"/>
  <c r="I390" i="2" s="1"/>
  <c r="H391" i="2"/>
  <c r="I391" i="2" s="1"/>
  <c r="H392" i="2"/>
  <c r="I392" i="2" s="1"/>
  <c r="H393" i="2"/>
  <c r="I393" i="2" s="1"/>
  <c r="H394" i="2"/>
  <c r="I394" i="2" s="1"/>
  <c r="H395" i="2"/>
  <c r="I395" i="2" s="1"/>
  <c r="H396" i="2"/>
  <c r="I396" i="2" s="1"/>
  <c r="H397" i="2"/>
  <c r="I397" i="2" s="1"/>
  <c r="H398" i="2"/>
  <c r="I398" i="2" s="1"/>
  <c r="H399" i="2"/>
  <c r="I399" i="2" s="1"/>
  <c r="H400" i="2"/>
  <c r="I400" i="2" s="1"/>
  <c r="H401" i="2"/>
  <c r="I401" i="2" s="1"/>
  <c r="H402" i="2"/>
  <c r="I402" i="2" s="1"/>
  <c r="H403" i="2"/>
  <c r="I403" i="2" s="1"/>
  <c r="H404" i="2"/>
  <c r="I404" i="2" s="1"/>
  <c r="H405" i="2"/>
  <c r="I405" i="2" s="1"/>
  <c r="H406" i="2"/>
  <c r="I406" i="2" s="1"/>
  <c r="H407" i="2"/>
  <c r="I407" i="2" s="1"/>
  <c r="H408" i="2"/>
  <c r="I408" i="2" s="1"/>
  <c r="H409" i="2"/>
  <c r="I409" i="2" s="1"/>
  <c r="H410" i="2"/>
  <c r="I410" i="2" s="1"/>
  <c r="H411" i="2"/>
  <c r="I411" i="2" s="1"/>
  <c r="H412" i="2"/>
  <c r="I412" i="2" s="1"/>
  <c r="H413" i="2"/>
  <c r="I413" i="2" s="1"/>
  <c r="H414" i="2"/>
  <c r="I414" i="2" s="1"/>
  <c r="H415" i="2"/>
  <c r="I415" i="2" s="1"/>
  <c r="H416" i="2"/>
  <c r="I416" i="2" s="1"/>
  <c r="H417" i="2"/>
  <c r="I417" i="2" s="1"/>
  <c r="H418" i="2"/>
  <c r="I418" i="2" s="1"/>
  <c r="H419" i="2"/>
  <c r="I419" i="2" s="1"/>
  <c r="H420" i="2"/>
  <c r="I420" i="2" s="1"/>
  <c r="H421" i="2"/>
  <c r="I421" i="2" s="1"/>
  <c r="H422" i="2"/>
  <c r="I422" i="2" s="1"/>
  <c r="H423" i="2"/>
  <c r="I423" i="2" s="1"/>
  <c r="H424" i="2"/>
  <c r="I424" i="2" s="1"/>
  <c r="H425" i="2"/>
  <c r="I425" i="2" s="1"/>
  <c r="H426" i="2"/>
  <c r="I426" i="2" s="1"/>
  <c r="H427" i="2"/>
  <c r="I427" i="2" s="1"/>
  <c r="H428" i="2"/>
  <c r="I428" i="2" s="1"/>
  <c r="H429" i="2"/>
  <c r="I429" i="2" s="1"/>
  <c r="H430" i="2"/>
  <c r="I430" i="2" s="1"/>
  <c r="H431" i="2"/>
  <c r="I431" i="2" s="1"/>
  <c r="H432" i="2"/>
  <c r="I432" i="2" s="1"/>
  <c r="H433" i="2"/>
  <c r="I433" i="2" s="1"/>
  <c r="H434" i="2"/>
  <c r="I434" i="2" s="1"/>
  <c r="H435" i="2"/>
  <c r="I435" i="2" s="1"/>
  <c r="H436" i="2"/>
  <c r="I436" i="2" s="1"/>
  <c r="H437" i="2"/>
  <c r="I437" i="2" s="1"/>
  <c r="H438" i="2"/>
  <c r="I438" i="2" s="1"/>
  <c r="H439" i="2"/>
  <c r="I439" i="2" s="1"/>
  <c r="H440" i="2"/>
  <c r="I440" i="2" s="1"/>
  <c r="H441" i="2"/>
  <c r="I441" i="2" s="1"/>
  <c r="H442" i="2"/>
  <c r="I442" i="2" s="1"/>
  <c r="H443" i="2"/>
  <c r="I443" i="2" s="1"/>
  <c r="H444" i="2"/>
  <c r="I444" i="2" s="1"/>
  <c r="H445" i="2"/>
  <c r="I445" i="2" s="1"/>
  <c r="H446" i="2"/>
  <c r="I446" i="2" s="1"/>
  <c r="H447" i="2"/>
  <c r="I447" i="2" s="1"/>
  <c r="H448" i="2"/>
  <c r="I448" i="2" s="1"/>
  <c r="H449" i="2"/>
  <c r="I449" i="2" s="1"/>
  <c r="H450" i="2"/>
  <c r="I450" i="2" s="1"/>
  <c r="H451" i="2"/>
  <c r="I451" i="2" s="1"/>
  <c r="H452" i="2"/>
  <c r="I452" i="2" s="1"/>
  <c r="H453" i="2"/>
  <c r="I453" i="2" s="1"/>
  <c r="H454" i="2"/>
  <c r="I454" i="2" s="1"/>
  <c r="H455" i="2"/>
  <c r="I455" i="2" s="1"/>
  <c r="H456" i="2"/>
  <c r="I456" i="2" s="1"/>
  <c r="H457" i="2"/>
  <c r="I457" i="2" s="1"/>
  <c r="H458" i="2"/>
  <c r="I458" i="2" s="1"/>
  <c r="H459" i="2"/>
  <c r="I459" i="2" s="1"/>
  <c r="H460" i="2"/>
  <c r="I460" i="2" s="1"/>
  <c r="H461" i="2"/>
  <c r="I461" i="2" s="1"/>
  <c r="H462" i="2"/>
  <c r="I462" i="2" s="1"/>
  <c r="H463" i="2"/>
  <c r="I463" i="2" s="1"/>
  <c r="H464" i="2"/>
  <c r="I464" i="2" s="1"/>
  <c r="H465" i="2"/>
  <c r="I465" i="2" s="1"/>
  <c r="H466" i="2"/>
  <c r="I466" i="2" s="1"/>
  <c r="H467" i="2"/>
  <c r="I467" i="2" s="1"/>
  <c r="H468" i="2"/>
  <c r="I468" i="2" s="1"/>
  <c r="H469" i="2"/>
  <c r="I469" i="2" s="1"/>
  <c r="H470" i="2"/>
  <c r="I470" i="2" s="1"/>
  <c r="H471" i="2"/>
  <c r="I471" i="2" s="1"/>
  <c r="H472" i="2"/>
  <c r="I472" i="2" s="1"/>
  <c r="H473" i="2"/>
  <c r="I473" i="2" s="1"/>
  <c r="H474" i="2"/>
  <c r="I474" i="2" s="1"/>
  <c r="H475" i="2"/>
  <c r="I475" i="2" s="1"/>
  <c r="H476" i="2"/>
  <c r="I476" i="2" s="1"/>
  <c r="H477" i="2"/>
  <c r="I477" i="2" s="1"/>
  <c r="H478" i="2"/>
  <c r="I478" i="2" s="1"/>
  <c r="H479" i="2"/>
  <c r="I479" i="2" s="1"/>
  <c r="H480" i="2"/>
  <c r="I480" i="2" s="1"/>
  <c r="H481" i="2"/>
  <c r="I481" i="2" s="1"/>
  <c r="H482" i="2"/>
  <c r="I482" i="2" s="1"/>
  <c r="H483" i="2"/>
  <c r="I483" i="2" s="1"/>
  <c r="H484" i="2"/>
  <c r="I484" i="2" s="1"/>
  <c r="H485" i="2"/>
  <c r="I485" i="2" s="1"/>
  <c r="H486" i="2"/>
  <c r="I486" i="2" s="1"/>
  <c r="H487" i="2"/>
  <c r="I487" i="2" s="1"/>
  <c r="H488" i="2"/>
  <c r="I488" i="2" s="1"/>
  <c r="H489" i="2"/>
  <c r="I489" i="2" s="1"/>
  <c r="H490" i="2"/>
  <c r="I490" i="2" s="1"/>
  <c r="H491" i="2"/>
  <c r="I491" i="2" s="1"/>
  <c r="H492" i="2"/>
  <c r="I492" i="2" s="1"/>
  <c r="H493" i="2"/>
  <c r="I493" i="2" s="1"/>
  <c r="H494" i="2"/>
  <c r="I494" i="2" s="1"/>
  <c r="H495" i="2"/>
  <c r="I495" i="2" s="1"/>
  <c r="H496" i="2"/>
  <c r="I496" i="2" s="1"/>
  <c r="H497" i="2"/>
  <c r="I497" i="2" s="1"/>
  <c r="H498" i="2"/>
  <c r="I498" i="2" s="1"/>
  <c r="H499" i="2"/>
  <c r="I499" i="2" s="1"/>
  <c r="H500" i="2"/>
  <c r="I500" i="2" s="1"/>
  <c r="H501" i="2"/>
  <c r="I501" i="2" s="1"/>
  <c r="H502" i="2"/>
  <c r="I502" i="2" s="1"/>
  <c r="H503" i="2"/>
  <c r="I503" i="2" s="1"/>
  <c r="H504" i="2"/>
  <c r="I504" i="2" s="1"/>
  <c r="H505" i="2"/>
  <c r="I505" i="2" s="1"/>
  <c r="H506" i="2"/>
  <c r="I506" i="2" s="1"/>
  <c r="H507" i="2"/>
  <c r="I507" i="2" s="1"/>
  <c r="H508" i="2"/>
  <c r="I508" i="2" s="1"/>
  <c r="H509" i="2"/>
  <c r="I509" i="2" s="1"/>
  <c r="H510" i="2"/>
  <c r="I510" i="2" s="1"/>
  <c r="H511" i="2"/>
  <c r="I511" i="2" s="1"/>
  <c r="H512" i="2"/>
  <c r="I512" i="2" s="1"/>
  <c r="H513" i="2"/>
  <c r="I513" i="2" s="1"/>
  <c r="H514" i="2"/>
  <c r="I514" i="2" s="1"/>
  <c r="H515" i="2"/>
  <c r="I515" i="2" s="1"/>
  <c r="H516" i="2"/>
  <c r="I516" i="2" s="1"/>
  <c r="H517" i="2"/>
  <c r="I517" i="2" s="1"/>
  <c r="H518" i="2"/>
  <c r="I518" i="2" s="1"/>
  <c r="H519" i="2"/>
  <c r="I519" i="2" s="1"/>
  <c r="H520" i="2"/>
  <c r="I520" i="2" s="1"/>
  <c r="H521" i="2"/>
  <c r="I521" i="2" s="1"/>
  <c r="H522" i="2"/>
  <c r="I522" i="2" s="1"/>
  <c r="H523" i="2"/>
  <c r="I523" i="2" s="1"/>
  <c r="H524" i="2"/>
  <c r="I524" i="2" s="1"/>
  <c r="H525" i="2"/>
  <c r="I525" i="2" s="1"/>
  <c r="H526" i="2"/>
  <c r="I526" i="2" s="1"/>
  <c r="H527" i="2"/>
  <c r="I527" i="2" s="1"/>
  <c r="H528" i="2"/>
  <c r="I528" i="2" s="1"/>
  <c r="H529" i="2"/>
  <c r="I529" i="2" s="1"/>
  <c r="H530" i="2"/>
  <c r="I530" i="2" s="1"/>
  <c r="H531" i="2"/>
  <c r="I531" i="2" s="1"/>
  <c r="H532" i="2"/>
  <c r="I532" i="2" s="1"/>
  <c r="H533" i="2"/>
  <c r="I533" i="2" s="1"/>
  <c r="H534" i="2"/>
  <c r="I534" i="2" s="1"/>
  <c r="H535" i="2"/>
  <c r="I535" i="2" s="1"/>
  <c r="H536" i="2"/>
  <c r="I536" i="2" s="1"/>
  <c r="H537" i="2"/>
  <c r="I537" i="2" s="1"/>
  <c r="H538" i="2"/>
  <c r="I538" i="2" s="1"/>
  <c r="H539" i="2"/>
  <c r="I539" i="2" s="1"/>
  <c r="H540" i="2"/>
  <c r="I540" i="2" s="1"/>
  <c r="H541" i="2"/>
  <c r="I541" i="2" s="1"/>
  <c r="H542" i="2"/>
  <c r="I542" i="2" s="1"/>
  <c r="H543" i="2"/>
  <c r="I543" i="2" s="1"/>
  <c r="H544" i="2"/>
  <c r="I544" i="2" s="1"/>
  <c r="H545" i="2"/>
  <c r="I545" i="2" s="1"/>
  <c r="H546" i="2"/>
  <c r="I546" i="2" s="1"/>
  <c r="H547" i="2"/>
  <c r="I547" i="2" s="1"/>
  <c r="H548" i="2"/>
  <c r="I548" i="2" s="1"/>
  <c r="H549" i="2"/>
  <c r="I549" i="2" s="1"/>
  <c r="H550" i="2"/>
  <c r="I550" i="2" s="1"/>
  <c r="H551" i="2"/>
  <c r="I551" i="2" s="1"/>
  <c r="H552" i="2"/>
  <c r="I552" i="2" s="1"/>
  <c r="H553" i="2"/>
  <c r="I553" i="2" s="1"/>
  <c r="H554" i="2"/>
  <c r="I554" i="2" s="1"/>
  <c r="H555" i="2"/>
  <c r="I555" i="2" s="1"/>
  <c r="H556" i="2"/>
  <c r="I556" i="2" s="1"/>
  <c r="H557" i="2"/>
  <c r="I557" i="2" s="1"/>
  <c r="H558" i="2"/>
  <c r="I558" i="2" s="1"/>
  <c r="H559" i="2"/>
  <c r="I559" i="2" s="1"/>
  <c r="H560" i="2"/>
  <c r="I560" i="2" s="1"/>
  <c r="H561" i="2"/>
  <c r="I561" i="2" s="1"/>
  <c r="H562" i="2"/>
  <c r="I562" i="2" s="1"/>
  <c r="H563" i="2"/>
  <c r="I563" i="2" s="1"/>
  <c r="H564" i="2"/>
  <c r="I564" i="2" s="1"/>
  <c r="H565" i="2"/>
  <c r="I565" i="2" s="1"/>
  <c r="H566" i="2"/>
  <c r="I566" i="2" s="1"/>
  <c r="H567" i="2"/>
  <c r="I567" i="2" s="1"/>
  <c r="H568" i="2"/>
  <c r="I568" i="2" s="1"/>
  <c r="H569" i="2"/>
  <c r="I569" i="2" s="1"/>
  <c r="H570" i="2"/>
  <c r="I570" i="2" s="1"/>
  <c r="H571" i="2"/>
  <c r="I571" i="2" s="1"/>
  <c r="H572" i="2"/>
  <c r="I572" i="2" s="1"/>
  <c r="H573" i="2"/>
  <c r="I573" i="2" s="1"/>
  <c r="H574" i="2"/>
  <c r="I574" i="2" s="1"/>
  <c r="H575" i="2"/>
  <c r="I575" i="2" s="1"/>
  <c r="H576" i="2"/>
  <c r="I576" i="2" s="1"/>
  <c r="H577" i="2"/>
  <c r="I577" i="2" s="1"/>
  <c r="H578" i="2"/>
  <c r="I578" i="2" s="1"/>
  <c r="H579" i="2"/>
  <c r="I579" i="2" s="1"/>
  <c r="H580" i="2"/>
  <c r="I580" i="2" s="1"/>
  <c r="H581" i="2"/>
  <c r="I581" i="2" s="1"/>
  <c r="H582" i="2"/>
  <c r="I582" i="2" s="1"/>
  <c r="H583" i="2"/>
  <c r="I583" i="2" s="1"/>
  <c r="H584" i="2"/>
  <c r="I584" i="2" s="1"/>
  <c r="H585" i="2"/>
  <c r="I585" i="2" s="1"/>
  <c r="H586" i="2"/>
  <c r="I586" i="2" s="1"/>
  <c r="H587" i="2"/>
  <c r="I587" i="2" s="1"/>
  <c r="H588" i="2"/>
  <c r="I588" i="2" s="1"/>
  <c r="H589" i="2"/>
  <c r="I589" i="2" s="1"/>
  <c r="H590" i="2"/>
  <c r="I590" i="2" s="1"/>
  <c r="H591" i="2"/>
  <c r="I591" i="2" s="1"/>
  <c r="H592" i="2"/>
  <c r="I592" i="2" s="1"/>
  <c r="H593" i="2"/>
  <c r="I593" i="2" s="1"/>
  <c r="H594" i="2"/>
  <c r="I594" i="2" s="1"/>
  <c r="H595" i="2"/>
  <c r="I595" i="2" s="1"/>
  <c r="H596" i="2"/>
  <c r="I596" i="2" s="1"/>
  <c r="H597" i="2"/>
  <c r="I597" i="2" s="1"/>
  <c r="H598" i="2"/>
  <c r="I598" i="2" s="1"/>
  <c r="H599" i="2"/>
  <c r="I599" i="2" s="1"/>
  <c r="H600" i="2"/>
  <c r="I600" i="2" s="1"/>
  <c r="H601" i="2"/>
  <c r="I601" i="2" s="1"/>
  <c r="H602" i="2"/>
  <c r="I602" i="2" s="1"/>
  <c r="H603" i="2"/>
  <c r="I603" i="2" s="1"/>
  <c r="H604" i="2"/>
  <c r="I604" i="2" s="1"/>
  <c r="H605" i="2"/>
  <c r="I605" i="2" s="1"/>
  <c r="H606" i="2"/>
  <c r="I606" i="2" s="1"/>
  <c r="H607" i="2"/>
  <c r="I607" i="2" s="1"/>
  <c r="H608" i="2"/>
  <c r="I608" i="2" s="1"/>
  <c r="H609" i="2"/>
  <c r="I609" i="2" s="1"/>
  <c r="H610" i="2"/>
  <c r="I610" i="2" s="1"/>
  <c r="H611" i="2"/>
  <c r="I611" i="2" s="1"/>
  <c r="H612" i="2"/>
  <c r="I612" i="2" s="1"/>
  <c r="H613" i="2"/>
  <c r="I613" i="2" s="1"/>
  <c r="H614" i="2"/>
  <c r="I614" i="2" s="1"/>
  <c r="H615" i="2"/>
  <c r="I615" i="2" s="1"/>
  <c r="H616" i="2"/>
  <c r="I616" i="2" s="1"/>
  <c r="H617" i="2"/>
  <c r="I617" i="2" s="1"/>
  <c r="H618" i="2"/>
  <c r="I618" i="2" s="1"/>
  <c r="H619" i="2"/>
  <c r="I619" i="2" s="1"/>
  <c r="H620" i="2"/>
  <c r="I620" i="2" s="1"/>
  <c r="H621" i="2"/>
  <c r="I621" i="2" s="1"/>
  <c r="H622" i="2"/>
  <c r="I622" i="2" s="1"/>
  <c r="H623" i="2"/>
  <c r="I623" i="2" s="1"/>
  <c r="H624" i="2"/>
  <c r="I624" i="2" s="1"/>
  <c r="H625" i="2"/>
  <c r="I625" i="2" s="1"/>
  <c r="H626" i="2"/>
  <c r="I626" i="2" s="1"/>
  <c r="H627" i="2"/>
  <c r="I627" i="2" s="1"/>
  <c r="H628" i="2"/>
  <c r="I628" i="2" s="1"/>
  <c r="H629" i="2"/>
  <c r="I629" i="2" s="1"/>
  <c r="H630" i="2"/>
  <c r="I630" i="2" s="1"/>
  <c r="H631" i="2"/>
  <c r="I631" i="2" s="1"/>
  <c r="H632" i="2"/>
  <c r="I632" i="2" s="1"/>
  <c r="H633" i="2"/>
  <c r="I633" i="2" s="1"/>
  <c r="H634" i="2"/>
  <c r="I634" i="2" s="1"/>
  <c r="H635" i="2"/>
  <c r="I635" i="2" s="1"/>
  <c r="H636" i="2"/>
  <c r="I636" i="2" s="1"/>
  <c r="H637" i="2"/>
  <c r="I637" i="2" s="1"/>
  <c r="H638" i="2"/>
  <c r="I638" i="2" s="1"/>
  <c r="H639" i="2"/>
  <c r="I639" i="2" s="1"/>
  <c r="H640" i="2"/>
  <c r="I640" i="2" s="1"/>
  <c r="H641" i="2"/>
  <c r="I641" i="2" s="1"/>
  <c r="H642" i="2"/>
  <c r="I642" i="2" s="1"/>
  <c r="H643" i="2"/>
  <c r="I643" i="2" s="1"/>
  <c r="H644" i="2"/>
  <c r="I644" i="2" s="1"/>
  <c r="H645" i="2"/>
  <c r="I645" i="2" s="1"/>
  <c r="H646" i="2"/>
  <c r="I646" i="2" s="1"/>
  <c r="H647" i="2"/>
  <c r="I647" i="2" s="1"/>
  <c r="H648" i="2"/>
  <c r="I648" i="2" s="1"/>
  <c r="H649" i="2"/>
  <c r="I649" i="2" s="1"/>
  <c r="H650" i="2"/>
  <c r="I650" i="2" s="1"/>
  <c r="H651" i="2"/>
  <c r="I651" i="2" s="1"/>
  <c r="H652" i="2"/>
  <c r="I652" i="2" s="1"/>
  <c r="H653" i="2"/>
  <c r="I653" i="2" s="1"/>
  <c r="H654" i="2"/>
  <c r="I654" i="2" s="1"/>
  <c r="H655" i="2"/>
  <c r="I655" i="2" s="1"/>
  <c r="H656" i="2"/>
  <c r="I656" i="2" s="1"/>
  <c r="H657" i="2"/>
  <c r="I657" i="2" s="1"/>
  <c r="H658" i="2"/>
  <c r="I658" i="2" s="1"/>
  <c r="H659" i="2"/>
  <c r="I659" i="2" s="1"/>
  <c r="H660" i="2"/>
  <c r="I660" i="2" s="1"/>
  <c r="H661" i="2"/>
  <c r="I661" i="2" s="1"/>
  <c r="H662" i="2"/>
  <c r="I662" i="2" s="1"/>
  <c r="H663" i="2"/>
  <c r="I663" i="2" s="1"/>
  <c r="H664" i="2"/>
  <c r="I664" i="2" s="1"/>
  <c r="H665" i="2"/>
  <c r="I665" i="2" s="1"/>
  <c r="H666" i="2"/>
  <c r="I666" i="2" s="1"/>
  <c r="H667" i="2"/>
  <c r="I667" i="2" s="1"/>
  <c r="H668" i="2"/>
  <c r="I668" i="2" s="1"/>
  <c r="H669" i="2"/>
  <c r="I669" i="2" s="1"/>
  <c r="H670" i="2"/>
  <c r="I670" i="2" s="1"/>
  <c r="H671" i="2"/>
  <c r="I671" i="2" s="1"/>
  <c r="H672" i="2"/>
  <c r="I672" i="2" s="1"/>
  <c r="H673" i="2"/>
  <c r="I673" i="2" s="1"/>
  <c r="H674" i="2"/>
  <c r="I674" i="2" s="1"/>
  <c r="H675" i="2"/>
  <c r="I675" i="2" s="1"/>
  <c r="H676" i="2"/>
  <c r="I676" i="2" s="1"/>
  <c r="H677" i="2"/>
  <c r="I677" i="2" s="1"/>
  <c r="H678" i="2"/>
  <c r="I678" i="2" s="1"/>
  <c r="H679" i="2"/>
  <c r="I679" i="2" s="1"/>
  <c r="H680" i="2"/>
  <c r="I680" i="2" s="1"/>
  <c r="H681" i="2"/>
  <c r="I681" i="2" s="1"/>
  <c r="H682" i="2"/>
  <c r="I682" i="2" s="1"/>
  <c r="H683" i="2"/>
  <c r="I683" i="2" s="1"/>
  <c r="H684" i="2"/>
  <c r="I684" i="2" s="1"/>
  <c r="H685" i="2"/>
  <c r="I685" i="2" s="1"/>
  <c r="H686" i="2"/>
  <c r="I686" i="2" s="1"/>
  <c r="H687" i="2"/>
  <c r="I687" i="2" s="1"/>
  <c r="H688" i="2"/>
  <c r="I688" i="2" s="1"/>
  <c r="H689" i="2"/>
  <c r="I689" i="2" s="1"/>
  <c r="H690" i="2"/>
  <c r="I690" i="2" s="1"/>
  <c r="H691" i="2"/>
  <c r="I691" i="2" s="1"/>
  <c r="H692" i="2"/>
  <c r="I692" i="2" s="1"/>
  <c r="H693" i="2"/>
  <c r="I693" i="2" s="1"/>
  <c r="H694" i="2"/>
  <c r="I694" i="2" s="1"/>
  <c r="H695" i="2"/>
  <c r="I695" i="2" s="1"/>
  <c r="H696" i="2"/>
  <c r="I696" i="2" s="1"/>
  <c r="H697" i="2"/>
  <c r="I697" i="2" s="1"/>
  <c r="H698" i="2"/>
  <c r="I698" i="2" s="1"/>
  <c r="H699" i="2"/>
  <c r="I699" i="2" s="1"/>
  <c r="H700" i="2"/>
  <c r="I700" i="2" s="1"/>
  <c r="H701" i="2"/>
  <c r="I701" i="2" s="1"/>
  <c r="H702" i="2"/>
  <c r="I702" i="2" s="1"/>
  <c r="H703" i="2"/>
  <c r="I703" i="2" s="1"/>
  <c r="H704" i="2"/>
  <c r="I704" i="2" s="1"/>
  <c r="H705" i="2"/>
  <c r="I705" i="2" s="1"/>
  <c r="H706" i="2"/>
  <c r="I706" i="2" s="1"/>
  <c r="H707" i="2"/>
  <c r="I707" i="2" s="1"/>
  <c r="H708" i="2"/>
  <c r="I708" i="2" s="1"/>
  <c r="H709" i="2"/>
  <c r="I709" i="2" s="1"/>
  <c r="H710" i="2"/>
  <c r="I710" i="2" s="1"/>
  <c r="H711" i="2"/>
  <c r="I711" i="2" s="1"/>
  <c r="H712" i="2"/>
  <c r="I712" i="2" s="1"/>
  <c r="H713" i="2"/>
  <c r="I713" i="2" s="1"/>
  <c r="H714" i="2"/>
  <c r="I714" i="2" s="1"/>
  <c r="H715" i="2"/>
  <c r="I715" i="2" s="1"/>
  <c r="H716" i="2"/>
  <c r="I716" i="2" s="1"/>
  <c r="H717" i="2"/>
  <c r="I717" i="2" s="1"/>
  <c r="H718" i="2"/>
  <c r="I718" i="2" s="1"/>
  <c r="H719" i="2"/>
  <c r="I719" i="2" s="1"/>
  <c r="H720" i="2"/>
  <c r="I720" i="2" s="1"/>
  <c r="H721" i="2"/>
  <c r="I721" i="2" s="1"/>
  <c r="H722" i="2"/>
  <c r="I722" i="2" s="1"/>
  <c r="H723" i="2"/>
  <c r="I723" i="2" s="1"/>
  <c r="H724" i="2"/>
  <c r="I724" i="2" s="1"/>
  <c r="H725" i="2"/>
  <c r="I725" i="2" s="1"/>
  <c r="H726" i="2"/>
  <c r="I726" i="2" s="1"/>
  <c r="H727" i="2"/>
  <c r="I727" i="2" s="1"/>
  <c r="H728" i="2"/>
  <c r="I728" i="2" s="1"/>
  <c r="H729" i="2"/>
  <c r="I729" i="2" s="1"/>
  <c r="H730" i="2"/>
  <c r="I730" i="2" s="1"/>
  <c r="H731" i="2"/>
  <c r="I731" i="2" s="1"/>
  <c r="H732" i="2"/>
  <c r="I732" i="2" s="1"/>
  <c r="H733" i="2"/>
  <c r="I733" i="2" s="1"/>
  <c r="H734" i="2"/>
  <c r="I734" i="2" s="1"/>
  <c r="H735" i="2"/>
  <c r="I735" i="2" s="1"/>
  <c r="H736" i="2"/>
  <c r="I736" i="2" s="1"/>
  <c r="H737" i="2"/>
  <c r="I737" i="2" s="1"/>
  <c r="H738" i="2"/>
  <c r="I738" i="2" s="1"/>
  <c r="H739" i="2"/>
  <c r="I739" i="2" s="1"/>
  <c r="H740" i="2"/>
  <c r="I740" i="2" s="1"/>
  <c r="H741" i="2"/>
  <c r="I741" i="2" s="1"/>
  <c r="H742" i="2"/>
  <c r="I742" i="2" s="1"/>
  <c r="H743" i="2"/>
  <c r="I743" i="2" s="1"/>
  <c r="H744" i="2"/>
  <c r="I744" i="2" s="1"/>
  <c r="H745" i="2"/>
  <c r="I745" i="2" s="1"/>
  <c r="H746" i="2"/>
  <c r="I746" i="2" s="1"/>
  <c r="H747" i="2"/>
  <c r="I747" i="2" s="1"/>
  <c r="H748" i="2"/>
  <c r="I748" i="2" s="1"/>
  <c r="H749" i="2"/>
  <c r="I749" i="2" s="1"/>
  <c r="H750" i="2"/>
  <c r="I750" i="2" s="1"/>
  <c r="H751" i="2"/>
  <c r="I751" i="2" s="1"/>
  <c r="H752" i="2"/>
  <c r="I752" i="2" s="1"/>
  <c r="H753" i="2"/>
  <c r="I753" i="2" s="1"/>
  <c r="H754" i="2"/>
  <c r="I754" i="2" s="1"/>
  <c r="H755" i="2"/>
  <c r="I755" i="2" s="1"/>
  <c r="H756" i="2"/>
  <c r="I756" i="2" s="1"/>
  <c r="H757" i="2"/>
  <c r="I757" i="2" s="1"/>
  <c r="H758" i="2"/>
  <c r="I758" i="2" s="1"/>
  <c r="H759" i="2"/>
  <c r="I759" i="2" s="1"/>
  <c r="H760" i="2"/>
  <c r="I760" i="2" s="1"/>
  <c r="H761" i="2"/>
  <c r="I761" i="2" s="1"/>
  <c r="H762" i="2"/>
  <c r="I762" i="2" s="1"/>
  <c r="H763" i="2"/>
  <c r="I763" i="2" s="1"/>
  <c r="H764" i="2"/>
  <c r="I764" i="2" s="1"/>
  <c r="H765" i="2"/>
  <c r="I765" i="2" s="1"/>
  <c r="H766" i="2"/>
  <c r="I766" i="2" s="1"/>
  <c r="H767" i="2"/>
  <c r="I767" i="2" s="1"/>
  <c r="H768" i="2"/>
  <c r="I768" i="2" s="1"/>
  <c r="H769" i="2"/>
  <c r="I769" i="2" s="1"/>
  <c r="H770" i="2"/>
  <c r="I770" i="2" s="1"/>
  <c r="H771" i="2"/>
  <c r="I771" i="2" s="1"/>
  <c r="H772" i="2"/>
  <c r="I772" i="2" s="1"/>
  <c r="H773" i="2"/>
  <c r="I773" i="2" s="1"/>
  <c r="H774" i="2"/>
  <c r="I774" i="2" s="1"/>
  <c r="H775" i="2"/>
  <c r="I775" i="2" s="1"/>
  <c r="H776" i="2"/>
  <c r="I776" i="2" s="1"/>
  <c r="H777" i="2"/>
  <c r="I777" i="2" s="1"/>
  <c r="H778" i="2"/>
  <c r="I778" i="2" s="1"/>
  <c r="H779" i="2"/>
  <c r="I779" i="2" s="1"/>
  <c r="H780" i="2"/>
  <c r="I780" i="2" s="1"/>
  <c r="H781" i="2"/>
  <c r="I781" i="2" s="1"/>
  <c r="H782" i="2"/>
  <c r="I782" i="2" s="1"/>
  <c r="H783" i="2"/>
  <c r="I783" i="2" s="1"/>
  <c r="H784" i="2"/>
  <c r="I784" i="2" s="1"/>
  <c r="H785" i="2"/>
  <c r="I785" i="2" s="1"/>
  <c r="H786" i="2"/>
  <c r="I786" i="2" s="1"/>
  <c r="H787" i="2"/>
  <c r="I787" i="2" s="1"/>
  <c r="H788" i="2"/>
  <c r="I788" i="2" s="1"/>
  <c r="H789" i="2"/>
  <c r="I789" i="2" s="1"/>
  <c r="H790" i="2"/>
  <c r="I790" i="2" s="1"/>
  <c r="H791" i="2"/>
  <c r="I791" i="2" s="1"/>
  <c r="H792" i="2"/>
  <c r="I792" i="2" s="1"/>
  <c r="H793" i="2"/>
  <c r="I793" i="2" s="1"/>
  <c r="H794" i="2"/>
  <c r="I794" i="2" s="1"/>
  <c r="H795" i="2"/>
  <c r="I795" i="2" s="1"/>
  <c r="H796" i="2"/>
  <c r="I796" i="2" s="1"/>
  <c r="H797" i="2"/>
  <c r="I797" i="2" s="1"/>
  <c r="H798" i="2"/>
  <c r="I798" i="2" s="1"/>
  <c r="H799" i="2"/>
  <c r="I799" i="2" s="1"/>
  <c r="H800" i="2"/>
  <c r="I800" i="2" s="1"/>
  <c r="H801" i="2"/>
  <c r="I801" i="2" s="1"/>
  <c r="H802" i="2"/>
  <c r="I802" i="2" s="1"/>
  <c r="H803" i="2"/>
  <c r="I803" i="2" s="1"/>
  <c r="H804" i="2"/>
  <c r="I804" i="2" s="1"/>
  <c r="H805" i="2"/>
  <c r="I805" i="2" s="1"/>
  <c r="H806" i="2"/>
  <c r="I806" i="2" s="1"/>
  <c r="H807" i="2"/>
  <c r="I807" i="2" s="1"/>
  <c r="H808" i="2"/>
  <c r="I808" i="2" s="1"/>
  <c r="H809" i="2"/>
  <c r="I809" i="2" s="1"/>
  <c r="H810" i="2"/>
  <c r="I810" i="2" s="1"/>
  <c r="H811" i="2"/>
  <c r="I811" i="2" s="1"/>
  <c r="H812" i="2"/>
  <c r="I812" i="2" s="1"/>
  <c r="H813" i="2"/>
  <c r="I813" i="2" s="1"/>
  <c r="H814" i="2"/>
  <c r="I814" i="2" s="1"/>
  <c r="H815" i="2"/>
  <c r="I815" i="2" s="1"/>
  <c r="H816" i="2"/>
  <c r="I816" i="2" s="1"/>
  <c r="H817" i="2"/>
  <c r="I817" i="2" s="1"/>
  <c r="H818" i="2"/>
  <c r="I818" i="2" s="1"/>
  <c r="H819" i="2"/>
  <c r="I819" i="2" s="1"/>
  <c r="H820" i="2"/>
  <c r="I820" i="2" s="1"/>
  <c r="H821" i="2"/>
  <c r="I821" i="2" s="1"/>
  <c r="H822" i="2"/>
  <c r="I822" i="2" s="1"/>
  <c r="H823" i="2"/>
  <c r="I823" i="2" s="1"/>
  <c r="H824" i="2"/>
  <c r="I824" i="2" s="1"/>
  <c r="H825" i="2"/>
  <c r="I825" i="2" s="1"/>
  <c r="H826" i="2"/>
  <c r="I826" i="2" s="1"/>
  <c r="H827" i="2"/>
  <c r="I827" i="2" s="1"/>
  <c r="H828" i="2"/>
  <c r="I828" i="2" s="1"/>
  <c r="H829" i="2"/>
  <c r="I829" i="2" s="1"/>
  <c r="H830" i="2"/>
  <c r="I830" i="2" s="1"/>
  <c r="H831" i="2"/>
  <c r="I831" i="2" s="1"/>
  <c r="H832" i="2"/>
  <c r="I832" i="2" s="1"/>
  <c r="H833" i="2"/>
  <c r="I833" i="2" s="1"/>
  <c r="H834" i="2"/>
  <c r="I834" i="2" s="1"/>
  <c r="H835" i="2"/>
  <c r="I835" i="2" s="1"/>
  <c r="H836" i="2"/>
  <c r="I836" i="2" s="1"/>
  <c r="H837" i="2"/>
  <c r="I837" i="2" s="1"/>
  <c r="H838" i="2"/>
  <c r="I838" i="2" s="1"/>
  <c r="H839" i="2"/>
  <c r="I839" i="2" s="1"/>
  <c r="H840" i="2"/>
  <c r="I840" i="2" s="1"/>
  <c r="H841" i="2"/>
  <c r="I841" i="2" s="1"/>
  <c r="H842" i="2"/>
  <c r="I842" i="2" s="1"/>
  <c r="H843" i="2"/>
  <c r="I843" i="2" s="1"/>
  <c r="H844" i="2"/>
  <c r="I844" i="2" s="1"/>
  <c r="H845" i="2"/>
  <c r="I845" i="2" s="1"/>
  <c r="H846" i="2"/>
  <c r="I846" i="2" s="1"/>
  <c r="H847" i="2"/>
  <c r="I847" i="2" s="1"/>
  <c r="H848" i="2"/>
  <c r="I848" i="2" s="1"/>
  <c r="H849" i="2"/>
  <c r="I849" i="2" s="1"/>
  <c r="H850" i="2"/>
  <c r="I850" i="2" s="1"/>
  <c r="H851" i="2"/>
  <c r="I851" i="2" s="1"/>
  <c r="H852" i="2"/>
  <c r="I852" i="2" s="1"/>
  <c r="H853" i="2"/>
  <c r="I853" i="2" s="1"/>
  <c r="H854" i="2"/>
  <c r="I854" i="2" s="1"/>
  <c r="H855" i="2"/>
  <c r="I855" i="2" s="1"/>
  <c r="H856" i="2"/>
  <c r="I856" i="2" s="1"/>
  <c r="H857" i="2"/>
  <c r="I857" i="2" s="1"/>
  <c r="H858" i="2"/>
  <c r="I858" i="2" s="1"/>
  <c r="H859" i="2"/>
  <c r="I859" i="2" s="1"/>
  <c r="H860" i="2"/>
  <c r="I860" i="2" s="1"/>
  <c r="H861" i="2"/>
  <c r="I861" i="2" s="1"/>
  <c r="H862" i="2"/>
  <c r="I862" i="2" s="1"/>
  <c r="H863" i="2"/>
  <c r="I863" i="2" s="1"/>
  <c r="H864" i="2"/>
  <c r="I864" i="2" s="1"/>
  <c r="H865" i="2"/>
  <c r="I865" i="2" s="1"/>
  <c r="H866" i="2"/>
  <c r="I866" i="2" s="1"/>
  <c r="H867" i="2"/>
  <c r="I867" i="2" s="1"/>
  <c r="H868" i="2"/>
  <c r="I868" i="2" s="1"/>
  <c r="H869" i="2"/>
  <c r="I869" i="2" s="1"/>
  <c r="H870" i="2"/>
  <c r="I870" i="2" s="1"/>
  <c r="H871" i="2"/>
  <c r="I871" i="2" s="1"/>
  <c r="H872" i="2"/>
  <c r="I872" i="2" s="1"/>
  <c r="H873" i="2"/>
  <c r="I873" i="2" s="1"/>
  <c r="H874" i="2"/>
  <c r="I874" i="2" s="1"/>
  <c r="H875" i="2"/>
  <c r="I875" i="2" s="1"/>
  <c r="H876" i="2"/>
  <c r="I876" i="2" s="1"/>
  <c r="H877" i="2"/>
  <c r="I877" i="2" s="1"/>
  <c r="H878" i="2"/>
  <c r="I878" i="2" s="1"/>
  <c r="H879" i="2"/>
  <c r="I879" i="2" s="1"/>
  <c r="H880" i="2"/>
  <c r="I880" i="2" s="1"/>
  <c r="H881" i="2"/>
  <c r="I881" i="2" s="1"/>
  <c r="H882" i="2"/>
  <c r="I882" i="2" s="1"/>
  <c r="H883" i="2"/>
  <c r="I883" i="2" s="1"/>
  <c r="H884" i="2"/>
  <c r="I884" i="2" s="1"/>
  <c r="H885" i="2"/>
  <c r="I885" i="2" s="1"/>
  <c r="H886" i="2"/>
  <c r="I886" i="2" s="1"/>
  <c r="H887" i="2"/>
  <c r="I887" i="2" s="1"/>
  <c r="H888" i="2"/>
  <c r="I888" i="2" s="1"/>
  <c r="H889" i="2"/>
  <c r="I889" i="2" s="1"/>
  <c r="H890" i="2"/>
  <c r="I890" i="2" s="1"/>
  <c r="H891" i="2"/>
  <c r="I891" i="2" s="1"/>
  <c r="H892" i="2"/>
  <c r="I892" i="2" s="1"/>
  <c r="H893" i="2"/>
  <c r="I893" i="2" s="1"/>
  <c r="H894" i="2"/>
  <c r="I894" i="2" s="1"/>
  <c r="H895" i="2"/>
  <c r="I895" i="2" s="1"/>
  <c r="H896" i="2"/>
  <c r="I896" i="2" s="1"/>
  <c r="H897" i="2"/>
  <c r="I897" i="2" s="1"/>
  <c r="H898" i="2"/>
  <c r="I898" i="2" s="1"/>
  <c r="H899" i="2"/>
  <c r="I899" i="2" s="1"/>
  <c r="H900" i="2"/>
  <c r="I900" i="2" s="1"/>
  <c r="H901" i="2"/>
  <c r="I901" i="2" s="1"/>
  <c r="H902" i="2"/>
  <c r="I902" i="2" s="1"/>
  <c r="H903" i="2"/>
  <c r="I903" i="2" s="1"/>
  <c r="H904" i="2"/>
  <c r="I904" i="2" s="1"/>
  <c r="H905" i="2"/>
  <c r="I905" i="2" s="1"/>
  <c r="H906" i="2"/>
  <c r="I906" i="2" s="1"/>
  <c r="H907" i="2"/>
  <c r="I907" i="2" s="1"/>
  <c r="H908" i="2"/>
  <c r="I908" i="2" s="1"/>
  <c r="H909" i="2"/>
  <c r="I909" i="2" s="1"/>
  <c r="H910" i="2"/>
  <c r="I910" i="2" s="1"/>
  <c r="H911" i="2"/>
  <c r="I911" i="2" s="1"/>
  <c r="H912" i="2"/>
  <c r="I912" i="2" s="1"/>
  <c r="H913" i="2"/>
  <c r="I913" i="2" s="1"/>
  <c r="H914" i="2"/>
  <c r="I914" i="2" s="1"/>
  <c r="H915" i="2"/>
  <c r="I915" i="2" s="1"/>
  <c r="H916" i="2"/>
  <c r="I916" i="2" s="1"/>
  <c r="H917" i="2"/>
  <c r="I917" i="2" s="1"/>
  <c r="H918" i="2"/>
  <c r="I918" i="2" s="1"/>
  <c r="H919" i="2"/>
  <c r="I919" i="2" s="1"/>
  <c r="H920" i="2"/>
  <c r="I920" i="2" s="1"/>
  <c r="H921" i="2"/>
  <c r="I921" i="2" s="1"/>
  <c r="H922" i="2"/>
  <c r="I922" i="2" s="1"/>
  <c r="H923" i="2"/>
  <c r="I923" i="2" s="1"/>
  <c r="H924" i="2"/>
  <c r="I924" i="2" s="1"/>
  <c r="H925" i="2"/>
  <c r="I925" i="2" s="1"/>
  <c r="H926" i="2"/>
  <c r="I926" i="2" s="1"/>
  <c r="H927" i="2"/>
  <c r="I927" i="2" s="1"/>
  <c r="H928" i="2"/>
  <c r="I928" i="2" s="1"/>
  <c r="H929" i="2"/>
  <c r="I929" i="2" s="1"/>
  <c r="H930" i="2"/>
  <c r="I930" i="2" s="1"/>
  <c r="H931" i="2"/>
  <c r="I931" i="2" s="1"/>
  <c r="H932" i="2"/>
  <c r="I932" i="2" s="1"/>
  <c r="H933" i="2"/>
  <c r="I933" i="2" s="1"/>
  <c r="H934" i="2"/>
  <c r="I934" i="2" s="1"/>
  <c r="H935" i="2"/>
  <c r="I935" i="2" s="1"/>
  <c r="H936" i="2"/>
  <c r="I936" i="2" s="1"/>
  <c r="H937" i="2"/>
  <c r="I937" i="2" s="1"/>
  <c r="H938" i="2"/>
  <c r="I938" i="2" s="1"/>
  <c r="H939" i="2"/>
  <c r="I939" i="2" s="1"/>
  <c r="H940" i="2"/>
  <c r="I940" i="2" s="1"/>
  <c r="H941" i="2"/>
  <c r="I941" i="2" s="1"/>
  <c r="H942" i="2"/>
  <c r="I942" i="2" s="1"/>
  <c r="H943" i="2"/>
  <c r="I943" i="2" s="1"/>
  <c r="H944" i="2"/>
  <c r="I944" i="2" s="1"/>
  <c r="H945" i="2"/>
  <c r="I945" i="2" s="1"/>
  <c r="H946" i="2"/>
  <c r="I946" i="2" s="1"/>
  <c r="H947" i="2"/>
  <c r="I947" i="2" s="1"/>
  <c r="H948" i="2"/>
  <c r="I948" i="2" s="1"/>
  <c r="H949" i="2"/>
  <c r="I949" i="2" s="1"/>
  <c r="H950" i="2"/>
  <c r="I950" i="2" s="1"/>
  <c r="H951" i="2"/>
  <c r="I951" i="2" s="1"/>
  <c r="H952" i="2"/>
  <c r="I952" i="2" s="1"/>
  <c r="H953" i="2"/>
  <c r="I953" i="2" s="1"/>
  <c r="H954" i="2"/>
  <c r="I954" i="2" s="1"/>
  <c r="H955" i="2"/>
  <c r="I955" i="2" s="1"/>
  <c r="H956" i="2"/>
  <c r="I956" i="2" s="1"/>
  <c r="H957" i="2"/>
  <c r="I957" i="2" s="1"/>
  <c r="H958" i="2"/>
  <c r="I958" i="2" s="1"/>
  <c r="H959" i="2"/>
  <c r="I959" i="2" s="1"/>
  <c r="H960" i="2"/>
  <c r="I960" i="2" s="1"/>
  <c r="H961" i="2"/>
  <c r="I961" i="2" s="1"/>
  <c r="H962" i="2"/>
  <c r="I962" i="2" s="1"/>
  <c r="H963" i="2"/>
  <c r="I963" i="2" s="1"/>
  <c r="H964" i="2"/>
  <c r="I964" i="2" s="1"/>
  <c r="H965" i="2"/>
  <c r="I965" i="2" s="1"/>
  <c r="H966" i="2"/>
  <c r="I966" i="2" s="1"/>
  <c r="H967" i="2"/>
  <c r="I967" i="2" s="1"/>
  <c r="H968" i="2"/>
  <c r="I968" i="2" s="1"/>
  <c r="H969" i="2"/>
  <c r="I969" i="2" s="1"/>
  <c r="H970" i="2"/>
  <c r="I970" i="2" s="1"/>
  <c r="H971" i="2"/>
  <c r="I971" i="2" s="1"/>
  <c r="H972" i="2"/>
  <c r="I972" i="2" s="1"/>
  <c r="H973" i="2"/>
  <c r="I973" i="2" s="1"/>
  <c r="H974" i="2"/>
  <c r="I974" i="2" s="1"/>
  <c r="H975" i="2"/>
  <c r="I975" i="2" s="1"/>
  <c r="H976" i="2"/>
  <c r="I976" i="2" s="1"/>
  <c r="H977" i="2"/>
  <c r="I977" i="2" s="1"/>
  <c r="H978" i="2"/>
  <c r="I978" i="2" s="1"/>
  <c r="H979" i="2"/>
  <c r="I979" i="2" s="1"/>
  <c r="H980" i="2"/>
  <c r="I980" i="2" s="1"/>
  <c r="H981" i="2"/>
  <c r="I981" i="2" s="1"/>
  <c r="H982" i="2"/>
  <c r="I982" i="2" s="1"/>
  <c r="H983" i="2"/>
  <c r="I983" i="2" s="1"/>
  <c r="H984" i="2"/>
  <c r="I984" i="2" s="1"/>
  <c r="H985" i="2"/>
  <c r="I985" i="2" s="1"/>
  <c r="H986" i="2"/>
  <c r="I986" i="2" s="1"/>
  <c r="H987" i="2"/>
  <c r="I987" i="2" s="1"/>
  <c r="H988" i="2"/>
  <c r="I988" i="2" s="1"/>
  <c r="H989" i="2"/>
  <c r="I989" i="2" s="1"/>
  <c r="H990" i="2"/>
  <c r="I990" i="2" s="1"/>
  <c r="H991" i="2"/>
  <c r="I991" i="2" s="1"/>
  <c r="H992" i="2"/>
  <c r="I992" i="2" s="1"/>
  <c r="H993" i="2"/>
  <c r="I993" i="2" s="1"/>
  <c r="H994" i="2"/>
  <c r="I994" i="2" s="1"/>
  <c r="H995" i="2"/>
  <c r="I995" i="2" s="1"/>
  <c r="H996" i="2"/>
  <c r="I996" i="2" s="1"/>
  <c r="H997" i="2"/>
  <c r="I997" i="2" s="1"/>
  <c r="H998" i="2"/>
  <c r="I998" i="2" s="1"/>
  <c r="H999" i="2"/>
  <c r="I999" i="2" s="1"/>
  <c r="H1000" i="2"/>
  <c r="I1000" i="2" s="1"/>
  <c r="H1001" i="2"/>
  <c r="I1001" i="2" s="1"/>
  <c r="H1002" i="2"/>
  <c r="I1002" i="2" s="1"/>
  <c r="H1003" i="2"/>
  <c r="I1003" i="2" s="1"/>
  <c r="H1004" i="2"/>
  <c r="I1004" i="2" s="1"/>
  <c r="H1005" i="2"/>
  <c r="I1005" i="2" s="1"/>
  <c r="H1006" i="2"/>
  <c r="I1006" i="2" s="1"/>
  <c r="H1007" i="2"/>
  <c r="I1007" i="2" s="1"/>
  <c r="H1008" i="2"/>
  <c r="I1008" i="2" s="1"/>
  <c r="H1009" i="2"/>
  <c r="I1009" i="2" s="1"/>
  <c r="H1010" i="2"/>
  <c r="I1010" i="2" s="1"/>
  <c r="H1011" i="2"/>
  <c r="I1011" i="2" s="1"/>
  <c r="H1012" i="2"/>
  <c r="I1012" i="2" s="1"/>
  <c r="H1013" i="2"/>
  <c r="I1013" i="2" s="1"/>
  <c r="H1014" i="2"/>
  <c r="I1014" i="2" s="1"/>
  <c r="H1015" i="2"/>
  <c r="I1015" i="2" s="1"/>
  <c r="H1016" i="2"/>
  <c r="I1016" i="2" s="1"/>
  <c r="H1017" i="2"/>
  <c r="I1017" i="2" s="1"/>
  <c r="H1018" i="2"/>
  <c r="I1018" i="2" s="1"/>
  <c r="H1019" i="2"/>
  <c r="I1019" i="2" s="1"/>
  <c r="H1020" i="2"/>
  <c r="I1020" i="2" s="1"/>
  <c r="H1021" i="2"/>
  <c r="I1021" i="2" s="1"/>
  <c r="H1022" i="2"/>
  <c r="I1022" i="2" s="1"/>
  <c r="H1023" i="2"/>
  <c r="I1023" i="2" s="1"/>
  <c r="H1024" i="2"/>
  <c r="I1024" i="2" s="1"/>
  <c r="H1025" i="2"/>
  <c r="I1025" i="2" s="1"/>
  <c r="H1026" i="2"/>
  <c r="I1026" i="2" s="1"/>
  <c r="H1027" i="2"/>
  <c r="I1027" i="2" s="1"/>
  <c r="H1028" i="2"/>
  <c r="I1028" i="2" s="1"/>
  <c r="H1029" i="2"/>
  <c r="I1029" i="2" s="1"/>
  <c r="H1030" i="2"/>
  <c r="I1030" i="2" s="1"/>
  <c r="H1031" i="2"/>
  <c r="I1031" i="2" s="1"/>
  <c r="H1032" i="2"/>
  <c r="I1032" i="2" s="1"/>
  <c r="H1033" i="2"/>
  <c r="I1033" i="2" s="1"/>
  <c r="H1034" i="2"/>
  <c r="I1034" i="2" s="1"/>
  <c r="H1035" i="2"/>
  <c r="I1035" i="2" s="1"/>
  <c r="H1036" i="2"/>
  <c r="I1036" i="2" s="1"/>
  <c r="H1037" i="2"/>
  <c r="I1037" i="2" s="1"/>
  <c r="H1038" i="2"/>
  <c r="I1038" i="2" s="1"/>
  <c r="H1039" i="2"/>
  <c r="I1039" i="2" s="1"/>
  <c r="H1040" i="2"/>
  <c r="I1040" i="2" s="1"/>
  <c r="H1041" i="2"/>
  <c r="I1041" i="2" s="1"/>
  <c r="H1042" i="2"/>
  <c r="I1042" i="2" s="1"/>
  <c r="H1043" i="2"/>
  <c r="I1043" i="2" s="1"/>
  <c r="H1044" i="2"/>
  <c r="I1044" i="2" s="1"/>
  <c r="H1045" i="2"/>
  <c r="I1045" i="2" s="1"/>
  <c r="H1046" i="2"/>
  <c r="I1046" i="2" s="1"/>
  <c r="H1047" i="2"/>
  <c r="I1047" i="2" s="1"/>
  <c r="H1048" i="2"/>
  <c r="I1048" i="2" s="1"/>
  <c r="H1049" i="2"/>
  <c r="I1049" i="2" s="1"/>
  <c r="H1050" i="2"/>
  <c r="I1050" i="2" s="1"/>
  <c r="H1051" i="2"/>
  <c r="I1051" i="2" s="1"/>
  <c r="H1052" i="2"/>
  <c r="I1052" i="2" s="1"/>
  <c r="H1053" i="2"/>
  <c r="I1053" i="2" s="1"/>
  <c r="H1054" i="2"/>
  <c r="I1054" i="2" s="1"/>
  <c r="H1055" i="2"/>
  <c r="I1055" i="2" s="1"/>
  <c r="H1056" i="2"/>
  <c r="I1056" i="2" s="1"/>
  <c r="H1057" i="2"/>
  <c r="I1057" i="2" s="1"/>
  <c r="H1058" i="2"/>
  <c r="I1058" i="2" s="1"/>
  <c r="H1059" i="2"/>
  <c r="I1059" i="2" s="1"/>
  <c r="H1060" i="2"/>
  <c r="I1060" i="2" s="1"/>
  <c r="H1061" i="2"/>
  <c r="I1061" i="2" s="1"/>
  <c r="H1062" i="2"/>
  <c r="I1062" i="2" s="1"/>
  <c r="H1063" i="2"/>
  <c r="I1063" i="2" s="1"/>
  <c r="H1064" i="2"/>
  <c r="I1064" i="2" s="1"/>
  <c r="H1065" i="2"/>
  <c r="I1065" i="2" s="1"/>
  <c r="H1066" i="2"/>
  <c r="I1066" i="2" s="1"/>
  <c r="H1067" i="2"/>
  <c r="I1067" i="2" s="1"/>
  <c r="H1068" i="2"/>
  <c r="I1068" i="2" s="1"/>
  <c r="H1069" i="2"/>
  <c r="I1069" i="2" s="1"/>
  <c r="H1070" i="2"/>
  <c r="I1070" i="2" s="1"/>
  <c r="H1071" i="2"/>
  <c r="I1071" i="2" s="1"/>
  <c r="H1072" i="2"/>
  <c r="I1072" i="2" s="1"/>
  <c r="H1073" i="2"/>
  <c r="I1073" i="2" s="1"/>
  <c r="H1074" i="2"/>
  <c r="I1074" i="2" s="1"/>
  <c r="H1075" i="2"/>
  <c r="I1075" i="2" s="1"/>
  <c r="H1076" i="2"/>
  <c r="I1076" i="2" s="1"/>
  <c r="H1077" i="2"/>
  <c r="I1077" i="2" s="1"/>
  <c r="H1078" i="2"/>
  <c r="I1078" i="2" s="1"/>
  <c r="H1079" i="2"/>
  <c r="I1079" i="2" s="1"/>
  <c r="H1080" i="2"/>
  <c r="I1080" i="2" s="1"/>
  <c r="H1081" i="2"/>
  <c r="I1081" i="2" s="1"/>
  <c r="H1082" i="2"/>
  <c r="I1082" i="2" s="1"/>
  <c r="H1083" i="2"/>
  <c r="I1083" i="2" s="1"/>
  <c r="H1084" i="2"/>
  <c r="I1084" i="2" s="1"/>
  <c r="H1085" i="2"/>
  <c r="I1085" i="2" s="1"/>
  <c r="H1086" i="2"/>
  <c r="I1086" i="2" s="1"/>
  <c r="H1087" i="2"/>
  <c r="I1087" i="2" s="1"/>
  <c r="H1088" i="2"/>
  <c r="I1088" i="2" s="1"/>
  <c r="H1089" i="2"/>
  <c r="I1089" i="2" s="1"/>
  <c r="H1090" i="2"/>
  <c r="I1090" i="2" s="1"/>
  <c r="H1091" i="2"/>
  <c r="I1091" i="2" s="1"/>
  <c r="H1092" i="2"/>
  <c r="I1092" i="2" s="1"/>
  <c r="H1093" i="2"/>
  <c r="I1093" i="2" s="1"/>
  <c r="H1094" i="2"/>
  <c r="I1094" i="2" s="1"/>
  <c r="H1095" i="2"/>
  <c r="I1095" i="2" s="1"/>
  <c r="H1096" i="2"/>
  <c r="I1096" i="2" s="1"/>
  <c r="H1097" i="2"/>
  <c r="I1097" i="2" s="1"/>
  <c r="H1098" i="2"/>
  <c r="I1098" i="2" s="1"/>
  <c r="H1099" i="2"/>
  <c r="I1099" i="2" s="1"/>
  <c r="H1100" i="2"/>
  <c r="I1100" i="2" s="1"/>
  <c r="H1101" i="2"/>
  <c r="I1101" i="2" s="1"/>
  <c r="H1102" i="2"/>
  <c r="I1102" i="2" s="1"/>
  <c r="H1103" i="2"/>
  <c r="I1103" i="2" s="1"/>
  <c r="H1104" i="2"/>
  <c r="I1104" i="2" s="1"/>
  <c r="H1105" i="2"/>
  <c r="I1105" i="2" s="1"/>
  <c r="H1106" i="2"/>
  <c r="I1106" i="2" s="1"/>
  <c r="H1107" i="2"/>
  <c r="I1107" i="2" s="1"/>
  <c r="H1108" i="2"/>
  <c r="I1108" i="2" s="1"/>
  <c r="H1109" i="2"/>
  <c r="I1109" i="2" s="1"/>
  <c r="H1110" i="2"/>
  <c r="I1110" i="2" s="1"/>
  <c r="H1111" i="2"/>
  <c r="I1111" i="2" s="1"/>
  <c r="H1112" i="2"/>
  <c r="I1112" i="2" s="1"/>
  <c r="H1113" i="2"/>
  <c r="I1113" i="2" s="1"/>
  <c r="H1114" i="2"/>
  <c r="I1114" i="2" s="1"/>
  <c r="H1115" i="2"/>
  <c r="I1115" i="2" s="1"/>
  <c r="H1116" i="2"/>
  <c r="I1116" i="2" s="1"/>
  <c r="H1117" i="2"/>
  <c r="I1117" i="2" s="1"/>
  <c r="H1118" i="2"/>
  <c r="I1118" i="2" s="1"/>
  <c r="H1119" i="2"/>
  <c r="I1119" i="2" s="1"/>
  <c r="H1120" i="2"/>
  <c r="I1120" i="2" s="1"/>
  <c r="H1121" i="2"/>
  <c r="I1121" i="2" s="1"/>
  <c r="H1122" i="2"/>
  <c r="I1122" i="2" s="1"/>
  <c r="H1123" i="2"/>
  <c r="I1123" i="2" s="1"/>
  <c r="H1124" i="2"/>
  <c r="I1124" i="2" s="1"/>
  <c r="H1125" i="2"/>
  <c r="I1125" i="2" s="1"/>
  <c r="H1126" i="2"/>
  <c r="I1126" i="2" s="1"/>
  <c r="H1127" i="2"/>
  <c r="I1127" i="2" s="1"/>
  <c r="H1128" i="2"/>
  <c r="I1128" i="2" s="1"/>
  <c r="H1129" i="2"/>
  <c r="I1129" i="2" s="1"/>
  <c r="H1130" i="2"/>
  <c r="I1130" i="2" s="1"/>
  <c r="H1131" i="2"/>
  <c r="I1131" i="2" s="1"/>
  <c r="H1132" i="2"/>
  <c r="I1132" i="2" s="1"/>
  <c r="H1133" i="2"/>
  <c r="I1133" i="2" s="1"/>
  <c r="H1134" i="2"/>
  <c r="I1134" i="2" s="1"/>
  <c r="H1135" i="2"/>
  <c r="I1135" i="2" s="1"/>
  <c r="H1136" i="2"/>
  <c r="I1136" i="2" s="1"/>
  <c r="H1137" i="2"/>
  <c r="I1137" i="2" s="1"/>
  <c r="H1138" i="2"/>
  <c r="I1138" i="2" s="1"/>
  <c r="H1139" i="2"/>
  <c r="I1139" i="2" s="1"/>
  <c r="H1140" i="2"/>
  <c r="I1140" i="2" s="1"/>
  <c r="H1141" i="2"/>
  <c r="I1141" i="2" s="1"/>
  <c r="H1142" i="2"/>
  <c r="I1142" i="2" s="1"/>
  <c r="H1143" i="2"/>
  <c r="I1143" i="2" s="1"/>
  <c r="H1144" i="2"/>
  <c r="I1144" i="2" s="1"/>
  <c r="H1145" i="2"/>
  <c r="I1145" i="2" s="1"/>
  <c r="H1146" i="2"/>
  <c r="I1146" i="2" s="1"/>
  <c r="H1147" i="2"/>
  <c r="I1147" i="2" s="1"/>
  <c r="H1148" i="2"/>
  <c r="I1148" i="2" s="1"/>
  <c r="H1149" i="2"/>
  <c r="I1149" i="2" s="1"/>
  <c r="H1150" i="2"/>
  <c r="I1150" i="2" s="1"/>
  <c r="H1151" i="2"/>
  <c r="I1151" i="2" s="1"/>
  <c r="H1152" i="2"/>
  <c r="I1152" i="2" s="1"/>
  <c r="H1153" i="2"/>
  <c r="I1153" i="2" s="1"/>
  <c r="H1154" i="2"/>
  <c r="I1154" i="2" s="1"/>
  <c r="H1155" i="2"/>
  <c r="I1155" i="2" s="1"/>
  <c r="H1156" i="2"/>
  <c r="I1156" i="2" s="1"/>
  <c r="H1157" i="2"/>
  <c r="I1157" i="2" s="1"/>
  <c r="H1158" i="2"/>
  <c r="I1158" i="2" s="1"/>
  <c r="H1159" i="2"/>
  <c r="I1159" i="2" s="1"/>
  <c r="H1160" i="2"/>
  <c r="I1160" i="2" s="1"/>
  <c r="H1161" i="2"/>
  <c r="I1161" i="2" s="1"/>
  <c r="H1162" i="2"/>
  <c r="I1162" i="2" s="1"/>
  <c r="H1163" i="2"/>
  <c r="I1163" i="2" s="1"/>
  <c r="H1164" i="2"/>
  <c r="I1164" i="2" s="1"/>
  <c r="H1165" i="2"/>
  <c r="I1165" i="2" s="1"/>
  <c r="H1166" i="2"/>
  <c r="I1166" i="2" s="1"/>
  <c r="H1167" i="2"/>
  <c r="I1167" i="2" s="1"/>
  <c r="H1168" i="2"/>
  <c r="I1168" i="2" s="1"/>
  <c r="H1169" i="2"/>
  <c r="I1169" i="2" s="1"/>
  <c r="H1170" i="2"/>
  <c r="I1170" i="2" s="1"/>
  <c r="H1171" i="2"/>
  <c r="I1171" i="2" s="1"/>
  <c r="H1172" i="2"/>
  <c r="I1172" i="2" s="1"/>
  <c r="H1173" i="2"/>
  <c r="I1173" i="2" s="1"/>
  <c r="H1174" i="2"/>
  <c r="I1174" i="2" s="1"/>
  <c r="H1175" i="2"/>
  <c r="I1175" i="2" s="1"/>
  <c r="H1176" i="2"/>
  <c r="I1176" i="2" s="1"/>
  <c r="H1177" i="2"/>
  <c r="I1177" i="2" s="1"/>
  <c r="H1178" i="2"/>
  <c r="I1178" i="2" s="1"/>
  <c r="H1179" i="2"/>
  <c r="I1179" i="2" s="1"/>
  <c r="H1180" i="2"/>
  <c r="I1180" i="2" s="1"/>
  <c r="H1181" i="2"/>
  <c r="I1181" i="2" s="1"/>
  <c r="H1182" i="2"/>
  <c r="I1182" i="2" s="1"/>
  <c r="H1183" i="2"/>
  <c r="I1183" i="2" s="1"/>
  <c r="H1184" i="2"/>
  <c r="I1184" i="2" s="1"/>
  <c r="H1185" i="2"/>
  <c r="I1185" i="2" s="1"/>
  <c r="H1186" i="2"/>
  <c r="I1186" i="2" s="1"/>
  <c r="H1187" i="2"/>
  <c r="I1187" i="2" s="1"/>
  <c r="H1188" i="2"/>
  <c r="I1188" i="2" s="1"/>
  <c r="H1189" i="2"/>
  <c r="I1189" i="2" s="1"/>
  <c r="H1190" i="2"/>
  <c r="I1190" i="2" s="1"/>
  <c r="H1191" i="2"/>
  <c r="I1191" i="2" s="1"/>
  <c r="H1192" i="2"/>
  <c r="I1192" i="2" s="1"/>
  <c r="H1193" i="2"/>
  <c r="I1193" i="2" s="1"/>
  <c r="H1194" i="2"/>
  <c r="I1194" i="2" s="1"/>
  <c r="H1195" i="2"/>
  <c r="I1195" i="2" s="1"/>
  <c r="H1196" i="2"/>
  <c r="I1196" i="2" s="1"/>
  <c r="H1197" i="2"/>
  <c r="I1197" i="2" s="1"/>
  <c r="H1198" i="2"/>
  <c r="I1198" i="2" s="1"/>
  <c r="H1199" i="2"/>
  <c r="I1199" i="2" s="1"/>
  <c r="H1200" i="2"/>
  <c r="I1200" i="2" s="1"/>
  <c r="H1201" i="2"/>
  <c r="I1201" i="2" s="1"/>
  <c r="H1202" i="2"/>
  <c r="I1202" i="2" s="1"/>
  <c r="H1203" i="2"/>
  <c r="I1203" i="2" s="1"/>
  <c r="H1204" i="2"/>
  <c r="I1204" i="2" s="1"/>
  <c r="H1205" i="2"/>
  <c r="I1205" i="2" s="1"/>
  <c r="H1206" i="2"/>
  <c r="I1206" i="2" s="1"/>
  <c r="H1207" i="2"/>
  <c r="I1207" i="2" s="1"/>
  <c r="H1208" i="2"/>
  <c r="I1208" i="2" s="1"/>
  <c r="H1209" i="2"/>
  <c r="I1209" i="2" s="1"/>
  <c r="H1210" i="2"/>
  <c r="I1210" i="2" s="1"/>
  <c r="H1211" i="2"/>
  <c r="I1211" i="2" s="1"/>
  <c r="H1212" i="2"/>
  <c r="I1212" i="2" s="1"/>
  <c r="H1213" i="2"/>
  <c r="I1213" i="2" s="1"/>
  <c r="H1214" i="2"/>
  <c r="I1214" i="2" s="1"/>
  <c r="H1215" i="2"/>
  <c r="I1215" i="2" s="1"/>
  <c r="H1216" i="2"/>
  <c r="I1216" i="2" s="1"/>
  <c r="H1217" i="2"/>
  <c r="I1217" i="2" s="1"/>
  <c r="H1218" i="2"/>
  <c r="I1218" i="2" s="1"/>
  <c r="H1219" i="2"/>
  <c r="I1219" i="2" s="1"/>
  <c r="H1220" i="2"/>
  <c r="I1220" i="2" s="1"/>
  <c r="H1221" i="2"/>
  <c r="I1221" i="2" s="1"/>
  <c r="H1222" i="2"/>
  <c r="I1222" i="2" s="1"/>
  <c r="H1223" i="2"/>
  <c r="I1223" i="2" s="1"/>
  <c r="H1224" i="2"/>
  <c r="I1224" i="2" s="1"/>
  <c r="H1225" i="2"/>
  <c r="I1225" i="2" s="1"/>
  <c r="H1226" i="2"/>
  <c r="I1226" i="2" s="1"/>
  <c r="H1227" i="2"/>
  <c r="I1227" i="2" s="1"/>
  <c r="H1228" i="2"/>
  <c r="I1228" i="2" s="1"/>
  <c r="H1229" i="2"/>
  <c r="I1229" i="2" s="1"/>
  <c r="H1230" i="2"/>
  <c r="I1230" i="2" s="1"/>
  <c r="H1231" i="2"/>
  <c r="I1231" i="2" s="1"/>
  <c r="H1232" i="2"/>
  <c r="I1232" i="2" s="1"/>
  <c r="H1233" i="2"/>
  <c r="I1233" i="2" s="1"/>
  <c r="H1234" i="2"/>
  <c r="I1234" i="2" s="1"/>
  <c r="H1235" i="2"/>
  <c r="I1235" i="2" s="1"/>
  <c r="H1236" i="2"/>
  <c r="I1236" i="2" s="1"/>
  <c r="H1237" i="2"/>
  <c r="I1237" i="2" s="1"/>
  <c r="H1238" i="2"/>
  <c r="I1238" i="2" s="1"/>
  <c r="H1239" i="2"/>
  <c r="I1239" i="2" s="1"/>
  <c r="H1240" i="2"/>
  <c r="I1240" i="2" s="1"/>
  <c r="H1241" i="2"/>
  <c r="I1241" i="2" s="1"/>
  <c r="H1242" i="2"/>
  <c r="I1242" i="2" s="1"/>
  <c r="H1243" i="2"/>
  <c r="I1243" i="2" s="1"/>
  <c r="H1244" i="2"/>
  <c r="I1244" i="2" s="1"/>
  <c r="H1245" i="2"/>
  <c r="I1245" i="2" s="1"/>
  <c r="H1246" i="2"/>
  <c r="I1246" i="2" s="1"/>
  <c r="H1247" i="2"/>
  <c r="I1247" i="2" s="1"/>
  <c r="H1248" i="2"/>
  <c r="I1248" i="2" s="1"/>
  <c r="H1249" i="2"/>
  <c r="I1249" i="2" s="1"/>
  <c r="H1250" i="2"/>
  <c r="I1250" i="2" s="1"/>
  <c r="H1251" i="2"/>
  <c r="I1251" i="2" s="1"/>
  <c r="H1252" i="2"/>
  <c r="I1252" i="2" s="1"/>
  <c r="H1253" i="2"/>
  <c r="I1253" i="2" s="1"/>
  <c r="H1254" i="2"/>
  <c r="I1254" i="2" s="1"/>
  <c r="H1255" i="2"/>
  <c r="I1255" i="2" s="1"/>
  <c r="H1256" i="2"/>
  <c r="I1256" i="2" s="1"/>
  <c r="H1257" i="2"/>
  <c r="I1257" i="2" s="1"/>
  <c r="H1258" i="2"/>
  <c r="I1258" i="2" s="1"/>
  <c r="H1259" i="2"/>
  <c r="I1259" i="2" s="1"/>
  <c r="H1260" i="2"/>
  <c r="I1260" i="2" s="1"/>
  <c r="H1261" i="2"/>
  <c r="I1261" i="2" s="1"/>
  <c r="H1262" i="2"/>
  <c r="I1262" i="2" s="1"/>
  <c r="H1263" i="2"/>
  <c r="I1263" i="2" s="1"/>
  <c r="H1264" i="2"/>
  <c r="I1264" i="2" s="1"/>
  <c r="H1265" i="2"/>
  <c r="I1265" i="2" s="1"/>
  <c r="H1266" i="2"/>
  <c r="I1266" i="2" s="1"/>
  <c r="H1267" i="2"/>
  <c r="I1267" i="2" s="1"/>
  <c r="H1268" i="2"/>
  <c r="I1268" i="2" s="1"/>
  <c r="H1269" i="2"/>
  <c r="I1269" i="2" s="1"/>
  <c r="H1270" i="2"/>
  <c r="I1270" i="2" s="1"/>
  <c r="H1271" i="2"/>
  <c r="I1271" i="2" s="1"/>
  <c r="H1272" i="2"/>
  <c r="I1272" i="2" s="1"/>
  <c r="H1273" i="2"/>
  <c r="I1273" i="2" s="1"/>
  <c r="H1274" i="2"/>
  <c r="I1274" i="2" s="1"/>
  <c r="H1275" i="2"/>
  <c r="I1275" i="2" s="1"/>
  <c r="H1276" i="2"/>
  <c r="I1276" i="2" s="1"/>
  <c r="H1277" i="2"/>
  <c r="I1277" i="2" s="1"/>
  <c r="H1278" i="2"/>
  <c r="I1278" i="2" s="1"/>
  <c r="H1279" i="2"/>
  <c r="I1279" i="2" s="1"/>
  <c r="H1280" i="2"/>
  <c r="I1280" i="2" s="1"/>
  <c r="H1281" i="2"/>
  <c r="I1281" i="2" s="1"/>
  <c r="H1282" i="2"/>
  <c r="I1282" i="2" s="1"/>
  <c r="H1283" i="2"/>
  <c r="I1283" i="2" s="1"/>
  <c r="H1284" i="2"/>
  <c r="I1284" i="2" s="1"/>
  <c r="H1285" i="2"/>
  <c r="I1285" i="2" s="1"/>
  <c r="H1286" i="2"/>
  <c r="I1286" i="2" s="1"/>
  <c r="H1287" i="2"/>
  <c r="I1287" i="2" s="1"/>
  <c r="H1288" i="2"/>
  <c r="I1288" i="2" s="1"/>
  <c r="H1289" i="2"/>
  <c r="I1289" i="2" s="1"/>
  <c r="H1290" i="2"/>
  <c r="I1290" i="2" s="1"/>
  <c r="H1291" i="2"/>
  <c r="I1291" i="2" s="1"/>
  <c r="H1292" i="2"/>
  <c r="I1292" i="2" s="1"/>
  <c r="H1293" i="2"/>
  <c r="I1293" i="2" s="1"/>
  <c r="H1294" i="2"/>
  <c r="I1294" i="2" s="1"/>
  <c r="H1295" i="2"/>
  <c r="I1295" i="2" s="1"/>
  <c r="H1296" i="2"/>
  <c r="I1296" i="2" s="1"/>
  <c r="H1297" i="2"/>
  <c r="I1297" i="2" s="1"/>
  <c r="H1298" i="2"/>
  <c r="I1298" i="2" s="1"/>
  <c r="H1299" i="2"/>
  <c r="I1299" i="2" s="1"/>
  <c r="H1300" i="2"/>
  <c r="I1300" i="2" s="1"/>
  <c r="H1301" i="2"/>
  <c r="I1301" i="2" s="1"/>
  <c r="H1302" i="2"/>
  <c r="I1302" i="2" s="1"/>
  <c r="H1303" i="2"/>
  <c r="I1303" i="2" s="1"/>
  <c r="H1304" i="2"/>
  <c r="I1304" i="2" s="1"/>
  <c r="H1305" i="2"/>
  <c r="I1305" i="2" s="1"/>
  <c r="H1306" i="2"/>
  <c r="I1306" i="2" s="1"/>
  <c r="H1307" i="2"/>
  <c r="I1307" i="2" s="1"/>
  <c r="H1308" i="2"/>
  <c r="I1308" i="2" s="1"/>
  <c r="H1309" i="2"/>
  <c r="I1309" i="2" s="1"/>
  <c r="H1310" i="2"/>
  <c r="I1310" i="2" s="1"/>
  <c r="H1311" i="2"/>
  <c r="I1311" i="2" s="1"/>
  <c r="H1312" i="2"/>
  <c r="I1312" i="2" s="1"/>
  <c r="H1313" i="2"/>
  <c r="I1313" i="2" s="1"/>
  <c r="H1314" i="2"/>
  <c r="I1314" i="2" s="1"/>
  <c r="H1315" i="2"/>
  <c r="I1315" i="2" s="1"/>
  <c r="H1316" i="2"/>
  <c r="I1316" i="2" s="1"/>
  <c r="H1317" i="2"/>
  <c r="I1317" i="2" s="1"/>
  <c r="H1318" i="2"/>
  <c r="I1318" i="2" s="1"/>
  <c r="H1319" i="2"/>
  <c r="I1319" i="2" s="1"/>
  <c r="H1320" i="2"/>
  <c r="I1320" i="2" s="1"/>
  <c r="H1321" i="2"/>
  <c r="I1321" i="2" s="1"/>
  <c r="H1322" i="2"/>
  <c r="I1322" i="2" s="1"/>
  <c r="H1323" i="2"/>
  <c r="I1323" i="2" s="1"/>
  <c r="H1324" i="2"/>
  <c r="I1324" i="2" s="1"/>
  <c r="H1325" i="2"/>
  <c r="I1325" i="2" s="1"/>
  <c r="H1326" i="2"/>
  <c r="I1326" i="2" s="1"/>
  <c r="H1327" i="2"/>
  <c r="I1327" i="2" s="1"/>
  <c r="H1328" i="2"/>
  <c r="I1328" i="2" s="1"/>
  <c r="H1329" i="2"/>
  <c r="I1329" i="2" s="1"/>
  <c r="H1330" i="2"/>
  <c r="I1330" i="2" s="1"/>
  <c r="H1331" i="2"/>
  <c r="I1331" i="2" s="1"/>
  <c r="H1332" i="2"/>
  <c r="I1332" i="2" s="1"/>
  <c r="H1333" i="2"/>
  <c r="I1333" i="2" s="1"/>
  <c r="H1334" i="2"/>
  <c r="I1334" i="2" s="1"/>
  <c r="H1335" i="2"/>
  <c r="I1335" i="2" s="1"/>
  <c r="H1336" i="2"/>
  <c r="I1336" i="2" s="1"/>
  <c r="H1337" i="2"/>
  <c r="I1337" i="2" s="1"/>
  <c r="H1338" i="2"/>
  <c r="I1338" i="2" s="1"/>
  <c r="H1339" i="2"/>
  <c r="I1339" i="2" s="1"/>
  <c r="H1340" i="2"/>
  <c r="I1340" i="2" s="1"/>
  <c r="H1341" i="2"/>
  <c r="I1341" i="2" s="1"/>
  <c r="H1342" i="2"/>
  <c r="I1342" i="2" s="1"/>
  <c r="H1343" i="2"/>
  <c r="I1343" i="2" s="1"/>
  <c r="H1344" i="2"/>
  <c r="I1344" i="2" s="1"/>
  <c r="H1345" i="2"/>
  <c r="I1345" i="2" s="1"/>
  <c r="H1346" i="2"/>
  <c r="I1346" i="2" s="1"/>
  <c r="H1347" i="2"/>
  <c r="I1347" i="2" s="1"/>
  <c r="H1348" i="2"/>
  <c r="I1348" i="2" s="1"/>
  <c r="H1349" i="2"/>
  <c r="I1349" i="2" s="1"/>
  <c r="H1350" i="2"/>
  <c r="I1350" i="2" s="1"/>
  <c r="H1351" i="2"/>
  <c r="I1351" i="2" s="1"/>
  <c r="H1352" i="2"/>
  <c r="I1352" i="2" s="1"/>
  <c r="H1353" i="2"/>
  <c r="I1353" i="2" s="1"/>
  <c r="H1354" i="2"/>
  <c r="I1354" i="2" s="1"/>
  <c r="H1355" i="2"/>
  <c r="I1355" i="2" s="1"/>
  <c r="H1356" i="2"/>
  <c r="I1356" i="2" s="1"/>
  <c r="H1357" i="2"/>
  <c r="I1357" i="2" s="1"/>
  <c r="H1358" i="2"/>
  <c r="I1358" i="2" s="1"/>
  <c r="H1359" i="2"/>
  <c r="I1359" i="2" s="1"/>
  <c r="H1360" i="2"/>
  <c r="I1360" i="2" s="1"/>
  <c r="H1361" i="2"/>
  <c r="I1361" i="2" s="1"/>
  <c r="H1362" i="2"/>
  <c r="I1362" i="2" s="1"/>
  <c r="H1363" i="2"/>
  <c r="I1363" i="2" s="1"/>
  <c r="H1364" i="2"/>
  <c r="I1364" i="2" s="1"/>
  <c r="H1365" i="2"/>
  <c r="I1365" i="2" s="1"/>
  <c r="H1366" i="2"/>
  <c r="I1366" i="2" s="1"/>
  <c r="H1367" i="2"/>
  <c r="I1367" i="2" s="1"/>
  <c r="H1368" i="2"/>
  <c r="I1368" i="2" s="1"/>
  <c r="H1369" i="2"/>
  <c r="I1369" i="2" s="1"/>
  <c r="H1370" i="2"/>
  <c r="I1370" i="2" s="1"/>
  <c r="H1371" i="2"/>
  <c r="I1371" i="2" s="1"/>
  <c r="H1372" i="2"/>
  <c r="I1372" i="2" s="1"/>
  <c r="H1373" i="2"/>
  <c r="I1373" i="2" s="1"/>
  <c r="H1374" i="2"/>
  <c r="I1374" i="2" s="1"/>
  <c r="H1375" i="2"/>
  <c r="I1375" i="2" s="1"/>
  <c r="H1376" i="2"/>
  <c r="I1376" i="2" s="1"/>
  <c r="H1377" i="2"/>
  <c r="I1377" i="2" s="1"/>
  <c r="H1378" i="2"/>
  <c r="I1378" i="2" s="1"/>
  <c r="H1379" i="2"/>
  <c r="I1379" i="2" s="1"/>
  <c r="H1380" i="2"/>
  <c r="I1380" i="2" s="1"/>
  <c r="H1381" i="2"/>
  <c r="I1381" i="2" s="1"/>
  <c r="H1382" i="2"/>
  <c r="I1382" i="2" s="1"/>
  <c r="H1383" i="2"/>
  <c r="I1383" i="2" s="1"/>
  <c r="H1384" i="2"/>
  <c r="I1384" i="2" s="1"/>
  <c r="H1385" i="2"/>
  <c r="I1385" i="2" s="1"/>
  <c r="H1386" i="2"/>
  <c r="I1386" i="2" s="1"/>
  <c r="H1387" i="2"/>
  <c r="I1387" i="2" s="1"/>
  <c r="H1388" i="2"/>
  <c r="I1388" i="2" s="1"/>
  <c r="H1389" i="2"/>
  <c r="I1389" i="2" s="1"/>
  <c r="H1390" i="2"/>
  <c r="I1390" i="2" s="1"/>
  <c r="H1391" i="2"/>
  <c r="I1391" i="2" s="1"/>
  <c r="H1392" i="2"/>
  <c r="I1392" i="2" s="1"/>
  <c r="H1393" i="2"/>
  <c r="I1393" i="2" s="1"/>
  <c r="H1394" i="2"/>
  <c r="I1394" i="2" s="1"/>
  <c r="H1395" i="2"/>
  <c r="I1395" i="2" s="1"/>
  <c r="H1396" i="2"/>
  <c r="I1396" i="2" s="1"/>
  <c r="H1397" i="2"/>
  <c r="I1397" i="2" s="1"/>
  <c r="H1398" i="2"/>
  <c r="I1398" i="2" s="1"/>
  <c r="H1399" i="2"/>
  <c r="I1399" i="2" s="1"/>
  <c r="H1400" i="2"/>
  <c r="I1400" i="2" s="1"/>
  <c r="H1401" i="2"/>
  <c r="I1401" i="2" s="1"/>
  <c r="H1402" i="2"/>
  <c r="I1402" i="2" s="1"/>
  <c r="H1403" i="2"/>
  <c r="I1403" i="2" s="1"/>
  <c r="H1404" i="2"/>
  <c r="I1404" i="2" s="1"/>
  <c r="H1405" i="2"/>
  <c r="I1405" i="2" s="1"/>
  <c r="H1406" i="2"/>
  <c r="I1406" i="2" s="1"/>
  <c r="H1407" i="2"/>
  <c r="I1407" i="2" s="1"/>
  <c r="H1408" i="2"/>
  <c r="I1408" i="2" s="1"/>
  <c r="H1409" i="2"/>
  <c r="I1409" i="2" s="1"/>
  <c r="H1410" i="2"/>
  <c r="I1410" i="2" s="1"/>
  <c r="H1411" i="2"/>
  <c r="I1411" i="2" s="1"/>
  <c r="H1412" i="2"/>
  <c r="I1412" i="2" s="1"/>
  <c r="H1413" i="2"/>
  <c r="I1413" i="2" s="1"/>
  <c r="H1414" i="2"/>
  <c r="I1414" i="2" s="1"/>
  <c r="H1415" i="2"/>
  <c r="I1415" i="2" s="1"/>
  <c r="H1416" i="2"/>
  <c r="I1416" i="2" s="1"/>
  <c r="H1417" i="2"/>
  <c r="I1417" i="2" s="1"/>
  <c r="H1418" i="2"/>
  <c r="I1418" i="2" s="1"/>
  <c r="H1419" i="2"/>
  <c r="I1419" i="2" s="1"/>
  <c r="H1420" i="2"/>
  <c r="I1420" i="2" s="1"/>
  <c r="H1421" i="2"/>
  <c r="I1421" i="2" s="1"/>
  <c r="H1422" i="2"/>
  <c r="I1422" i="2" s="1"/>
  <c r="H1423" i="2"/>
  <c r="I1423" i="2" s="1"/>
  <c r="H1424" i="2"/>
  <c r="I1424" i="2" s="1"/>
  <c r="H1425" i="2"/>
  <c r="I1425" i="2" s="1"/>
  <c r="H1426" i="2"/>
  <c r="I1426" i="2" s="1"/>
  <c r="H1427" i="2"/>
  <c r="I1427" i="2" s="1"/>
  <c r="H1428" i="2"/>
  <c r="I1428" i="2" s="1"/>
  <c r="H1429" i="2"/>
  <c r="I1429" i="2" s="1"/>
  <c r="H1430" i="2"/>
  <c r="I1430" i="2" s="1"/>
  <c r="H1431" i="2"/>
  <c r="I1431" i="2" s="1"/>
  <c r="H1432" i="2"/>
  <c r="I1432" i="2" s="1"/>
  <c r="H1433" i="2"/>
  <c r="I1433" i="2" s="1"/>
  <c r="H1434" i="2"/>
  <c r="I1434" i="2" s="1"/>
  <c r="H1435" i="2"/>
  <c r="I1435" i="2" s="1"/>
  <c r="H1436" i="2"/>
  <c r="I1436" i="2" s="1"/>
  <c r="H1437" i="2"/>
  <c r="I1437" i="2" s="1"/>
  <c r="H1438" i="2"/>
  <c r="I1438" i="2" s="1"/>
  <c r="H1439" i="2"/>
  <c r="I1439" i="2" s="1"/>
  <c r="H1440" i="2"/>
  <c r="I1440" i="2" s="1"/>
  <c r="H1441" i="2"/>
  <c r="I1441" i="2" s="1"/>
  <c r="H1442" i="2"/>
  <c r="I1442" i="2" s="1"/>
  <c r="H1443" i="2"/>
  <c r="I1443" i="2" s="1"/>
  <c r="H1444" i="2"/>
  <c r="I1444" i="2" s="1"/>
  <c r="H1445" i="2"/>
  <c r="I1445" i="2" s="1"/>
  <c r="H1446" i="2"/>
  <c r="I1446" i="2" s="1"/>
  <c r="H1447" i="2"/>
  <c r="I1447" i="2" s="1"/>
  <c r="H1448" i="2"/>
  <c r="I1448" i="2" s="1"/>
  <c r="H1449" i="2"/>
  <c r="I1449" i="2" s="1"/>
  <c r="H1450" i="2"/>
  <c r="I1450" i="2" s="1"/>
  <c r="H1451" i="2"/>
  <c r="I1451" i="2" s="1"/>
  <c r="H1452" i="2"/>
  <c r="I1452" i="2" s="1"/>
  <c r="H1453" i="2"/>
  <c r="I1453" i="2" s="1"/>
  <c r="H1454" i="2"/>
  <c r="I1454" i="2" s="1"/>
  <c r="H1455" i="2"/>
  <c r="I1455" i="2" s="1"/>
  <c r="H1456" i="2"/>
  <c r="I1456" i="2" s="1"/>
  <c r="H1457" i="2"/>
  <c r="I1457" i="2" s="1"/>
  <c r="H1458" i="2"/>
  <c r="I1458" i="2" s="1"/>
  <c r="H1459" i="2"/>
  <c r="I1459" i="2" s="1"/>
  <c r="H1460" i="2"/>
  <c r="I1460" i="2" s="1"/>
  <c r="H1461" i="2"/>
  <c r="I1461" i="2" s="1"/>
  <c r="H1462" i="2"/>
  <c r="I1462" i="2" s="1"/>
  <c r="H1463" i="2"/>
  <c r="I1463" i="2" s="1"/>
  <c r="H1464" i="2"/>
  <c r="I1464" i="2" s="1"/>
  <c r="H1465" i="2"/>
  <c r="I1465" i="2" s="1"/>
  <c r="H1466" i="2"/>
  <c r="I1466" i="2" s="1"/>
  <c r="H1467" i="2"/>
  <c r="I1467" i="2" s="1"/>
  <c r="H1468" i="2"/>
  <c r="I1468" i="2" s="1"/>
  <c r="H1469" i="2"/>
  <c r="I1469" i="2" s="1"/>
  <c r="H1470" i="2"/>
  <c r="I1470" i="2" s="1"/>
  <c r="H1471" i="2"/>
  <c r="I1471" i="2" s="1"/>
  <c r="H1472" i="2"/>
  <c r="I1472" i="2" s="1"/>
  <c r="H1473" i="2"/>
  <c r="I1473" i="2" s="1"/>
  <c r="H1474" i="2"/>
  <c r="I1474" i="2" s="1"/>
  <c r="H1475" i="2"/>
  <c r="I1475" i="2" s="1"/>
  <c r="H1476" i="2"/>
  <c r="I1476" i="2" s="1"/>
  <c r="H1477" i="2"/>
  <c r="I1477" i="2" s="1"/>
  <c r="H1478" i="2"/>
  <c r="I1478" i="2" s="1"/>
  <c r="H1479" i="2"/>
  <c r="I1479" i="2" s="1"/>
  <c r="H1480" i="2"/>
  <c r="I1480" i="2" s="1"/>
  <c r="H1481" i="2"/>
  <c r="I1481" i="2" s="1"/>
  <c r="H1482" i="2"/>
  <c r="I1482" i="2" s="1"/>
  <c r="H1483" i="2"/>
  <c r="I1483" i="2" s="1"/>
  <c r="H1484" i="2"/>
  <c r="I1484" i="2" s="1"/>
  <c r="H1485" i="2"/>
  <c r="I1485" i="2" s="1"/>
  <c r="H1486" i="2"/>
  <c r="I1486" i="2" s="1"/>
  <c r="H1487" i="2"/>
  <c r="I1487" i="2" s="1"/>
  <c r="H1488" i="2"/>
  <c r="I1488" i="2" s="1"/>
  <c r="H1489" i="2"/>
  <c r="I1489" i="2" s="1"/>
  <c r="H1490" i="2"/>
  <c r="I1490" i="2" s="1"/>
  <c r="H1491" i="2"/>
  <c r="I1491" i="2" s="1"/>
  <c r="H1492" i="2"/>
  <c r="I1492" i="2" s="1"/>
  <c r="H1493" i="2"/>
  <c r="I1493" i="2" s="1"/>
  <c r="H1494" i="2"/>
  <c r="I1494" i="2" s="1"/>
  <c r="H1495" i="2"/>
  <c r="I1495" i="2" s="1"/>
  <c r="H1496" i="2"/>
  <c r="I1496" i="2" s="1"/>
  <c r="H1497" i="2"/>
  <c r="I1497" i="2" s="1"/>
  <c r="H1498" i="2"/>
  <c r="I1498" i="2" s="1"/>
  <c r="H1499" i="2"/>
  <c r="I1499" i="2" s="1"/>
  <c r="H1500" i="2"/>
  <c r="I1500" i="2" s="1"/>
  <c r="H1501" i="2"/>
  <c r="I1501" i="2" s="1"/>
  <c r="H1502" i="2"/>
  <c r="I1502" i="2" s="1"/>
  <c r="H1503" i="2"/>
  <c r="I1503" i="2" s="1"/>
  <c r="H1504" i="2"/>
  <c r="I1504" i="2" s="1"/>
  <c r="H1505" i="2"/>
  <c r="I1505" i="2" s="1"/>
  <c r="H1506" i="2"/>
  <c r="I1506" i="2" s="1"/>
  <c r="H1507" i="2"/>
  <c r="I1507" i="2" s="1"/>
  <c r="H1508" i="2"/>
  <c r="I1508" i="2" s="1"/>
  <c r="H1509" i="2"/>
  <c r="I1509" i="2" s="1"/>
  <c r="H1510" i="2"/>
  <c r="I1510" i="2" s="1"/>
  <c r="H1511" i="2"/>
  <c r="I1511" i="2" s="1"/>
  <c r="H1512" i="2"/>
  <c r="I1512" i="2" s="1"/>
  <c r="H1513" i="2"/>
  <c r="I1513" i="2" s="1"/>
  <c r="H1514" i="2"/>
  <c r="I1514" i="2" s="1"/>
  <c r="H1515" i="2"/>
  <c r="I1515" i="2" s="1"/>
  <c r="H1516" i="2"/>
  <c r="I1516" i="2" s="1"/>
  <c r="H1517" i="2"/>
  <c r="I1517" i="2" s="1"/>
  <c r="H1518" i="2"/>
  <c r="I1518" i="2" s="1"/>
  <c r="H1519" i="2"/>
  <c r="I1519" i="2" s="1"/>
  <c r="H1520" i="2"/>
  <c r="I1520" i="2" s="1"/>
  <c r="H1521" i="2"/>
  <c r="I1521" i="2" s="1"/>
  <c r="H1522" i="2"/>
  <c r="I1522" i="2" s="1"/>
  <c r="H1523" i="2"/>
  <c r="I1523" i="2" s="1"/>
  <c r="H1524" i="2"/>
  <c r="I1524" i="2" s="1"/>
  <c r="H1525" i="2"/>
  <c r="I1525" i="2" s="1"/>
  <c r="H1526" i="2"/>
  <c r="I1526" i="2" s="1"/>
  <c r="H1527" i="2"/>
  <c r="I1527" i="2" s="1"/>
  <c r="H1528" i="2"/>
  <c r="I1528" i="2" s="1"/>
  <c r="H1529" i="2"/>
  <c r="I1529" i="2" s="1"/>
  <c r="H1530" i="2"/>
  <c r="I1530" i="2" s="1"/>
  <c r="H1531" i="2"/>
  <c r="I1531" i="2" s="1"/>
  <c r="H1532" i="2"/>
  <c r="I1532" i="2" s="1"/>
  <c r="H1533" i="2"/>
  <c r="I1533" i="2" s="1"/>
  <c r="H1534" i="2"/>
  <c r="I1534" i="2" s="1"/>
  <c r="H1535" i="2"/>
  <c r="I1535" i="2" s="1"/>
  <c r="H1536" i="2"/>
  <c r="I1536" i="2" s="1"/>
  <c r="H1537" i="2"/>
  <c r="I1537" i="2" s="1"/>
  <c r="H1538" i="2"/>
  <c r="I1538" i="2" s="1"/>
  <c r="H1539" i="2"/>
  <c r="I1539" i="2" s="1"/>
  <c r="H1540" i="2"/>
  <c r="I1540" i="2" s="1"/>
  <c r="H1541" i="2"/>
  <c r="I1541" i="2" s="1"/>
  <c r="H1542" i="2"/>
  <c r="I1542" i="2" s="1"/>
  <c r="H1543" i="2"/>
  <c r="I1543" i="2" s="1"/>
  <c r="H1544" i="2"/>
  <c r="I1544" i="2" s="1"/>
  <c r="H1545" i="2"/>
  <c r="I1545" i="2" s="1"/>
  <c r="H1546" i="2"/>
  <c r="I1546" i="2" s="1"/>
  <c r="H1547" i="2"/>
  <c r="I1547" i="2" s="1"/>
  <c r="H1548" i="2"/>
  <c r="I1548" i="2" s="1"/>
  <c r="H1549" i="2"/>
  <c r="I1549" i="2" s="1"/>
  <c r="H1550" i="2"/>
  <c r="I1550" i="2" s="1"/>
  <c r="H1551" i="2"/>
  <c r="I1551" i="2" s="1"/>
  <c r="H1552" i="2"/>
  <c r="I1552" i="2" s="1"/>
  <c r="H1553" i="2"/>
  <c r="I1553" i="2" s="1"/>
  <c r="H1554" i="2"/>
  <c r="I1554" i="2" s="1"/>
  <c r="H1555" i="2"/>
  <c r="I1555" i="2" s="1"/>
  <c r="H1556" i="2"/>
  <c r="I1556" i="2" s="1"/>
  <c r="H1557" i="2"/>
  <c r="I1557" i="2" s="1"/>
  <c r="H1558" i="2"/>
  <c r="I1558" i="2" s="1"/>
  <c r="H1559" i="2"/>
  <c r="I1559" i="2" s="1"/>
  <c r="H1560" i="2"/>
  <c r="I1560" i="2" s="1"/>
  <c r="H1561" i="2"/>
  <c r="I1561" i="2" s="1"/>
  <c r="H1562" i="2"/>
  <c r="I1562" i="2" s="1"/>
  <c r="H1563" i="2"/>
  <c r="I1563" i="2" s="1"/>
  <c r="H1564" i="2"/>
  <c r="I1564" i="2" s="1"/>
  <c r="H1565" i="2"/>
  <c r="I1565" i="2" s="1"/>
  <c r="H1566" i="2"/>
  <c r="I1566" i="2" s="1"/>
  <c r="H1567" i="2"/>
  <c r="I1567" i="2" s="1"/>
  <c r="H1568" i="2"/>
  <c r="I1568" i="2" s="1"/>
  <c r="H1569" i="2"/>
  <c r="I1569" i="2" s="1"/>
  <c r="H1570" i="2"/>
  <c r="I1570" i="2" s="1"/>
  <c r="H1571" i="2"/>
  <c r="I1571" i="2" s="1"/>
  <c r="H1572" i="2"/>
  <c r="I1572" i="2" s="1"/>
  <c r="H1573" i="2"/>
  <c r="I1573" i="2" s="1"/>
  <c r="H1574" i="2"/>
  <c r="I1574" i="2" s="1"/>
  <c r="H1575" i="2"/>
  <c r="I1575" i="2" s="1"/>
  <c r="H1576" i="2"/>
  <c r="I1576" i="2" s="1"/>
  <c r="H1577" i="2"/>
  <c r="I1577" i="2" s="1"/>
  <c r="H1578" i="2"/>
  <c r="I1578" i="2" s="1"/>
  <c r="H1579" i="2"/>
  <c r="I1579" i="2" s="1"/>
  <c r="H1580" i="2"/>
  <c r="I1580" i="2" s="1"/>
  <c r="H1581" i="2"/>
  <c r="I1581" i="2" s="1"/>
  <c r="H1582" i="2"/>
  <c r="I1582" i="2" s="1"/>
  <c r="H1583" i="2"/>
  <c r="I1583" i="2" s="1"/>
  <c r="H1584" i="2"/>
  <c r="I1584" i="2" s="1"/>
  <c r="H1585" i="2"/>
  <c r="I1585" i="2" s="1"/>
  <c r="H1586" i="2"/>
  <c r="I1586" i="2" s="1"/>
  <c r="H1587" i="2"/>
  <c r="I1587" i="2" s="1"/>
  <c r="H1588" i="2"/>
  <c r="I1588" i="2" s="1"/>
  <c r="H1589" i="2"/>
  <c r="I1589" i="2" s="1"/>
  <c r="H1590" i="2"/>
  <c r="I1590" i="2" s="1"/>
  <c r="H1591" i="2"/>
  <c r="I1591" i="2" s="1"/>
  <c r="H1592" i="2"/>
  <c r="I1592" i="2" s="1"/>
  <c r="H1593" i="2"/>
  <c r="I1593" i="2" s="1"/>
  <c r="H1594" i="2"/>
  <c r="I1594" i="2" s="1"/>
  <c r="H1595" i="2"/>
  <c r="I1595" i="2" s="1"/>
  <c r="H1596" i="2"/>
  <c r="I1596" i="2" s="1"/>
  <c r="H1597" i="2"/>
  <c r="I1597" i="2" s="1"/>
  <c r="H1598" i="2"/>
  <c r="I1598" i="2" s="1"/>
  <c r="H1599" i="2"/>
  <c r="I1599" i="2" s="1"/>
  <c r="H1600" i="2"/>
  <c r="I1600" i="2" s="1"/>
  <c r="H1601" i="2"/>
  <c r="I1601" i="2" s="1"/>
  <c r="H1602" i="2"/>
  <c r="I1602" i="2" s="1"/>
  <c r="H1603" i="2"/>
  <c r="I1603" i="2" s="1"/>
  <c r="H1604" i="2"/>
  <c r="I1604" i="2" s="1"/>
  <c r="H1605" i="2"/>
  <c r="I1605" i="2" s="1"/>
  <c r="H1606" i="2"/>
  <c r="I1606" i="2" s="1"/>
  <c r="H1607" i="2"/>
  <c r="I1607" i="2" s="1"/>
  <c r="H1608" i="2"/>
  <c r="I1608" i="2" s="1"/>
  <c r="H1609" i="2"/>
  <c r="I1609" i="2" s="1"/>
  <c r="H1610" i="2"/>
  <c r="I1610" i="2" s="1"/>
  <c r="H1611" i="2"/>
  <c r="I1611" i="2" s="1"/>
  <c r="H1612" i="2"/>
  <c r="I1612" i="2" s="1"/>
  <c r="H1613" i="2"/>
  <c r="I1613" i="2" s="1"/>
  <c r="H1614" i="2"/>
  <c r="I1614" i="2" s="1"/>
  <c r="H1615" i="2"/>
  <c r="I1615" i="2" s="1"/>
  <c r="H1616" i="2"/>
  <c r="I1616" i="2" s="1"/>
  <c r="H1617" i="2"/>
  <c r="I1617" i="2" s="1"/>
  <c r="H1618" i="2"/>
  <c r="I1618" i="2" s="1"/>
  <c r="H1619" i="2"/>
  <c r="I1619" i="2" s="1"/>
  <c r="H1620" i="2"/>
  <c r="I1620" i="2" s="1"/>
  <c r="H1621" i="2"/>
  <c r="I1621" i="2" s="1"/>
  <c r="H1622" i="2"/>
  <c r="I1622" i="2" s="1"/>
  <c r="H1623" i="2"/>
  <c r="I1623" i="2" s="1"/>
  <c r="H1624" i="2"/>
  <c r="I1624" i="2" s="1"/>
  <c r="H1625" i="2"/>
  <c r="I1625" i="2" s="1"/>
  <c r="H1626" i="2"/>
  <c r="I1626" i="2" s="1"/>
  <c r="H1627" i="2"/>
  <c r="I1627" i="2" s="1"/>
  <c r="H1628" i="2"/>
  <c r="I1628" i="2" s="1"/>
  <c r="H1629" i="2"/>
  <c r="I1629" i="2" s="1"/>
  <c r="H1630" i="2"/>
  <c r="I1630" i="2" s="1"/>
  <c r="H1631" i="2"/>
  <c r="I1631" i="2" s="1"/>
  <c r="H1632" i="2"/>
  <c r="I1632" i="2" s="1"/>
  <c r="H1633" i="2"/>
  <c r="I1633" i="2" s="1"/>
  <c r="H1634" i="2"/>
  <c r="I1634" i="2" s="1"/>
  <c r="H1635" i="2"/>
  <c r="I1635" i="2" s="1"/>
  <c r="H1636" i="2"/>
  <c r="I1636" i="2" s="1"/>
  <c r="H1637" i="2"/>
  <c r="I1637" i="2" s="1"/>
  <c r="H1638" i="2"/>
  <c r="I1638" i="2" s="1"/>
  <c r="H1639" i="2"/>
  <c r="I1639" i="2" s="1"/>
  <c r="H1640" i="2"/>
  <c r="I1640" i="2" s="1"/>
  <c r="H1641" i="2"/>
  <c r="I1641" i="2" s="1"/>
  <c r="H1642" i="2"/>
  <c r="I1642" i="2" s="1"/>
  <c r="H1643" i="2"/>
  <c r="I1643" i="2" s="1"/>
  <c r="H1644" i="2"/>
  <c r="I1644" i="2" s="1"/>
  <c r="H1645" i="2"/>
  <c r="I1645" i="2" s="1"/>
  <c r="H1646" i="2"/>
  <c r="I1646" i="2" s="1"/>
  <c r="H1647" i="2"/>
  <c r="I1647" i="2" s="1"/>
  <c r="H1648" i="2"/>
  <c r="I1648" i="2" s="1"/>
  <c r="H1649" i="2"/>
  <c r="I1649" i="2" s="1"/>
  <c r="H1650" i="2"/>
  <c r="I1650" i="2" s="1"/>
  <c r="H1651" i="2"/>
  <c r="I1651" i="2" s="1"/>
  <c r="H1652" i="2"/>
  <c r="I1652" i="2" s="1"/>
  <c r="H1653" i="2"/>
  <c r="I1653" i="2" s="1"/>
  <c r="H1654" i="2"/>
  <c r="I1654" i="2" s="1"/>
  <c r="H1655" i="2"/>
  <c r="I1655" i="2" s="1"/>
  <c r="H1656" i="2"/>
  <c r="I1656" i="2" s="1"/>
  <c r="H1657" i="2"/>
  <c r="I1657" i="2" s="1"/>
  <c r="H1658" i="2"/>
  <c r="I1658" i="2" s="1"/>
  <c r="H1659" i="2"/>
  <c r="I1659" i="2" s="1"/>
  <c r="H1660" i="2"/>
  <c r="I1660" i="2" s="1"/>
  <c r="H1661" i="2"/>
  <c r="I1661" i="2" s="1"/>
  <c r="H1662" i="2"/>
  <c r="I1662" i="2" s="1"/>
  <c r="H1663" i="2"/>
  <c r="I1663" i="2" s="1"/>
  <c r="H1664" i="2"/>
  <c r="I1664" i="2" s="1"/>
  <c r="H1665" i="2"/>
  <c r="I1665" i="2" s="1"/>
  <c r="H1666" i="2"/>
  <c r="I1666" i="2" s="1"/>
  <c r="H1667" i="2"/>
  <c r="I1667" i="2" s="1"/>
  <c r="H1668" i="2"/>
  <c r="I1668" i="2" s="1"/>
  <c r="H1669" i="2"/>
  <c r="I1669" i="2" s="1"/>
  <c r="H1670" i="2"/>
  <c r="I1670" i="2" s="1"/>
  <c r="H1671" i="2"/>
  <c r="I1671" i="2" s="1"/>
  <c r="H1672" i="2"/>
  <c r="I1672" i="2" s="1"/>
  <c r="H1673" i="2"/>
  <c r="I1673" i="2" s="1"/>
  <c r="H1674" i="2"/>
  <c r="I1674" i="2" s="1"/>
  <c r="H1675" i="2"/>
  <c r="I1675" i="2" s="1"/>
  <c r="H1676" i="2"/>
  <c r="I1676" i="2" s="1"/>
  <c r="H1677" i="2"/>
  <c r="I1677" i="2" s="1"/>
  <c r="H1678" i="2"/>
  <c r="I1678" i="2" s="1"/>
  <c r="H1679" i="2"/>
  <c r="I1679" i="2" s="1"/>
  <c r="H1680" i="2"/>
  <c r="I1680" i="2" s="1"/>
  <c r="H1681" i="2"/>
  <c r="I1681" i="2" s="1"/>
  <c r="H1682" i="2"/>
  <c r="I1682" i="2" s="1"/>
  <c r="H1683" i="2"/>
  <c r="I1683" i="2" s="1"/>
  <c r="H1684" i="2"/>
  <c r="I1684" i="2" s="1"/>
  <c r="H1685" i="2"/>
  <c r="I1685" i="2" s="1"/>
  <c r="H1686" i="2"/>
  <c r="I1686" i="2" s="1"/>
  <c r="H1687" i="2"/>
  <c r="I1687" i="2" s="1"/>
  <c r="H1688" i="2"/>
  <c r="I1688" i="2" s="1"/>
  <c r="H1689" i="2"/>
  <c r="I1689" i="2" s="1"/>
  <c r="H1690" i="2"/>
  <c r="I1690" i="2" s="1"/>
  <c r="H1691" i="2"/>
  <c r="I1691" i="2" s="1"/>
  <c r="H1692" i="2"/>
  <c r="I1692" i="2" s="1"/>
  <c r="H1693" i="2"/>
  <c r="I1693" i="2" s="1"/>
  <c r="H1694" i="2"/>
  <c r="I1694" i="2" s="1"/>
  <c r="H1695" i="2"/>
  <c r="I1695" i="2" s="1"/>
  <c r="H1696" i="2"/>
  <c r="I1696" i="2" s="1"/>
  <c r="H1697" i="2"/>
  <c r="I1697" i="2" s="1"/>
  <c r="H1698" i="2"/>
  <c r="I1698" i="2" s="1"/>
  <c r="H1699" i="2"/>
  <c r="I1699" i="2" s="1"/>
  <c r="H1700" i="2"/>
  <c r="I1700" i="2" s="1"/>
  <c r="H1701" i="2"/>
  <c r="I1701" i="2" s="1"/>
  <c r="H1702" i="2"/>
  <c r="I1702" i="2" s="1"/>
  <c r="H1703" i="2"/>
  <c r="I1703" i="2" s="1"/>
  <c r="H1704" i="2"/>
  <c r="I1704" i="2" s="1"/>
  <c r="H1705" i="2"/>
  <c r="I1705" i="2" s="1"/>
  <c r="H1706" i="2"/>
  <c r="I1706" i="2" s="1"/>
  <c r="H1707" i="2"/>
  <c r="I1707" i="2" s="1"/>
  <c r="H1708" i="2"/>
  <c r="I1708" i="2" s="1"/>
  <c r="H1709" i="2"/>
  <c r="I1709" i="2" s="1"/>
  <c r="H1710" i="2"/>
  <c r="I1710" i="2" s="1"/>
  <c r="H1711" i="2"/>
  <c r="I1711" i="2" s="1"/>
  <c r="H1712" i="2"/>
  <c r="I1712" i="2" s="1"/>
  <c r="H1713" i="2"/>
  <c r="I1713" i="2" s="1"/>
  <c r="H1714" i="2"/>
  <c r="I1714" i="2" s="1"/>
  <c r="H1715" i="2"/>
  <c r="I1715" i="2" s="1"/>
  <c r="H1716" i="2"/>
  <c r="I1716" i="2" s="1"/>
  <c r="H1717" i="2"/>
  <c r="I1717" i="2" s="1"/>
  <c r="H1718" i="2"/>
  <c r="I1718" i="2" s="1"/>
  <c r="H1719" i="2"/>
  <c r="I1719" i="2" s="1"/>
  <c r="H1720" i="2"/>
  <c r="I1720" i="2" s="1"/>
  <c r="H1721" i="2"/>
  <c r="I1721" i="2" s="1"/>
  <c r="H1722" i="2"/>
  <c r="I1722" i="2" s="1"/>
  <c r="H1723" i="2"/>
  <c r="I1723" i="2" s="1"/>
  <c r="H1724" i="2"/>
  <c r="I1724" i="2" s="1"/>
  <c r="H1725" i="2"/>
  <c r="I1725" i="2" s="1"/>
  <c r="H1726" i="2"/>
  <c r="I1726" i="2" s="1"/>
  <c r="H1727" i="2"/>
  <c r="I1727" i="2" s="1"/>
  <c r="H1728" i="2"/>
  <c r="I1728" i="2" s="1"/>
  <c r="H1729" i="2"/>
  <c r="I1729" i="2" s="1"/>
  <c r="H1730" i="2"/>
  <c r="I1730" i="2" s="1"/>
  <c r="H1731" i="2"/>
  <c r="I1731" i="2" s="1"/>
  <c r="H1732" i="2"/>
  <c r="I1732" i="2" s="1"/>
  <c r="H1733" i="2"/>
  <c r="I1733" i="2" s="1"/>
  <c r="H1734" i="2"/>
  <c r="I1734" i="2" s="1"/>
  <c r="H1735" i="2"/>
  <c r="I1735" i="2" s="1"/>
  <c r="H1736" i="2"/>
  <c r="I1736" i="2" s="1"/>
  <c r="H1737" i="2"/>
  <c r="I1737" i="2" s="1"/>
  <c r="H1738" i="2"/>
  <c r="I1738" i="2" s="1"/>
  <c r="H1739" i="2"/>
  <c r="I1739" i="2" s="1"/>
  <c r="H1740" i="2"/>
  <c r="I1740" i="2" s="1"/>
  <c r="H1741" i="2"/>
  <c r="I1741" i="2" s="1"/>
  <c r="H1742" i="2"/>
  <c r="I1742" i="2" s="1"/>
  <c r="H1743" i="2"/>
  <c r="I1743" i="2" s="1"/>
  <c r="H1744" i="2"/>
  <c r="I1744" i="2" s="1"/>
  <c r="H1745" i="2"/>
  <c r="I1745" i="2" s="1"/>
  <c r="H1746" i="2"/>
  <c r="I1746" i="2" s="1"/>
  <c r="H1747" i="2"/>
  <c r="I1747" i="2" s="1"/>
  <c r="H1748" i="2"/>
  <c r="I1748" i="2" s="1"/>
  <c r="H1749" i="2"/>
  <c r="I1749" i="2" s="1"/>
  <c r="H1750" i="2"/>
  <c r="I1750" i="2" s="1"/>
  <c r="H1751" i="2"/>
  <c r="I1751" i="2" s="1"/>
  <c r="H1752" i="2"/>
  <c r="I1752" i="2" s="1"/>
  <c r="H1753" i="2"/>
  <c r="I1753" i="2" s="1"/>
  <c r="H1754" i="2"/>
  <c r="I1754" i="2" s="1"/>
  <c r="H1755" i="2"/>
  <c r="I1755" i="2" s="1"/>
  <c r="H1756" i="2"/>
  <c r="I1756" i="2" s="1"/>
  <c r="H1757" i="2"/>
  <c r="I1757" i="2" s="1"/>
  <c r="H1758" i="2"/>
  <c r="I1758" i="2" s="1"/>
  <c r="H1759" i="2"/>
  <c r="I1759" i="2" s="1"/>
  <c r="H1760" i="2"/>
  <c r="I1760" i="2" s="1"/>
  <c r="H1761" i="2"/>
  <c r="I1761" i="2" s="1"/>
  <c r="H1762" i="2"/>
  <c r="I1762" i="2" s="1"/>
  <c r="H1763" i="2"/>
  <c r="I1763" i="2" s="1"/>
  <c r="H1764" i="2"/>
  <c r="I1764" i="2" s="1"/>
  <c r="H1765" i="2"/>
  <c r="I1765" i="2" s="1"/>
  <c r="H1766" i="2"/>
  <c r="I1766" i="2" s="1"/>
  <c r="H1767" i="2"/>
  <c r="I1767" i="2" s="1"/>
  <c r="H1768" i="2"/>
  <c r="I1768" i="2" s="1"/>
  <c r="H1769" i="2"/>
  <c r="I1769" i="2" s="1"/>
  <c r="H1770" i="2"/>
  <c r="I1770" i="2" s="1"/>
  <c r="H1771" i="2"/>
  <c r="I1771" i="2" s="1"/>
  <c r="H1772" i="2"/>
  <c r="I1772" i="2" s="1"/>
  <c r="H1773" i="2"/>
  <c r="I1773" i="2" s="1"/>
  <c r="H1774" i="2"/>
  <c r="I1774" i="2" s="1"/>
  <c r="H1775" i="2"/>
  <c r="I1775" i="2" s="1"/>
  <c r="H1776" i="2"/>
  <c r="I1776" i="2" s="1"/>
  <c r="H1777" i="2"/>
  <c r="I1777" i="2" s="1"/>
  <c r="H1778" i="2"/>
  <c r="I1778" i="2" s="1"/>
  <c r="H1779" i="2"/>
  <c r="I1779" i="2" s="1"/>
  <c r="H1780" i="2"/>
  <c r="I1780" i="2" s="1"/>
  <c r="H1781" i="2"/>
  <c r="I1781" i="2" s="1"/>
  <c r="H1782" i="2"/>
  <c r="I1782" i="2" s="1"/>
  <c r="H1783" i="2"/>
  <c r="I1783" i="2" s="1"/>
  <c r="H1784" i="2"/>
  <c r="I1784" i="2" s="1"/>
  <c r="H1785" i="2"/>
  <c r="I1785" i="2" s="1"/>
  <c r="H1786" i="2"/>
  <c r="I1786" i="2" s="1"/>
  <c r="H1787" i="2"/>
  <c r="I1787" i="2" s="1"/>
  <c r="H1788" i="2"/>
  <c r="I1788" i="2" s="1"/>
  <c r="H1789" i="2"/>
  <c r="I1789" i="2" s="1"/>
  <c r="H1790" i="2"/>
  <c r="I1790" i="2" s="1"/>
  <c r="H1791" i="2"/>
  <c r="I1791" i="2" s="1"/>
  <c r="H1792" i="2"/>
  <c r="I1792" i="2" s="1"/>
  <c r="H1793" i="2"/>
  <c r="I1793" i="2" s="1"/>
  <c r="H1794" i="2"/>
  <c r="I1794" i="2" s="1"/>
  <c r="H1795" i="2"/>
  <c r="I1795" i="2" s="1"/>
  <c r="H1796" i="2"/>
  <c r="I1796" i="2" s="1"/>
  <c r="H1797" i="2"/>
  <c r="I1797" i="2" s="1"/>
  <c r="H1798" i="2"/>
  <c r="I1798" i="2" s="1"/>
  <c r="H1799" i="2"/>
  <c r="I1799" i="2" s="1"/>
  <c r="H1800" i="2"/>
  <c r="I1800" i="2" s="1"/>
  <c r="H1801" i="2"/>
  <c r="I1801" i="2" s="1"/>
  <c r="H1802" i="2"/>
  <c r="I1802" i="2" s="1"/>
  <c r="H1803" i="2"/>
  <c r="I1803" i="2" s="1"/>
  <c r="H3" i="2"/>
  <c r="I3" i="2" s="1"/>
  <c r="B12" i="1"/>
  <c r="B11" i="1"/>
  <c r="L1336" i="2" l="1"/>
  <c r="M1336" i="2" s="1"/>
  <c r="L1340" i="2"/>
  <c r="M1340" i="2" s="1"/>
  <c r="L1356" i="2"/>
  <c r="M1356" i="2" s="1"/>
  <c r="L1364" i="2"/>
  <c r="M1364" i="2" s="1"/>
  <c r="L1372" i="2"/>
  <c r="M1372" i="2" s="1"/>
  <c r="L1380" i="2"/>
  <c r="M1380" i="2" s="1"/>
  <c r="L1384" i="2"/>
  <c r="M1384" i="2" s="1"/>
  <c r="L1400" i="2"/>
  <c r="M1400" i="2" s="1"/>
  <c r="L1408" i="2"/>
  <c r="M1408" i="2" s="1"/>
  <c r="L1416" i="2"/>
  <c r="M1416" i="2" s="1"/>
  <c r="L1436" i="2"/>
  <c r="M1436" i="2" s="1"/>
  <c r="L1452" i="2"/>
  <c r="M1452" i="2" s="1"/>
  <c r="L1528" i="2"/>
  <c r="M1528" i="2" s="1"/>
  <c r="L1584" i="2"/>
  <c r="M1584" i="2" s="1"/>
  <c r="L1592" i="2"/>
  <c r="M1592" i="2" s="1"/>
  <c r="L1596" i="2"/>
  <c r="M1596" i="2" s="1"/>
  <c r="L1600" i="2"/>
  <c r="M1600" i="2" s="1"/>
  <c r="L1604" i="2"/>
  <c r="M1604" i="2" s="1"/>
  <c r="L1628" i="2"/>
  <c r="M1628" i="2" s="1"/>
  <c r="L1632" i="2"/>
  <c r="M1632" i="2" s="1"/>
  <c r="L1640" i="2"/>
  <c r="M1640" i="2" s="1"/>
  <c r="L1644" i="2"/>
  <c r="M1644" i="2" s="1"/>
  <c r="L1684" i="2"/>
  <c r="M1684" i="2" s="1"/>
  <c r="L1704" i="2"/>
  <c r="M1704" i="2" s="1"/>
  <c r="L1708" i="2"/>
  <c r="M1708" i="2" s="1"/>
  <c r="L1712" i="2"/>
  <c r="M1712" i="2" s="1"/>
  <c r="L1732" i="2"/>
  <c r="M1732" i="2" s="1"/>
  <c r="L1736" i="2"/>
  <c r="M1736" i="2" s="1"/>
  <c r="L1740" i="2"/>
  <c r="M1740" i="2" s="1"/>
  <c r="L1748" i="2"/>
  <c r="M1748" i="2" s="1"/>
  <c r="L1752" i="2"/>
  <c r="M1752" i="2" s="1"/>
  <c r="L1756" i="2"/>
  <c r="M1756" i="2" s="1"/>
  <c r="L1764" i="2"/>
  <c r="M1764" i="2" s="1"/>
  <c r="L1768" i="2"/>
  <c r="M1768" i="2" s="1"/>
  <c r="L1772" i="2"/>
  <c r="M1772" i="2" s="1"/>
  <c r="L1780" i="2"/>
  <c r="M1780" i="2" s="1"/>
  <c r="L1784" i="2"/>
  <c r="M1784" i="2" s="1"/>
  <c r="L1788" i="2"/>
  <c r="M1788" i="2" s="1"/>
  <c r="L1796" i="2"/>
  <c r="M1796" i="2" s="1"/>
  <c r="L1797" i="2"/>
  <c r="M1797" i="2" s="1"/>
  <c r="L1793" i="2"/>
  <c r="L1789" i="2"/>
  <c r="M1789" i="2" s="1"/>
  <c r="L1785" i="2"/>
  <c r="M1785" i="2" s="1"/>
  <c r="L1781" i="2"/>
  <c r="M1781" i="2" s="1"/>
  <c r="L1777" i="2"/>
  <c r="L1773" i="2"/>
  <c r="L1769" i="2"/>
  <c r="M1769" i="2" s="1"/>
  <c r="L1765" i="2"/>
  <c r="M1765" i="2" s="1"/>
  <c r="L1761" i="2"/>
  <c r="M1761" i="2" s="1"/>
  <c r="L1757" i="2"/>
  <c r="M1757" i="2" s="1"/>
  <c r="L1753" i="2"/>
  <c r="M1753" i="2" s="1"/>
  <c r="L1749" i="2"/>
  <c r="M1749" i="2" s="1"/>
  <c r="L1745" i="2"/>
  <c r="L1741" i="2"/>
  <c r="M1741" i="2" s="1"/>
  <c r="L1737" i="2"/>
  <c r="M1737" i="2" s="1"/>
  <c r="L1733" i="2"/>
  <c r="M1733" i="2" s="1"/>
  <c r="L1729" i="2"/>
  <c r="L1709" i="2"/>
  <c r="M1709" i="2" s="1"/>
  <c r="L1705" i="2"/>
  <c r="M1705" i="2" s="1"/>
  <c r="L1685" i="2"/>
  <c r="M1685" i="2" s="1"/>
  <c r="L1681" i="2"/>
  <c r="L1645" i="2"/>
  <c r="M1645" i="2" s="1"/>
  <c r="L1641" i="2"/>
  <c r="M1641" i="2" s="1"/>
  <c r="L1637" i="2"/>
  <c r="M1637" i="2" s="1"/>
  <c r="L1633" i="2"/>
  <c r="L1629" i="2"/>
  <c r="L1609" i="2"/>
  <c r="M1609" i="2" s="1"/>
  <c r="L1605" i="2"/>
  <c r="M1605" i="2" s="1"/>
  <c r="L1601" i="2"/>
  <c r="L1597" i="2"/>
  <c r="L1593" i="2"/>
  <c r="M1593" i="2" s="1"/>
  <c r="L1589" i="2"/>
  <c r="M1589" i="2" s="1"/>
  <c r="L1585" i="2"/>
  <c r="L1581" i="2"/>
  <c r="M1581" i="2" s="1"/>
  <c r="L1533" i="2"/>
  <c r="M1533" i="2" s="1"/>
  <c r="L1529" i="2"/>
  <c r="M1529" i="2" s="1"/>
  <c r="L1453" i="2"/>
  <c r="L1449" i="2"/>
  <c r="M1449" i="2" s="1"/>
  <c r="L1445" i="2"/>
  <c r="M1445" i="2" s="1"/>
  <c r="L1437" i="2"/>
  <c r="M1437" i="2" s="1"/>
  <c r="L1433" i="2"/>
  <c r="L1425" i="2"/>
  <c r="M1425" i="2" s="1"/>
  <c r="L1409" i="2"/>
  <c r="M1409" i="2" s="1"/>
  <c r="L1405" i="2"/>
  <c r="M1405" i="2" s="1"/>
  <c r="L1401" i="2"/>
  <c r="M1401" i="2" s="1"/>
  <c r="L1385" i="2"/>
  <c r="L1381" i="2"/>
  <c r="M1381" i="2" s="1"/>
  <c r="L1377" i="2"/>
  <c r="M1377" i="2" s="1"/>
  <c r="L1373" i="2"/>
  <c r="L1365" i="2"/>
  <c r="L1361" i="2"/>
  <c r="M1361" i="2" s="1"/>
  <c r="L1357" i="2"/>
  <c r="M1357" i="2" s="1"/>
  <c r="L1353" i="2"/>
  <c r="L1341" i="2"/>
  <c r="L1337" i="2"/>
  <c r="M1337" i="2" s="1"/>
  <c r="L1321" i="2"/>
  <c r="M1321" i="2" s="1"/>
  <c r="L1317" i="2"/>
  <c r="L1313" i="2"/>
  <c r="L1297" i="2"/>
  <c r="M1297" i="2" s="1"/>
  <c r="L1293" i="2"/>
  <c r="M1293" i="2" s="1"/>
  <c r="L1289" i="2"/>
  <c r="L1277" i="2"/>
  <c r="L1273" i="2"/>
  <c r="M1273" i="2" s="1"/>
  <c r="L1265" i="2"/>
  <c r="M1265" i="2" s="1"/>
  <c r="L1261" i="2"/>
  <c r="L1257" i="2"/>
  <c r="L1253" i="2"/>
  <c r="M1253" i="2" s="1"/>
  <c r="L1249" i="2"/>
  <c r="M1249" i="2" s="1"/>
  <c r="L1245" i="2"/>
  <c r="L1241" i="2"/>
  <c r="M1241" i="2" s="1"/>
  <c r="L1237" i="2"/>
  <c r="M1237" i="2" s="1"/>
  <c r="L1233" i="2"/>
  <c r="M1233" i="2" s="1"/>
  <c r="L1229" i="2"/>
  <c r="L1225" i="2"/>
  <c r="M1225" i="2" s="1"/>
  <c r="L1221" i="2"/>
  <c r="M1221" i="2" s="1"/>
  <c r="L1153" i="2"/>
  <c r="M1153" i="2" s="1"/>
  <c r="L1149" i="2"/>
  <c r="L1141" i="2"/>
  <c r="L1137" i="2"/>
  <c r="M1137" i="2" s="1"/>
  <c r="L1133" i="2"/>
  <c r="M1133" i="2" s="1"/>
  <c r="L1129" i="2"/>
  <c r="L1125" i="2"/>
  <c r="M1125" i="2" s="1"/>
  <c r="L1113" i="2"/>
  <c r="M1113" i="2" s="1"/>
  <c r="L1105" i="2"/>
  <c r="M1105" i="2" s="1"/>
  <c r="L1101" i="2"/>
  <c r="L1089" i="2"/>
  <c r="L1085" i="2"/>
  <c r="M1085" i="2" s="1"/>
  <c r="L1065" i="2"/>
  <c r="M1065" i="2" s="1"/>
  <c r="L1061" i="2"/>
  <c r="L1057" i="2"/>
  <c r="M1057" i="2" s="1"/>
  <c r="L1053" i="2"/>
  <c r="M1053" i="2" s="1"/>
  <c r="L989" i="2"/>
  <c r="M989" i="2" s="1"/>
  <c r="L985" i="2"/>
  <c r="M985" i="2" s="1"/>
  <c r="L981" i="2"/>
  <c r="L977" i="2"/>
  <c r="M977" i="2" s="1"/>
  <c r="L973" i="2"/>
  <c r="M973" i="2" s="1"/>
  <c r="L961" i="2"/>
  <c r="L957" i="2"/>
  <c r="M957" i="2" s="1"/>
  <c r="L953" i="2"/>
  <c r="M953" i="2" s="1"/>
  <c r="L945" i="2"/>
  <c r="M945" i="2" s="1"/>
  <c r="L941" i="2"/>
  <c r="L937" i="2"/>
  <c r="M937" i="2" s="1"/>
  <c r="L933" i="2"/>
  <c r="M933" i="2" s="1"/>
  <c r="L929" i="2"/>
  <c r="M929" i="2" s="1"/>
  <c r="L921" i="2"/>
  <c r="L909" i="2"/>
  <c r="M909" i="2" s="1"/>
  <c r="L905" i="2"/>
  <c r="M905" i="2" s="1"/>
  <c r="L901" i="2"/>
  <c r="M901" i="2" s="1"/>
  <c r="L897" i="2"/>
  <c r="L893" i="2"/>
  <c r="M893" i="2" s="1"/>
  <c r="L885" i="2"/>
  <c r="M885" i="2" s="1"/>
  <c r="L881" i="2"/>
  <c r="M881" i="2" s="1"/>
  <c r="L877" i="2"/>
  <c r="M877" i="2" s="1"/>
  <c r="L873" i="2"/>
  <c r="L821" i="2"/>
  <c r="M821" i="2" s="1"/>
  <c r="L817" i="2"/>
  <c r="M817" i="2" s="1"/>
  <c r="L813" i="2"/>
  <c r="L801" i="2"/>
  <c r="M801" i="2" s="1"/>
  <c r="L797" i="2"/>
  <c r="M797" i="2" s="1"/>
  <c r="L765" i="2"/>
  <c r="M765" i="2" s="1"/>
  <c r="L761" i="2"/>
  <c r="L757" i="2"/>
  <c r="M757" i="2" s="1"/>
  <c r="L717" i="2"/>
  <c r="M717" i="2" s="1"/>
  <c r="L709" i="2"/>
  <c r="M709" i="2" s="1"/>
  <c r="L705" i="2"/>
  <c r="L701" i="2"/>
  <c r="L685" i="2"/>
  <c r="M685" i="2" s="1"/>
  <c r="L681" i="2"/>
  <c r="M681" i="2" s="1"/>
  <c r="L665" i="2"/>
  <c r="L661" i="2"/>
  <c r="L657" i="2"/>
  <c r="M657" i="2" s="1"/>
  <c r="L653" i="2"/>
  <c r="M653" i="2" s="1"/>
  <c r="L641" i="2"/>
  <c r="L625" i="2"/>
  <c r="M625" i="2" s="1"/>
  <c r="L1792" i="2"/>
  <c r="M1792" i="2" s="1"/>
  <c r="L1776" i="2"/>
  <c r="M1776" i="2" s="1"/>
  <c r="L1760" i="2"/>
  <c r="L1744" i="2"/>
  <c r="L1728" i="2"/>
  <c r="M1728" i="2" s="1"/>
  <c r="L1680" i="2"/>
  <c r="M1680" i="2" s="1"/>
  <c r="L1636" i="2"/>
  <c r="L1608" i="2"/>
  <c r="L1588" i="2"/>
  <c r="M1588" i="2" s="1"/>
  <c r="L1532" i="2"/>
  <c r="M1532" i="2" s="1"/>
  <c r="L1444" i="2"/>
  <c r="L1424" i="2"/>
  <c r="L1404" i="2"/>
  <c r="M1404" i="2" s="1"/>
  <c r="L1376" i="2"/>
  <c r="M1376" i="2" s="1"/>
  <c r="L1360" i="2"/>
  <c r="L1352" i="2"/>
  <c r="M1352" i="2" s="1"/>
  <c r="L1320" i="2"/>
  <c r="M1320" i="2" s="1"/>
  <c r="L1316" i="2"/>
  <c r="M1316" i="2" s="1"/>
  <c r="L1312" i="2"/>
  <c r="L1296" i="2"/>
  <c r="M1296" i="2" s="1"/>
  <c r="L1292" i="2"/>
  <c r="M1292" i="2" s="1"/>
  <c r="L1288" i="2"/>
  <c r="M1288" i="2" s="1"/>
  <c r="L1276" i="2"/>
  <c r="L1272" i="2"/>
  <c r="M1272" i="2" s="1"/>
  <c r="L1264" i="2"/>
  <c r="M1264" i="2" s="1"/>
  <c r="L1260" i="2"/>
  <c r="M1260" i="2" s="1"/>
  <c r="L1256" i="2"/>
  <c r="M1256" i="2" s="1"/>
  <c r="L1252" i="2"/>
  <c r="M1252" i="2" s="1"/>
  <c r="L1248" i="2"/>
  <c r="M1248" i="2" s="1"/>
  <c r="L1244" i="2"/>
  <c r="M1244" i="2" s="1"/>
  <c r="L1240" i="2"/>
  <c r="L1236" i="2"/>
  <c r="M1236" i="2" s="1"/>
  <c r="L1232" i="2"/>
  <c r="M1232" i="2" s="1"/>
  <c r="L1228" i="2"/>
  <c r="M1228" i="2" s="1"/>
  <c r="L1224" i="2"/>
  <c r="M1224" i="2" s="1"/>
  <c r="L1220" i="2"/>
  <c r="M1220" i="2" s="1"/>
  <c r="L1216" i="2"/>
  <c r="M1216" i="2" s="1"/>
  <c r="L1152" i="2"/>
  <c r="M1152" i="2" s="1"/>
  <c r="L1140" i="2"/>
  <c r="L1136" i="2"/>
  <c r="M1136" i="2" s="1"/>
  <c r="L1132" i="2"/>
  <c r="M1132" i="2" s="1"/>
  <c r="L1128" i="2"/>
  <c r="M1128" i="2" s="1"/>
  <c r="L1124" i="2"/>
  <c r="L1120" i="2"/>
  <c r="M1120" i="2" s="1"/>
  <c r="L1112" i="2"/>
  <c r="M1112" i="2" s="1"/>
  <c r="L1104" i="2"/>
  <c r="M1104" i="2" s="1"/>
  <c r="L1100" i="2"/>
  <c r="L1088" i="2"/>
  <c r="M1088" i="2" s="1"/>
  <c r="L1064" i="2"/>
  <c r="M1064" i="2" s="1"/>
  <c r="L1060" i="2"/>
  <c r="M1060" i="2" s="1"/>
  <c r="L1056" i="2"/>
  <c r="L1052" i="2"/>
  <c r="L988" i="2"/>
  <c r="M988" i="2" s="1"/>
  <c r="L984" i="2"/>
  <c r="M984" i="2" s="1"/>
  <c r="L980" i="2"/>
  <c r="L976" i="2"/>
  <c r="M976" i="2" s="1"/>
  <c r="L972" i="2"/>
  <c r="M972" i="2" s="1"/>
  <c r="L960" i="2"/>
  <c r="M960" i="2" s="1"/>
  <c r="L956" i="2"/>
  <c r="M956" i="2" s="1"/>
  <c r="L944" i="2"/>
  <c r="L940" i="2"/>
  <c r="M940" i="2" s="1"/>
  <c r="L936" i="2"/>
  <c r="M936" i="2" s="1"/>
  <c r="L932" i="2"/>
  <c r="M932" i="2" s="1"/>
  <c r="L928" i="2"/>
  <c r="M928" i="2" s="1"/>
  <c r="L908" i="2"/>
  <c r="M908" i="2" s="1"/>
  <c r="L904" i="2"/>
  <c r="M904" i="2" s="1"/>
  <c r="L900" i="2"/>
  <c r="M900" i="2" s="1"/>
  <c r="L896" i="2"/>
  <c r="M896" i="2" s="1"/>
  <c r="L892" i="2"/>
  <c r="M892" i="2" s="1"/>
  <c r="L884" i="2"/>
  <c r="M884" i="2" s="1"/>
  <c r="L880" i="2"/>
  <c r="M880" i="2" s="1"/>
  <c r="L876" i="2"/>
  <c r="L820" i="2"/>
  <c r="M820" i="2" s="1"/>
  <c r="L816" i="2"/>
  <c r="M816" i="2" s="1"/>
  <c r="L812" i="2"/>
  <c r="L800" i="2"/>
  <c r="M800" i="2" s="1"/>
  <c r="L796" i="2"/>
  <c r="M796" i="2" s="1"/>
  <c r="L764" i="2"/>
  <c r="M764" i="2" s="1"/>
  <c r="L760" i="2"/>
  <c r="L756" i="2"/>
  <c r="M756" i="2" s="1"/>
  <c r="L720" i="2"/>
  <c r="M720" i="2" s="1"/>
  <c r="L708" i="2"/>
  <c r="M708" i="2" s="1"/>
  <c r="L704" i="2"/>
  <c r="L700" i="2"/>
  <c r="M700" i="2" s="1"/>
  <c r="L684" i="2"/>
  <c r="M684" i="2" s="1"/>
  <c r="L680" i="2"/>
  <c r="M680" i="2" s="1"/>
  <c r="L668" i="2"/>
  <c r="L664" i="2"/>
  <c r="L660" i="2"/>
  <c r="M660" i="2" s="1"/>
  <c r="L656" i="2"/>
  <c r="M656" i="2" s="1"/>
  <c r="L624" i="2"/>
  <c r="M624" i="2" s="1"/>
  <c r="L620" i="2"/>
  <c r="M620" i="2" s="1"/>
  <c r="L568" i="2"/>
  <c r="M568" i="2" s="1"/>
  <c r="L556" i="2"/>
  <c r="M556" i="2" s="1"/>
  <c r="L552" i="2"/>
  <c r="M552" i="2" s="1"/>
  <c r="L548" i="2"/>
  <c r="M548" i="2" s="1"/>
  <c r="L532" i="2"/>
  <c r="M532" i="2" s="1"/>
  <c r="L528" i="2"/>
  <c r="M528" i="2" s="1"/>
  <c r="L524" i="2"/>
  <c r="M524" i="2" s="1"/>
  <c r="L448" i="2"/>
  <c r="L444" i="2"/>
  <c r="M444" i="2" s="1"/>
  <c r="L440" i="2"/>
  <c r="M440" i="2" s="1"/>
  <c r="L436" i="2"/>
  <c r="M436" i="2" s="1"/>
  <c r="L424" i="2"/>
  <c r="M424" i="2" s="1"/>
  <c r="L412" i="2"/>
  <c r="M412" i="2" s="1"/>
  <c r="L408" i="2"/>
  <c r="M408" i="2" s="1"/>
  <c r="L404" i="2"/>
  <c r="L388" i="2"/>
  <c r="M388" i="2" s="1"/>
  <c r="L384" i="2"/>
  <c r="M384" i="2" s="1"/>
  <c r="L380" i="2"/>
  <c r="M380" i="2" s="1"/>
  <c r="L376" i="2"/>
  <c r="L364" i="2"/>
  <c r="M364" i="2" s="1"/>
  <c r="L360" i="2"/>
  <c r="M360" i="2" s="1"/>
  <c r="L356" i="2"/>
  <c r="M356" i="2" s="1"/>
  <c r="L336" i="2"/>
  <c r="L332" i="2"/>
  <c r="L328" i="2"/>
  <c r="M328" i="2" s="1"/>
  <c r="L324" i="2"/>
  <c r="M324" i="2" s="1"/>
  <c r="L320" i="2"/>
  <c r="L316" i="2"/>
  <c r="M316" i="2" s="1"/>
  <c r="L312" i="2"/>
  <c r="M312" i="2" s="1"/>
  <c r="L308" i="2"/>
  <c r="M308" i="2" s="1"/>
  <c r="L304" i="2"/>
  <c r="M304" i="2" s="1"/>
  <c r="L296" i="2"/>
  <c r="L280" i="2"/>
  <c r="M280" i="2" s="1"/>
  <c r="L276" i="2"/>
  <c r="M276" i="2" s="1"/>
  <c r="L260" i="2"/>
  <c r="M260" i="2" s="1"/>
  <c r="L256" i="2"/>
  <c r="M256" i="2" s="1"/>
  <c r="L252" i="2"/>
  <c r="M252" i="2" s="1"/>
  <c r="L248" i="2"/>
  <c r="M248" i="2" s="1"/>
  <c r="L244" i="2"/>
  <c r="M244" i="2" s="1"/>
  <c r="L240" i="2"/>
  <c r="M240" i="2" s="1"/>
  <c r="L236" i="2"/>
  <c r="M236" i="2" s="1"/>
  <c r="L196" i="2"/>
  <c r="M196" i="2" s="1"/>
  <c r="L192" i="2"/>
  <c r="M192" i="2" s="1"/>
  <c r="L188" i="2"/>
  <c r="L184" i="2"/>
  <c r="M184" i="2" s="1"/>
  <c r="L176" i="2"/>
  <c r="M176" i="2" s="1"/>
  <c r="L156" i="2"/>
  <c r="L100" i="2"/>
  <c r="M100" i="2" s="1"/>
  <c r="L96" i="2"/>
  <c r="M96" i="2" s="1"/>
  <c r="L92" i="2"/>
  <c r="M92" i="2" s="1"/>
  <c r="L88" i="2"/>
  <c r="L84" i="2"/>
  <c r="M84" i="2" s="1"/>
  <c r="L56" i="2"/>
  <c r="M56" i="2" s="1"/>
  <c r="L52" i="2"/>
  <c r="M52" i="2" s="1"/>
  <c r="L48" i="2"/>
  <c r="L44" i="2"/>
  <c r="M44" i="2" s="1"/>
  <c r="L40" i="2"/>
  <c r="M40" i="2" s="1"/>
  <c r="L621" i="2"/>
  <c r="M621" i="2" s="1"/>
  <c r="L569" i="2"/>
  <c r="L557" i="2"/>
  <c r="L553" i="2"/>
  <c r="M553" i="2" s="1"/>
  <c r="L549" i="2"/>
  <c r="M549" i="2" s="1"/>
  <c r="L545" i="2"/>
  <c r="L533" i="2"/>
  <c r="L529" i="2"/>
  <c r="M529" i="2" s="1"/>
  <c r="L525" i="2"/>
  <c r="M525" i="2" s="1"/>
  <c r="L445" i="2"/>
  <c r="M445" i="2" s="1"/>
  <c r="L441" i="2"/>
  <c r="L437" i="2"/>
  <c r="M437" i="2" s="1"/>
  <c r="L433" i="2"/>
  <c r="M433" i="2" s="1"/>
  <c r="L425" i="2"/>
  <c r="L413" i="2"/>
  <c r="M413" i="2" s="1"/>
  <c r="L409" i="2"/>
  <c r="M409" i="2" s="1"/>
  <c r="L405" i="2"/>
  <c r="M405" i="2" s="1"/>
  <c r="L389" i="2"/>
  <c r="L385" i="2"/>
  <c r="M385" i="2" s="1"/>
  <c r="L381" i="2"/>
  <c r="M381" i="2" s="1"/>
  <c r="L377" i="2"/>
  <c r="M377" i="2" s="1"/>
  <c r="L365" i="2"/>
  <c r="L361" i="2"/>
  <c r="M361" i="2" s="1"/>
  <c r="L337" i="2"/>
  <c r="M337" i="2" s="1"/>
  <c r="L333" i="2"/>
  <c r="M333" i="2" s="1"/>
  <c r="L329" i="2"/>
  <c r="L325" i="2"/>
  <c r="M325" i="2" s="1"/>
  <c r="L321" i="2"/>
  <c r="M321" i="2" s="1"/>
  <c r="L317" i="2"/>
  <c r="M317" i="2" s="1"/>
  <c r="L313" i="2"/>
  <c r="M313" i="2" s="1"/>
  <c r="L309" i="2"/>
  <c r="L305" i="2"/>
  <c r="M305" i="2" s="1"/>
  <c r="L297" i="2"/>
  <c r="M297" i="2" s="1"/>
  <c r="L281" i="2"/>
  <c r="L277" i="2"/>
  <c r="M277" i="2" s="1"/>
  <c r="L257" i="2"/>
  <c r="M257" i="2" s="1"/>
  <c r="L253" i="2"/>
  <c r="M253" i="2" s="1"/>
  <c r="L249" i="2"/>
  <c r="L245" i="2"/>
  <c r="L241" i="2"/>
  <c r="M241" i="2" s="1"/>
  <c r="L237" i="2"/>
  <c r="M237" i="2" s="1"/>
  <c r="L197" i="2"/>
  <c r="L193" i="2"/>
  <c r="M193" i="2" s="1"/>
  <c r="L189" i="2"/>
  <c r="M189" i="2" s="1"/>
  <c r="R189" i="2" s="1"/>
  <c r="V189" i="2" s="1"/>
  <c r="L185" i="2"/>
  <c r="M185" i="2" s="1"/>
  <c r="L177" i="2"/>
  <c r="L157" i="2"/>
  <c r="L97" i="2"/>
  <c r="M97" i="2" s="1"/>
  <c r="L93" i="2"/>
  <c r="M93" i="2" s="1"/>
  <c r="L89" i="2"/>
  <c r="M89" i="2" s="1"/>
  <c r="L57" i="2"/>
  <c r="M57" i="2" s="1"/>
  <c r="L53" i="2"/>
  <c r="M53" i="2" s="1"/>
  <c r="L49" i="2"/>
  <c r="M49" i="2" s="1"/>
  <c r="L45" i="2"/>
  <c r="L41" i="2"/>
  <c r="M41" i="2" s="1"/>
  <c r="L758" i="2"/>
  <c r="M758" i="2" s="1"/>
  <c r="L654" i="2"/>
  <c r="M654" i="2" s="1"/>
  <c r="L622" i="2"/>
  <c r="M622" i="2" s="1"/>
  <c r="L558" i="2"/>
  <c r="M558" i="2" s="1"/>
  <c r="L526" i="2"/>
  <c r="M526" i="2" s="1"/>
  <c r="L366" i="2"/>
  <c r="M366" i="2" s="1"/>
  <c r="L334" i="2"/>
  <c r="M334" i="2" s="1"/>
  <c r="L238" i="2"/>
  <c r="M238" i="2" s="1"/>
  <c r="L190" i="2"/>
  <c r="M190" i="2" s="1"/>
  <c r="L1062" i="2"/>
  <c r="M1062" i="2" s="1"/>
  <c r="L982" i="2"/>
  <c r="M982" i="2" s="1"/>
  <c r="L934" i="2"/>
  <c r="M934" i="2" s="1"/>
  <c r="L902" i="2"/>
  <c r="M902" i="2" s="1"/>
  <c r="L710" i="2"/>
  <c r="M710" i="2" s="1"/>
  <c r="L662" i="2"/>
  <c r="M662" i="2" s="1"/>
  <c r="L566" i="2"/>
  <c r="M566" i="2" s="1"/>
  <c r="L550" i="2"/>
  <c r="M550" i="2" s="1"/>
  <c r="L446" i="2"/>
  <c r="M446" i="2" s="1"/>
  <c r="L438" i="2"/>
  <c r="M438" i="2" s="1"/>
  <c r="L422" i="2"/>
  <c r="M422" i="2" s="1"/>
  <c r="L406" i="2"/>
  <c r="M406" i="2" s="1"/>
  <c r="L382" i="2"/>
  <c r="M382" i="2" s="1"/>
  <c r="L374" i="2"/>
  <c r="M374" i="2" s="1"/>
  <c r="L326" i="2"/>
  <c r="M326" i="2" s="1"/>
  <c r="L318" i="2"/>
  <c r="M318" i="2" s="1"/>
  <c r="L310" i="2"/>
  <c r="M310" i="2" s="1"/>
  <c r="L278" i="2"/>
  <c r="M278" i="2" s="1"/>
  <c r="L254" i="2"/>
  <c r="M254" i="2" s="1"/>
  <c r="L246" i="2"/>
  <c r="M246" i="2" s="1"/>
  <c r="L174" i="2"/>
  <c r="M174" i="2" s="1"/>
  <c r="L158" i="2"/>
  <c r="M158" i="2" s="1"/>
  <c r="L94" i="2"/>
  <c r="M94" i="2" s="1"/>
  <c r="L46" i="2"/>
  <c r="M46" i="2" s="1"/>
  <c r="M1793" i="2"/>
  <c r="M1773" i="2"/>
  <c r="M1745" i="2"/>
  <c r="M1629" i="2"/>
  <c r="M1433" i="2"/>
  <c r="M1341" i="2"/>
  <c r="M1317" i="2"/>
  <c r="M1261" i="2"/>
  <c r="M1141" i="2"/>
  <c r="M1129" i="2"/>
  <c r="M1061" i="2"/>
  <c r="M961" i="2"/>
  <c r="M921" i="2"/>
  <c r="M897" i="2"/>
  <c r="M761" i="2"/>
  <c r="M701" i="2"/>
  <c r="M157" i="2"/>
  <c r="J3" i="2"/>
  <c r="L3" i="2" s="1"/>
  <c r="M3" i="2" s="1"/>
  <c r="J1725" i="2"/>
  <c r="L1725" i="2" s="1"/>
  <c r="M1725" i="2" s="1"/>
  <c r="J1697" i="2"/>
  <c r="L1697" i="2" s="1"/>
  <c r="M1697" i="2" s="1"/>
  <c r="J1677" i="2"/>
  <c r="L1677" i="2" s="1"/>
  <c r="M1677" i="2" s="1"/>
  <c r="J1665" i="2"/>
  <c r="L1665" i="2" s="1"/>
  <c r="M1665" i="2" s="1"/>
  <c r="J1653" i="2"/>
  <c r="L1653" i="2" s="1"/>
  <c r="M1653" i="2" s="1"/>
  <c r="J1621" i="2"/>
  <c r="L1621" i="2" s="1"/>
  <c r="M1621" i="2" s="1"/>
  <c r="J1573" i="2"/>
  <c r="L1573" i="2" s="1"/>
  <c r="M1573" i="2" s="1"/>
  <c r="J1565" i="2"/>
  <c r="L1565" i="2" s="1"/>
  <c r="M1565" i="2" s="1"/>
  <c r="J1557" i="2"/>
  <c r="L1557" i="2" s="1"/>
  <c r="M1557" i="2" s="1"/>
  <c r="J1545" i="2"/>
  <c r="L1545" i="2" s="1"/>
  <c r="M1545" i="2" s="1"/>
  <c r="J1521" i="2"/>
  <c r="L1521" i="2" s="1"/>
  <c r="M1521" i="2" s="1"/>
  <c r="J1509" i="2"/>
  <c r="L1509" i="2" s="1"/>
  <c r="M1509" i="2" s="1"/>
  <c r="J1501" i="2"/>
  <c r="L1501" i="2" s="1"/>
  <c r="M1501" i="2" s="1"/>
  <c r="J1489" i="2"/>
  <c r="L1489" i="2" s="1"/>
  <c r="M1489" i="2" s="1"/>
  <c r="J1473" i="2"/>
  <c r="L1473" i="2" s="1"/>
  <c r="M1473" i="2" s="1"/>
  <c r="J1461" i="2"/>
  <c r="L1461" i="2" s="1"/>
  <c r="M1461" i="2" s="1"/>
  <c r="J1457" i="2"/>
  <c r="L1457" i="2" s="1"/>
  <c r="M1457" i="2" s="1"/>
  <c r="J1421" i="2"/>
  <c r="L1421" i="2" s="1"/>
  <c r="M1421" i="2" s="1"/>
  <c r="J1413" i="2"/>
  <c r="L1413" i="2" s="1"/>
  <c r="M1413" i="2" s="1"/>
  <c r="J1389" i="2"/>
  <c r="L1389" i="2" s="1"/>
  <c r="M1389" i="2" s="1"/>
  <c r="J1369" i="2"/>
  <c r="L1369" i="2" s="1"/>
  <c r="M1369" i="2" s="1"/>
  <c r="J1333" i="2"/>
  <c r="L1333" i="2" s="1"/>
  <c r="M1333" i="2" s="1"/>
  <c r="J1305" i="2"/>
  <c r="L1305" i="2" s="1"/>
  <c r="M1305" i="2" s="1"/>
  <c r="J1269" i="2"/>
  <c r="L1269" i="2" s="1"/>
  <c r="M1269" i="2" s="1"/>
  <c r="J1217" i="2"/>
  <c r="L1217" i="2" s="1"/>
  <c r="M1217" i="2" s="1"/>
  <c r="J1205" i="2"/>
  <c r="L1205" i="2" s="1"/>
  <c r="M1205" i="2" s="1"/>
  <c r="J1197" i="2"/>
  <c r="L1197" i="2" s="1"/>
  <c r="M1197" i="2" s="1"/>
  <c r="J1185" i="2"/>
  <c r="L1185" i="2" s="1"/>
  <c r="M1185" i="2" s="1"/>
  <c r="J1173" i="2"/>
  <c r="L1173" i="2" s="1"/>
  <c r="M1173" i="2" s="1"/>
  <c r="J1161" i="2"/>
  <c r="L1161" i="2" s="1"/>
  <c r="M1161" i="2" s="1"/>
  <c r="J1157" i="2"/>
  <c r="L1157" i="2" s="1"/>
  <c r="M1157" i="2" s="1"/>
  <c r="J1093" i="2"/>
  <c r="L1093" i="2" s="1"/>
  <c r="M1093" i="2" s="1"/>
  <c r="J1081" i="2"/>
  <c r="L1081" i="2" s="1"/>
  <c r="M1081" i="2" s="1"/>
  <c r="J1045" i="2"/>
  <c r="L1045" i="2" s="1"/>
  <c r="M1045" i="2" s="1"/>
  <c r="J1033" i="2"/>
  <c r="L1033" i="2" s="1"/>
  <c r="M1033" i="2" s="1"/>
  <c r="J1021" i="2"/>
  <c r="L1021" i="2" s="1"/>
  <c r="M1021" i="2" s="1"/>
  <c r="J1013" i="2"/>
  <c r="L1013" i="2" s="1"/>
  <c r="M1013" i="2" s="1"/>
  <c r="J997" i="2"/>
  <c r="L997" i="2" s="1"/>
  <c r="M997" i="2" s="1"/>
  <c r="J969" i="2"/>
  <c r="L969" i="2" s="1"/>
  <c r="M969" i="2" s="1"/>
  <c r="J949" i="2"/>
  <c r="L949" i="2" s="1"/>
  <c r="M949" i="2" s="1"/>
  <c r="J917" i="2"/>
  <c r="L917" i="2" s="1"/>
  <c r="M917" i="2" s="1"/>
  <c r="J889" i="2"/>
  <c r="L889" i="2" s="1"/>
  <c r="M889" i="2" s="1"/>
  <c r="J865" i="2"/>
  <c r="L865" i="2" s="1"/>
  <c r="M865" i="2" s="1"/>
  <c r="J857" i="2"/>
  <c r="L857" i="2" s="1"/>
  <c r="M857" i="2" s="1"/>
  <c r="J845" i="2"/>
  <c r="L845" i="2" s="1"/>
  <c r="M845" i="2" s="1"/>
  <c r="J833" i="2"/>
  <c r="J809" i="2"/>
  <c r="L809" i="2" s="1"/>
  <c r="M809" i="2" s="1"/>
  <c r="J785" i="2"/>
  <c r="L785" i="2" s="1"/>
  <c r="M785" i="2" s="1"/>
  <c r="J773" i="2"/>
  <c r="L773" i="2" s="1"/>
  <c r="M773" i="2" s="1"/>
  <c r="J749" i="2"/>
  <c r="L749" i="2" s="1"/>
  <c r="M749" i="2" s="1"/>
  <c r="J741" i="2"/>
  <c r="L741" i="2" s="1"/>
  <c r="M741" i="2" s="1"/>
  <c r="J729" i="2"/>
  <c r="L729" i="2" s="1"/>
  <c r="M729" i="2" s="1"/>
  <c r="J721" i="2"/>
  <c r="L721" i="2" s="1"/>
  <c r="M721" i="2" s="1"/>
  <c r="J713" i="2"/>
  <c r="L713" i="2" s="1"/>
  <c r="M713" i="2" s="1"/>
  <c r="J693" i="2"/>
  <c r="L693" i="2" s="1"/>
  <c r="M693" i="2" s="1"/>
  <c r="J645" i="2"/>
  <c r="L645" i="2" s="1"/>
  <c r="M645" i="2" s="1"/>
  <c r="J633" i="2"/>
  <c r="L633" i="2" s="1"/>
  <c r="M633" i="2" s="1"/>
  <c r="J609" i="2"/>
  <c r="L609" i="2" s="1"/>
  <c r="M609" i="2" s="1"/>
  <c r="J597" i="2"/>
  <c r="L597" i="2" s="1"/>
  <c r="M597" i="2" s="1"/>
  <c r="J585" i="2"/>
  <c r="L585" i="2" s="1"/>
  <c r="M585" i="2" s="1"/>
  <c r="J573" i="2"/>
  <c r="L573" i="2" s="1"/>
  <c r="M573" i="2" s="1"/>
  <c r="J521" i="2"/>
  <c r="L521" i="2" s="1"/>
  <c r="M521" i="2" s="1"/>
  <c r="J513" i="2"/>
  <c r="L513" i="2" s="1"/>
  <c r="M513" i="2" s="1"/>
  <c r="J501" i="2"/>
  <c r="L501" i="2" s="1"/>
  <c r="M501" i="2" s="1"/>
  <c r="J493" i="2"/>
  <c r="L493" i="2" s="1"/>
  <c r="M493" i="2" s="1"/>
  <c r="J481" i="2"/>
  <c r="L481" i="2" s="1"/>
  <c r="M481" i="2" s="1"/>
  <c r="J473" i="2"/>
  <c r="L473" i="2" s="1"/>
  <c r="M473" i="2" s="1"/>
  <c r="J461" i="2"/>
  <c r="L461" i="2" s="1"/>
  <c r="M461" i="2" s="1"/>
  <c r="J449" i="2"/>
  <c r="L449" i="2" s="1"/>
  <c r="M449" i="2" s="1"/>
  <c r="J417" i="2"/>
  <c r="L417" i="2" s="1"/>
  <c r="M417" i="2" s="1"/>
  <c r="J353" i="2"/>
  <c r="L353" i="2" s="1"/>
  <c r="M353" i="2" s="1"/>
  <c r="J345" i="2"/>
  <c r="L345" i="2" s="1"/>
  <c r="M345" i="2" s="1"/>
  <c r="J301" i="2"/>
  <c r="L301" i="2" s="1"/>
  <c r="M301" i="2" s="1"/>
  <c r="J289" i="2"/>
  <c r="L289" i="2" s="1"/>
  <c r="M289" i="2" s="1"/>
  <c r="J265" i="2"/>
  <c r="L265" i="2" s="1"/>
  <c r="M265" i="2" s="1"/>
  <c r="J217" i="2"/>
  <c r="L217" i="2" s="1"/>
  <c r="M217" i="2" s="1"/>
  <c r="J205" i="2"/>
  <c r="L205" i="2" s="1"/>
  <c r="M205" i="2" s="1"/>
  <c r="J173" i="2"/>
  <c r="L173" i="2" s="1"/>
  <c r="M173" i="2" s="1"/>
  <c r="J165" i="2"/>
  <c r="L165" i="2" s="1"/>
  <c r="M165" i="2" s="1"/>
  <c r="J153" i="2"/>
  <c r="L153" i="2" s="1"/>
  <c r="M153" i="2" s="1"/>
  <c r="J141" i="2"/>
  <c r="L141" i="2" s="1"/>
  <c r="M141" i="2" s="1"/>
  <c r="J133" i="2"/>
  <c r="L133" i="2" s="1"/>
  <c r="M133" i="2" s="1"/>
  <c r="J121" i="2"/>
  <c r="L121" i="2" s="1"/>
  <c r="M121" i="2" s="1"/>
  <c r="J109" i="2"/>
  <c r="L109" i="2" s="1"/>
  <c r="M109" i="2" s="1"/>
  <c r="J101" i="2"/>
  <c r="L101" i="2" s="1"/>
  <c r="M101" i="2" s="1"/>
  <c r="J77" i="2"/>
  <c r="L77" i="2" s="1"/>
  <c r="M77" i="2" s="1"/>
  <c r="J65" i="2"/>
  <c r="L65" i="2" s="1"/>
  <c r="M65" i="2" s="1"/>
  <c r="J61" i="2"/>
  <c r="L61" i="2" s="1"/>
  <c r="M61" i="2" s="1"/>
  <c r="J9" i="2"/>
  <c r="L9" i="2" s="1"/>
  <c r="M9" i="2" s="1"/>
  <c r="M1760" i="2"/>
  <c r="M1744" i="2"/>
  <c r="M1636" i="2"/>
  <c r="M1608" i="2"/>
  <c r="M1444" i="2"/>
  <c r="M1424" i="2"/>
  <c r="M1360" i="2"/>
  <c r="M1312" i="2"/>
  <c r="M1276" i="2"/>
  <c r="M1240" i="2"/>
  <c r="M1140" i="2"/>
  <c r="M1124" i="2"/>
  <c r="M1100" i="2"/>
  <c r="M1056" i="2"/>
  <c r="M1052" i="2"/>
  <c r="M980" i="2"/>
  <c r="M944" i="2"/>
  <c r="M876" i="2"/>
  <c r="M812" i="2"/>
  <c r="M760" i="2"/>
  <c r="M704" i="2"/>
  <c r="M668" i="2"/>
  <c r="M664" i="2"/>
  <c r="M448" i="2"/>
  <c r="M404" i="2"/>
  <c r="M376" i="2"/>
  <c r="M336" i="2"/>
  <c r="M332" i="2"/>
  <c r="M320" i="2"/>
  <c r="M296" i="2"/>
  <c r="M188" i="2"/>
  <c r="M156" i="2"/>
  <c r="M88" i="2"/>
  <c r="M48" i="2"/>
  <c r="J4" i="2"/>
  <c r="L4" i="2" s="1"/>
  <c r="M4" i="2" s="1"/>
  <c r="J1800" i="2"/>
  <c r="L1800" i="2" s="1"/>
  <c r="M1800" i="2" s="1"/>
  <c r="J1724" i="2"/>
  <c r="L1724" i="2" s="1"/>
  <c r="M1724" i="2" s="1"/>
  <c r="J1720" i="2"/>
  <c r="L1720" i="2" s="1"/>
  <c r="M1720" i="2" s="1"/>
  <c r="J1716" i="2"/>
  <c r="L1716" i="2" s="1"/>
  <c r="M1716" i="2" s="1"/>
  <c r="J1700" i="2"/>
  <c r="L1700" i="2" s="1"/>
  <c r="M1700" i="2" s="1"/>
  <c r="J1696" i="2"/>
  <c r="L1696" i="2" s="1"/>
  <c r="M1696" i="2" s="1"/>
  <c r="J1692" i="2"/>
  <c r="L1692" i="2" s="1"/>
  <c r="M1692" i="2" s="1"/>
  <c r="J1688" i="2"/>
  <c r="L1688" i="2" s="1"/>
  <c r="M1688" i="2" s="1"/>
  <c r="J1676" i="2"/>
  <c r="L1676" i="2" s="1"/>
  <c r="M1676" i="2" s="1"/>
  <c r="J1672" i="2"/>
  <c r="L1672" i="2" s="1"/>
  <c r="M1672" i="2" s="1"/>
  <c r="J1668" i="2"/>
  <c r="L1668" i="2" s="1"/>
  <c r="M1668" i="2" s="1"/>
  <c r="J1664" i="2"/>
  <c r="L1664" i="2" s="1"/>
  <c r="M1664" i="2" s="1"/>
  <c r="J1660" i="2"/>
  <c r="L1660" i="2" s="1"/>
  <c r="M1660" i="2" s="1"/>
  <c r="J1656" i="2"/>
  <c r="L1656" i="2" s="1"/>
  <c r="M1656" i="2" s="1"/>
  <c r="J1652" i="2"/>
  <c r="L1652" i="2" s="1"/>
  <c r="M1652" i="2" s="1"/>
  <c r="J1648" i="2"/>
  <c r="L1648" i="2" s="1"/>
  <c r="M1648" i="2" s="1"/>
  <c r="J1624" i="2"/>
  <c r="L1624" i="2" s="1"/>
  <c r="M1624" i="2" s="1"/>
  <c r="J1620" i="2"/>
  <c r="L1620" i="2" s="1"/>
  <c r="M1620" i="2" s="1"/>
  <c r="J1616" i="2"/>
  <c r="L1616" i="2" s="1"/>
  <c r="M1616" i="2" s="1"/>
  <c r="J1612" i="2"/>
  <c r="L1612" i="2" s="1"/>
  <c r="M1612" i="2" s="1"/>
  <c r="J1580" i="2"/>
  <c r="L1580" i="2" s="1"/>
  <c r="M1580" i="2" s="1"/>
  <c r="J1576" i="2"/>
  <c r="L1576" i="2" s="1"/>
  <c r="M1576" i="2" s="1"/>
  <c r="J1572" i="2"/>
  <c r="L1572" i="2" s="1"/>
  <c r="M1572" i="2" s="1"/>
  <c r="J1568" i="2"/>
  <c r="L1568" i="2" s="1"/>
  <c r="M1568" i="2" s="1"/>
  <c r="J1564" i="2"/>
  <c r="L1564" i="2" s="1"/>
  <c r="M1564" i="2" s="1"/>
  <c r="J1560" i="2"/>
  <c r="L1560" i="2" s="1"/>
  <c r="M1560" i="2" s="1"/>
  <c r="J1556" i="2"/>
  <c r="L1556" i="2" s="1"/>
  <c r="M1556" i="2" s="1"/>
  <c r="J1552" i="2"/>
  <c r="L1552" i="2" s="1"/>
  <c r="M1552" i="2" s="1"/>
  <c r="J1548" i="2"/>
  <c r="L1548" i="2" s="1"/>
  <c r="M1548" i="2" s="1"/>
  <c r="J1544" i="2"/>
  <c r="L1544" i="2" s="1"/>
  <c r="M1544" i="2" s="1"/>
  <c r="J1540" i="2"/>
  <c r="L1540" i="2" s="1"/>
  <c r="M1540" i="2" s="1"/>
  <c r="J1536" i="2"/>
  <c r="L1536" i="2" s="1"/>
  <c r="M1536" i="2" s="1"/>
  <c r="J1524" i="2"/>
  <c r="L1524" i="2" s="1"/>
  <c r="M1524" i="2" s="1"/>
  <c r="J1520" i="2"/>
  <c r="L1520" i="2" s="1"/>
  <c r="M1520" i="2" s="1"/>
  <c r="J1516" i="2"/>
  <c r="L1516" i="2" s="1"/>
  <c r="M1516" i="2" s="1"/>
  <c r="J1512" i="2"/>
  <c r="L1512" i="2" s="1"/>
  <c r="M1512" i="2" s="1"/>
  <c r="J1508" i="2"/>
  <c r="L1508" i="2" s="1"/>
  <c r="M1508" i="2" s="1"/>
  <c r="J1504" i="2"/>
  <c r="L1504" i="2" s="1"/>
  <c r="M1504" i="2" s="1"/>
  <c r="J1500" i="2"/>
  <c r="L1500" i="2" s="1"/>
  <c r="M1500" i="2" s="1"/>
  <c r="J1496" i="2"/>
  <c r="L1496" i="2" s="1"/>
  <c r="M1496" i="2" s="1"/>
  <c r="J1492" i="2"/>
  <c r="L1492" i="2" s="1"/>
  <c r="M1492" i="2" s="1"/>
  <c r="J1488" i="2"/>
  <c r="L1488" i="2" s="1"/>
  <c r="M1488" i="2" s="1"/>
  <c r="J1484" i="2"/>
  <c r="L1484" i="2" s="1"/>
  <c r="M1484" i="2" s="1"/>
  <c r="J1480" i="2"/>
  <c r="L1480" i="2" s="1"/>
  <c r="M1480" i="2" s="1"/>
  <c r="J1476" i="2"/>
  <c r="L1476" i="2" s="1"/>
  <c r="M1476" i="2" s="1"/>
  <c r="J1472" i="2"/>
  <c r="L1472" i="2" s="1"/>
  <c r="M1472" i="2" s="1"/>
  <c r="J1468" i="2"/>
  <c r="L1468" i="2" s="1"/>
  <c r="M1468" i="2" s="1"/>
  <c r="J1464" i="2"/>
  <c r="L1464" i="2" s="1"/>
  <c r="M1464" i="2" s="1"/>
  <c r="J1460" i="2"/>
  <c r="L1460" i="2" s="1"/>
  <c r="M1460" i="2" s="1"/>
  <c r="J1456" i="2"/>
  <c r="L1456" i="2" s="1"/>
  <c r="M1456" i="2" s="1"/>
  <c r="J1448" i="2"/>
  <c r="L1448" i="2" s="1"/>
  <c r="M1448" i="2" s="1"/>
  <c r="J1440" i="2"/>
  <c r="L1440" i="2" s="1"/>
  <c r="M1440" i="2" s="1"/>
  <c r="J1432" i="2"/>
  <c r="L1432" i="2" s="1"/>
  <c r="M1432" i="2" s="1"/>
  <c r="J1428" i="2"/>
  <c r="L1428" i="2" s="1"/>
  <c r="M1428" i="2" s="1"/>
  <c r="J1420" i="2"/>
  <c r="L1420" i="2" s="1"/>
  <c r="M1420" i="2" s="1"/>
  <c r="J1412" i="2"/>
  <c r="L1412" i="2" s="1"/>
  <c r="M1412" i="2" s="1"/>
  <c r="J1396" i="2"/>
  <c r="L1396" i="2" s="1"/>
  <c r="M1396" i="2" s="1"/>
  <c r="J1392" i="2"/>
  <c r="L1392" i="2" s="1"/>
  <c r="M1392" i="2" s="1"/>
  <c r="J1388" i="2"/>
  <c r="L1388" i="2" s="1"/>
  <c r="M1388" i="2" s="1"/>
  <c r="J1368" i="2"/>
  <c r="L1368" i="2" s="1"/>
  <c r="M1368" i="2" s="1"/>
  <c r="J1348" i="2"/>
  <c r="L1348" i="2" s="1"/>
  <c r="M1348" i="2" s="1"/>
  <c r="J1344" i="2"/>
  <c r="L1344" i="2" s="1"/>
  <c r="M1344" i="2" s="1"/>
  <c r="J1332" i="2"/>
  <c r="L1332" i="2" s="1"/>
  <c r="M1332" i="2" s="1"/>
  <c r="J1328" i="2"/>
  <c r="L1328" i="2" s="1"/>
  <c r="M1328" i="2" s="1"/>
  <c r="J1324" i="2"/>
  <c r="L1324" i="2" s="1"/>
  <c r="M1324" i="2" s="1"/>
  <c r="J1308" i="2"/>
  <c r="L1308" i="2" s="1"/>
  <c r="M1308" i="2" s="1"/>
  <c r="J1304" i="2"/>
  <c r="L1304" i="2" s="1"/>
  <c r="M1304" i="2" s="1"/>
  <c r="J1300" i="2"/>
  <c r="L1300" i="2" s="1"/>
  <c r="M1300" i="2" s="1"/>
  <c r="J1284" i="2"/>
  <c r="L1284" i="2" s="1"/>
  <c r="M1284" i="2" s="1"/>
  <c r="J1280" i="2"/>
  <c r="L1280" i="2" s="1"/>
  <c r="M1280" i="2" s="1"/>
  <c r="J1268" i="2"/>
  <c r="L1268" i="2" s="1"/>
  <c r="M1268" i="2" s="1"/>
  <c r="J1212" i="2"/>
  <c r="L1212" i="2" s="1"/>
  <c r="M1212" i="2" s="1"/>
  <c r="J1208" i="2"/>
  <c r="L1208" i="2" s="1"/>
  <c r="M1208" i="2" s="1"/>
  <c r="J1204" i="2"/>
  <c r="L1204" i="2" s="1"/>
  <c r="M1204" i="2" s="1"/>
  <c r="J1200" i="2"/>
  <c r="L1200" i="2" s="1"/>
  <c r="M1200" i="2" s="1"/>
  <c r="J1196" i="2"/>
  <c r="L1196" i="2" s="1"/>
  <c r="M1196" i="2" s="1"/>
  <c r="J1192" i="2"/>
  <c r="L1192" i="2" s="1"/>
  <c r="M1192" i="2" s="1"/>
  <c r="J1188" i="2"/>
  <c r="L1188" i="2" s="1"/>
  <c r="M1188" i="2" s="1"/>
  <c r="J1184" i="2"/>
  <c r="L1184" i="2" s="1"/>
  <c r="M1184" i="2" s="1"/>
  <c r="J1180" i="2"/>
  <c r="L1180" i="2" s="1"/>
  <c r="M1180" i="2" s="1"/>
  <c r="J1176" i="2"/>
  <c r="L1176" i="2" s="1"/>
  <c r="M1176" i="2" s="1"/>
  <c r="J1172" i="2"/>
  <c r="L1172" i="2" s="1"/>
  <c r="M1172" i="2" s="1"/>
  <c r="J1168" i="2"/>
  <c r="L1168" i="2" s="1"/>
  <c r="M1168" i="2" s="1"/>
  <c r="J1164" i="2"/>
  <c r="L1164" i="2" s="1"/>
  <c r="M1164" i="2" s="1"/>
  <c r="J1160" i="2"/>
  <c r="L1160" i="2" s="1"/>
  <c r="M1160" i="2" s="1"/>
  <c r="J1156" i="2"/>
  <c r="L1156" i="2" s="1"/>
  <c r="M1156" i="2" s="1"/>
  <c r="J1148" i="2"/>
  <c r="L1148" i="2" s="1"/>
  <c r="M1148" i="2" s="1"/>
  <c r="J1144" i="2"/>
  <c r="L1144" i="2" s="1"/>
  <c r="M1144" i="2" s="1"/>
  <c r="J1116" i="2"/>
  <c r="L1116" i="2" s="1"/>
  <c r="M1116" i="2" s="1"/>
  <c r="J1108" i="2"/>
  <c r="L1108" i="2" s="1"/>
  <c r="M1108" i="2" s="1"/>
  <c r="J1096" i="2"/>
  <c r="L1096" i="2" s="1"/>
  <c r="M1096" i="2" s="1"/>
  <c r="J1092" i="2"/>
  <c r="L1092" i="2" s="1"/>
  <c r="M1092" i="2" s="1"/>
  <c r="J1084" i="2"/>
  <c r="L1084" i="2" s="1"/>
  <c r="M1084" i="2" s="1"/>
  <c r="J1080" i="2"/>
  <c r="L1080" i="2" s="1"/>
  <c r="M1080" i="2" s="1"/>
  <c r="J1076" i="2"/>
  <c r="L1076" i="2" s="1"/>
  <c r="M1076" i="2" s="1"/>
  <c r="J1072" i="2"/>
  <c r="L1072" i="2" s="1"/>
  <c r="M1072" i="2" s="1"/>
  <c r="J1068" i="2"/>
  <c r="L1068" i="2" s="1"/>
  <c r="M1068" i="2" s="1"/>
  <c r="J1048" i="2"/>
  <c r="L1048" i="2" s="1"/>
  <c r="M1048" i="2" s="1"/>
  <c r="J1044" i="2"/>
  <c r="L1044" i="2" s="1"/>
  <c r="M1044" i="2" s="1"/>
  <c r="J1040" i="2"/>
  <c r="L1040" i="2" s="1"/>
  <c r="M1040" i="2" s="1"/>
  <c r="J1036" i="2"/>
  <c r="L1036" i="2" s="1"/>
  <c r="M1036" i="2" s="1"/>
  <c r="J1032" i="2"/>
  <c r="L1032" i="2" s="1"/>
  <c r="M1032" i="2" s="1"/>
  <c r="J1028" i="2"/>
  <c r="L1028" i="2" s="1"/>
  <c r="M1028" i="2" s="1"/>
  <c r="J1024" i="2"/>
  <c r="L1024" i="2" s="1"/>
  <c r="M1024" i="2" s="1"/>
  <c r="J1020" i="2"/>
  <c r="L1020" i="2" s="1"/>
  <c r="M1020" i="2" s="1"/>
  <c r="J1016" i="2"/>
  <c r="L1016" i="2" s="1"/>
  <c r="M1016" i="2" s="1"/>
  <c r="J1012" i="2"/>
  <c r="L1012" i="2" s="1"/>
  <c r="M1012" i="2" s="1"/>
  <c r="J1008" i="2"/>
  <c r="L1008" i="2" s="1"/>
  <c r="M1008" i="2" s="1"/>
  <c r="J1004" i="2"/>
  <c r="L1004" i="2" s="1"/>
  <c r="M1004" i="2" s="1"/>
  <c r="J1000" i="2"/>
  <c r="L1000" i="2" s="1"/>
  <c r="M1000" i="2" s="1"/>
  <c r="J996" i="2"/>
  <c r="L996" i="2" s="1"/>
  <c r="M996" i="2" s="1"/>
  <c r="J992" i="2"/>
  <c r="L992" i="2" s="1"/>
  <c r="M992" i="2" s="1"/>
  <c r="J968" i="2"/>
  <c r="L968" i="2" s="1"/>
  <c r="M968" i="2" s="1"/>
  <c r="J964" i="2"/>
  <c r="L964" i="2" s="1"/>
  <c r="M964" i="2" s="1"/>
  <c r="J952" i="2"/>
  <c r="L952" i="2" s="1"/>
  <c r="M952" i="2" s="1"/>
  <c r="J948" i="2"/>
  <c r="L948" i="2" s="1"/>
  <c r="M948" i="2" s="1"/>
  <c r="J924" i="2"/>
  <c r="L924" i="2" s="1"/>
  <c r="M924" i="2" s="1"/>
  <c r="J920" i="2"/>
  <c r="L920" i="2" s="1"/>
  <c r="M920" i="2" s="1"/>
  <c r="J916" i="2"/>
  <c r="L916" i="2" s="1"/>
  <c r="M916" i="2" s="1"/>
  <c r="J912" i="2"/>
  <c r="L912" i="2" s="1"/>
  <c r="M912" i="2" s="1"/>
  <c r="J888" i="2"/>
  <c r="L888" i="2" s="1"/>
  <c r="M888" i="2" s="1"/>
  <c r="J872" i="2"/>
  <c r="L872" i="2" s="1"/>
  <c r="M872" i="2" s="1"/>
  <c r="J868" i="2"/>
  <c r="L868" i="2" s="1"/>
  <c r="M868" i="2" s="1"/>
  <c r="J864" i="2"/>
  <c r="L864" i="2" s="1"/>
  <c r="M864" i="2" s="1"/>
  <c r="J860" i="2"/>
  <c r="L860" i="2" s="1"/>
  <c r="M860" i="2" s="1"/>
  <c r="J856" i="2"/>
  <c r="L856" i="2" s="1"/>
  <c r="M856" i="2" s="1"/>
  <c r="J852" i="2"/>
  <c r="L852" i="2" s="1"/>
  <c r="M852" i="2" s="1"/>
  <c r="J848" i="2"/>
  <c r="L848" i="2" s="1"/>
  <c r="M848" i="2" s="1"/>
  <c r="J844" i="2"/>
  <c r="L844" i="2" s="1"/>
  <c r="M844" i="2" s="1"/>
  <c r="J840" i="2"/>
  <c r="L840" i="2" s="1"/>
  <c r="M840" i="2" s="1"/>
  <c r="J836" i="2"/>
  <c r="L836" i="2" s="1"/>
  <c r="M836" i="2" s="1"/>
  <c r="J832" i="2"/>
  <c r="L832" i="2" s="1"/>
  <c r="M832" i="2" s="1"/>
  <c r="J828" i="2"/>
  <c r="L828" i="2" s="1"/>
  <c r="M828" i="2" s="1"/>
  <c r="J824" i="2"/>
  <c r="L824" i="2" s="1"/>
  <c r="M824" i="2" s="1"/>
  <c r="J808" i="2"/>
  <c r="L808" i="2" s="1"/>
  <c r="M808" i="2" s="1"/>
  <c r="J804" i="2"/>
  <c r="L804" i="2" s="1"/>
  <c r="M804" i="2" s="1"/>
  <c r="J792" i="2"/>
  <c r="L792" i="2" s="1"/>
  <c r="M792" i="2" s="1"/>
  <c r="J788" i="2"/>
  <c r="L788" i="2" s="1"/>
  <c r="M788" i="2" s="1"/>
  <c r="J784" i="2"/>
  <c r="L784" i="2" s="1"/>
  <c r="M784" i="2" s="1"/>
  <c r="J780" i="2"/>
  <c r="L780" i="2" s="1"/>
  <c r="M780" i="2" s="1"/>
  <c r="J776" i="2"/>
  <c r="L776" i="2" s="1"/>
  <c r="M776" i="2" s="1"/>
  <c r="J772" i="2"/>
  <c r="L772" i="2" s="1"/>
  <c r="M772" i="2" s="1"/>
  <c r="J768" i="2"/>
  <c r="L768" i="2" s="1"/>
  <c r="M768" i="2" s="1"/>
  <c r="J752" i="2"/>
  <c r="L752" i="2" s="1"/>
  <c r="M752" i="2" s="1"/>
  <c r="J748" i="2"/>
  <c r="L748" i="2" s="1"/>
  <c r="M748" i="2" s="1"/>
  <c r="J744" i="2"/>
  <c r="L744" i="2" s="1"/>
  <c r="M744" i="2" s="1"/>
  <c r="J740" i="2"/>
  <c r="L740" i="2" s="1"/>
  <c r="M740" i="2" s="1"/>
  <c r="J736" i="2"/>
  <c r="L736" i="2" s="1"/>
  <c r="M736" i="2" s="1"/>
  <c r="J732" i="2"/>
  <c r="L732" i="2" s="1"/>
  <c r="M732" i="2" s="1"/>
  <c r="J728" i="2"/>
  <c r="L728" i="2" s="1"/>
  <c r="M728" i="2" s="1"/>
  <c r="J724" i="2"/>
  <c r="L724" i="2" s="1"/>
  <c r="M724" i="2" s="1"/>
  <c r="J716" i="2"/>
  <c r="L716" i="2" s="1"/>
  <c r="M716" i="2" s="1"/>
  <c r="J712" i="2"/>
  <c r="L712" i="2" s="1"/>
  <c r="M712" i="2" s="1"/>
  <c r="J696" i="2"/>
  <c r="L696" i="2" s="1"/>
  <c r="M696" i="2" s="1"/>
  <c r="J692" i="2"/>
  <c r="L692" i="2" s="1"/>
  <c r="M692" i="2" s="1"/>
  <c r="J688" i="2"/>
  <c r="L688" i="2" s="1"/>
  <c r="M688" i="2" s="1"/>
  <c r="J676" i="2"/>
  <c r="L676" i="2" s="1"/>
  <c r="M676" i="2" s="1"/>
  <c r="J672" i="2"/>
  <c r="L672" i="2" s="1"/>
  <c r="M672" i="2" s="1"/>
  <c r="J652" i="2"/>
  <c r="L652" i="2" s="1"/>
  <c r="M652" i="2" s="1"/>
  <c r="J648" i="2"/>
  <c r="L648" i="2" s="1"/>
  <c r="M648" i="2" s="1"/>
  <c r="J644" i="2"/>
  <c r="L644" i="2" s="1"/>
  <c r="M644" i="2" s="1"/>
  <c r="J640" i="2"/>
  <c r="L640" i="2" s="1"/>
  <c r="M640" i="2" s="1"/>
  <c r="J636" i="2"/>
  <c r="L636" i="2" s="1"/>
  <c r="M636" i="2" s="1"/>
  <c r="J632" i="2"/>
  <c r="L632" i="2" s="1"/>
  <c r="M632" i="2" s="1"/>
  <c r="J628" i="2"/>
  <c r="L628" i="2" s="1"/>
  <c r="M628" i="2" s="1"/>
  <c r="J616" i="2"/>
  <c r="L616" i="2" s="1"/>
  <c r="M616" i="2" s="1"/>
  <c r="J612" i="2"/>
  <c r="L612" i="2" s="1"/>
  <c r="M612" i="2" s="1"/>
  <c r="J608" i="2"/>
  <c r="L608" i="2" s="1"/>
  <c r="M608" i="2" s="1"/>
  <c r="J604" i="2"/>
  <c r="L604" i="2" s="1"/>
  <c r="M604" i="2" s="1"/>
  <c r="J600" i="2"/>
  <c r="L600" i="2" s="1"/>
  <c r="M600" i="2" s="1"/>
  <c r="J596" i="2"/>
  <c r="L596" i="2" s="1"/>
  <c r="M596" i="2" s="1"/>
  <c r="J592" i="2"/>
  <c r="L592" i="2" s="1"/>
  <c r="M592" i="2" s="1"/>
  <c r="J588" i="2"/>
  <c r="L588" i="2" s="1"/>
  <c r="M588" i="2" s="1"/>
  <c r="J584" i="2"/>
  <c r="L584" i="2" s="1"/>
  <c r="M584" i="2" s="1"/>
  <c r="J580" i="2"/>
  <c r="L580" i="2" s="1"/>
  <c r="M580" i="2" s="1"/>
  <c r="J576" i="2"/>
  <c r="L576" i="2" s="1"/>
  <c r="M576" i="2" s="1"/>
  <c r="J572" i="2"/>
  <c r="L572" i="2" s="1"/>
  <c r="M572" i="2" s="1"/>
  <c r="J564" i="2"/>
  <c r="L564" i="2" s="1"/>
  <c r="M564" i="2" s="1"/>
  <c r="J560" i="2"/>
  <c r="L560" i="2" s="1"/>
  <c r="M560" i="2" s="1"/>
  <c r="J544" i="2"/>
  <c r="L544" i="2" s="1"/>
  <c r="M544" i="2" s="1"/>
  <c r="J540" i="2"/>
  <c r="L540" i="2" s="1"/>
  <c r="M540" i="2" s="1"/>
  <c r="J536" i="2"/>
  <c r="L536" i="2" s="1"/>
  <c r="M536" i="2" s="1"/>
  <c r="J520" i="2"/>
  <c r="L520" i="2" s="1"/>
  <c r="M520" i="2" s="1"/>
  <c r="J516" i="2"/>
  <c r="L516" i="2" s="1"/>
  <c r="M516" i="2" s="1"/>
  <c r="J512" i="2"/>
  <c r="L512" i="2" s="1"/>
  <c r="M512" i="2" s="1"/>
  <c r="J508" i="2"/>
  <c r="L508" i="2" s="1"/>
  <c r="M508" i="2" s="1"/>
  <c r="J504" i="2"/>
  <c r="L504" i="2" s="1"/>
  <c r="M504" i="2" s="1"/>
  <c r="J500" i="2"/>
  <c r="L500" i="2" s="1"/>
  <c r="M500" i="2" s="1"/>
  <c r="J496" i="2"/>
  <c r="L496" i="2" s="1"/>
  <c r="M496" i="2" s="1"/>
  <c r="J492" i="2"/>
  <c r="L492" i="2" s="1"/>
  <c r="M492" i="2" s="1"/>
  <c r="J488" i="2"/>
  <c r="L488" i="2" s="1"/>
  <c r="M488" i="2" s="1"/>
  <c r="J484" i="2"/>
  <c r="L484" i="2" s="1"/>
  <c r="M484" i="2" s="1"/>
  <c r="J480" i="2"/>
  <c r="L480" i="2" s="1"/>
  <c r="M480" i="2" s="1"/>
  <c r="J476" i="2"/>
  <c r="L476" i="2" s="1"/>
  <c r="M476" i="2" s="1"/>
  <c r="J472" i="2"/>
  <c r="L472" i="2" s="1"/>
  <c r="M472" i="2" s="1"/>
  <c r="J468" i="2"/>
  <c r="L468" i="2" s="1"/>
  <c r="M468" i="2" s="1"/>
  <c r="J464" i="2"/>
  <c r="L464" i="2" s="1"/>
  <c r="M464" i="2" s="1"/>
  <c r="J460" i="2"/>
  <c r="L460" i="2" s="1"/>
  <c r="M460" i="2" s="1"/>
  <c r="J456" i="2"/>
  <c r="L456" i="2" s="1"/>
  <c r="M456" i="2" s="1"/>
  <c r="J452" i="2"/>
  <c r="L452" i="2" s="1"/>
  <c r="M452" i="2" s="1"/>
  <c r="J432" i="2"/>
  <c r="L432" i="2" s="1"/>
  <c r="M432" i="2" s="1"/>
  <c r="J428" i="2"/>
  <c r="L428" i="2" s="1"/>
  <c r="M428" i="2" s="1"/>
  <c r="J420" i="2"/>
  <c r="L420" i="2" s="1"/>
  <c r="M420" i="2" s="1"/>
  <c r="J416" i="2"/>
  <c r="L416" i="2" s="1"/>
  <c r="M416" i="2" s="1"/>
  <c r="J400" i="2"/>
  <c r="L400" i="2" s="1"/>
  <c r="M400" i="2" s="1"/>
  <c r="J396" i="2"/>
  <c r="L396" i="2" s="1"/>
  <c r="M396" i="2" s="1"/>
  <c r="J392" i="2"/>
  <c r="L392" i="2" s="1"/>
  <c r="M392" i="2" s="1"/>
  <c r="J372" i="2"/>
  <c r="L372" i="2" s="1"/>
  <c r="M372" i="2" s="1"/>
  <c r="J368" i="2"/>
  <c r="L368" i="2" s="1"/>
  <c r="M368" i="2" s="1"/>
  <c r="J352" i="2"/>
  <c r="L352" i="2" s="1"/>
  <c r="M352" i="2" s="1"/>
  <c r="J348" i="2"/>
  <c r="L348" i="2" s="1"/>
  <c r="M348" i="2" s="1"/>
  <c r="J344" i="2"/>
  <c r="L344" i="2" s="1"/>
  <c r="M344" i="2" s="1"/>
  <c r="J340" i="2"/>
  <c r="L340" i="2" s="1"/>
  <c r="M340" i="2" s="1"/>
  <c r="J300" i="2"/>
  <c r="L300" i="2" s="1"/>
  <c r="M300" i="2" s="1"/>
  <c r="J292" i="2"/>
  <c r="L292" i="2" s="1"/>
  <c r="M292" i="2" s="1"/>
  <c r="J288" i="2"/>
  <c r="L288" i="2" s="1"/>
  <c r="M288" i="2" s="1"/>
  <c r="J284" i="2"/>
  <c r="L284" i="2" s="1"/>
  <c r="M284" i="2" s="1"/>
  <c r="J272" i="2"/>
  <c r="L272" i="2" s="1"/>
  <c r="M272" i="2" s="1"/>
  <c r="J268" i="2"/>
  <c r="L268" i="2" s="1"/>
  <c r="M268" i="2" s="1"/>
  <c r="J264" i="2"/>
  <c r="L264" i="2" s="1"/>
  <c r="M264" i="2" s="1"/>
  <c r="J232" i="2"/>
  <c r="L232" i="2" s="1"/>
  <c r="M232" i="2" s="1"/>
  <c r="J228" i="2"/>
  <c r="L228" i="2" s="1"/>
  <c r="M228" i="2" s="1"/>
  <c r="J224" i="2"/>
  <c r="L224" i="2" s="1"/>
  <c r="M224" i="2" s="1"/>
  <c r="J220" i="2"/>
  <c r="L220" i="2" s="1"/>
  <c r="M220" i="2" s="1"/>
  <c r="J216" i="2"/>
  <c r="L216" i="2" s="1"/>
  <c r="M216" i="2" s="1"/>
  <c r="J212" i="2"/>
  <c r="L212" i="2" s="1"/>
  <c r="M212" i="2" s="1"/>
  <c r="J208" i="2"/>
  <c r="L208" i="2" s="1"/>
  <c r="M208" i="2" s="1"/>
  <c r="J204" i="2"/>
  <c r="L204" i="2" s="1"/>
  <c r="M204" i="2" s="1"/>
  <c r="J200" i="2"/>
  <c r="L200" i="2" s="1"/>
  <c r="M200" i="2" s="1"/>
  <c r="J180" i="2"/>
  <c r="L180" i="2" s="1"/>
  <c r="M180" i="2" s="1"/>
  <c r="J172" i="2"/>
  <c r="L172" i="2" s="1"/>
  <c r="M172" i="2" s="1"/>
  <c r="J168" i="2"/>
  <c r="L168" i="2" s="1"/>
  <c r="M168" i="2" s="1"/>
  <c r="J164" i="2"/>
  <c r="L164" i="2" s="1"/>
  <c r="M164" i="2" s="1"/>
  <c r="J160" i="2"/>
  <c r="L160" i="2" s="1"/>
  <c r="M160" i="2" s="1"/>
  <c r="J152" i="2"/>
  <c r="L152" i="2" s="1"/>
  <c r="M152" i="2" s="1"/>
  <c r="J148" i="2"/>
  <c r="L148" i="2" s="1"/>
  <c r="M148" i="2" s="1"/>
  <c r="J144" i="2"/>
  <c r="L144" i="2" s="1"/>
  <c r="M144" i="2" s="1"/>
  <c r="J140" i="2"/>
  <c r="L140" i="2" s="1"/>
  <c r="M140" i="2" s="1"/>
  <c r="J136" i="2"/>
  <c r="L136" i="2" s="1"/>
  <c r="M136" i="2" s="1"/>
  <c r="J132" i="2"/>
  <c r="L132" i="2" s="1"/>
  <c r="M132" i="2" s="1"/>
  <c r="J128" i="2"/>
  <c r="L128" i="2" s="1"/>
  <c r="M128" i="2" s="1"/>
  <c r="J124" i="2"/>
  <c r="L124" i="2" s="1"/>
  <c r="M124" i="2" s="1"/>
  <c r="J120" i="2"/>
  <c r="L120" i="2" s="1"/>
  <c r="M120" i="2" s="1"/>
  <c r="J116" i="2"/>
  <c r="L116" i="2" s="1"/>
  <c r="M116" i="2" s="1"/>
  <c r="J112" i="2"/>
  <c r="L112" i="2" s="1"/>
  <c r="M112" i="2" s="1"/>
  <c r="J108" i="2"/>
  <c r="L108" i="2" s="1"/>
  <c r="M108" i="2" s="1"/>
  <c r="J104" i="2"/>
  <c r="L104" i="2" s="1"/>
  <c r="M104" i="2" s="1"/>
  <c r="J80" i="2"/>
  <c r="L80" i="2" s="1"/>
  <c r="M80" i="2" s="1"/>
  <c r="J76" i="2"/>
  <c r="L76" i="2" s="1"/>
  <c r="M76" i="2" s="1"/>
  <c r="J72" i="2"/>
  <c r="L72" i="2" s="1"/>
  <c r="M72" i="2" s="1"/>
  <c r="J68" i="2"/>
  <c r="L68" i="2" s="1"/>
  <c r="M68" i="2" s="1"/>
  <c r="J64" i="2"/>
  <c r="L64" i="2" s="1"/>
  <c r="M64" i="2" s="1"/>
  <c r="J60" i="2"/>
  <c r="L60" i="2" s="1"/>
  <c r="M60" i="2" s="1"/>
  <c r="J36" i="2"/>
  <c r="L36" i="2" s="1"/>
  <c r="M36" i="2" s="1"/>
  <c r="J32" i="2"/>
  <c r="L32" i="2" s="1"/>
  <c r="M32" i="2" s="1"/>
  <c r="J28" i="2"/>
  <c r="L28" i="2" s="1"/>
  <c r="M28" i="2" s="1"/>
  <c r="J24" i="2"/>
  <c r="L24" i="2" s="1"/>
  <c r="M24" i="2" s="1"/>
  <c r="J20" i="2"/>
  <c r="L20" i="2" s="1"/>
  <c r="M20" i="2" s="1"/>
  <c r="J16" i="2"/>
  <c r="L16" i="2" s="1"/>
  <c r="M16" i="2" s="1"/>
  <c r="J12" i="2"/>
  <c r="L12" i="2" s="1"/>
  <c r="M12" i="2" s="1"/>
  <c r="J8" i="2"/>
  <c r="L8" i="2" s="1"/>
  <c r="M8" i="2" s="1"/>
  <c r="M1633" i="2"/>
  <c r="M1597" i="2"/>
  <c r="M1585" i="2"/>
  <c r="M1277" i="2"/>
  <c r="M1229" i="2"/>
  <c r="M1101" i="2"/>
  <c r="M1089" i="2"/>
  <c r="M981" i="2"/>
  <c r="R981" i="2" s="1"/>
  <c r="V981" i="2" s="1"/>
  <c r="M873" i="2"/>
  <c r="M813" i="2"/>
  <c r="M705" i="2"/>
  <c r="M665" i="2"/>
  <c r="M641" i="2"/>
  <c r="M569" i="2"/>
  <c r="M557" i="2"/>
  <c r="M545" i="2"/>
  <c r="M533" i="2"/>
  <c r="M425" i="2"/>
  <c r="M389" i="2"/>
  <c r="M365" i="2"/>
  <c r="M329" i="2"/>
  <c r="M249" i="2"/>
  <c r="M197" i="2"/>
  <c r="M45" i="2"/>
  <c r="J1717" i="2"/>
  <c r="L1717" i="2" s="1"/>
  <c r="M1717" i="2" s="1"/>
  <c r="J1693" i="2"/>
  <c r="L1693" i="2" s="1"/>
  <c r="M1693" i="2" s="1"/>
  <c r="J1669" i="2"/>
  <c r="L1669" i="2" s="1"/>
  <c r="M1669" i="2" s="1"/>
  <c r="J1657" i="2"/>
  <c r="L1657" i="2" s="1"/>
  <c r="M1657" i="2" s="1"/>
  <c r="J1625" i="2"/>
  <c r="L1625" i="2" s="1"/>
  <c r="M1625" i="2" s="1"/>
  <c r="J1617" i="2"/>
  <c r="L1617" i="2" s="1"/>
  <c r="M1617" i="2" s="1"/>
  <c r="J1613" i="2"/>
  <c r="L1613" i="2" s="1"/>
  <c r="M1613" i="2" s="1"/>
  <c r="J1577" i="2"/>
  <c r="L1577" i="2" s="1"/>
  <c r="M1577" i="2" s="1"/>
  <c r="J1569" i="2"/>
  <c r="L1569" i="2" s="1"/>
  <c r="M1569" i="2" s="1"/>
  <c r="J1561" i="2"/>
  <c r="L1561" i="2" s="1"/>
  <c r="M1561" i="2" s="1"/>
  <c r="J1553" i="2"/>
  <c r="L1553" i="2" s="1"/>
  <c r="M1553" i="2" s="1"/>
  <c r="J1549" i="2"/>
  <c r="L1549" i="2" s="1"/>
  <c r="M1549" i="2" s="1"/>
  <c r="J1517" i="2"/>
  <c r="L1517" i="2" s="1"/>
  <c r="M1517" i="2" s="1"/>
  <c r="J1505" i="2"/>
  <c r="L1505" i="2" s="1"/>
  <c r="M1505" i="2" s="1"/>
  <c r="J1493" i="2"/>
  <c r="L1493" i="2" s="1"/>
  <c r="M1493" i="2" s="1"/>
  <c r="J1485" i="2"/>
  <c r="L1485" i="2" s="1"/>
  <c r="M1485" i="2" s="1"/>
  <c r="J1477" i="2"/>
  <c r="L1477" i="2" s="1"/>
  <c r="M1477" i="2" s="1"/>
  <c r="J1465" i="2"/>
  <c r="L1465" i="2" s="1"/>
  <c r="M1465" i="2" s="1"/>
  <c r="J1417" i="2"/>
  <c r="L1417" i="2" s="1"/>
  <c r="M1417" i="2" s="1"/>
  <c r="J1393" i="2"/>
  <c r="L1393" i="2" s="1"/>
  <c r="M1393" i="2" s="1"/>
  <c r="J1345" i="2"/>
  <c r="L1345" i="2" s="1"/>
  <c r="M1345" i="2" s="1"/>
  <c r="J1329" i="2"/>
  <c r="L1329" i="2" s="1"/>
  <c r="M1329" i="2" s="1"/>
  <c r="J1309" i="2"/>
  <c r="L1309" i="2" s="1"/>
  <c r="M1309" i="2" s="1"/>
  <c r="J1285" i="2"/>
  <c r="L1285" i="2" s="1"/>
  <c r="M1285" i="2" s="1"/>
  <c r="J1213" i="2"/>
  <c r="L1213" i="2" s="1"/>
  <c r="M1213" i="2" s="1"/>
  <c r="J1201" i="2"/>
  <c r="L1201" i="2" s="1"/>
  <c r="M1201" i="2" s="1"/>
  <c r="J1189" i="2"/>
  <c r="L1189" i="2" s="1"/>
  <c r="M1189" i="2" s="1"/>
  <c r="J1177" i="2"/>
  <c r="L1177" i="2" s="1"/>
  <c r="M1177" i="2" s="1"/>
  <c r="J1165" i="2"/>
  <c r="L1165" i="2" s="1"/>
  <c r="M1165" i="2" s="1"/>
  <c r="J1117" i="2"/>
  <c r="L1117" i="2" s="1"/>
  <c r="M1117" i="2" s="1"/>
  <c r="J1077" i="2"/>
  <c r="L1077" i="2" s="1"/>
  <c r="M1077" i="2" s="1"/>
  <c r="J1069" i="2"/>
  <c r="L1069" i="2" s="1"/>
  <c r="M1069" i="2" s="1"/>
  <c r="J1049" i="2"/>
  <c r="L1049" i="2" s="1"/>
  <c r="M1049" i="2" s="1"/>
  <c r="J1037" i="2"/>
  <c r="L1037" i="2" s="1"/>
  <c r="M1037" i="2" s="1"/>
  <c r="J1025" i="2"/>
  <c r="L1025" i="2" s="1"/>
  <c r="M1025" i="2" s="1"/>
  <c r="J1009" i="2"/>
  <c r="L1009" i="2" s="1"/>
  <c r="M1009" i="2" s="1"/>
  <c r="J1001" i="2"/>
  <c r="L1001" i="2" s="1"/>
  <c r="M1001" i="2" s="1"/>
  <c r="J913" i="2"/>
  <c r="L913" i="2" s="1"/>
  <c r="M913" i="2" s="1"/>
  <c r="J869" i="2"/>
  <c r="L869" i="2" s="1"/>
  <c r="M869" i="2" s="1"/>
  <c r="J853" i="2"/>
  <c r="L853" i="2" s="1"/>
  <c r="M853" i="2" s="1"/>
  <c r="J841" i="2"/>
  <c r="L841" i="2" s="1"/>
  <c r="M841" i="2" s="1"/>
  <c r="J829" i="2"/>
  <c r="L829" i="2" s="1"/>
  <c r="M829" i="2" s="1"/>
  <c r="J793" i="2"/>
  <c r="L793" i="2" s="1"/>
  <c r="M793" i="2" s="1"/>
  <c r="J781" i="2"/>
  <c r="L781" i="2" s="1"/>
  <c r="M781" i="2" s="1"/>
  <c r="J769" i="2"/>
  <c r="L769" i="2" s="1"/>
  <c r="M769" i="2" s="1"/>
  <c r="J745" i="2"/>
  <c r="L745" i="2" s="1"/>
  <c r="M745" i="2" s="1"/>
  <c r="J733" i="2"/>
  <c r="L733" i="2" s="1"/>
  <c r="M733" i="2" s="1"/>
  <c r="J725" i="2"/>
  <c r="L725" i="2" s="1"/>
  <c r="M725" i="2" s="1"/>
  <c r="J697" i="2"/>
  <c r="L697" i="2" s="1"/>
  <c r="M697" i="2" s="1"/>
  <c r="J689" i="2"/>
  <c r="L689" i="2" s="1"/>
  <c r="M689" i="2" s="1"/>
  <c r="J677" i="2"/>
  <c r="L677" i="2" s="1"/>
  <c r="M677" i="2" s="1"/>
  <c r="J669" i="2"/>
  <c r="L669" i="2" s="1"/>
  <c r="M669" i="2" s="1"/>
  <c r="J613" i="2"/>
  <c r="L613" i="2" s="1"/>
  <c r="M613" i="2" s="1"/>
  <c r="J605" i="2"/>
  <c r="L605" i="2" s="1"/>
  <c r="M605" i="2" s="1"/>
  <c r="J593" i="2"/>
  <c r="L593" i="2" s="1"/>
  <c r="M593" i="2" s="1"/>
  <c r="J581" i="2"/>
  <c r="L581" i="2" s="1"/>
  <c r="M581" i="2" s="1"/>
  <c r="J561" i="2"/>
  <c r="L561" i="2" s="1"/>
  <c r="M561" i="2" s="1"/>
  <c r="J541" i="2"/>
  <c r="L541" i="2" s="1"/>
  <c r="M541" i="2" s="1"/>
  <c r="J517" i="2"/>
  <c r="L517" i="2" s="1"/>
  <c r="M517" i="2" s="1"/>
  <c r="J505" i="2"/>
  <c r="L505" i="2" s="1"/>
  <c r="M505" i="2" s="1"/>
  <c r="J497" i="2"/>
  <c r="L497" i="2" s="1"/>
  <c r="M497" i="2" s="1"/>
  <c r="J489" i="2"/>
  <c r="L489" i="2" s="1"/>
  <c r="M489" i="2" s="1"/>
  <c r="J477" i="2"/>
  <c r="L477" i="2" s="1"/>
  <c r="M477" i="2" s="1"/>
  <c r="J469" i="2"/>
  <c r="L469" i="2" s="1"/>
  <c r="M469" i="2" s="1"/>
  <c r="J457" i="2"/>
  <c r="L457" i="2" s="1"/>
  <c r="M457" i="2" s="1"/>
  <c r="J429" i="2"/>
  <c r="L429" i="2" s="1"/>
  <c r="M429" i="2" s="1"/>
  <c r="J401" i="2"/>
  <c r="L401" i="2" s="1"/>
  <c r="M401" i="2" s="1"/>
  <c r="J397" i="2"/>
  <c r="L397" i="2" s="1"/>
  <c r="M397" i="2" s="1"/>
  <c r="J373" i="2"/>
  <c r="L373" i="2" s="1"/>
  <c r="M373" i="2" s="1"/>
  <c r="J349" i="2"/>
  <c r="L349" i="2" s="1"/>
  <c r="M349" i="2" s="1"/>
  <c r="J341" i="2"/>
  <c r="L341" i="2" s="1"/>
  <c r="M341" i="2" s="1"/>
  <c r="J293" i="2"/>
  <c r="L293" i="2" s="1"/>
  <c r="M293" i="2" s="1"/>
  <c r="J269" i="2"/>
  <c r="L269" i="2" s="1"/>
  <c r="M269" i="2" s="1"/>
  <c r="J233" i="2"/>
  <c r="L233" i="2" s="1"/>
  <c r="M233" i="2" s="1"/>
  <c r="J225" i="2"/>
  <c r="L225" i="2" s="1"/>
  <c r="M225" i="2" s="1"/>
  <c r="J221" i="2"/>
  <c r="L221" i="2" s="1"/>
  <c r="M221" i="2" s="1"/>
  <c r="J209" i="2"/>
  <c r="L209" i="2" s="1"/>
  <c r="M209" i="2" s="1"/>
  <c r="J201" i="2"/>
  <c r="L201" i="2" s="1"/>
  <c r="M201" i="2" s="1"/>
  <c r="J181" i="2"/>
  <c r="L181" i="2" s="1"/>
  <c r="M181" i="2" s="1"/>
  <c r="J169" i="2"/>
  <c r="L169" i="2" s="1"/>
  <c r="M169" i="2" s="1"/>
  <c r="J161" i="2"/>
  <c r="L161" i="2" s="1"/>
  <c r="M161" i="2" s="1"/>
  <c r="J149" i="2"/>
  <c r="L149" i="2" s="1"/>
  <c r="M149" i="2" s="1"/>
  <c r="J137" i="2"/>
  <c r="L137" i="2" s="1"/>
  <c r="M137" i="2" s="1"/>
  <c r="J125" i="2"/>
  <c r="L125" i="2" s="1"/>
  <c r="M125" i="2" s="1"/>
  <c r="J117" i="2"/>
  <c r="L117" i="2" s="1"/>
  <c r="M117" i="2" s="1"/>
  <c r="J105" i="2"/>
  <c r="L105" i="2" s="1"/>
  <c r="M105" i="2" s="1"/>
  <c r="J81" i="2"/>
  <c r="L81" i="2" s="1"/>
  <c r="M81" i="2" s="1"/>
  <c r="J69" i="2"/>
  <c r="L69" i="2" s="1"/>
  <c r="M69" i="2" s="1"/>
  <c r="J37" i="2"/>
  <c r="L37" i="2" s="1"/>
  <c r="M37" i="2" s="1"/>
  <c r="J25" i="2"/>
  <c r="L25" i="2" s="1"/>
  <c r="M25" i="2" s="1"/>
  <c r="J17" i="2"/>
  <c r="L17" i="2" s="1"/>
  <c r="M17" i="2" s="1"/>
  <c r="J5" i="2"/>
  <c r="L5" i="2" s="1"/>
  <c r="M5" i="2" s="1"/>
  <c r="J1803" i="2"/>
  <c r="L1803" i="2" s="1"/>
  <c r="M1803" i="2" s="1"/>
  <c r="J1799" i="2"/>
  <c r="L1799" i="2" s="1"/>
  <c r="M1799" i="2" s="1"/>
  <c r="L1795" i="2"/>
  <c r="M1795" i="2" s="1"/>
  <c r="L1791" i="2"/>
  <c r="M1791" i="2" s="1"/>
  <c r="L1787" i="2"/>
  <c r="M1787" i="2" s="1"/>
  <c r="L1783" i="2"/>
  <c r="M1783" i="2" s="1"/>
  <c r="L1779" i="2"/>
  <c r="M1779" i="2" s="1"/>
  <c r="L1775" i="2"/>
  <c r="M1775" i="2" s="1"/>
  <c r="L1771" i="2"/>
  <c r="M1771" i="2" s="1"/>
  <c r="L1767" i="2"/>
  <c r="M1767" i="2" s="1"/>
  <c r="L1763" i="2"/>
  <c r="M1763" i="2" s="1"/>
  <c r="L1759" i="2"/>
  <c r="M1759" i="2" s="1"/>
  <c r="L1755" i="2"/>
  <c r="M1755" i="2" s="1"/>
  <c r="L1751" i="2"/>
  <c r="M1751" i="2" s="1"/>
  <c r="L1747" i="2"/>
  <c r="M1747" i="2" s="1"/>
  <c r="L1743" i="2"/>
  <c r="M1743" i="2" s="1"/>
  <c r="L1739" i="2"/>
  <c r="M1739" i="2" s="1"/>
  <c r="L1735" i="2"/>
  <c r="M1735" i="2" s="1"/>
  <c r="L1731" i="2"/>
  <c r="M1731" i="2" s="1"/>
  <c r="J1727" i="2"/>
  <c r="L1727" i="2" s="1"/>
  <c r="M1727" i="2" s="1"/>
  <c r="J1723" i="2"/>
  <c r="L1723" i="2" s="1"/>
  <c r="M1723" i="2" s="1"/>
  <c r="J1719" i="2"/>
  <c r="L1719" i="2" s="1"/>
  <c r="M1719" i="2" s="1"/>
  <c r="J1715" i="2"/>
  <c r="L1715" i="2" s="1"/>
  <c r="M1715" i="2" s="1"/>
  <c r="L1711" i="2"/>
  <c r="M1711" i="2" s="1"/>
  <c r="L1707" i="2"/>
  <c r="M1707" i="2" s="1"/>
  <c r="L1703" i="2"/>
  <c r="M1703" i="2" s="1"/>
  <c r="J1699" i="2"/>
  <c r="L1699" i="2" s="1"/>
  <c r="M1699" i="2" s="1"/>
  <c r="J1695" i="2"/>
  <c r="L1695" i="2" s="1"/>
  <c r="M1695" i="2" s="1"/>
  <c r="J1691" i="2"/>
  <c r="L1691" i="2" s="1"/>
  <c r="M1691" i="2" s="1"/>
  <c r="J1687" i="2"/>
  <c r="L1687" i="2" s="1"/>
  <c r="M1687" i="2" s="1"/>
  <c r="L1683" i="2"/>
  <c r="M1683" i="2" s="1"/>
  <c r="L1679" i="2"/>
  <c r="M1679" i="2" s="1"/>
  <c r="J1675" i="2"/>
  <c r="L1675" i="2" s="1"/>
  <c r="M1675" i="2" s="1"/>
  <c r="J1671" i="2"/>
  <c r="L1671" i="2" s="1"/>
  <c r="M1671" i="2" s="1"/>
  <c r="J1667" i="2"/>
  <c r="L1667" i="2" s="1"/>
  <c r="M1667" i="2" s="1"/>
  <c r="J1663" i="2"/>
  <c r="L1663" i="2" s="1"/>
  <c r="M1663" i="2" s="1"/>
  <c r="J1659" i="2"/>
  <c r="L1659" i="2" s="1"/>
  <c r="M1659" i="2" s="1"/>
  <c r="J1655" i="2"/>
  <c r="L1655" i="2" s="1"/>
  <c r="M1655" i="2" s="1"/>
  <c r="J1651" i="2"/>
  <c r="L1651" i="2" s="1"/>
  <c r="M1651" i="2" s="1"/>
  <c r="J1647" i="2"/>
  <c r="L1647" i="2" s="1"/>
  <c r="M1647" i="2" s="1"/>
  <c r="L1643" i="2"/>
  <c r="M1643" i="2" s="1"/>
  <c r="L1639" i="2"/>
  <c r="M1639" i="2" s="1"/>
  <c r="L1635" i="2"/>
  <c r="M1635" i="2" s="1"/>
  <c r="L1631" i="2"/>
  <c r="M1631" i="2" s="1"/>
  <c r="J1627" i="2"/>
  <c r="L1627" i="2" s="1"/>
  <c r="M1627" i="2" s="1"/>
  <c r="J1623" i="2"/>
  <c r="L1623" i="2" s="1"/>
  <c r="M1623" i="2" s="1"/>
  <c r="J1619" i="2"/>
  <c r="L1619" i="2" s="1"/>
  <c r="M1619" i="2" s="1"/>
  <c r="J1615" i="2"/>
  <c r="L1615" i="2" s="1"/>
  <c r="M1615" i="2" s="1"/>
  <c r="J1611" i="2"/>
  <c r="L1611" i="2" s="1"/>
  <c r="M1611" i="2" s="1"/>
  <c r="L1607" i="2"/>
  <c r="M1607" i="2" s="1"/>
  <c r="L1603" i="2"/>
  <c r="M1603" i="2" s="1"/>
  <c r="L1599" i="2"/>
  <c r="M1599" i="2" s="1"/>
  <c r="L1595" i="2"/>
  <c r="M1595" i="2" s="1"/>
  <c r="L1591" i="2"/>
  <c r="M1591" i="2" s="1"/>
  <c r="L1587" i="2"/>
  <c r="M1587" i="2" s="1"/>
  <c r="L1583" i="2"/>
  <c r="M1583" i="2" s="1"/>
  <c r="J1579" i="2"/>
  <c r="L1579" i="2" s="1"/>
  <c r="M1579" i="2" s="1"/>
  <c r="J1575" i="2"/>
  <c r="L1575" i="2" s="1"/>
  <c r="M1575" i="2" s="1"/>
  <c r="J1571" i="2"/>
  <c r="L1571" i="2" s="1"/>
  <c r="M1571" i="2" s="1"/>
  <c r="J1567" i="2"/>
  <c r="L1567" i="2" s="1"/>
  <c r="M1567" i="2" s="1"/>
  <c r="J1563" i="2"/>
  <c r="L1563" i="2" s="1"/>
  <c r="M1563" i="2" s="1"/>
  <c r="J1559" i="2"/>
  <c r="L1559" i="2" s="1"/>
  <c r="M1559" i="2" s="1"/>
  <c r="J1555" i="2"/>
  <c r="L1555" i="2" s="1"/>
  <c r="M1555" i="2" s="1"/>
  <c r="J1551" i="2"/>
  <c r="L1551" i="2" s="1"/>
  <c r="M1551" i="2" s="1"/>
  <c r="J1547" i="2"/>
  <c r="L1547" i="2" s="1"/>
  <c r="M1547" i="2" s="1"/>
  <c r="J1543" i="2"/>
  <c r="L1543" i="2" s="1"/>
  <c r="M1543" i="2" s="1"/>
  <c r="J1539" i="2"/>
  <c r="L1539" i="2" s="1"/>
  <c r="M1539" i="2" s="1"/>
  <c r="L1535" i="2"/>
  <c r="M1535" i="2" s="1"/>
  <c r="L1531" i="2"/>
  <c r="M1531" i="2" s="1"/>
  <c r="L1527" i="2"/>
  <c r="M1527" i="2" s="1"/>
  <c r="J1523" i="2"/>
  <c r="L1523" i="2" s="1"/>
  <c r="M1523" i="2" s="1"/>
  <c r="J1519" i="2"/>
  <c r="L1519" i="2" s="1"/>
  <c r="M1519" i="2" s="1"/>
  <c r="J1515" i="2"/>
  <c r="L1515" i="2" s="1"/>
  <c r="M1515" i="2" s="1"/>
  <c r="J1511" i="2"/>
  <c r="L1511" i="2" s="1"/>
  <c r="M1511" i="2" s="1"/>
  <c r="J1507" i="2"/>
  <c r="L1507" i="2" s="1"/>
  <c r="M1507" i="2" s="1"/>
  <c r="J1503" i="2"/>
  <c r="L1503" i="2" s="1"/>
  <c r="M1503" i="2" s="1"/>
  <c r="J1499" i="2"/>
  <c r="L1499" i="2" s="1"/>
  <c r="M1499" i="2" s="1"/>
  <c r="J1495" i="2"/>
  <c r="L1495" i="2" s="1"/>
  <c r="M1495" i="2" s="1"/>
  <c r="J1491" i="2"/>
  <c r="L1491" i="2" s="1"/>
  <c r="M1491" i="2" s="1"/>
  <c r="J1487" i="2"/>
  <c r="L1487" i="2" s="1"/>
  <c r="M1487" i="2" s="1"/>
  <c r="J1483" i="2"/>
  <c r="L1483" i="2" s="1"/>
  <c r="M1483" i="2" s="1"/>
  <c r="J1479" i="2"/>
  <c r="L1479" i="2" s="1"/>
  <c r="M1479" i="2" s="1"/>
  <c r="J1475" i="2"/>
  <c r="L1475" i="2" s="1"/>
  <c r="M1475" i="2" s="1"/>
  <c r="J1471" i="2"/>
  <c r="L1471" i="2" s="1"/>
  <c r="M1471" i="2" s="1"/>
  <c r="J1467" i="2"/>
  <c r="L1467" i="2" s="1"/>
  <c r="M1467" i="2" s="1"/>
  <c r="J1463" i="2"/>
  <c r="L1463" i="2" s="1"/>
  <c r="M1463" i="2" s="1"/>
  <c r="J1459" i="2"/>
  <c r="L1459" i="2" s="1"/>
  <c r="M1459" i="2" s="1"/>
  <c r="L1455" i="2"/>
  <c r="M1455" i="2" s="1"/>
  <c r="L1451" i="2"/>
  <c r="M1451" i="2" s="1"/>
  <c r="J1447" i="2"/>
  <c r="L1447" i="2" s="1"/>
  <c r="M1447" i="2" s="1"/>
  <c r="L1443" i="2"/>
  <c r="M1443" i="2" s="1"/>
  <c r="L1439" i="2"/>
  <c r="M1439" i="2" s="1"/>
  <c r="L1435" i="2"/>
  <c r="M1435" i="2" s="1"/>
  <c r="J1431" i="2"/>
  <c r="L1431" i="2" s="1"/>
  <c r="M1431" i="2" s="1"/>
  <c r="L1427" i="2"/>
  <c r="M1427" i="2" s="1"/>
  <c r="J1423" i="2"/>
  <c r="L1423" i="2" s="1"/>
  <c r="M1423" i="2" s="1"/>
  <c r="J1419" i="2"/>
  <c r="L1419" i="2" s="1"/>
  <c r="M1419" i="2" s="1"/>
  <c r="L1415" i="2"/>
  <c r="M1415" i="2" s="1"/>
  <c r="L1411" i="2"/>
  <c r="M1411" i="2" s="1"/>
  <c r="L1407" i="2"/>
  <c r="M1407" i="2" s="1"/>
  <c r="L1403" i="2"/>
  <c r="M1403" i="2" s="1"/>
  <c r="L1399" i="2"/>
  <c r="M1399" i="2" s="1"/>
  <c r="J1395" i="2"/>
  <c r="L1395" i="2" s="1"/>
  <c r="M1395" i="2" s="1"/>
  <c r="J1391" i="2"/>
  <c r="L1391" i="2" s="1"/>
  <c r="M1391" i="2" s="1"/>
  <c r="J1387" i="2"/>
  <c r="L1387" i="2" s="1"/>
  <c r="M1387" i="2" s="1"/>
  <c r="L1383" i="2"/>
  <c r="M1383" i="2" s="1"/>
  <c r="L1379" i="2"/>
  <c r="M1379" i="2" s="1"/>
  <c r="J1375" i="2"/>
  <c r="L1375" i="2" s="1"/>
  <c r="M1375" i="2" s="1"/>
  <c r="L1371" i="2"/>
  <c r="M1371" i="2" s="1"/>
  <c r="J1367" i="2"/>
  <c r="L1367" i="2" s="1"/>
  <c r="M1367" i="2" s="1"/>
  <c r="L1363" i="2"/>
  <c r="M1363" i="2" s="1"/>
  <c r="L1359" i="2"/>
  <c r="M1359" i="2" s="1"/>
  <c r="L1355" i="2"/>
  <c r="M1355" i="2" s="1"/>
  <c r="L1351" i="2"/>
  <c r="M1351" i="2" s="1"/>
  <c r="J1347" i="2"/>
  <c r="L1347" i="2" s="1"/>
  <c r="M1347" i="2" s="1"/>
  <c r="J1343" i="2"/>
  <c r="L1343" i="2" s="1"/>
  <c r="M1343" i="2" s="1"/>
  <c r="L1339" i="2"/>
  <c r="M1339" i="2" s="1"/>
  <c r="L1335" i="2"/>
  <c r="M1335" i="2" s="1"/>
  <c r="J1331" i="2"/>
  <c r="L1331" i="2" s="1"/>
  <c r="M1331" i="2" s="1"/>
  <c r="J1327" i="2"/>
  <c r="L1327" i="2" s="1"/>
  <c r="M1327" i="2" s="1"/>
  <c r="J1323" i="2"/>
  <c r="L1323" i="2" s="1"/>
  <c r="M1323" i="2" s="1"/>
  <c r="L1319" i="2"/>
  <c r="M1319" i="2" s="1"/>
  <c r="L1315" i="2"/>
  <c r="M1315" i="2" s="1"/>
  <c r="L1311" i="2"/>
  <c r="M1311" i="2" s="1"/>
  <c r="J1307" i="2"/>
  <c r="L1307" i="2" s="1"/>
  <c r="M1307" i="2" s="1"/>
  <c r="J1303" i="2"/>
  <c r="L1303" i="2" s="1"/>
  <c r="M1303" i="2" s="1"/>
  <c r="L1299" i="2"/>
  <c r="M1299" i="2" s="1"/>
  <c r="L1295" i="2"/>
  <c r="M1295" i="2" s="1"/>
  <c r="L1291" i="2"/>
  <c r="M1291" i="2" s="1"/>
  <c r="J1287" i="2"/>
  <c r="L1287" i="2" s="1"/>
  <c r="M1287" i="2" s="1"/>
  <c r="J1283" i="2"/>
  <c r="L1283" i="2" s="1"/>
  <c r="M1283" i="2" s="1"/>
  <c r="L1279" i="2"/>
  <c r="M1279" i="2" s="1"/>
  <c r="L1275" i="2"/>
  <c r="M1275" i="2" s="1"/>
  <c r="J1271" i="2"/>
  <c r="L1271" i="2" s="1"/>
  <c r="M1271" i="2" s="1"/>
  <c r="J1267" i="2"/>
  <c r="L1267" i="2" s="1"/>
  <c r="M1267" i="2" s="1"/>
  <c r="L1263" i="2"/>
  <c r="M1263" i="2" s="1"/>
  <c r="L1259" i="2"/>
  <c r="M1259" i="2" s="1"/>
  <c r="L1255" i="2"/>
  <c r="M1255" i="2" s="1"/>
  <c r="L1251" i="2"/>
  <c r="M1251" i="2" s="1"/>
  <c r="L1247" i="2"/>
  <c r="M1247" i="2" s="1"/>
  <c r="L1243" i="2"/>
  <c r="M1243" i="2" s="1"/>
  <c r="L1239" i="2"/>
  <c r="M1239" i="2" s="1"/>
  <c r="L1235" i="2"/>
  <c r="M1235" i="2" s="1"/>
  <c r="L1231" i="2"/>
  <c r="M1231" i="2" s="1"/>
  <c r="L1227" i="2"/>
  <c r="M1227" i="2" s="1"/>
  <c r="L1223" i="2"/>
  <c r="M1223" i="2" s="1"/>
  <c r="L1219" i="2"/>
  <c r="M1219" i="2" s="1"/>
  <c r="L1215" i="2"/>
  <c r="M1215" i="2" s="1"/>
  <c r="J1211" i="2"/>
  <c r="L1211" i="2" s="1"/>
  <c r="M1211" i="2" s="1"/>
  <c r="J1207" i="2"/>
  <c r="L1207" i="2" s="1"/>
  <c r="M1207" i="2" s="1"/>
  <c r="J1203" i="2"/>
  <c r="L1203" i="2" s="1"/>
  <c r="M1203" i="2" s="1"/>
  <c r="J1199" i="2"/>
  <c r="L1199" i="2" s="1"/>
  <c r="M1199" i="2" s="1"/>
  <c r="J1195" i="2"/>
  <c r="L1195" i="2" s="1"/>
  <c r="M1195" i="2" s="1"/>
  <c r="J1191" i="2"/>
  <c r="L1191" i="2" s="1"/>
  <c r="M1191" i="2" s="1"/>
  <c r="J1187" i="2"/>
  <c r="L1187" i="2" s="1"/>
  <c r="M1187" i="2" s="1"/>
  <c r="J1183" i="2"/>
  <c r="L1183" i="2" s="1"/>
  <c r="M1183" i="2" s="1"/>
  <c r="J1179" i="2"/>
  <c r="L1179" i="2" s="1"/>
  <c r="M1179" i="2" s="1"/>
  <c r="J1175" i="2"/>
  <c r="L1175" i="2" s="1"/>
  <c r="M1175" i="2" s="1"/>
  <c r="J1171" i="2"/>
  <c r="L1171" i="2" s="1"/>
  <c r="M1171" i="2" s="1"/>
  <c r="J1167" i="2"/>
  <c r="L1167" i="2" s="1"/>
  <c r="M1167" i="2" s="1"/>
  <c r="J1163" i="2"/>
  <c r="L1163" i="2" s="1"/>
  <c r="M1163" i="2" s="1"/>
  <c r="J1159" i="2"/>
  <c r="L1159" i="2" s="1"/>
  <c r="M1159" i="2" s="1"/>
  <c r="J1155" i="2"/>
  <c r="L1155" i="2" s="1"/>
  <c r="M1155" i="2" s="1"/>
  <c r="L1151" i="2"/>
  <c r="M1151" i="2" s="1"/>
  <c r="J1147" i="2"/>
  <c r="L1147" i="2" s="1"/>
  <c r="M1147" i="2" s="1"/>
  <c r="J1143" i="2"/>
  <c r="L1143" i="2" s="1"/>
  <c r="M1143" i="2" s="1"/>
  <c r="L1139" i="2"/>
  <c r="M1139" i="2" s="1"/>
  <c r="L1135" i="2"/>
  <c r="M1135" i="2" s="1"/>
  <c r="L1131" i="2"/>
  <c r="M1131" i="2" s="1"/>
  <c r="L1127" i="2"/>
  <c r="M1127" i="2" s="1"/>
  <c r="L1123" i="2"/>
  <c r="M1123" i="2" s="1"/>
  <c r="J1119" i="2"/>
  <c r="L1119" i="2" s="1"/>
  <c r="M1119" i="2" s="1"/>
  <c r="J1115" i="2"/>
  <c r="L1115" i="2" s="1"/>
  <c r="M1115" i="2" s="1"/>
  <c r="L1111" i="2"/>
  <c r="M1111" i="2" s="1"/>
  <c r="J1107" i="2"/>
  <c r="L1107" i="2" s="1"/>
  <c r="M1107" i="2" s="1"/>
  <c r="L1103" i="2"/>
  <c r="M1103" i="2" s="1"/>
  <c r="J1099" i="2"/>
  <c r="L1099" i="2" s="1"/>
  <c r="M1099" i="2" s="1"/>
  <c r="J1095" i="2"/>
  <c r="L1095" i="2" s="1"/>
  <c r="M1095" i="2" s="1"/>
  <c r="J1091" i="2"/>
  <c r="L1091" i="2" s="1"/>
  <c r="M1091" i="2" s="1"/>
  <c r="L1087" i="2"/>
  <c r="M1087" i="2" s="1"/>
  <c r="J1083" i="2"/>
  <c r="L1083" i="2" s="1"/>
  <c r="M1083" i="2" s="1"/>
  <c r="J1079" i="2"/>
  <c r="L1079" i="2" s="1"/>
  <c r="M1079" i="2" s="1"/>
  <c r="J1075" i="2"/>
  <c r="L1075" i="2" s="1"/>
  <c r="M1075" i="2" s="1"/>
  <c r="J1071" i="2"/>
  <c r="L1071" i="2" s="1"/>
  <c r="M1071" i="2" s="1"/>
  <c r="J1067" i="2"/>
  <c r="L1067" i="2" s="1"/>
  <c r="M1067" i="2" s="1"/>
  <c r="L1063" i="2"/>
  <c r="M1063" i="2" s="1"/>
  <c r="L1059" i="2"/>
  <c r="M1059" i="2" s="1"/>
  <c r="L1055" i="2"/>
  <c r="M1055" i="2" s="1"/>
  <c r="J1051" i="2"/>
  <c r="L1051" i="2" s="1"/>
  <c r="M1051" i="2" s="1"/>
  <c r="J1047" i="2"/>
  <c r="L1047" i="2" s="1"/>
  <c r="M1047" i="2" s="1"/>
  <c r="J1043" i="2"/>
  <c r="L1043" i="2" s="1"/>
  <c r="M1043" i="2" s="1"/>
  <c r="J1039" i="2"/>
  <c r="L1039" i="2" s="1"/>
  <c r="M1039" i="2" s="1"/>
  <c r="J1035" i="2"/>
  <c r="L1035" i="2" s="1"/>
  <c r="M1035" i="2" s="1"/>
  <c r="J1031" i="2"/>
  <c r="L1031" i="2" s="1"/>
  <c r="M1031" i="2" s="1"/>
  <c r="J1027" i="2"/>
  <c r="L1027" i="2" s="1"/>
  <c r="M1027" i="2" s="1"/>
  <c r="J1023" i="2"/>
  <c r="L1023" i="2" s="1"/>
  <c r="M1023" i="2" s="1"/>
  <c r="J1019" i="2"/>
  <c r="L1019" i="2" s="1"/>
  <c r="M1019" i="2" s="1"/>
  <c r="J1015" i="2"/>
  <c r="L1015" i="2" s="1"/>
  <c r="M1015" i="2" s="1"/>
  <c r="J1011" i="2"/>
  <c r="L1011" i="2" s="1"/>
  <c r="M1011" i="2" s="1"/>
  <c r="J1007" i="2"/>
  <c r="L1007" i="2" s="1"/>
  <c r="M1007" i="2" s="1"/>
  <c r="J1003" i="2"/>
  <c r="L1003" i="2" s="1"/>
  <c r="M1003" i="2" s="1"/>
  <c r="J999" i="2"/>
  <c r="L999" i="2" s="1"/>
  <c r="M999" i="2" s="1"/>
  <c r="J995" i="2"/>
  <c r="L995" i="2" s="1"/>
  <c r="M995" i="2" s="1"/>
  <c r="J991" i="2"/>
  <c r="L991" i="2" s="1"/>
  <c r="M991" i="2" s="1"/>
  <c r="L987" i="2"/>
  <c r="M987" i="2" s="1"/>
  <c r="L983" i="2"/>
  <c r="M983" i="2" s="1"/>
  <c r="L979" i="2"/>
  <c r="M979" i="2" s="1"/>
  <c r="L975" i="2"/>
  <c r="M975" i="2" s="1"/>
  <c r="L971" i="2"/>
  <c r="M971" i="2" s="1"/>
  <c r="J967" i="2"/>
  <c r="L967" i="2" s="1"/>
  <c r="M967" i="2" s="1"/>
  <c r="J963" i="2"/>
  <c r="L963" i="2" s="1"/>
  <c r="M963" i="2" s="1"/>
  <c r="L959" i="2"/>
  <c r="M959" i="2" s="1"/>
  <c r="L955" i="2"/>
  <c r="M955" i="2" s="1"/>
  <c r="J951" i="2"/>
  <c r="L951" i="2" s="1"/>
  <c r="M951" i="2" s="1"/>
  <c r="J947" i="2"/>
  <c r="L947" i="2" s="1"/>
  <c r="M947" i="2" s="1"/>
  <c r="L943" i="2"/>
  <c r="M943" i="2" s="1"/>
  <c r="L939" i="2"/>
  <c r="M939" i="2" s="1"/>
  <c r="L935" i="2"/>
  <c r="M935" i="2" s="1"/>
  <c r="L931" i="2"/>
  <c r="M931" i="2" s="1"/>
  <c r="J927" i="2"/>
  <c r="L927" i="2" s="1"/>
  <c r="M927" i="2" s="1"/>
  <c r="J923" i="2"/>
  <c r="L923" i="2" s="1"/>
  <c r="M923" i="2" s="1"/>
  <c r="J919" i="2"/>
  <c r="L919" i="2" s="1"/>
  <c r="M919" i="2" s="1"/>
  <c r="J915" i="2"/>
  <c r="L915" i="2" s="1"/>
  <c r="M915" i="2" s="1"/>
  <c r="J911" i="2"/>
  <c r="L911" i="2" s="1"/>
  <c r="M911" i="2" s="1"/>
  <c r="L907" i="2"/>
  <c r="M907" i="2" s="1"/>
  <c r="L903" i="2"/>
  <c r="M903" i="2" s="1"/>
  <c r="L899" i="2"/>
  <c r="M899" i="2" s="1"/>
  <c r="L895" i="2"/>
  <c r="M895" i="2" s="1"/>
  <c r="L891" i="2"/>
  <c r="M891" i="2" s="1"/>
  <c r="J887" i="2"/>
  <c r="L887" i="2" s="1"/>
  <c r="M887" i="2" s="1"/>
  <c r="L883" i="2"/>
  <c r="M883" i="2" s="1"/>
  <c r="L879" i="2"/>
  <c r="M879" i="2" s="1"/>
  <c r="L875" i="2"/>
  <c r="M875" i="2" s="1"/>
  <c r="J871" i="2"/>
  <c r="L871" i="2" s="1"/>
  <c r="M871" i="2" s="1"/>
  <c r="J867" i="2"/>
  <c r="L867" i="2" s="1"/>
  <c r="M867" i="2" s="1"/>
  <c r="J863" i="2"/>
  <c r="L863" i="2" s="1"/>
  <c r="M863" i="2" s="1"/>
  <c r="J859" i="2"/>
  <c r="L859" i="2" s="1"/>
  <c r="M859" i="2" s="1"/>
  <c r="J855" i="2"/>
  <c r="L855" i="2" s="1"/>
  <c r="M855" i="2" s="1"/>
  <c r="J851" i="2"/>
  <c r="L851" i="2" s="1"/>
  <c r="M851" i="2" s="1"/>
  <c r="J847" i="2"/>
  <c r="L847" i="2" s="1"/>
  <c r="M847" i="2" s="1"/>
  <c r="J843" i="2"/>
  <c r="L843" i="2" s="1"/>
  <c r="M843" i="2" s="1"/>
  <c r="J839" i="2"/>
  <c r="L839" i="2" s="1"/>
  <c r="M839" i="2" s="1"/>
  <c r="J835" i="2"/>
  <c r="L835" i="2" s="1"/>
  <c r="M835" i="2" s="1"/>
  <c r="J831" i="2"/>
  <c r="L831" i="2" s="1"/>
  <c r="M831" i="2" s="1"/>
  <c r="J827" i="2"/>
  <c r="L827" i="2" s="1"/>
  <c r="M827" i="2" s="1"/>
  <c r="J823" i="2"/>
  <c r="L823" i="2" s="1"/>
  <c r="M823" i="2" s="1"/>
  <c r="L819" i="2"/>
  <c r="M819" i="2" s="1"/>
  <c r="L815" i="2"/>
  <c r="M815" i="2" s="1"/>
  <c r="L811" i="2"/>
  <c r="M811" i="2" s="1"/>
  <c r="J807" i="2"/>
  <c r="L807" i="2" s="1"/>
  <c r="M807" i="2" s="1"/>
  <c r="L803" i="2"/>
  <c r="M803" i="2" s="1"/>
  <c r="L799" i="2"/>
  <c r="M799" i="2" s="1"/>
  <c r="L795" i="2"/>
  <c r="M795" i="2" s="1"/>
  <c r="J791" i="2"/>
  <c r="L791" i="2" s="1"/>
  <c r="M791" i="2" s="1"/>
  <c r="J787" i="2"/>
  <c r="L787" i="2" s="1"/>
  <c r="M787" i="2" s="1"/>
  <c r="J783" i="2"/>
  <c r="L783" i="2" s="1"/>
  <c r="M783" i="2" s="1"/>
  <c r="J779" i="2"/>
  <c r="L779" i="2" s="1"/>
  <c r="M779" i="2" s="1"/>
  <c r="J775" i="2"/>
  <c r="L775" i="2" s="1"/>
  <c r="M775" i="2" s="1"/>
  <c r="J771" i="2"/>
  <c r="L771" i="2" s="1"/>
  <c r="M771" i="2" s="1"/>
  <c r="L767" i="2"/>
  <c r="M767" i="2" s="1"/>
  <c r="L763" i="2"/>
  <c r="M763" i="2" s="1"/>
  <c r="L759" i="2"/>
  <c r="M759" i="2" s="1"/>
  <c r="L755" i="2"/>
  <c r="M755" i="2" s="1"/>
  <c r="J751" i="2"/>
  <c r="L751" i="2" s="1"/>
  <c r="M751" i="2" s="1"/>
  <c r="J747" i="2"/>
  <c r="L747" i="2" s="1"/>
  <c r="M747" i="2" s="1"/>
  <c r="J743" i="2"/>
  <c r="L743" i="2" s="1"/>
  <c r="M743" i="2" s="1"/>
  <c r="J739" i="2"/>
  <c r="L739" i="2" s="1"/>
  <c r="M739" i="2" s="1"/>
  <c r="J735" i="2"/>
  <c r="L735" i="2" s="1"/>
  <c r="M735" i="2" s="1"/>
  <c r="J731" i="2"/>
  <c r="L731" i="2" s="1"/>
  <c r="M731" i="2" s="1"/>
  <c r="J727" i="2"/>
  <c r="L727" i="2" s="1"/>
  <c r="M727" i="2" s="1"/>
  <c r="J723" i="2"/>
  <c r="L723" i="2" s="1"/>
  <c r="M723" i="2" s="1"/>
  <c r="L719" i="2"/>
  <c r="M719" i="2" s="1"/>
  <c r="J715" i="2"/>
  <c r="L715" i="2" s="1"/>
  <c r="M715" i="2" s="1"/>
  <c r="L711" i="2"/>
  <c r="M711" i="2" s="1"/>
  <c r="L707" i="2"/>
  <c r="M707" i="2" s="1"/>
  <c r="L703" i="2"/>
  <c r="M703" i="2" s="1"/>
  <c r="L699" i="2"/>
  <c r="M699" i="2" s="1"/>
  <c r="J695" i="2"/>
  <c r="L695" i="2" s="1"/>
  <c r="M695" i="2" s="1"/>
  <c r="J691" i="2"/>
  <c r="L691" i="2" s="1"/>
  <c r="M691" i="2" s="1"/>
  <c r="L687" i="2"/>
  <c r="M687" i="2" s="1"/>
  <c r="L683" i="2"/>
  <c r="M683" i="2" s="1"/>
  <c r="J679" i="2"/>
  <c r="L679" i="2" s="1"/>
  <c r="M679" i="2" s="1"/>
  <c r="J675" i="2"/>
  <c r="L675" i="2" s="1"/>
  <c r="M675" i="2" s="1"/>
  <c r="J671" i="2"/>
  <c r="L671" i="2" s="1"/>
  <c r="M671" i="2" s="1"/>
  <c r="L667" i="2"/>
  <c r="M667" i="2" s="1"/>
  <c r="L663" i="2"/>
  <c r="M663" i="2" s="1"/>
  <c r="L659" i="2"/>
  <c r="M659" i="2" s="1"/>
  <c r="L655" i="2"/>
  <c r="M655" i="2" s="1"/>
  <c r="J651" i="2"/>
  <c r="L651" i="2" s="1"/>
  <c r="M651" i="2" s="1"/>
  <c r="J647" i="2"/>
  <c r="L647" i="2" s="1"/>
  <c r="M647" i="2" s="1"/>
  <c r="L643" i="2"/>
  <c r="M643" i="2" s="1"/>
  <c r="J639" i="2"/>
  <c r="L639" i="2" s="1"/>
  <c r="M639" i="2" s="1"/>
  <c r="J635" i="2"/>
  <c r="L635" i="2" s="1"/>
  <c r="M635" i="2" s="1"/>
  <c r="J631" i="2"/>
  <c r="L631" i="2" s="1"/>
  <c r="M631" i="2" s="1"/>
  <c r="J627" i="2"/>
  <c r="L627" i="2" s="1"/>
  <c r="M627" i="2" s="1"/>
  <c r="L623" i="2"/>
  <c r="M623" i="2" s="1"/>
  <c r="L619" i="2"/>
  <c r="M619" i="2" s="1"/>
  <c r="J615" i="2"/>
  <c r="L615" i="2" s="1"/>
  <c r="M615" i="2" s="1"/>
  <c r="J611" i="2"/>
  <c r="L611" i="2" s="1"/>
  <c r="M611" i="2" s="1"/>
  <c r="J607" i="2"/>
  <c r="L607" i="2" s="1"/>
  <c r="M607" i="2" s="1"/>
  <c r="J603" i="2"/>
  <c r="L603" i="2" s="1"/>
  <c r="M603" i="2" s="1"/>
  <c r="J599" i="2"/>
  <c r="L599" i="2" s="1"/>
  <c r="M599" i="2" s="1"/>
  <c r="J595" i="2"/>
  <c r="L595" i="2" s="1"/>
  <c r="M595" i="2" s="1"/>
  <c r="J591" i="2"/>
  <c r="L591" i="2" s="1"/>
  <c r="M591" i="2" s="1"/>
  <c r="J587" i="2"/>
  <c r="L587" i="2" s="1"/>
  <c r="M587" i="2" s="1"/>
  <c r="J583" i="2"/>
  <c r="L583" i="2" s="1"/>
  <c r="M583" i="2" s="1"/>
  <c r="J579" i="2"/>
  <c r="L579" i="2" s="1"/>
  <c r="M579" i="2" s="1"/>
  <c r="J575" i="2"/>
  <c r="L575" i="2" s="1"/>
  <c r="M575" i="2" s="1"/>
  <c r="J571" i="2"/>
  <c r="L571" i="2" s="1"/>
  <c r="M571" i="2" s="1"/>
  <c r="L567" i="2"/>
  <c r="M567" i="2" s="1"/>
  <c r="J563" i="2"/>
  <c r="L563" i="2" s="1"/>
  <c r="M563" i="2" s="1"/>
  <c r="J559" i="2"/>
  <c r="L559" i="2" s="1"/>
  <c r="M559" i="2" s="1"/>
  <c r="L555" i="2"/>
  <c r="M555" i="2" s="1"/>
  <c r="L551" i="2"/>
  <c r="M551" i="2" s="1"/>
  <c r="L547" i="2"/>
  <c r="M547" i="2" s="1"/>
  <c r="J543" i="2"/>
  <c r="L543" i="2" s="1"/>
  <c r="M543" i="2" s="1"/>
  <c r="J539" i="2"/>
  <c r="L539" i="2" s="1"/>
  <c r="M539" i="2" s="1"/>
  <c r="J535" i="2"/>
  <c r="L535" i="2" s="1"/>
  <c r="M535" i="2" s="1"/>
  <c r="L531" i="2"/>
  <c r="M531" i="2" s="1"/>
  <c r="L527" i="2"/>
  <c r="M527" i="2" s="1"/>
  <c r="L523" i="2"/>
  <c r="M523" i="2" s="1"/>
  <c r="J519" i="2"/>
  <c r="L519" i="2" s="1"/>
  <c r="M519" i="2" s="1"/>
  <c r="J515" i="2"/>
  <c r="L515" i="2" s="1"/>
  <c r="M515" i="2" s="1"/>
  <c r="J511" i="2"/>
  <c r="L511" i="2" s="1"/>
  <c r="M511" i="2" s="1"/>
  <c r="J507" i="2"/>
  <c r="L507" i="2" s="1"/>
  <c r="M507" i="2" s="1"/>
  <c r="J503" i="2"/>
  <c r="L503" i="2" s="1"/>
  <c r="M503" i="2" s="1"/>
  <c r="J499" i="2"/>
  <c r="L499" i="2" s="1"/>
  <c r="M499" i="2" s="1"/>
  <c r="J495" i="2"/>
  <c r="L495" i="2" s="1"/>
  <c r="M495" i="2" s="1"/>
  <c r="J491" i="2"/>
  <c r="L491" i="2" s="1"/>
  <c r="M491" i="2" s="1"/>
  <c r="J487" i="2"/>
  <c r="L487" i="2" s="1"/>
  <c r="M487" i="2" s="1"/>
  <c r="J483" i="2"/>
  <c r="L483" i="2" s="1"/>
  <c r="M483" i="2" s="1"/>
  <c r="J479" i="2"/>
  <c r="L479" i="2" s="1"/>
  <c r="M479" i="2" s="1"/>
  <c r="J475" i="2"/>
  <c r="L475" i="2" s="1"/>
  <c r="M475" i="2" s="1"/>
  <c r="J471" i="2"/>
  <c r="L471" i="2" s="1"/>
  <c r="M471" i="2" s="1"/>
  <c r="J467" i="2"/>
  <c r="L467" i="2" s="1"/>
  <c r="M467" i="2" s="1"/>
  <c r="J463" i="2"/>
  <c r="L463" i="2" s="1"/>
  <c r="M463" i="2" s="1"/>
  <c r="J459" i="2"/>
  <c r="L459" i="2" s="1"/>
  <c r="M459" i="2" s="1"/>
  <c r="J455" i="2"/>
  <c r="L455" i="2" s="1"/>
  <c r="M455" i="2" s="1"/>
  <c r="J451" i="2"/>
  <c r="L451" i="2" s="1"/>
  <c r="M451" i="2" s="1"/>
  <c r="L447" i="2"/>
  <c r="M447" i="2" s="1"/>
  <c r="L443" i="2"/>
  <c r="M443" i="2" s="1"/>
  <c r="L439" i="2"/>
  <c r="M439" i="2" s="1"/>
  <c r="L435" i="2"/>
  <c r="M435" i="2" s="1"/>
  <c r="J431" i="2"/>
  <c r="L431" i="2" s="1"/>
  <c r="M431" i="2" s="1"/>
  <c r="J427" i="2"/>
  <c r="L427" i="2" s="1"/>
  <c r="M427" i="2" s="1"/>
  <c r="L423" i="2"/>
  <c r="M423" i="2" s="1"/>
  <c r="J419" i="2"/>
  <c r="L419" i="2" s="1"/>
  <c r="M419" i="2" s="1"/>
  <c r="J415" i="2"/>
  <c r="L415" i="2" s="1"/>
  <c r="M415" i="2" s="1"/>
  <c r="L411" i="2"/>
  <c r="M411" i="2" s="1"/>
  <c r="L407" i="2"/>
  <c r="M407" i="2" s="1"/>
  <c r="J403" i="2"/>
  <c r="L403" i="2" s="1"/>
  <c r="M403" i="2" s="1"/>
  <c r="J399" i="2"/>
  <c r="L399" i="2" s="1"/>
  <c r="M399" i="2" s="1"/>
  <c r="J395" i="2"/>
  <c r="L395" i="2" s="1"/>
  <c r="M395" i="2" s="1"/>
  <c r="J391" i="2"/>
  <c r="L391" i="2" s="1"/>
  <c r="M391" i="2" s="1"/>
  <c r="L387" i="2"/>
  <c r="M387" i="2" s="1"/>
  <c r="L383" i="2"/>
  <c r="M383" i="2" s="1"/>
  <c r="L379" i="2"/>
  <c r="M379" i="2" s="1"/>
  <c r="L375" i="2"/>
  <c r="M375" i="2" s="1"/>
  <c r="J371" i="2"/>
  <c r="L371" i="2" s="1"/>
  <c r="M371" i="2" s="1"/>
  <c r="L367" i="2"/>
  <c r="M367" i="2" s="1"/>
  <c r="L363" i="2"/>
  <c r="M363" i="2" s="1"/>
  <c r="J359" i="2"/>
  <c r="L359" i="2" s="1"/>
  <c r="M359" i="2" s="1"/>
  <c r="L355" i="2"/>
  <c r="M355" i="2" s="1"/>
  <c r="J351" i="2"/>
  <c r="L351" i="2" s="1"/>
  <c r="M351" i="2" s="1"/>
  <c r="J347" i="2"/>
  <c r="L347" i="2" s="1"/>
  <c r="M347" i="2" s="1"/>
  <c r="J343" i="2"/>
  <c r="L343" i="2" s="1"/>
  <c r="M343" i="2" s="1"/>
  <c r="L339" i="2"/>
  <c r="M339" i="2" s="1"/>
  <c r="L335" i="2"/>
  <c r="M335" i="2" s="1"/>
  <c r="L331" i="2"/>
  <c r="M331" i="2" s="1"/>
  <c r="L327" i="2"/>
  <c r="M327" i="2" s="1"/>
  <c r="L323" i="2"/>
  <c r="M323" i="2" s="1"/>
  <c r="L319" i="2"/>
  <c r="M319" i="2" s="1"/>
  <c r="L315" i="2"/>
  <c r="M315" i="2" s="1"/>
  <c r="L311" i="2"/>
  <c r="M311" i="2" s="1"/>
  <c r="L307" i="2"/>
  <c r="M307" i="2" s="1"/>
  <c r="L303" i="2"/>
  <c r="M303" i="2" s="1"/>
  <c r="J299" i="2"/>
  <c r="L299" i="2" s="1"/>
  <c r="M299" i="2" s="1"/>
  <c r="L295" i="2"/>
  <c r="M295" i="2" s="1"/>
  <c r="J291" i="2"/>
  <c r="L291" i="2" s="1"/>
  <c r="M291" i="2" s="1"/>
  <c r="J287" i="2"/>
  <c r="L287" i="2" s="1"/>
  <c r="M287" i="2" s="1"/>
  <c r="L283" i="2"/>
  <c r="M283" i="2" s="1"/>
  <c r="L279" i="2"/>
  <c r="M279" i="2" s="1"/>
  <c r="L275" i="2"/>
  <c r="M275" i="2" s="1"/>
  <c r="J271" i="2"/>
  <c r="L271" i="2" s="1"/>
  <c r="M271" i="2" s="1"/>
  <c r="J267" i="2"/>
  <c r="L267" i="2" s="1"/>
  <c r="M267" i="2" s="1"/>
  <c r="J263" i="2"/>
  <c r="L263" i="2" s="1"/>
  <c r="M263" i="2" s="1"/>
  <c r="L259" i="2"/>
  <c r="M259" i="2" s="1"/>
  <c r="L255" i="2"/>
  <c r="M255" i="2" s="1"/>
  <c r="L251" i="2"/>
  <c r="M251" i="2" s="1"/>
  <c r="L247" i="2"/>
  <c r="M247" i="2" s="1"/>
  <c r="L243" i="2"/>
  <c r="M243" i="2" s="1"/>
  <c r="L239" i="2"/>
  <c r="M239" i="2" s="1"/>
  <c r="L235" i="2"/>
  <c r="M235" i="2" s="1"/>
  <c r="J231" i="2"/>
  <c r="L231" i="2" s="1"/>
  <c r="M231" i="2" s="1"/>
  <c r="J227" i="2"/>
  <c r="L227" i="2" s="1"/>
  <c r="M227" i="2" s="1"/>
  <c r="J223" i="2"/>
  <c r="L223" i="2" s="1"/>
  <c r="M223" i="2" s="1"/>
  <c r="J219" i="2"/>
  <c r="L219" i="2" s="1"/>
  <c r="M219" i="2" s="1"/>
  <c r="J215" i="2"/>
  <c r="L215" i="2" s="1"/>
  <c r="M215" i="2" s="1"/>
  <c r="J211" i="2"/>
  <c r="L211" i="2" s="1"/>
  <c r="M211" i="2" s="1"/>
  <c r="J207" i="2"/>
  <c r="L207" i="2" s="1"/>
  <c r="M207" i="2" s="1"/>
  <c r="J203" i="2"/>
  <c r="L203" i="2" s="1"/>
  <c r="M203" i="2" s="1"/>
  <c r="J199" i="2"/>
  <c r="L199" i="2" s="1"/>
  <c r="M199" i="2" s="1"/>
  <c r="L195" i="2"/>
  <c r="M195" i="2" s="1"/>
  <c r="L191" i="2"/>
  <c r="M191" i="2" s="1"/>
  <c r="L187" i="2"/>
  <c r="M187" i="2" s="1"/>
  <c r="J183" i="2"/>
  <c r="L183" i="2" s="1"/>
  <c r="M183" i="2" s="1"/>
  <c r="J179" i="2"/>
  <c r="L179" i="2" s="1"/>
  <c r="M179" i="2" s="1"/>
  <c r="L175" i="2"/>
  <c r="M175" i="2" s="1"/>
  <c r="J171" i="2"/>
  <c r="L171" i="2" s="1"/>
  <c r="M171" i="2" s="1"/>
  <c r="J167" i="2"/>
  <c r="L167" i="2" s="1"/>
  <c r="M167" i="2" s="1"/>
  <c r="J163" i="2"/>
  <c r="L163" i="2" s="1"/>
  <c r="M163" i="2" s="1"/>
  <c r="L159" i="2"/>
  <c r="M159" i="2" s="1"/>
  <c r="L155" i="2"/>
  <c r="M155" i="2" s="1"/>
  <c r="J151" i="2"/>
  <c r="L151" i="2" s="1"/>
  <c r="M151" i="2" s="1"/>
  <c r="J147" i="2"/>
  <c r="L147" i="2" s="1"/>
  <c r="M147" i="2" s="1"/>
  <c r="J143" i="2"/>
  <c r="L143" i="2" s="1"/>
  <c r="M143" i="2" s="1"/>
  <c r="J139" i="2"/>
  <c r="L139" i="2" s="1"/>
  <c r="M139" i="2" s="1"/>
  <c r="J135" i="2"/>
  <c r="L135" i="2" s="1"/>
  <c r="M135" i="2" s="1"/>
  <c r="J131" i="2"/>
  <c r="L131" i="2" s="1"/>
  <c r="M131" i="2" s="1"/>
  <c r="J127" i="2"/>
  <c r="L127" i="2" s="1"/>
  <c r="M127" i="2" s="1"/>
  <c r="J123" i="2"/>
  <c r="L123" i="2" s="1"/>
  <c r="M123" i="2" s="1"/>
  <c r="J119" i="2"/>
  <c r="L119" i="2" s="1"/>
  <c r="M119" i="2" s="1"/>
  <c r="J115" i="2"/>
  <c r="L115" i="2" s="1"/>
  <c r="M115" i="2" s="1"/>
  <c r="J111" i="2"/>
  <c r="L111" i="2" s="1"/>
  <c r="M111" i="2" s="1"/>
  <c r="J107" i="2"/>
  <c r="L107" i="2" s="1"/>
  <c r="M107" i="2" s="1"/>
  <c r="J103" i="2"/>
  <c r="L103" i="2" s="1"/>
  <c r="M103" i="2" s="1"/>
  <c r="L99" i="2"/>
  <c r="M99" i="2" s="1"/>
  <c r="L95" i="2"/>
  <c r="M95" i="2" s="1"/>
  <c r="L91" i="2"/>
  <c r="M91" i="2" s="1"/>
  <c r="L87" i="2"/>
  <c r="M87" i="2" s="1"/>
  <c r="L83" i="2"/>
  <c r="M83" i="2" s="1"/>
  <c r="J79" i="2"/>
  <c r="L79" i="2" s="1"/>
  <c r="M79" i="2" s="1"/>
  <c r="J75" i="2"/>
  <c r="L75" i="2" s="1"/>
  <c r="M75" i="2" s="1"/>
  <c r="J71" i="2"/>
  <c r="L71" i="2" s="1"/>
  <c r="M71" i="2" s="1"/>
  <c r="J67" i="2"/>
  <c r="L67" i="2" s="1"/>
  <c r="M67" i="2" s="1"/>
  <c r="J63" i="2"/>
  <c r="L63" i="2" s="1"/>
  <c r="M63" i="2" s="1"/>
  <c r="J59" i="2"/>
  <c r="L59" i="2" s="1"/>
  <c r="M59" i="2" s="1"/>
  <c r="L55" i="2"/>
  <c r="M55" i="2" s="1"/>
  <c r="L51" i="2"/>
  <c r="M51" i="2" s="1"/>
  <c r="L47" i="2"/>
  <c r="M47" i="2" s="1"/>
  <c r="L43" i="2"/>
  <c r="M43" i="2" s="1"/>
  <c r="L39" i="2"/>
  <c r="M39" i="2" s="1"/>
  <c r="J35" i="2"/>
  <c r="L35" i="2" s="1"/>
  <c r="M35" i="2" s="1"/>
  <c r="J31" i="2"/>
  <c r="L31" i="2" s="1"/>
  <c r="M31" i="2" s="1"/>
  <c r="J27" i="2"/>
  <c r="L27" i="2" s="1"/>
  <c r="M27" i="2" s="1"/>
  <c r="J23" i="2"/>
  <c r="L23" i="2" s="1"/>
  <c r="M23" i="2" s="1"/>
  <c r="J19" i="2"/>
  <c r="L19" i="2" s="1"/>
  <c r="M19" i="2" s="1"/>
  <c r="J15" i="2"/>
  <c r="L15" i="2" s="1"/>
  <c r="M15" i="2" s="1"/>
  <c r="J11" i="2"/>
  <c r="L11" i="2" s="1"/>
  <c r="M11" i="2" s="1"/>
  <c r="J7" i="2"/>
  <c r="L7" i="2" s="1"/>
  <c r="M7" i="2" s="1"/>
  <c r="M1777" i="2"/>
  <c r="M1729" i="2"/>
  <c r="M1681" i="2"/>
  <c r="M1601" i="2"/>
  <c r="M1453" i="2"/>
  <c r="M1385" i="2"/>
  <c r="M1373" i="2"/>
  <c r="M1365" i="2"/>
  <c r="M1353" i="2"/>
  <c r="M1313" i="2"/>
  <c r="M1289" i="2"/>
  <c r="M1257" i="2"/>
  <c r="M1245" i="2"/>
  <c r="M1149" i="2"/>
  <c r="M941" i="2"/>
  <c r="L833" i="2"/>
  <c r="M833" i="2" s="1"/>
  <c r="M661" i="2"/>
  <c r="M441" i="2"/>
  <c r="M309" i="2"/>
  <c r="M281" i="2"/>
  <c r="M245" i="2"/>
  <c r="M177" i="2"/>
  <c r="J1801" i="2"/>
  <c r="L1801" i="2" s="1"/>
  <c r="M1801" i="2" s="1"/>
  <c r="J1721" i="2"/>
  <c r="L1721" i="2" s="1"/>
  <c r="M1721" i="2" s="1"/>
  <c r="J1713" i="2"/>
  <c r="L1713" i="2" s="1"/>
  <c r="M1713" i="2" s="1"/>
  <c r="J1701" i="2"/>
  <c r="L1701" i="2" s="1"/>
  <c r="M1701" i="2" s="1"/>
  <c r="J1689" i="2"/>
  <c r="L1689" i="2" s="1"/>
  <c r="M1689" i="2" s="1"/>
  <c r="J1673" i="2"/>
  <c r="L1673" i="2" s="1"/>
  <c r="M1673" i="2" s="1"/>
  <c r="J1661" i="2"/>
  <c r="L1661" i="2" s="1"/>
  <c r="M1661" i="2" s="1"/>
  <c r="J1649" i="2"/>
  <c r="L1649" i="2" s="1"/>
  <c r="M1649" i="2" s="1"/>
  <c r="J1541" i="2"/>
  <c r="L1541" i="2" s="1"/>
  <c r="M1541" i="2" s="1"/>
  <c r="J1537" i="2"/>
  <c r="L1537" i="2" s="1"/>
  <c r="M1537" i="2" s="1"/>
  <c r="J1525" i="2"/>
  <c r="L1525" i="2" s="1"/>
  <c r="M1525" i="2" s="1"/>
  <c r="J1513" i="2"/>
  <c r="L1513" i="2" s="1"/>
  <c r="M1513" i="2" s="1"/>
  <c r="J1497" i="2"/>
  <c r="L1497" i="2" s="1"/>
  <c r="M1497" i="2" s="1"/>
  <c r="J1481" i="2"/>
  <c r="L1481" i="2" s="1"/>
  <c r="M1481" i="2" s="1"/>
  <c r="J1469" i="2"/>
  <c r="L1469" i="2" s="1"/>
  <c r="M1469" i="2" s="1"/>
  <c r="J1441" i="2"/>
  <c r="L1441" i="2" s="1"/>
  <c r="M1441" i="2" s="1"/>
  <c r="J1429" i="2"/>
  <c r="L1429" i="2" s="1"/>
  <c r="M1429" i="2" s="1"/>
  <c r="J1397" i="2"/>
  <c r="L1397" i="2" s="1"/>
  <c r="M1397" i="2" s="1"/>
  <c r="J1349" i="2"/>
  <c r="L1349" i="2" s="1"/>
  <c r="M1349" i="2" s="1"/>
  <c r="J1325" i="2"/>
  <c r="L1325" i="2" s="1"/>
  <c r="M1325" i="2" s="1"/>
  <c r="J1301" i="2"/>
  <c r="L1301" i="2" s="1"/>
  <c r="M1301" i="2" s="1"/>
  <c r="J1281" i="2"/>
  <c r="L1281" i="2" s="1"/>
  <c r="M1281" i="2" s="1"/>
  <c r="J1209" i="2"/>
  <c r="L1209" i="2" s="1"/>
  <c r="M1209" i="2" s="1"/>
  <c r="J1193" i="2"/>
  <c r="L1193" i="2" s="1"/>
  <c r="M1193" i="2" s="1"/>
  <c r="J1181" i="2"/>
  <c r="L1181" i="2" s="1"/>
  <c r="M1181" i="2" s="1"/>
  <c r="J1169" i="2"/>
  <c r="L1169" i="2" s="1"/>
  <c r="M1169" i="2" s="1"/>
  <c r="J1145" i="2"/>
  <c r="L1145" i="2" s="1"/>
  <c r="M1145" i="2" s="1"/>
  <c r="J1121" i="2"/>
  <c r="L1121" i="2" s="1"/>
  <c r="M1121" i="2" s="1"/>
  <c r="J1109" i="2"/>
  <c r="L1109" i="2" s="1"/>
  <c r="M1109" i="2" s="1"/>
  <c r="J1097" i="2"/>
  <c r="L1097" i="2" s="1"/>
  <c r="M1097" i="2" s="1"/>
  <c r="J1073" i="2"/>
  <c r="L1073" i="2" s="1"/>
  <c r="M1073" i="2" s="1"/>
  <c r="J1041" i="2"/>
  <c r="L1041" i="2" s="1"/>
  <c r="M1041" i="2" s="1"/>
  <c r="J1029" i="2"/>
  <c r="L1029" i="2" s="1"/>
  <c r="M1029" i="2" s="1"/>
  <c r="J1017" i="2"/>
  <c r="L1017" i="2" s="1"/>
  <c r="M1017" i="2" s="1"/>
  <c r="J1005" i="2"/>
  <c r="L1005" i="2" s="1"/>
  <c r="M1005" i="2" s="1"/>
  <c r="J993" i="2"/>
  <c r="L993" i="2" s="1"/>
  <c r="M993" i="2" s="1"/>
  <c r="J965" i="2"/>
  <c r="L965" i="2" s="1"/>
  <c r="M965" i="2" s="1"/>
  <c r="J925" i="2"/>
  <c r="L925" i="2" s="1"/>
  <c r="M925" i="2" s="1"/>
  <c r="J861" i="2"/>
  <c r="L861" i="2" s="1"/>
  <c r="M861" i="2" s="1"/>
  <c r="J849" i="2"/>
  <c r="L849" i="2" s="1"/>
  <c r="M849" i="2" s="1"/>
  <c r="J837" i="2"/>
  <c r="L837" i="2" s="1"/>
  <c r="M837" i="2" s="1"/>
  <c r="J825" i="2"/>
  <c r="L825" i="2" s="1"/>
  <c r="M825" i="2" s="1"/>
  <c r="J805" i="2"/>
  <c r="L805" i="2" s="1"/>
  <c r="M805" i="2" s="1"/>
  <c r="J789" i="2"/>
  <c r="L789" i="2" s="1"/>
  <c r="M789" i="2" s="1"/>
  <c r="J777" i="2"/>
  <c r="L777" i="2" s="1"/>
  <c r="M777" i="2" s="1"/>
  <c r="J753" i="2"/>
  <c r="L753" i="2" s="1"/>
  <c r="M753" i="2" s="1"/>
  <c r="J737" i="2"/>
  <c r="L737" i="2" s="1"/>
  <c r="M737" i="2" s="1"/>
  <c r="J673" i="2"/>
  <c r="L673" i="2" s="1"/>
  <c r="M673" i="2" s="1"/>
  <c r="J649" i="2"/>
  <c r="L649" i="2" s="1"/>
  <c r="M649" i="2" s="1"/>
  <c r="J637" i="2"/>
  <c r="L637" i="2" s="1"/>
  <c r="M637" i="2" s="1"/>
  <c r="J629" i="2"/>
  <c r="L629" i="2" s="1"/>
  <c r="M629" i="2" s="1"/>
  <c r="J617" i="2"/>
  <c r="L617" i="2" s="1"/>
  <c r="M617" i="2" s="1"/>
  <c r="J601" i="2"/>
  <c r="L601" i="2" s="1"/>
  <c r="M601" i="2" s="1"/>
  <c r="J589" i="2"/>
  <c r="L589" i="2" s="1"/>
  <c r="M589" i="2" s="1"/>
  <c r="J577" i="2"/>
  <c r="L577" i="2" s="1"/>
  <c r="M577" i="2" s="1"/>
  <c r="J565" i="2"/>
  <c r="L565" i="2" s="1"/>
  <c r="M565" i="2" s="1"/>
  <c r="J537" i="2"/>
  <c r="L537" i="2" s="1"/>
  <c r="M537" i="2" s="1"/>
  <c r="J509" i="2"/>
  <c r="L509" i="2" s="1"/>
  <c r="M509" i="2" s="1"/>
  <c r="J485" i="2"/>
  <c r="L485" i="2" s="1"/>
  <c r="M485" i="2" s="1"/>
  <c r="J465" i="2"/>
  <c r="L465" i="2" s="1"/>
  <c r="M465" i="2" s="1"/>
  <c r="J453" i="2"/>
  <c r="L453" i="2" s="1"/>
  <c r="M453" i="2" s="1"/>
  <c r="J421" i="2"/>
  <c r="L421" i="2" s="1"/>
  <c r="M421" i="2" s="1"/>
  <c r="J393" i="2"/>
  <c r="L393" i="2" s="1"/>
  <c r="M393" i="2" s="1"/>
  <c r="J369" i="2"/>
  <c r="L369" i="2" s="1"/>
  <c r="M369" i="2" s="1"/>
  <c r="J357" i="2"/>
  <c r="L357" i="2" s="1"/>
  <c r="M357" i="2" s="1"/>
  <c r="J285" i="2"/>
  <c r="L285" i="2" s="1"/>
  <c r="M285" i="2" s="1"/>
  <c r="J273" i="2"/>
  <c r="L273" i="2" s="1"/>
  <c r="M273" i="2" s="1"/>
  <c r="J261" i="2"/>
  <c r="L261" i="2" s="1"/>
  <c r="M261" i="2" s="1"/>
  <c r="J229" i="2"/>
  <c r="L229" i="2" s="1"/>
  <c r="M229" i="2" s="1"/>
  <c r="J213" i="2"/>
  <c r="L213" i="2" s="1"/>
  <c r="M213" i="2" s="1"/>
  <c r="J145" i="2"/>
  <c r="L145" i="2" s="1"/>
  <c r="M145" i="2" s="1"/>
  <c r="J129" i="2"/>
  <c r="L129" i="2" s="1"/>
  <c r="M129" i="2" s="1"/>
  <c r="J113" i="2"/>
  <c r="L113" i="2" s="1"/>
  <c r="M113" i="2" s="1"/>
  <c r="J85" i="2"/>
  <c r="L85" i="2" s="1"/>
  <c r="M85" i="2" s="1"/>
  <c r="J73" i="2"/>
  <c r="L73" i="2" s="1"/>
  <c r="M73" i="2" s="1"/>
  <c r="J33" i="2"/>
  <c r="L33" i="2" s="1"/>
  <c r="M33" i="2" s="1"/>
  <c r="J29" i="2"/>
  <c r="L29" i="2" s="1"/>
  <c r="M29" i="2" s="1"/>
  <c r="J21" i="2"/>
  <c r="L21" i="2" s="1"/>
  <c r="M21" i="2" s="1"/>
  <c r="J13" i="2"/>
  <c r="L13" i="2" s="1"/>
  <c r="M13" i="2" s="1"/>
  <c r="L1798" i="2"/>
  <c r="L1794" i="2"/>
  <c r="L1790" i="2"/>
  <c r="L1786" i="2"/>
  <c r="L1782" i="2"/>
  <c r="L1778" i="2"/>
  <c r="L1774" i="2"/>
  <c r="L1770" i="2"/>
  <c r="L1766" i="2"/>
  <c r="L1762" i="2"/>
  <c r="L1758" i="2"/>
  <c r="L1754" i="2"/>
  <c r="L1750" i="2"/>
  <c r="L1746" i="2"/>
  <c r="L1742" i="2"/>
  <c r="L1738" i="2"/>
  <c r="L1734" i="2"/>
  <c r="L1730" i="2"/>
  <c r="L1710" i="2"/>
  <c r="L1706" i="2"/>
  <c r="L1702" i="2"/>
  <c r="L1682" i="2"/>
  <c r="L1642" i="2"/>
  <c r="L1638" i="2"/>
  <c r="L1634" i="2"/>
  <c r="L1630" i="2"/>
  <c r="L1610" i="2"/>
  <c r="L1606" i="2"/>
  <c r="L1602" i="2"/>
  <c r="L1598" i="2"/>
  <c r="L1594" i="2"/>
  <c r="L1590" i="2"/>
  <c r="L1586" i="2"/>
  <c r="L1582" i="2"/>
  <c r="L1534" i="2"/>
  <c r="L1530" i="2"/>
  <c r="L1526" i="2"/>
  <c r="L1454" i="2"/>
  <c r="L1450" i="2"/>
  <c r="L1446" i="2"/>
  <c r="L1438" i="2"/>
  <c r="L1434" i="2"/>
  <c r="L1426" i="2"/>
  <c r="L1414" i="2"/>
  <c r="L1410" i="2"/>
  <c r="L1406" i="2"/>
  <c r="L1402" i="2"/>
  <c r="L1398" i="2"/>
  <c r="L1382" i="2"/>
  <c r="L1378" i="2"/>
  <c r="L1374" i="2"/>
  <c r="L1370" i="2"/>
  <c r="L1362" i="2"/>
  <c r="L1358" i="2"/>
  <c r="L1354" i="2"/>
  <c r="L1338" i="2"/>
  <c r="L1322" i="2"/>
  <c r="L1318" i="2"/>
  <c r="L1314" i="2"/>
  <c r="L1298" i="2"/>
  <c r="L1294" i="2"/>
  <c r="L1290" i="2"/>
  <c r="L1278" i="2"/>
  <c r="L1274" i="2"/>
  <c r="L1262" i="2"/>
  <c r="L1258" i="2"/>
  <c r="L1254" i="2"/>
  <c r="L1250" i="2"/>
  <c r="L1246" i="2"/>
  <c r="L1242" i="2"/>
  <c r="L1238" i="2"/>
  <c r="L1234" i="2"/>
  <c r="L1230" i="2"/>
  <c r="L1226" i="2"/>
  <c r="L1222" i="2"/>
  <c r="L1150" i="2"/>
  <c r="L1138" i="2"/>
  <c r="L1134" i="2"/>
  <c r="L1130" i="2"/>
  <c r="L1126" i="2"/>
  <c r="L1122" i="2"/>
  <c r="L1114" i="2"/>
  <c r="L1102" i="2"/>
  <c r="L1086" i="2"/>
  <c r="L1058" i="2"/>
  <c r="L1054" i="2"/>
  <c r="L986" i="2"/>
  <c r="L978" i="2"/>
  <c r="L974" i="2"/>
  <c r="L958" i="2"/>
  <c r="L954" i="2"/>
  <c r="L946" i="2"/>
  <c r="L942" i="2"/>
  <c r="L938" i="2"/>
  <c r="L930" i="2"/>
  <c r="L910" i="2"/>
  <c r="L906" i="2"/>
  <c r="L898" i="2"/>
  <c r="L894" i="2"/>
  <c r="L882" i="2"/>
  <c r="L878" i="2"/>
  <c r="L874" i="2"/>
  <c r="L818" i="2"/>
  <c r="L814" i="2"/>
  <c r="L810" i="2"/>
  <c r="L802" i="2"/>
  <c r="L798" i="2"/>
  <c r="L766" i="2"/>
  <c r="L762" i="2"/>
  <c r="L754" i="2"/>
  <c r="L718" i="2"/>
  <c r="L706" i="2"/>
  <c r="L702" i="2"/>
  <c r="L698" i="2"/>
  <c r="L686" i="2"/>
  <c r="L682" i="2"/>
  <c r="L666" i="2"/>
  <c r="L658" i="2"/>
  <c r="L642" i="2"/>
  <c r="L618" i="2"/>
  <c r="L570" i="2"/>
  <c r="L554" i="2"/>
  <c r="L546" i="2"/>
  <c r="L530" i="2"/>
  <c r="L522" i="2"/>
  <c r="L442" i="2"/>
  <c r="L434" i="2"/>
  <c r="L410" i="2"/>
  <c r="L386" i="2"/>
  <c r="L378" i="2"/>
  <c r="L362" i="2"/>
  <c r="L338" i="2"/>
  <c r="L330" i="2"/>
  <c r="L322" i="2"/>
  <c r="L314" i="2"/>
  <c r="L306" i="2"/>
  <c r="L298" i="2"/>
  <c r="L282" i="2"/>
  <c r="L274" i="2"/>
  <c r="L258" i="2"/>
  <c r="L250" i="2"/>
  <c r="L242" i="2"/>
  <c r="L234" i="2"/>
  <c r="L198" i="2"/>
  <c r="L194" i="2"/>
  <c r="L186" i="2"/>
  <c r="L178" i="2"/>
  <c r="L154" i="2"/>
  <c r="L102" i="2"/>
  <c r="L98" i="2"/>
  <c r="L90" i="2"/>
  <c r="L86" i="2"/>
  <c r="L82" i="2"/>
  <c r="L58" i="2"/>
  <c r="L54" i="2"/>
  <c r="L50" i="2"/>
  <c r="L42" i="2"/>
  <c r="J1802" i="2"/>
  <c r="L1802" i="2" s="1"/>
  <c r="M1802" i="2" s="1"/>
  <c r="J1726" i="2"/>
  <c r="L1726" i="2" s="1"/>
  <c r="M1726" i="2" s="1"/>
  <c r="J1722" i="2"/>
  <c r="L1722" i="2" s="1"/>
  <c r="M1722" i="2" s="1"/>
  <c r="J1718" i="2"/>
  <c r="L1718" i="2" s="1"/>
  <c r="M1718" i="2" s="1"/>
  <c r="J1714" i="2"/>
  <c r="L1714" i="2" s="1"/>
  <c r="M1714" i="2" s="1"/>
  <c r="J1698" i="2"/>
  <c r="L1698" i="2" s="1"/>
  <c r="M1698" i="2" s="1"/>
  <c r="J1694" i="2"/>
  <c r="L1694" i="2" s="1"/>
  <c r="M1694" i="2" s="1"/>
  <c r="J1690" i="2"/>
  <c r="L1690" i="2" s="1"/>
  <c r="M1690" i="2" s="1"/>
  <c r="J1686" i="2"/>
  <c r="L1686" i="2" s="1"/>
  <c r="M1686" i="2" s="1"/>
  <c r="J1678" i="2"/>
  <c r="L1678" i="2" s="1"/>
  <c r="M1678" i="2" s="1"/>
  <c r="J1674" i="2"/>
  <c r="L1674" i="2" s="1"/>
  <c r="M1674" i="2" s="1"/>
  <c r="J1670" i="2"/>
  <c r="L1670" i="2" s="1"/>
  <c r="M1670" i="2" s="1"/>
  <c r="J1666" i="2"/>
  <c r="L1666" i="2" s="1"/>
  <c r="M1666" i="2" s="1"/>
  <c r="J1662" i="2"/>
  <c r="L1662" i="2" s="1"/>
  <c r="M1662" i="2" s="1"/>
  <c r="J1658" i="2"/>
  <c r="L1658" i="2" s="1"/>
  <c r="M1658" i="2" s="1"/>
  <c r="J1654" i="2"/>
  <c r="L1654" i="2" s="1"/>
  <c r="M1654" i="2" s="1"/>
  <c r="J1650" i="2"/>
  <c r="L1650" i="2" s="1"/>
  <c r="M1650" i="2" s="1"/>
  <c r="J1646" i="2"/>
  <c r="L1646" i="2" s="1"/>
  <c r="M1646" i="2" s="1"/>
  <c r="J1626" i="2"/>
  <c r="L1626" i="2" s="1"/>
  <c r="M1626" i="2" s="1"/>
  <c r="J1622" i="2"/>
  <c r="L1622" i="2" s="1"/>
  <c r="M1622" i="2" s="1"/>
  <c r="J1618" i="2"/>
  <c r="L1618" i="2" s="1"/>
  <c r="M1618" i="2" s="1"/>
  <c r="J1614" i="2"/>
  <c r="L1614" i="2" s="1"/>
  <c r="M1614" i="2" s="1"/>
  <c r="J1578" i="2"/>
  <c r="L1578" i="2" s="1"/>
  <c r="M1578" i="2" s="1"/>
  <c r="J1574" i="2"/>
  <c r="L1574" i="2" s="1"/>
  <c r="M1574" i="2" s="1"/>
  <c r="J1570" i="2"/>
  <c r="L1570" i="2" s="1"/>
  <c r="M1570" i="2" s="1"/>
  <c r="J1566" i="2"/>
  <c r="L1566" i="2" s="1"/>
  <c r="M1566" i="2" s="1"/>
  <c r="J1562" i="2"/>
  <c r="L1562" i="2" s="1"/>
  <c r="M1562" i="2" s="1"/>
  <c r="J1558" i="2"/>
  <c r="L1558" i="2" s="1"/>
  <c r="M1558" i="2" s="1"/>
  <c r="J1554" i="2"/>
  <c r="L1554" i="2" s="1"/>
  <c r="M1554" i="2" s="1"/>
  <c r="J1550" i="2"/>
  <c r="L1550" i="2" s="1"/>
  <c r="M1550" i="2" s="1"/>
  <c r="J1546" i="2"/>
  <c r="L1546" i="2" s="1"/>
  <c r="M1546" i="2" s="1"/>
  <c r="J1542" i="2"/>
  <c r="L1542" i="2" s="1"/>
  <c r="M1542" i="2" s="1"/>
  <c r="J1538" i="2"/>
  <c r="L1538" i="2" s="1"/>
  <c r="M1538" i="2" s="1"/>
  <c r="J1522" i="2"/>
  <c r="L1522" i="2" s="1"/>
  <c r="M1522" i="2" s="1"/>
  <c r="J1518" i="2"/>
  <c r="L1518" i="2" s="1"/>
  <c r="M1518" i="2" s="1"/>
  <c r="J1514" i="2"/>
  <c r="L1514" i="2" s="1"/>
  <c r="M1514" i="2" s="1"/>
  <c r="J1510" i="2"/>
  <c r="L1510" i="2" s="1"/>
  <c r="M1510" i="2" s="1"/>
  <c r="J1506" i="2"/>
  <c r="L1506" i="2" s="1"/>
  <c r="M1506" i="2" s="1"/>
  <c r="J1502" i="2"/>
  <c r="L1502" i="2" s="1"/>
  <c r="M1502" i="2" s="1"/>
  <c r="J1498" i="2"/>
  <c r="L1498" i="2" s="1"/>
  <c r="M1498" i="2" s="1"/>
  <c r="J1494" i="2"/>
  <c r="L1494" i="2" s="1"/>
  <c r="M1494" i="2" s="1"/>
  <c r="J1490" i="2"/>
  <c r="L1490" i="2" s="1"/>
  <c r="M1490" i="2" s="1"/>
  <c r="J1486" i="2"/>
  <c r="L1486" i="2" s="1"/>
  <c r="M1486" i="2" s="1"/>
  <c r="J1482" i="2"/>
  <c r="L1482" i="2" s="1"/>
  <c r="M1482" i="2" s="1"/>
  <c r="J1478" i="2"/>
  <c r="L1478" i="2" s="1"/>
  <c r="M1478" i="2" s="1"/>
  <c r="J1474" i="2"/>
  <c r="L1474" i="2" s="1"/>
  <c r="M1474" i="2" s="1"/>
  <c r="J1470" i="2"/>
  <c r="L1470" i="2" s="1"/>
  <c r="M1470" i="2" s="1"/>
  <c r="J1466" i="2"/>
  <c r="L1466" i="2" s="1"/>
  <c r="M1466" i="2" s="1"/>
  <c r="J1462" i="2"/>
  <c r="L1462" i="2" s="1"/>
  <c r="M1462" i="2" s="1"/>
  <c r="J1458" i="2"/>
  <c r="L1458" i="2" s="1"/>
  <c r="M1458" i="2" s="1"/>
  <c r="J1442" i="2"/>
  <c r="L1442" i="2" s="1"/>
  <c r="M1442" i="2" s="1"/>
  <c r="J1430" i="2"/>
  <c r="L1430" i="2" s="1"/>
  <c r="M1430" i="2" s="1"/>
  <c r="J1422" i="2"/>
  <c r="L1422" i="2" s="1"/>
  <c r="M1422" i="2" s="1"/>
  <c r="J1418" i="2"/>
  <c r="L1418" i="2" s="1"/>
  <c r="M1418" i="2" s="1"/>
  <c r="J1394" i="2"/>
  <c r="L1394" i="2" s="1"/>
  <c r="M1394" i="2" s="1"/>
  <c r="J1390" i="2"/>
  <c r="L1390" i="2" s="1"/>
  <c r="M1390" i="2" s="1"/>
  <c r="J1386" i="2"/>
  <c r="L1386" i="2" s="1"/>
  <c r="M1386" i="2" s="1"/>
  <c r="J1366" i="2"/>
  <c r="L1366" i="2" s="1"/>
  <c r="M1366" i="2" s="1"/>
  <c r="J1350" i="2"/>
  <c r="L1350" i="2" s="1"/>
  <c r="M1350" i="2" s="1"/>
  <c r="J1346" i="2"/>
  <c r="L1346" i="2" s="1"/>
  <c r="M1346" i="2" s="1"/>
  <c r="J1342" i="2"/>
  <c r="L1342" i="2" s="1"/>
  <c r="M1342" i="2" s="1"/>
  <c r="J1334" i="2"/>
  <c r="L1334" i="2" s="1"/>
  <c r="M1334" i="2" s="1"/>
  <c r="J1330" i="2"/>
  <c r="L1330" i="2" s="1"/>
  <c r="M1330" i="2" s="1"/>
  <c r="J1326" i="2"/>
  <c r="L1326" i="2" s="1"/>
  <c r="M1326" i="2" s="1"/>
  <c r="J1310" i="2"/>
  <c r="L1310" i="2" s="1"/>
  <c r="M1310" i="2" s="1"/>
  <c r="J1306" i="2"/>
  <c r="L1306" i="2" s="1"/>
  <c r="M1306" i="2" s="1"/>
  <c r="J1302" i="2"/>
  <c r="L1302" i="2" s="1"/>
  <c r="M1302" i="2" s="1"/>
  <c r="J1286" i="2"/>
  <c r="L1286" i="2" s="1"/>
  <c r="M1286" i="2" s="1"/>
  <c r="J1282" i="2"/>
  <c r="L1282" i="2" s="1"/>
  <c r="M1282" i="2" s="1"/>
  <c r="J1270" i="2"/>
  <c r="L1270" i="2" s="1"/>
  <c r="M1270" i="2" s="1"/>
  <c r="J1266" i="2"/>
  <c r="L1266" i="2" s="1"/>
  <c r="M1266" i="2" s="1"/>
  <c r="J1218" i="2"/>
  <c r="L1218" i="2" s="1"/>
  <c r="M1218" i="2" s="1"/>
  <c r="J1214" i="2"/>
  <c r="L1214" i="2" s="1"/>
  <c r="M1214" i="2" s="1"/>
  <c r="J1210" i="2"/>
  <c r="L1210" i="2" s="1"/>
  <c r="M1210" i="2" s="1"/>
  <c r="J1206" i="2"/>
  <c r="L1206" i="2" s="1"/>
  <c r="M1206" i="2" s="1"/>
  <c r="J1202" i="2"/>
  <c r="L1202" i="2" s="1"/>
  <c r="M1202" i="2" s="1"/>
  <c r="J1198" i="2"/>
  <c r="L1198" i="2" s="1"/>
  <c r="M1198" i="2" s="1"/>
  <c r="J1194" i="2"/>
  <c r="L1194" i="2" s="1"/>
  <c r="M1194" i="2" s="1"/>
  <c r="J1190" i="2"/>
  <c r="L1190" i="2" s="1"/>
  <c r="M1190" i="2" s="1"/>
  <c r="J1186" i="2"/>
  <c r="L1186" i="2" s="1"/>
  <c r="M1186" i="2" s="1"/>
  <c r="J1182" i="2"/>
  <c r="L1182" i="2" s="1"/>
  <c r="M1182" i="2" s="1"/>
  <c r="J1178" i="2"/>
  <c r="L1178" i="2" s="1"/>
  <c r="M1178" i="2" s="1"/>
  <c r="J1174" i="2"/>
  <c r="L1174" i="2" s="1"/>
  <c r="M1174" i="2" s="1"/>
  <c r="J1170" i="2"/>
  <c r="L1170" i="2" s="1"/>
  <c r="M1170" i="2" s="1"/>
  <c r="J1166" i="2"/>
  <c r="L1166" i="2" s="1"/>
  <c r="M1166" i="2" s="1"/>
  <c r="J1162" i="2"/>
  <c r="L1162" i="2" s="1"/>
  <c r="M1162" i="2" s="1"/>
  <c r="J1158" i="2"/>
  <c r="L1158" i="2" s="1"/>
  <c r="M1158" i="2" s="1"/>
  <c r="J1154" i="2"/>
  <c r="L1154" i="2" s="1"/>
  <c r="M1154" i="2" s="1"/>
  <c r="J1146" i="2"/>
  <c r="L1146" i="2" s="1"/>
  <c r="M1146" i="2" s="1"/>
  <c r="J1142" i="2"/>
  <c r="L1142" i="2" s="1"/>
  <c r="M1142" i="2" s="1"/>
  <c r="J1118" i="2"/>
  <c r="L1118" i="2" s="1"/>
  <c r="M1118" i="2" s="1"/>
  <c r="J1110" i="2"/>
  <c r="L1110" i="2" s="1"/>
  <c r="M1110" i="2" s="1"/>
  <c r="J1106" i="2"/>
  <c r="L1106" i="2" s="1"/>
  <c r="M1106" i="2" s="1"/>
  <c r="J1098" i="2"/>
  <c r="L1098" i="2" s="1"/>
  <c r="M1098" i="2" s="1"/>
  <c r="J1094" i="2"/>
  <c r="L1094" i="2" s="1"/>
  <c r="M1094" i="2" s="1"/>
  <c r="J1090" i="2"/>
  <c r="L1090" i="2" s="1"/>
  <c r="M1090" i="2" s="1"/>
  <c r="J1082" i="2"/>
  <c r="L1082" i="2" s="1"/>
  <c r="M1082" i="2" s="1"/>
  <c r="J1078" i="2"/>
  <c r="L1078" i="2" s="1"/>
  <c r="M1078" i="2" s="1"/>
  <c r="J1074" i="2"/>
  <c r="L1074" i="2" s="1"/>
  <c r="M1074" i="2" s="1"/>
  <c r="J1070" i="2"/>
  <c r="L1070" i="2" s="1"/>
  <c r="M1070" i="2" s="1"/>
  <c r="J1066" i="2"/>
  <c r="L1066" i="2" s="1"/>
  <c r="M1066" i="2" s="1"/>
  <c r="J1050" i="2"/>
  <c r="L1050" i="2" s="1"/>
  <c r="M1050" i="2" s="1"/>
  <c r="J1046" i="2"/>
  <c r="L1046" i="2" s="1"/>
  <c r="M1046" i="2" s="1"/>
  <c r="J1042" i="2"/>
  <c r="L1042" i="2" s="1"/>
  <c r="M1042" i="2" s="1"/>
  <c r="J1038" i="2"/>
  <c r="L1038" i="2" s="1"/>
  <c r="M1038" i="2" s="1"/>
  <c r="J1034" i="2"/>
  <c r="L1034" i="2" s="1"/>
  <c r="M1034" i="2" s="1"/>
  <c r="J1030" i="2"/>
  <c r="L1030" i="2" s="1"/>
  <c r="M1030" i="2" s="1"/>
  <c r="J1026" i="2"/>
  <c r="L1026" i="2" s="1"/>
  <c r="M1026" i="2" s="1"/>
  <c r="J1022" i="2"/>
  <c r="L1022" i="2" s="1"/>
  <c r="M1022" i="2" s="1"/>
  <c r="J1018" i="2"/>
  <c r="L1018" i="2" s="1"/>
  <c r="M1018" i="2" s="1"/>
  <c r="J1014" i="2"/>
  <c r="L1014" i="2" s="1"/>
  <c r="M1014" i="2" s="1"/>
  <c r="J1010" i="2"/>
  <c r="L1010" i="2" s="1"/>
  <c r="M1010" i="2" s="1"/>
  <c r="J1006" i="2"/>
  <c r="L1006" i="2" s="1"/>
  <c r="M1006" i="2" s="1"/>
  <c r="J1002" i="2"/>
  <c r="L1002" i="2" s="1"/>
  <c r="M1002" i="2" s="1"/>
  <c r="J998" i="2"/>
  <c r="L998" i="2" s="1"/>
  <c r="M998" i="2" s="1"/>
  <c r="J994" i="2"/>
  <c r="L994" i="2" s="1"/>
  <c r="M994" i="2" s="1"/>
  <c r="J990" i="2"/>
  <c r="L990" i="2" s="1"/>
  <c r="M990" i="2" s="1"/>
  <c r="J970" i="2"/>
  <c r="L970" i="2" s="1"/>
  <c r="M970" i="2" s="1"/>
  <c r="J966" i="2"/>
  <c r="L966" i="2" s="1"/>
  <c r="M966" i="2" s="1"/>
  <c r="J962" i="2"/>
  <c r="L962" i="2" s="1"/>
  <c r="M962" i="2" s="1"/>
  <c r="J950" i="2"/>
  <c r="L950" i="2" s="1"/>
  <c r="M950" i="2" s="1"/>
  <c r="J926" i="2"/>
  <c r="L926" i="2" s="1"/>
  <c r="M926" i="2" s="1"/>
  <c r="J922" i="2"/>
  <c r="L922" i="2" s="1"/>
  <c r="M922" i="2" s="1"/>
  <c r="J918" i="2"/>
  <c r="L918" i="2" s="1"/>
  <c r="M918" i="2" s="1"/>
  <c r="J914" i="2"/>
  <c r="L914" i="2" s="1"/>
  <c r="M914" i="2" s="1"/>
  <c r="J890" i="2"/>
  <c r="L890" i="2" s="1"/>
  <c r="M890" i="2" s="1"/>
  <c r="J886" i="2"/>
  <c r="L886" i="2" s="1"/>
  <c r="M886" i="2" s="1"/>
  <c r="J870" i="2"/>
  <c r="L870" i="2" s="1"/>
  <c r="M870" i="2" s="1"/>
  <c r="J866" i="2"/>
  <c r="L866" i="2" s="1"/>
  <c r="M866" i="2" s="1"/>
  <c r="J862" i="2"/>
  <c r="L862" i="2" s="1"/>
  <c r="M862" i="2" s="1"/>
  <c r="J858" i="2"/>
  <c r="L858" i="2" s="1"/>
  <c r="M858" i="2" s="1"/>
  <c r="J854" i="2"/>
  <c r="L854" i="2" s="1"/>
  <c r="M854" i="2" s="1"/>
  <c r="J850" i="2"/>
  <c r="L850" i="2" s="1"/>
  <c r="M850" i="2" s="1"/>
  <c r="J846" i="2"/>
  <c r="L846" i="2" s="1"/>
  <c r="M846" i="2" s="1"/>
  <c r="J842" i="2"/>
  <c r="L842" i="2" s="1"/>
  <c r="M842" i="2" s="1"/>
  <c r="J838" i="2"/>
  <c r="L838" i="2" s="1"/>
  <c r="M838" i="2" s="1"/>
  <c r="J834" i="2"/>
  <c r="L834" i="2" s="1"/>
  <c r="M834" i="2" s="1"/>
  <c r="J830" i="2"/>
  <c r="L830" i="2" s="1"/>
  <c r="M830" i="2" s="1"/>
  <c r="J826" i="2"/>
  <c r="L826" i="2" s="1"/>
  <c r="M826" i="2" s="1"/>
  <c r="J822" i="2"/>
  <c r="L822" i="2" s="1"/>
  <c r="M822" i="2" s="1"/>
  <c r="J806" i="2"/>
  <c r="L806" i="2" s="1"/>
  <c r="M806" i="2" s="1"/>
  <c r="J794" i="2"/>
  <c r="L794" i="2" s="1"/>
  <c r="M794" i="2" s="1"/>
  <c r="J790" i="2"/>
  <c r="L790" i="2" s="1"/>
  <c r="M790" i="2" s="1"/>
  <c r="J786" i="2"/>
  <c r="L786" i="2" s="1"/>
  <c r="M786" i="2" s="1"/>
  <c r="J782" i="2"/>
  <c r="L782" i="2" s="1"/>
  <c r="M782" i="2" s="1"/>
  <c r="J778" i="2"/>
  <c r="L778" i="2" s="1"/>
  <c r="M778" i="2" s="1"/>
  <c r="J774" i="2"/>
  <c r="L774" i="2" s="1"/>
  <c r="M774" i="2" s="1"/>
  <c r="J770" i="2"/>
  <c r="L770" i="2" s="1"/>
  <c r="M770" i="2" s="1"/>
  <c r="J750" i="2"/>
  <c r="L750" i="2" s="1"/>
  <c r="M750" i="2" s="1"/>
  <c r="J746" i="2"/>
  <c r="L746" i="2" s="1"/>
  <c r="M746" i="2" s="1"/>
  <c r="J742" i="2"/>
  <c r="L742" i="2" s="1"/>
  <c r="M742" i="2" s="1"/>
  <c r="J738" i="2"/>
  <c r="L738" i="2" s="1"/>
  <c r="M738" i="2" s="1"/>
  <c r="J734" i="2"/>
  <c r="L734" i="2" s="1"/>
  <c r="M734" i="2" s="1"/>
  <c r="J730" i="2"/>
  <c r="L730" i="2" s="1"/>
  <c r="M730" i="2" s="1"/>
  <c r="J726" i="2"/>
  <c r="L726" i="2" s="1"/>
  <c r="M726" i="2" s="1"/>
  <c r="J722" i="2"/>
  <c r="L722" i="2" s="1"/>
  <c r="M722" i="2" s="1"/>
  <c r="J714" i="2"/>
  <c r="L714" i="2" s="1"/>
  <c r="M714" i="2" s="1"/>
  <c r="J694" i="2"/>
  <c r="L694" i="2" s="1"/>
  <c r="M694" i="2" s="1"/>
  <c r="J690" i="2"/>
  <c r="L690" i="2" s="1"/>
  <c r="M690" i="2" s="1"/>
  <c r="J678" i="2"/>
  <c r="L678" i="2" s="1"/>
  <c r="M678" i="2" s="1"/>
  <c r="J674" i="2"/>
  <c r="L674" i="2" s="1"/>
  <c r="M674" i="2" s="1"/>
  <c r="J670" i="2"/>
  <c r="L670" i="2" s="1"/>
  <c r="M670" i="2" s="1"/>
  <c r="J650" i="2"/>
  <c r="L650" i="2" s="1"/>
  <c r="M650" i="2" s="1"/>
  <c r="J646" i="2"/>
  <c r="L646" i="2" s="1"/>
  <c r="M646" i="2" s="1"/>
  <c r="J638" i="2"/>
  <c r="L638" i="2" s="1"/>
  <c r="M638" i="2" s="1"/>
  <c r="J634" i="2"/>
  <c r="L634" i="2" s="1"/>
  <c r="M634" i="2" s="1"/>
  <c r="J630" i="2"/>
  <c r="L630" i="2" s="1"/>
  <c r="M630" i="2" s="1"/>
  <c r="J626" i="2"/>
  <c r="L626" i="2" s="1"/>
  <c r="M626" i="2" s="1"/>
  <c r="J614" i="2"/>
  <c r="L614" i="2" s="1"/>
  <c r="M614" i="2" s="1"/>
  <c r="J610" i="2"/>
  <c r="L610" i="2" s="1"/>
  <c r="M610" i="2" s="1"/>
  <c r="J606" i="2"/>
  <c r="L606" i="2" s="1"/>
  <c r="M606" i="2" s="1"/>
  <c r="J602" i="2"/>
  <c r="L602" i="2" s="1"/>
  <c r="M602" i="2" s="1"/>
  <c r="J598" i="2"/>
  <c r="L598" i="2" s="1"/>
  <c r="M598" i="2" s="1"/>
  <c r="J594" i="2"/>
  <c r="L594" i="2" s="1"/>
  <c r="M594" i="2" s="1"/>
  <c r="J590" i="2"/>
  <c r="L590" i="2" s="1"/>
  <c r="M590" i="2" s="1"/>
  <c r="J586" i="2"/>
  <c r="L586" i="2" s="1"/>
  <c r="M586" i="2" s="1"/>
  <c r="J582" i="2"/>
  <c r="L582" i="2" s="1"/>
  <c r="M582" i="2" s="1"/>
  <c r="J578" i="2"/>
  <c r="L578" i="2" s="1"/>
  <c r="M578" i="2" s="1"/>
  <c r="J574" i="2"/>
  <c r="L574" i="2" s="1"/>
  <c r="M574" i="2" s="1"/>
  <c r="J562" i="2"/>
  <c r="L562" i="2" s="1"/>
  <c r="M562" i="2" s="1"/>
  <c r="J542" i="2"/>
  <c r="L542" i="2" s="1"/>
  <c r="M542" i="2" s="1"/>
  <c r="J538" i="2"/>
  <c r="L538" i="2" s="1"/>
  <c r="M538" i="2" s="1"/>
  <c r="J534" i="2"/>
  <c r="L534" i="2" s="1"/>
  <c r="M534" i="2" s="1"/>
  <c r="J518" i="2"/>
  <c r="L518" i="2" s="1"/>
  <c r="M518" i="2" s="1"/>
  <c r="J514" i="2"/>
  <c r="L514" i="2" s="1"/>
  <c r="M514" i="2" s="1"/>
  <c r="J510" i="2"/>
  <c r="L510" i="2" s="1"/>
  <c r="M510" i="2" s="1"/>
  <c r="J506" i="2"/>
  <c r="L506" i="2" s="1"/>
  <c r="M506" i="2" s="1"/>
  <c r="J502" i="2"/>
  <c r="L502" i="2" s="1"/>
  <c r="M502" i="2" s="1"/>
  <c r="J498" i="2"/>
  <c r="L498" i="2" s="1"/>
  <c r="M498" i="2" s="1"/>
  <c r="J494" i="2"/>
  <c r="L494" i="2" s="1"/>
  <c r="M494" i="2" s="1"/>
  <c r="J490" i="2"/>
  <c r="L490" i="2" s="1"/>
  <c r="M490" i="2" s="1"/>
  <c r="J486" i="2"/>
  <c r="L486" i="2" s="1"/>
  <c r="M486" i="2" s="1"/>
  <c r="J482" i="2"/>
  <c r="L482" i="2" s="1"/>
  <c r="M482" i="2" s="1"/>
  <c r="J478" i="2"/>
  <c r="L478" i="2" s="1"/>
  <c r="M478" i="2" s="1"/>
  <c r="J474" i="2"/>
  <c r="L474" i="2" s="1"/>
  <c r="M474" i="2" s="1"/>
  <c r="J470" i="2"/>
  <c r="L470" i="2" s="1"/>
  <c r="M470" i="2" s="1"/>
  <c r="J466" i="2"/>
  <c r="L466" i="2" s="1"/>
  <c r="M466" i="2" s="1"/>
  <c r="J462" i="2"/>
  <c r="L462" i="2" s="1"/>
  <c r="M462" i="2" s="1"/>
  <c r="J458" i="2"/>
  <c r="L458" i="2" s="1"/>
  <c r="M458" i="2" s="1"/>
  <c r="J454" i="2"/>
  <c r="L454" i="2" s="1"/>
  <c r="M454" i="2" s="1"/>
  <c r="J450" i="2"/>
  <c r="L450" i="2" s="1"/>
  <c r="M450" i="2" s="1"/>
  <c r="J430" i="2"/>
  <c r="L430" i="2" s="1"/>
  <c r="M430" i="2" s="1"/>
  <c r="J426" i="2"/>
  <c r="L426" i="2" s="1"/>
  <c r="M426" i="2" s="1"/>
  <c r="J418" i="2"/>
  <c r="L418" i="2" s="1"/>
  <c r="M418" i="2" s="1"/>
  <c r="J414" i="2"/>
  <c r="L414" i="2" s="1"/>
  <c r="M414" i="2" s="1"/>
  <c r="J402" i="2"/>
  <c r="L402" i="2" s="1"/>
  <c r="M402" i="2" s="1"/>
  <c r="J398" i="2"/>
  <c r="L398" i="2" s="1"/>
  <c r="M398" i="2" s="1"/>
  <c r="J394" i="2"/>
  <c r="L394" i="2" s="1"/>
  <c r="M394" i="2" s="1"/>
  <c r="J390" i="2"/>
  <c r="L390" i="2" s="1"/>
  <c r="M390" i="2" s="1"/>
  <c r="J370" i="2"/>
  <c r="L370" i="2" s="1"/>
  <c r="M370" i="2" s="1"/>
  <c r="J358" i="2"/>
  <c r="L358" i="2" s="1"/>
  <c r="M358" i="2" s="1"/>
  <c r="J354" i="2"/>
  <c r="L354" i="2" s="1"/>
  <c r="M354" i="2" s="1"/>
  <c r="J350" i="2"/>
  <c r="L350" i="2" s="1"/>
  <c r="M350" i="2" s="1"/>
  <c r="J346" i="2"/>
  <c r="L346" i="2" s="1"/>
  <c r="M346" i="2" s="1"/>
  <c r="J342" i="2"/>
  <c r="L342" i="2" s="1"/>
  <c r="M342" i="2" s="1"/>
  <c r="J302" i="2"/>
  <c r="L302" i="2" s="1"/>
  <c r="M302" i="2" s="1"/>
  <c r="J294" i="2"/>
  <c r="L294" i="2" s="1"/>
  <c r="M294" i="2" s="1"/>
  <c r="J290" i="2"/>
  <c r="L290" i="2" s="1"/>
  <c r="M290" i="2" s="1"/>
  <c r="J286" i="2"/>
  <c r="L286" i="2" s="1"/>
  <c r="M286" i="2" s="1"/>
  <c r="J270" i="2"/>
  <c r="L270" i="2" s="1"/>
  <c r="M270" i="2" s="1"/>
  <c r="J266" i="2"/>
  <c r="L266" i="2" s="1"/>
  <c r="M266" i="2" s="1"/>
  <c r="J262" i="2"/>
  <c r="L262" i="2" s="1"/>
  <c r="M262" i="2" s="1"/>
  <c r="J230" i="2"/>
  <c r="L230" i="2" s="1"/>
  <c r="M230" i="2" s="1"/>
  <c r="J226" i="2"/>
  <c r="L226" i="2" s="1"/>
  <c r="M226" i="2" s="1"/>
  <c r="J222" i="2"/>
  <c r="L222" i="2" s="1"/>
  <c r="M222" i="2" s="1"/>
  <c r="J218" i="2"/>
  <c r="L218" i="2" s="1"/>
  <c r="M218" i="2" s="1"/>
  <c r="J214" i="2"/>
  <c r="L214" i="2" s="1"/>
  <c r="M214" i="2" s="1"/>
  <c r="J210" i="2"/>
  <c r="L210" i="2" s="1"/>
  <c r="M210" i="2" s="1"/>
  <c r="J206" i="2"/>
  <c r="L206" i="2" s="1"/>
  <c r="M206" i="2" s="1"/>
  <c r="J202" i="2"/>
  <c r="L202" i="2" s="1"/>
  <c r="M202" i="2" s="1"/>
  <c r="J182" i="2"/>
  <c r="L182" i="2" s="1"/>
  <c r="M182" i="2" s="1"/>
  <c r="J170" i="2"/>
  <c r="L170" i="2" s="1"/>
  <c r="M170" i="2" s="1"/>
  <c r="J166" i="2"/>
  <c r="L166" i="2" s="1"/>
  <c r="M166" i="2" s="1"/>
  <c r="J162" i="2"/>
  <c r="L162" i="2" s="1"/>
  <c r="M162" i="2" s="1"/>
  <c r="J150" i="2"/>
  <c r="L150" i="2" s="1"/>
  <c r="M150" i="2" s="1"/>
  <c r="J146" i="2"/>
  <c r="L146" i="2" s="1"/>
  <c r="M146" i="2" s="1"/>
  <c r="J142" i="2"/>
  <c r="L142" i="2" s="1"/>
  <c r="M142" i="2" s="1"/>
  <c r="J138" i="2"/>
  <c r="L138" i="2" s="1"/>
  <c r="M138" i="2" s="1"/>
  <c r="J134" i="2"/>
  <c r="L134" i="2" s="1"/>
  <c r="M134" i="2" s="1"/>
  <c r="J130" i="2"/>
  <c r="L130" i="2" s="1"/>
  <c r="M130" i="2" s="1"/>
  <c r="J126" i="2"/>
  <c r="L126" i="2" s="1"/>
  <c r="M126" i="2" s="1"/>
  <c r="J122" i="2"/>
  <c r="L122" i="2" s="1"/>
  <c r="M122" i="2" s="1"/>
  <c r="J118" i="2"/>
  <c r="L118" i="2" s="1"/>
  <c r="M118" i="2" s="1"/>
  <c r="J114" i="2"/>
  <c r="L114" i="2" s="1"/>
  <c r="M114" i="2" s="1"/>
  <c r="J110" i="2"/>
  <c r="L110" i="2" s="1"/>
  <c r="M110" i="2" s="1"/>
  <c r="J106" i="2"/>
  <c r="L106" i="2" s="1"/>
  <c r="M106" i="2" s="1"/>
  <c r="J78" i="2"/>
  <c r="L78" i="2" s="1"/>
  <c r="M78" i="2" s="1"/>
  <c r="J74" i="2"/>
  <c r="L74" i="2" s="1"/>
  <c r="M74" i="2" s="1"/>
  <c r="J70" i="2"/>
  <c r="L70" i="2" s="1"/>
  <c r="M70" i="2" s="1"/>
  <c r="J66" i="2"/>
  <c r="L66" i="2" s="1"/>
  <c r="M66" i="2" s="1"/>
  <c r="J62" i="2"/>
  <c r="L62" i="2" s="1"/>
  <c r="M62" i="2" s="1"/>
  <c r="J38" i="2"/>
  <c r="L38" i="2" s="1"/>
  <c r="M38" i="2" s="1"/>
  <c r="J34" i="2"/>
  <c r="L34" i="2" s="1"/>
  <c r="M34" i="2" s="1"/>
  <c r="J30" i="2"/>
  <c r="L30" i="2" s="1"/>
  <c r="M30" i="2" s="1"/>
  <c r="J26" i="2"/>
  <c r="L26" i="2" s="1"/>
  <c r="M26" i="2" s="1"/>
  <c r="J22" i="2"/>
  <c r="L22" i="2" s="1"/>
  <c r="M22" i="2" s="1"/>
  <c r="J18" i="2"/>
  <c r="L18" i="2" s="1"/>
  <c r="M18" i="2" s="1"/>
  <c r="J14" i="2"/>
  <c r="L14" i="2" s="1"/>
  <c r="M14" i="2" s="1"/>
  <c r="J10" i="2"/>
  <c r="L10" i="2" s="1"/>
  <c r="M10" i="2" s="1"/>
  <c r="J6" i="2"/>
  <c r="L6" i="2" s="1"/>
  <c r="M6" i="2" s="1"/>
  <c r="R26" i="2" l="1"/>
  <c r="V26" i="2" s="1"/>
  <c r="W26" i="2"/>
  <c r="R118" i="2"/>
  <c r="V118" i="2" s="1"/>
  <c r="W118" i="2"/>
  <c r="R150" i="2"/>
  <c r="V150" i="2" s="1"/>
  <c r="W150" i="2"/>
  <c r="R214" i="2"/>
  <c r="V214" i="2" s="1"/>
  <c r="W214" i="2"/>
  <c r="R342" i="2"/>
  <c r="V342" i="2" s="1"/>
  <c r="W342" i="2"/>
  <c r="R398" i="2"/>
  <c r="V398" i="2" s="1"/>
  <c r="W398" i="2"/>
  <c r="R458" i="2"/>
  <c r="V458" i="2" s="1"/>
  <c r="W458" i="2"/>
  <c r="R490" i="2"/>
  <c r="V490" i="2" s="1"/>
  <c r="W490" i="2"/>
  <c r="R574" i="2"/>
  <c r="V574" i="2" s="1"/>
  <c r="W574" i="2"/>
  <c r="R606" i="2"/>
  <c r="V606" i="2" s="1"/>
  <c r="W606" i="2"/>
  <c r="R650" i="2"/>
  <c r="V650" i="2" s="1"/>
  <c r="W650" i="2"/>
  <c r="R742" i="2"/>
  <c r="V742" i="2" s="1"/>
  <c r="W742" i="2"/>
  <c r="R790" i="2"/>
  <c r="V790" i="2" s="1"/>
  <c r="W790" i="2"/>
  <c r="R842" i="2"/>
  <c r="V842" i="2" s="1"/>
  <c r="W842" i="2"/>
  <c r="R886" i="2"/>
  <c r="V886" i="2" s="1"/>
  <c r="W886" i="2"/>
  <c r="R998" i="2"/>
  <c r="V998" i="2" s="1"/>
  <c r="W998" i="2"/>
  <c r="R1030" i="2"/>
  <c r="V1030" i="2" s="1"/>
  <c r="W1030" i="2"/>
  <c r="R1074" i="2"/>
  <c r="V1074" i="2" s="1"/>
  <c r="W1074" i="2"/>
  <c r="R1158" i="2"/>
  <c r="V1158" i="2" s="1"/>
  <c r="W1158" i="2"/>
  <c r="R1190" i="2"/>
  <c r="V1190" i="2" s="1"/>
  <c r="W1190" i="2"/>
  <c r="R1266" i="2"/>
  <c r="V1266" i="2" s="1"/>
  <c r="W1266" i="2"/>
  <c r="R1330" i="2"/>
  <c r="V1330" i="2" s="1"/>
  <c r="W1330" i="2"/>
  <c r="R1394" i="2"/>
  <c r="V1394" i="2" s="1"/>
  <c r="W1394" i="2"/>
  <c r="R1470" i="2"/>
  <c r="V1470" i="2" s="1"/>
  <c r="W1470" i="2"/>
  <c r="R1502" i="2"/>
  <c r="V1502" i="2" s="1"/>
  <c r="W1502" i="2"/>
  <c r="R1518" i="2"/>
  <c r="V1518" i="2" s="1"/>
  <c r="W1518" i="2"/>
  <c r="R1546" i="2"/>
  <c r="V1546" i="2" s="1"/>
  <c r="W1546" i="2"/>
  <c r="R1562" i="2"/>
  <c r="V1562" i="2" s="1"/>
  <c r="W1562" i="2"/>
  <c r="R1578" i="2"/>
  <c r="V1578" i="2" s="1"/>
  <c r="W1578" i="2"/>
  <c r="R1658" i="2"/>
  <c r="V1658" i="2" s="1"/>
  <c r="W1658" i="2"/>
  <c r="R1694" i="2"/>
  <c r="V1694" i="2" s="1"/>
  <c r="W1694" i="2"/>
  <c r="R13" i="2"/>
  <c r="V13" i="2" s="1"/>
  <c r="W13" i="2"/>
  <c r="R273" i="2"/>
  <c r="V273" i="2" s="1"/>
  <c r="W273" i="2"/>
  <c r="R485" i="2"/>
  <c r="V485" i="2" s="1"/>
  <c r="W485" i="2"/>
  <c r="R629" i="2"/>
  <c r="V629" i="2" s="1"/>
  <c r="W629" i="2"/>
  <c r="R737" i="2"/>
  <c r="V737" i="2" s="1"/>
  <c r="W737" i="2"/>
  <c r="R1005" i="2"/>
  <c r="V1005" i="2" s="1"/>
  <c r="W1005" i="2"/>
  <c r="R1145" i="2"/>
  <c r="V1145" i="2" s="1"/>
  <c r="W1145" i="2"/>
  <c r="R1349" i="2"/>
  <c r="V1349" i="2" s="1"/>
  <c r="W1349" i="2"/>
  <c r="R1525" i="2"/>
  <c r="V1525" i="2" s="1"/>
  <c r="W1525" i="2"/>
  <c r="R1713" i="2"/>
  <c r="V1713" i="2" s="1"/>
  <c r="W1713" i="2"/>
  <c r="R661" i="2"/>
  <c r="V661" i="2" s="1"/>
  <c r="R1353" i="2"/>
  <c r="V1353" i="2" s="1"/>
  <c r="W1353" i="2"/>
  <c r="R35" i="2"/>
  <c r="V35" i="2" s="1"/>
  <c r="W35" i="2"/>
  <c r="R179" i="2"/>
  <c r="V179" i="2" s="1"/>
  <c r="W179" i="2"/>
  <c r="R227" i="2"/>
  <c r="V227" i="2" s="1"/>
  <c r="W227" i="2"/>
  <c r="R275" i="2"/>
  <c r="V275" i="2" s="1"/>
  <c r="W275" i="2"/>
  <c r="R307" i="2"/>
  <c r="V307" i="2" s="1"/>
  <c r="R355" i="2"/>
  <c r="V355" i="2" s="1"/>
  <c r="W355" i="2"/>
  <c r="R403" i="2"/>
  <c r="V403" i="2" s="1"/>
  <c r="W403" i="2"/>
  <c r="R435" i="2"/>
  <c r="V435" i="2" s="1"/>
  <c r="W435" i="2"/>
  <c r="R483" i="2"/>
  <c r="V483" i="2" s="1"/>
  <c r="W483" i="2"/>
  <c r="R515" i="2"/>
  <c r="V515" i="2" s="1"/>
  <c r="W515" i="2"/>
  <c r="R547" i="2"/>
  <c r="V547" i="2" s="1"/>
  <c r="R579" i="2"/>
  <c r="V579" i="2" s="1"/>
  <c r="W579" i="2"/>
  <c r="R627" i="2"/>
  <c r="V627" i="2" s="1"/>
  <c r="W627" i="2"/>
  <c r="R659" i="2"/>
  <c r="V659" i="2" s="1"/>
  <c r="R723" i="2"/>
  <c r="V723" i="2" s="1"/>
  <c r="W723" i="2"/>
  <c r="R771" i="2"/>
  <c r="V771" i="2" s="1"/>
  <c r="W771" i="2"/>
  <c r="R931" i="2"/>
  <c r="V931" i="2" s="1"/>
  <c r="W931" i="2"/>
  <c r="R14" i="2"/>
  <c r="V14" i="2" s="1"/>
  <c r="W14" i="2"/>
  <c r="R66" i="2"/>
  <c r="V66" i="2" s="1"/>
  <c r="W66" i="2"/>
  <c r="R138" i="2"/>
  <c r="V138" i="2" s="1"/>
  <c r="W138" i="2"/>
  <c r="R218" i="2"/>
  <c r="V218" i="2" s="1"/>
  <c r="W218" i="2"/>
  <c r="R290" i="2"/>
  <c r="V290" i="2" s="1"/>
  <c r="W290" i="2"/>
  <c r="R370" i="2"/>
  <c r="V370" i="2" s="1"/>
  <c r="W370" i="2"/>
  <c r="R430" i="2"/>
  <c r="V430" i="2" s="1"/>
  <c r="W430" i="2"/>
  <c r="R478" i="2"/>
  <c r="V478" i="2" s="1"/>
  <c r="W478" i="2"/>
  <c r="R494" i="2"/>
  <c r="V494" i="2" s="1"/>
  <c r="W494" i="2"/>
  <c r="R510" i="2"/>
  <c r="V510" i="2" s="1"/>
  <c r="W510" i="2"/>
  <c r="R538" i="2"/>
  <c r="V538" i="2" s="1"/>
  <c r="W538" i="2"/>
  <c r="R578" i="2"/>
  <c r="V578" i="2" s="1"/>
  <c r="W578" i="2"/>
  <c r="R594" i="2"/>
  <c r="V594" i="2" s="1"/>
  <c r="W594" i="2"/>
  <c r="R610" i="2"/>
  <c r="V610" i="2" s="1"/>
  <c r="W610" i="2"/>
  <c r="R634" i="2"/>
  <c r="V634" i="2" s="1"/>
  <c r="W634" i="2"/>
  <c r="R694" i="2"/>
  <c r="V694" i="2" s="1"/>
  <c r="W694" i="2"/>
  <c r="R730" i="2"/>
  <c r="V730" i="2" s="1"/>
  <c r="W730" i="2"/>
  <c r="R746" i="2"/>
  <c r="V746" i="2" s="1"/>
  <c r="W746" i="2"/>
  <c r="R778" i="2"/>
  <c r="V778" i="2" s="1"/>
  <c r="W778" i="2"/>
  <c r="R794" i="2"/>
  <c r="V794" i="2" s="1"/>
  <c r="W794" i="2"/>
  <c r="R830" i="2"/>
  <c r="V830" i="2" s="1"/>
  <c r="W830" i="2"/>
  <c r="R846" i="2"/>
  <c r="V846" i="2" s="1"/>
  <c r="W846" i="2"/>
  <c r="R862" i="2"/>
  <c r="V862" i="2" s="1"/>
  <c r="W862" i="2"/>
  <c r="R890" i="2"/>
  <c r="V890" i="2" s="1"/>
  <c r="W890" i="2"/>
  <c r="R926" i="2"/>
  <c r="V926" i="2" s="1"/>
  <c r="W926" i="2"/>
  <c r="R970" i="2"/>
  <c r="V970" i="2" s="1"/>
  <c r="W970" i="2"/>
  <c r="R1002" i="2"/>
  <c r="V1002" i="2" s="1"/>
  <c r="W1002" i="2"/>
  <c r="R1018" i="2"/>
  <c r="V1018" i="2" s="1"/>
  <c r="W1018" i="2"/>
  <c r="R1034" i="2"/>
  <c r="V1034" i="2" s="1"/>
  <c r="W1034" i="2"/>
  <c r="R1050" i="2"/>
  <c r="V1050" i="2" s="1"/>
  <c r="W1050" i="2"/>
  <c r="R1078" i="2"/>
  <c r="V1078" i="2" s="1"/>
  <c r="W1078" i="2"/>
  <c r="R1098" i="2"/>
  <c r="V1098" i="2" s="1"/>
  <c r="W1098" i="2"/>
  <c r="R1142" i="2"/>
  <c r="V1142" i="2" s="1"/>
  <c r="W1142" i="2"/>
  <c r="R1162" i="2"/>
  <c r="V1162" i="2" s="1"/>
  <c r="W1162" i="2"/>
  <c r="R1178" i="2"/>
  <c r="V1178" i="2" s="1"/>
  <c r="W1178" i="2"/>
  <c r="R1194" i="2"/>
  <c r="V1194" i="2" s="1"/>
  <c r="W1194" i="2"/>
  <c r="R1210" i="2"/>
  <c r="V1210" i="2" s="1"/>
  <c r="W1210" i="2"/>
  <c r="R1270" i="2"/>
  <c r="V1270" i="2" s="1"/>
  <c r="W1270" i="2"/>
  <c r="R1306" i="2"/>
  <c r="V1306" i="2" s="1"/>
  <c r="W1306" i="2"/>
  <c r="R1334" i="2"/>
  <c r="V1334" i="2" s="1"/>
  <c r="W1334" i="2"/>
  <c r="R1366" i="2"/>
  <c r="V1366" i="2" s="1"/>
  <c r="W1366" i="2"/>
  <c r="R1418" i="2"/>
  <c r="V1418" i="2" s="1"/>
  <c r="W1418" i="2"/>
  <c r="R1458" i="2"/>
  <c r="V1458" i="2" s="1"/>
  <c r="W1458" i="2"/>
  <c r="R1474" i="2"/>
  <c r="V1474" i="2" s="1"/>
  <c r="W1474" i="2"/>
  <c r="R1490" i="2"/>
  <c r="V1490" i="2" s="1"/>
  <c r="W1490" i="2"/>
  <c r="R1506" i="2"/>
  <c r="V1506" i="2" s="1"/>
  <c r="W1506" i="2"/>
  <c r="R1522" i="2"/>
  <c r="V1522" i="2" s="1"/>
  <c r="W1522" i="2"/>
  <c r="R1550" i="2"/>
  <c r="V1550" i="2" s="1"/>
  <c r="W1550" i="2"/>
  <c r="R1566" i="2"/>
  <c r="V1566" i="2" s="1"/>
  <c r="W1566" i="2"/>
  <c r="R1614" i="2"/>
  <c r="V1614" i="2" s="1"/>
  <c r="W1614" i="2"/>
  <c r="R1646" i="2"/>
  <c r="V1646" i="2" s="1"/>
  <c r="W1646" i="2"/>
  <c r="R1662" i="2"/>
  <c r="V1662" i="2" s="1"/>
  <c r="W1662" i="2"/>
  <c r="R1678" i="2"/>
  <c r="V1678" i="2" s="1"/>
  <c r="W1678" i="2"/>
  <c r="R1698" i="2"/>
  <c r="V1698" i="2" s="1"/>
  <c r="W1698" i="2"/>
  <c r="R1726" i="2"/>
  <c r="V1726" i="2" s="1"/>
  <c r="W1726" i="2"/>
  <c r="R21" i="2"/>
  <c r="V21" i="2" s="1"/>
  <c r="W21" i="2"/>
  <c r="R213" i="2"/>
  <c r="V213" i="2" s="1"/>
  <c r="W213" i="2"/>
  <c r="R509" i="2"/>
  <c r="V509" i="2" s="1"/>
  <c r="W509" i="2"/>
  <c r="R753" i="2"/>
  <c r="V753" i="2" s="1"/>
  <c r="W753" i="2"/>
  <c r="R925" i="2"/>
  <c r="V925" i="2" s="1"/>
  <c r="W925" i="2"/>
  <c r="R1097" i="2"/>
  <c r="V1097" i="2" s="1"/>
  <c r="W1097" i="2"/>
  <c r="R1397" i="2"/>
  <c r="V1397" i="2" s="1"/>
  <c r="W1397" i="2"/>
  <c r="R1537" i="2"/>
  <c r="V1537" i="2" s="1"/>
  <c r="W1537" i="2"/>
  <c r="R1721" i="2"/>
  <c r="V1721" i="2" s="1"/>
  <c r="W1721" i="2"/>
  <c r="R281" i="2"/>
  <c r="V281" i="2" s="1"/>
  <c r="R1257" i="2"/>
  <c r="V1257" i="2" s="1"/>
  <c r="W1257" i="2"/>
  <c r="R1601" i="2"/>
  <c r="V1601" i="2" s="1"/>
  <c r="W1601" i="2"/>
  <c r="R23" i="2"/>
  <c r="V23" i="2" s="1"/>
  <c r="W23" i="2"/>
  <c r="R71" i="2"/>
  <c r="V71" i="2" s="1"/>
  <c r="W71" i="2"/>
  <c r="R103" i="2"/>
  <c r="V103" i="2" s="1"/>
  <c r="W103" i="2"/>
  <c r="R151" i="2"/>
  <c r="V151" i="2" s="1"/>
  <c r="W151" i="2"/>
  <c r="R183" i="2"/>
  <c r="V183" i="2" s="1"/>
  <c r="W183" i="2"/>
  <c r="R215" i="2"/>
  <c r="V215" i="2" s="1"/>
  <c r="W215" i="2"/>
  <c r="R247" i="2"/>
  <c r="V247" i="2" s="1"/>
  <c r="R295" i="2"/>
  <c r="V295" i="2" s="1"/>
  <c r="W295" i="2"/>
  <c r="R343" i="2"/>
  <c r="V343" i="2" s="1"/>
  <c r="W343" i="2"/>
  <c r="R375" i="2"/>
  <c r="V375" i="2" s="1"/>
  <c r="R407" i="2"/>
  <c r="V407" i="2" s="1"/>
  <c r="R455" i="2"/>
  <c r="V455" i="2" s="1"/>
  <c r="W455" i="2"/>
  <c r="R487" i="2"/>
  <c r="V487" i="2" s="1"/>
  <c r="W487" i="2"/>
  <c r="R535" i="2"/>
  <c r="V535" i="2" s="1"/>
  <c r="W535" i="2"/>
  <c r="R583" i="2"/>
  <c r="V583" i="2" s="1"/>
  <c r="W583" i="2"/>
  <c r="R615" i="2"/>
  <c r="V615" i="2" s="1"/>
  <c r="W615" i="2"/>
  <c r="R647" i="2"/>
  <c r="V647" i="2" s="1"/>
  <c r="W647" i="2"/>
  <c r="R679" i="2"/>
  <c r="V679" i="2" s="1"/>
  <c r="W679" i="2"/>
  <c r="R727" i="2"/>
  <c r="V727" i="2" s="1"/>
  <c r="W727" i="2"/>
  <c r="R775" i="2"/>
  <c r="V775" i="2" s="1"/>
  <c r="W775" i="2"/>
  <c r="R807" i="2"/>
  <c r="V807" i="2" s="1"/>
  <c r="W807" i="2"/>
  <c r="R839" i="2"/>
  <c r="V839" i="2" s="1"/>
  <c r="W839" i="2"/>
  <c r="R887" i="2"/>
  <c r="V887" i="2" s="1"/>
  <c r="W887" i="2"/>
  <c r="R919" i="2"/>
  <c r="V919" i="2" s="1"/>
  <c r="W919" i="2"/>
  <c r="R951" i="2"/>
  <c r="V951" i="2" s="1"/>
  <c r="W951" i="2"/>
  <c r="R999" i="2"/>
  <c r="V999" i="2" s="1"/>
  <c r="W999" i="2"/>
  <c r="R1031" i="2"/>
  <c r="V1031" i="2" s="1"/>
  <c r="W1031" i="2"/>
  <c r="R1079" i="2"/>
  <c r="V1079" i="2" s="1"/>
  <c r="W1079" i="2"/>
  <c r="R1111" i="2"/>
  <c r="V1111" i="2" s="1"/>
  <c r="W1111" i="2"/>
  <c r="R1159" i="2"/>
  <c r="V1159" i="2" s="1"/>
  <c r="W1159" i="2"/>
  <c r="R1271" i="2"/>
  <c r="V1271" i="2" s="1"/>
  <c r="W1271" i="2"/>
  <c r="R1319" i="2"/>
  <c r="V1319" i="2" s="1"/>
  <c r="W1319" i="2"/>
  <c r="R1367" i="2"/>
  <c r="V1367" i="2" s="1"/>
  <c r="W1367" i="2"/>
  <c r="R1399" i="2"/>
  <c r="V1399" i="2" s="1"/>
  <c r="W1399" i="2"/>
  <c r="R1431" i="2"/>
  <c r="V1431" i="2" s="1"/>
  <c r="W1431" i="2"/>
  <c r="R1479" i="2"/>
  <c r="V1479" i="2" s="1"/>
  <c r="W1479" i="2"/>
  <c r="R1511" i="2"/>
  <c r="V1511" i="2" s="1"/>
  <c r="W1511" i="2"/>
  <c r="R1559" i="2"/>
  <c r="V1559" i="2" s="1"/>
  <c r="W1559" i="2"/>
  <c r="R1591" i="2"/>
  <c r="V1591" i="2" s="1"/>
  <c r="W1591" i="2"/>
  <c r="R1639" i="2"/>
  <c r="V1639" i="2" s="1"/>
  <c r="W1639" i="2"/>
  <c r="R1671" i="2"/>
  <c r="V1671" i="2" s="1"/>
  <c r="W1671" i="2"/>
  <c r="R1703" i="2"/>
  <c r="V1703" i="2" s="1"/>
  <c r="W1703" i="2"/>
  <c r="R1751" i="2"/>
  <c r="V1751" i="2" s="1"/>
  <c r="W1751" i="2"/>
  <c r="R1799" i="2"/>
  <c r="V1799" i="2" s="1"/>
  <c r="W1799" i="2"/>
  <c r="R105" i="2"/>
  <c r="V105" i="2" s="1"/>
  <c r="W105" i="2"/>
  <c r="R233" i="2"/>
  <c r="V233" i="2" s="1"/>
  <c r="W233" i="2"/>
  <c r="R489" i="2"/>
  <c r="V489" i="2" s="1"/>
  <c r="W489" i="2"/>
  <c r="R605" i="2"/>
  <c r="V605" i="2" s="1"/>
  <c r="W605" i="2"/>
  <c r="R745" i="2"/>
  <c r="V745" i="2" s="1"/>
  <c r="W745" i="2"/>
  <c r="R913" i="2"/>
  <c r="V913" i="2" s="1"/>
  <c r="W913" i="2"/>
  <c r="R1201" i="2"/>
  <c r="V1201" i="2" s="1"/>
  <c r="W1201" i="2"/>
  <c r="R1505" i="2"/>
  <c r="V1505" i="2" s="1"/>
  <c r="W1505" i="2"/>
  <c r="R1617" i="2"/>
  <c r="V1617" i="2" s="1"/>
  <c r="W1617" i="2"/>
  <c r="R425" i="2"/>
  <c r="V425" i="2" s="1"/>
  <c r="W425" i="2"/>
  <c r="R16" i="2"/>
  <c r="V16" i="2" s="1"/>
  <c r="W16" i="2"/>
  <c r="R104" i="2"/>
  <c r="V104" i="2" s="1"/>
  <c r="W104" i="2"/>
  <c r="R136" i="2"/>
  <c r="V136" i="2" s="1"/>
  <c r="W136" i="2"/>
  <c r="R208" i="2"/>
  <c r="V208" i="2" s="1"/>
  <c r="W208" i="2"/>
  <c r="R268" i="2"/>
  <c r="V268" i="2" s="1"/>
  <c r="W268" i="2"/>
  <c r="R392" i="2"/>
  <c r="V392" i="2" s="1"/>
  <c r="W392" i="2"/>
  <c r="R472" i="2"/>
  <c r="V472" i="2" s="1"/>
  <c r="W472" i="2"/>
  <c r="R504" i="2"/>
  <c r="V504" i="2" s="1"/>
  <c r="W504" i="2"/>
  <c r="R560" i="2"/>
  <c r="V560" i="2" s="1"/>
  <c r="W560" i="2"/>
  <c r="R612" i="2"/>
  <c r="V612" i="2" s="1"/>
  <c r="W612" i="2"/>
  <c r="R652" i="2"/>
  <c r="V652" i="2" s="1"/>
  <c r="W652" i="2"/>
  <c r="R724" i="2"/>
  <c r="V724" i="2" s="1"/>
  <c r="W724" i="2"/>
  <c r="R784" i="2"/>
  <c r="V784" i="2" s="1"/>
  <c r="W784" i="2"/>
  <c r="R852" i="2"/>
  <c r="V852" i="2" s="1"/>
  <c r="W852" i="2"/>
  <c r="R916" i="2"/>
  <c r="V916" i="2" s="1"/>
  <c r="W916" i="2"/>
  <c r="R996" i="2"/>
  <c r="V996" i="2" s="1"/>
  <c r="W996" i="2"/>
  <c r="R1044" i="2"/>
  <c r="V1044" i="2" s="1"/>
  <c r="W1044" i="2"/>
  <c r="R1096" i="2"/>
  <c r="V1096" i="2" s="1"/>
  <c r="W1096" i="2"/>
  <c r="R1184" i="2"/>
  <c r="V1184" i="2" s="1"/>
  <c r="W1184" i="2"/>
  <c r="R1304" i="2"/>
  <c r="V1304" i="2" s="1"/>
  <c r="W1304" i="2"/>
  <c r="R1420" i="2"/>
  <c r="V1420" i="2" s="1"/>
  <c r="W1420" i="2"/>
  <c r="R1468" i="2"/>
  <c r="V1468" i="2" s="1"/>
  <c r="W1468" i="2"/>
  <c r="R1500" i="2"/>
  <c r="V1500" i="2" s="1"/>
  <c r="W1500" i="2"/>
  <c r="R1540" i="2"/>
  <c r="V1540" i="2" s="1"/>
  <c r="W1540" i="2"/>
  <c r="R1616" i="2"/>
  <c r="V1616" i="2" s="1"/>
  <c r="W1616" i="2"/>
  <c r="R1692" i="2"/>
  <c r="V1692" i="2" s="1"/>
  <c r="W1692" i="2"/>
  <c r="R296" i="2"/>
  <c r="V296" i="2" s="1"/>
  <c r="W296" i="2"/>
  <c r="R876" i="2"/>
  <c r="V876" i="2" s="1"/>
  <c r="W876" i="2"/>
  <c r="R1240" i="2"/>
  <c r="V1240" i="2" s="1"/>
  <c r="W1240" i="2"/>
  <c r="R1744" i="2"/>
  <c r="V1744" i="2" s="1"/>
  <c r="W1744" i="2"/>
  <c r="R165" i="2"/>
  <c r="V165" i="2" s="1"/>
  <c r="W165" i="2"/>
  <c r="R473" i="2"/>
  <c r="V473" i="2" s="1"/>
  <c r="W473" i="2"/>
  <c r="R597" i="2"/>
  <c r="V597" i="2" s="1"/>
  <c r="W597" i="2"/>
  <c r="R741" i="2"/>
  <c r="V741" i="2" s="1"/>
  <c r="W741" i="2"/>
  <c r="R969" i="2"/>
  <c r="V969" i="2" s="1"/>
  <c r="W969" i="2"/>
  <c r="R1197" i="2"/>
  <c r="V1197" i="2" s="1"/>
  <c r="W1197" i="2"/>
  <c r="R1413" i="2"/>
  <c r="V1413" i="2" s="1"/>
  <c r="W1413" i="2"/>
  <c r="R1573" i="2"/>
  <c r="V1573" i="2" s="1"/>
  <c r="W1573" i="2"/>
  <c r="R157" i="2"/>
  <c r="V157" i="2" s="1"/>
  <c r="R1141" i="2"/>
  <c r="V1141" i="2" s="1"/>
  <c r="W1141" i="2"/>
  <c r="R1793" i="2"/>
  <c r="V1793" i="2" s="1"/>
  <c r="R310" i="2"/>
  <c r="V310" i="2" s="1"/>
  <c r="W310" i="2"/>
  <c r="R1062" i="2"/>
  <c r="V1062" i="2" s="1"/>
  <c r="R654" i="2"/>
  <c r="V654" i="2" s="1"/>
  <c r="R93" i="2"/>
  <c r="V93" i="2" s="1"/>
  <c r="W93" i="2"/>
  <c r="R253" i="2"/>
  <c r="V253" i="2" s="1"/>
  <c r="W253" i="2"/>
  <c r="R333" i="2"/>
  <c r="V333" i="2" s="1"/>
  <c r="R405" i="2"/>
  <c r="V405" i="2" s="1"/>
  <c r="R525" i="2"/>
  <c r="V525" i="2" s="1"/>
  <c r="R52" i="2"/>
  <c r="V52" i="2" s="1"/>
  <c r="W52" i="2"/>
  <c r="R176" i="2"/>
  <c r="V176" i="2" s="1"/>
  <c r="W176" i="2"/>
  <c r="R248" i="2"/>
  <c r="V248" i="2" s="1"/>
  <c r="R324" i="2"/>
  <c r="V324" i="2" s="1"/>
  <c r="W324" i="2"/>
  <c r="R408" i="2"/>
  <c r="V408" i="2" s="1"/>
  <c r="R556" i="2"/>
  <c r="V556" i="2" s="1"/>
  <c r="W556" i="2"/>
  <c r="R680" i="2"/>
  <c r="V680" i="2" s="1"/>
  <c r="W680" i="2"/>
  <c r="R764" i="2"/>
  <c r="V764" i="2" s="1"/>
  <c r="R904" i="2"/>
  <c r="V904" i="2" s="1"/>
  <c r="W904" i="2"/>
  <c r="R960" i="2"/>
  <c r="V960" i="2" s="1"/>
  <c r="R1104" i="2"/>
  <c r="V1104" i="2" s="1"/>
  <c r="W1104" i="2"/>
  <c r="R1228" i="2"/>
  <c r="V1228" i="2" s="1"/>
  <c r="W1228" i="2"/>
  <c r="R1260" i="2"/>
  <c r="V1260" i="2" s="1"/>
  <c r="W1260" i="2"/>
  <c r="R1316" i="2"/>
  <c r="V1316" i="2" s="1"/>
  <c r="W1316" i="2"/>
  <c r="R1680" i="2"/>
  <c r="V1680" i="2" s="1"/>
  <c r="W1680" i="2"/>
  <c r="R681" i="2"/>
  <c r="V681" i="2" s="1"/>
  <c r="R765" i="2"/>
  <c r="V765" i="2" s="1"/>
  <c r="R881" i="2"/>
  <c r="V881" i="2" s="1"/>
  <c r="W881" i="2"/>
  <c r="R945" i="2"/>
  <c r="V945" i="2" s="1"/>
  <c r="W945" i="2"/>
  <c r="R989" i="2"/>
  <c r="V989" i="2" s="1"/>
  <c r="W989" i="2"/>
  <c r="R1065" i="2"/>
  <c r="V1065" i="2" s="1"/>
  <c r="W1065" i="2"/>
  <c r="R1133" i="2"/>
  <c r="V1133" i="2" s="1"/>
  <c r="R1153" i="2"/>
  <c r="V1153" i="2" s="1"/>
  <c r="R1233" i="2"/>
  <c r="V1233" i="2" s="1"/>
  <c r="W1233" i="2"/>
  <c r="R1249" i="2"/>
  <c r="V1249" i="2" s="1"/>
  <c r="W1249" i="2"/>
  <c r="R1265" i="2"/>
  <c r="V1265" i="2" s="1"/>
  <c r="W1265" i="2"/>
  <c r="R1357" i="2"/>
  <c r="V1357" i="2" s="1"/>
  <c r="R1405" i="2"/>
  <c r="V1405" i="2" s="1"/>
  <c r="R1529" i="2"/>
  <c r="V1529" i="2" s="1"/>
  <c r="R1605" i="2"/>
  <c r="V1605" i="2" s="1"/>
  <c r="W1605" i="2"/>
  <c r="R1685" i="2"/>
  <c r="V1685" i="2" s="1"/>
  <c r="W1685" i="2"/>
  <c r="R1749" i="2"/>
  <c r="V1749" i="2" s="1"/>
  <c r="W1749" i="2"/>
  <c r="R1781" i="2"/>
  <c r="V1781" i="2" s="1"/>
  <c r="R1780" i="2"/>
  <c r="V1780" i="2" s="1"/>
  <c r="R1704" i="2"/>
  <c r="V1704" i="2" s="1"/>
  <c r="W1704" i="2"/>
  <c r="R1596" i="2"/>
  <c r="V1596" i="2" s="1"/>
  <c r="W1596" i="2"/>
  <c r="R1364" i="2"/>
  <c r="V1364" i="2" s="1"/>
  <c r="R70" i="2"/>
  <c r="V70" i="2" s="1"/>
  <c r="W70" i="2"/>
  <c r="R142" i="2"/>
  <c r="V142" i="2" s="1"/>
  <c r="W142" i="2"/>
  <c r="R206" i="2"/>
  <c r="V206" i="2" s="1"/>
  <c r="W206" i="2"/>
  <c r="R294" i="2"/>
  <c r="V294" i="2" s="1"/>
  <c r="W294" i="2"/>
  <c r="R414" i="2"/>
  <c r="V414" i="2" s="1"/>
  <c r="W414" i="2"/>
  <c r="R482" i="2"/>
  <c r="V482" i="2" s="1"/>
  <c r="W482" i="2"/>
  <c r="R498" i="2"/>
  <c r="V498" i="2" s="1"/>
  <c r="W498" i="2"/>
  <c r="R582" i="2"/>
  <c r="V582" i="2" s="1"/>
  <c r="W582" i="2"/>
  <c r="R614" i="2"/>
  <c r="V614" i="2" s="1"/>
  <c r="W614" i="2"/>
  <c r="R714" i="2"/>
  <c r="V714" i="2" s="1"/>
  <c r="W714" i="2"/>
  <c r="R782" i="2"/>
  <c r="V782" i="2" s="1"/>
  <c r="W782" i="2"/>
  <c r="R850" i="2"/>
  <c r="V850" i="2" s="1"/>
  <c r="W850" i="2"/>
  <c r="R914" i="2"/>
  <c r="V914" i="2" s="1"/>
  <c r="W914" i="2"/>
  <c r="R1006" i="2"/>
  <c r="V1006" i="2" s="1"/>
  <c r="W1006" i="2"/>
  <c r="R1066" i="2"/>
  <c r="V1066" i="2" s="1"/>
  <c r="W1066" i="2"/>
  <c r="R1146" i="2"/>
  <c r="V1146" i="2" s="1"/>
  <c r="W1146" i="2"/>
  <c r="R1198" i="2"/>
  <c r="V1198" i="2" s="1"/>
  <c r="W1198" i="2"/>
  <c r="R1310" i="2"/>
  <c r="V1310" i="2" s="1"/>
  <c r="W1310" i="2"/>
  <c r="R1386" i="2"/>
  <c r="V1386" i="2" s="1"/>
  <c r="W1386" i="2"/>
  <c r="R1462" i="2"/>
  <c r="V1462" i="2" s="1"/>
  <c r="W1462" i="2"/>
  <c r="R1478" i="2"/>
  <c r="V1478" i="2" s="1"/>
  <c r="W1478" i="2"/>
  <c r="R1494" i="2"/>
  <c r="V1494" i="2" s="1"/>
  <c r="W1494" i="2"/>
  <c r="R1538" i="2"/>
  <c r="V1538" i="2" s="1"/>
  <c r="W1538" i="2"/>
  <c r="R1554" i="2"/>
  <c r="V1554" i="2" s="1"/>
  <c r="W1554" i="2"/>
  <c r="R1570" i="2"/>
  <c r="V1570" i="2" s="1"/>
  <c r="W1570" i="2"/>
  <c r="R1618" i="2"/>
  <c r="V1618" i="2" s="1"/>
  <c r="W1618" i="2"/>
  <c r="R1650" i="2"/>
  <c r="V1650" i="2" s="1"/>
  <c r="W1650" i="2"/>
  <c r="R1666" i="2"/>
  <c r="V1666" i="2" s="1"/>
  <c r="W1666" i="2"/>
  <c r="R1686" i="2"/>
  <c r="V1686" i="2" s="1"/>
  <c r="W1686" i="2"/>
  <c r="R1714" i="2"/>
  <c r="V1714" i="2" s="1"/>
  <c r="W1714" i="2"/>
  <c r="R1802" i="2"/>
  <c r="V1802" i="2" s="1"/>
  <c r="W1802" i="2"/>
  <c r="R29" i="2"/>
  <c r="V29" i="2" s="1"/>
  <c r="W29" i="2"/>
  <c r="R113" i="2"/>
  <c r="V113" i="2" s="1"/>
  <c r="W113" i="2"/>
  <c r="R229" i="2"/>
  <c r="V229" i="2" s="1"/>
  <c r="W229" i="2"/>
  <c r="R357" i="2"/>
  <c r="V357" i="2" s="1"/>
  <c r="W357" i="2"/>
  <c r="R453" i="2"/>
  <c r="V453" i="2" s="1"/>
  <c r="W453" i="2"/>
  <c r="R537" i="2"/>
  <c r="V537" i="2" s="1"/>
  <c r="W537" i="2"/>
  <c r="R601" i="2"/>
  <c r="V601" i="2" s="1"/>
  <c r="W601" i="2"/>
  <c r="R649" i="2"/>
  <c r="V649" i="2" s="1"/>
  <c r="W649" i="2"/>
  <c r="R777" i="2"/>
  <c r="V777" i="2" s="1"/>
  <c r="W777" i="2"/>
  <c r="R837" i="2"/>
  <c r="V837" i="2" s="1"/>
  <c r="W837" i="2"/>
  <c r="R965" i="2"/>
  <c r="V965" i="2" s="1"/>
  <c r="W965" i="2"/>
  <c r="R1029" i="2"/>
  <c r="V1029" i="2" s="1"/>
  <c r="W1029" i="2"/>
  <c r="R1109" i="2"/>
  <c r="V1109" i="2" s="1"/>
  <c r="W1109" i="2"/>
  <c r="R1181" i="2"/>
  <c r="V1181" i="2" s="1"/>
  <c r="W1181" i="2"/>
  <c r="R1301" i="2"/>
  <c r="V1301" i="2" s="1"/>
  <c r="W1301" i="2"/>
  <c r="R1429" i="2"/>
  <c r="V1429" i="2" s="1"/>
  <c r="W1429" i="2"/>
  <c r="R1497" i="2"/>
  <c r="V1497" i="2" s="1"/>
  <c r="W1497" i="2"/>
  <c r="R1541" i="2"/>
  <c r="V1541" i="2" s="1"/>
  <c r="W1541" i="2"/>
  <c r="R1689" i="2"/>
  <c r="V1689" i="2" s="1"/>
  <c r="W1689" i="2"/>
  <c r="R1801" i="2"/>
  <c r="V1801" i="2" s="1"/>
  <c r="W1801" i="2"/>
  <c r="R309" i="2"/>
  <c r="V309" i="2" s="1"/>
  <c r="R941" i="2"/>
  <c r="V941" i="2" s="1"/>
  <c r="W941" i="2"/>
  <c r="R1289" i="2"/>
  <c r="V1289" i="2" s="1"/>
  <c r="W1289" i="2"/>
  <c r="R1373" i="2"/>
  <c r="V1373" i="2" s="1"/>
  <c r="W1373" i="2"/>
  <c r="R1681" i="2"/>
  <c r="V1681" i="2" s="1"/>
  <c r="W1681" i="2"/>
  <c r="R11" i="2"/>
  <c r="V11" i="2" s="1"/>
  <c r="W11" i="2"/>
  <c r="R27" i="2"/>
  <c r="V27" i="2" s="1"/>
  <c r="W27" i="2"/>
  <c r="R43" i="2"/>
  <c r="V43" i="2" s="1"/>
  <c r="R59" i="2"/>
  <c r="V59" i="2" s="1"/>
  <c r="W59" i="2"/>
  <c r="R75" i="2"/>
  <c r="V75" i="2" s="1"/>
  <c r="W75" i="2"/>
  <c r="R91" i="2"/>
  <c r="V91" i="2" s="1"/>
  <c r="R107" i="2"/>
  <c r="V107" i="2" s="1"/>
  <c r="W107" i="2"/>
  <c r="R123" i="2"/>
  <c r="V123" i="2" s="1"/>
  <c r="W123" i="2"/>
  <c r="R139" i="2"/>
  <c r="V139" i="2" s="1"/>
  <c r="W139" i="2"/>
  <c r="R155" i="2"/>
  <c r="V155" i="2" s="1"/>
  <c r="R171" i="2"/>
  <c r="V171" i="2" s="1"/>
  <c r="W171" i="2"/>
  <c r="R187" i="2"/>
  <c r="V187" i="2" s="1"/>
  <c r="R203" i="2"/>
  <c r="V203" i="2" s="1"/>
  <c r="W203" i="2"/>
  <c r="R219" i="2"/>
  <c r="V219" i="2" s="1"/>
  <c r="W219" i="2"/>
  <c r="R235" i="2"/>
  <c r="V235" i="2" s="1"/>
  <c r="W235" i="2"/>
  <c r="R251" i="2"/>
  <c r="V251" i="2" s="1"/>
  <c r="R267" i="2"/>
  <c r="V267" i="2" s="1"/>
  <c r="W267" i="2"/>
  <c r="R283" i="2"/>
  <c r="V283" i="2" s="1"/>
  <c r="R299" i="2"/>
  <c r="V299" i="2" s="1"/>
  <c r="W299" i="2"/>
  <c r="R315" i="2"/>
  <c r="V315" i="2" s="1"/>
  <c r="R331" i="2"/>
  <c r="V331" i="2" s="1"/>
  <c r="R347" i="2"/>
  <c r="V347" i="2" s="1"/>
  <c r="W347" i="2"/>
  <c r="R363" i="2"/>
  <c r="V363" i="2" s="1"/>
  <c r="R379" i="2"/>
  <c r="V379" i="2" s="1"/>
  <c r="R395" i="2"/>
  <c r="V395" i="2" s="1"/>
  <c r="W395" i="2"/>
  <c r="R411" i="2"/>
  <c r="V411" i="2" s="1"/>
  <c r="R427" i="2"/>
  <c r="V427" i="2" s="1"/>
  <c r="W427" i="2"/>
  <c r="R443" i="2"/>
  <c r="V443" i="2" s="1"/>
  <c r="R459" i="2"/>
  <c r="V459" i="2" s="1"/>
  <c r="W459" i="2"/>
  <c r="R475" i="2"/>
  <c r="V475" i="2" s="1"/>
  <c r="W475" i="2"/>
  <c r="R491" i="2"/>
  <c r="V491" i="2" s="1"/>
  <c r="W491" i="2"/>
  <c r="R507" i="2"/>
  <c r="V507" i="2" s="1"/>
  <c r="W507" i="2"/>
  <c r="R523" i="2"/>
  <c r="V523" i="2" s="1"/>
  <c r="R539" i="2"/>
  <c r="V539" i="2" s="1"/>
  <c r="W539" i="2"/>
  <c r="R555" i="2"/>
  <c r="V555" i="2" s="1"/>
  <c r="W555" i="2"/>
  <c r="R571" i="2"/>
  <c r="V571" i="2" s="1"/>
  <c r="W571" i="2"/>
  <c r="R587" i="2"/>
  <c r="V587" i="2" s="1"/>
  <c r="W587" i="2"/>
  <c r="R603" i="2"/>
  <c r="V603" i="2" s="1"/>
  <c r="W603" i="2"/>
  <c r="R619" i="2"/>
  <c r="V619" i="2" s="1"/>
  <c r="W619" i="2"/>
  <c r="R635" i="2"/>
  <c r="V635" i="2" s="1"/>
  <c r="W635" i="2"/>
  <c r="R651" i="2"/>
  <c r="V651" i="2" s="1"/>
  <c r="W651" i="2"/>
  <c r="R667" i="2"/>
  <c r="V667" i="2" s="1"/>
  <c r="R683" i="2"/>
  <c r="V683" i="2" s="1"/>
  <c r="R699" i="2"/>
  <c r="V699" i="2" s="1"/>
  <c r="R715" i="2"/>
  <c r="V715" i="2" s="1"/>
  <c r="W715" i="2"/>
  <c r="R731" i="2"/>
  <c r="V731" i="2" s="1"/>
  <c r="W731" i="2"/>
  <c r="R747" i="2"/>
  <c r="V747" i="2" s="1"/>
  <c r="W747" i="2"/>
  <c r="R763" i="2"/>
  <c r="V763" i="2" s="1"/>
  <c r="R779" i="2"/>
  <c r="V779" i="2" s="1"/>
  <c r="W779" i="2"/>
  <c r="R795" i="2"/>
  <c r="V795" i="2" s="1"/>
  <c r="W795" i="2"/>
  <c r="R811" i="2"/>
  <c r="V811" i="2" s="1"/>
  <c r="W811" i="2"/>
  <c r="R827" i="2"/>
  <c r="V827" i="2" s="1"/>
  <c r="W827" i="2"/>
  <c r="R843" i="2"/>
  <c r="V843" i="2" s="1"/>
  <c r="W843" i="2"/>
  <c r="R859" i="2"/>
  <c r="V859" i="2" s="1"/>
  <c r="W859" i="2"/>
  <c r="R875" i="2"/>
  <c r="V875" i="2" s="1"/>
  <c r="W875" i="2"/>
  <c r="R891" i="2"/>
  <c r="V891" i="2" s="1"/>
  <c r="W891" i="2"/>
  <c r="R907" i="2"/>
  <c r="V907" i="2" s="1"/>
  <c r="R923" i="2"/>
  <c r="V923" i="2" s="1"/>
  <c r="W923" i="2"/>
  <c r="R939" i="2"/>
  <c r="V939" i="2" s="1"/>
  <c r="W939" i="2"/>
  <c r="R955" i="2"/>
  <c r="V955" i="2" s="1"/>
  <c r="R971" i="2"/>
  <c r="V971" i="2" s="1"/>
  <c r="W971" i="2"/>
  <c r="R987" i="2"/>
  <c r="V987" i="2" s="1"/>
  <c r="R1003" i="2"/>
  <c r="V1003" i="2" s="1"/>
  <c r="W1003" i="2"/>
  <c r="R1019" i="2"/>
  <c r="V1019" i="2" s="1"/>
  <c r="W1019" i="2"/>
  <c r="R1035" i="2"/>
  <c r="V1035" i="2" s="1"/>
  <c r="W1035" i="2"/>
  <c r="R1051" i="2"/>
  <c r="V1051" i="2" s="1"/>
  <c r="W1051" i="2"/>
  <c r="R1067" i="2"/>
  <c r="V1067" i="2" s="1"/>
  <c r="W1067" i="2"/>
  <c r="R1083" i="2"/>
  <c r="V1083" i="2" s="1"/>
  <c r="W1083" i="2"/>
  <c r="R1099" i="2"/>
  <c r="V1099" i="2" s="1"/>
  <c r="W1099" i="2"/>
  <c r="R1115" i="2"/>
  <c r="V1115" i="2" s="1"/>
  <c r="W1115" i="2"/>
  <c r="R1131" i="2"/>
  <c r="V1131" i="2" s="1"/>
  <c r="R1147" i="2"/>
  <c r="V1147" i="2" s="1"/>
  <c r="W1147" i="2"/>
  <c r="R1163" i="2"/>
  <c r="V1163" i="2" s="1"/>
  <c r="W1163" i="2"/>
  <c r="R1179" i="2"/>
  <c r="V1179" i="2" s="1"/>
  <c r="W1179" i="2"/>
  <c r="R1195" i="2"/>
  <c r="V1195" i="2" s="1"/>
  <c r="W1195" i="2"/>
  <c r="R1211" i="2"/>
  <c r="V1211" i="2" s="1"/>
  <c r="W1211" i="2"/>
  <c r="R1227" i="2"/>
  <c r="V1227" i="2" s="1"/>
  <c r="W1227" i="2"/>
  <c r="R1243" i="2"/>
  <c r="V1243" i="2" s="1"/>
  <c r="W1243" i="2"/>
  <c r="R1259" i="2"/>
  <c r="V1259" i="2" s="1"/>
  <c r="W1259" i="2"/>
  <c r="R1275" i="2"/>
  <c r="V1275" i="2" s="1"/>
  <c r="W1275" i="2"/>
  <c r="R1291" i="2"/>
  <c r="V1291" i="2" s="1"/>
  <c r="W1291" i="2"/>
  <c r="R1307" i="2"/>
  <c r="V1307" i="2" s="1"/>
  <c r="W1307" i="2"/>
  <c r="R1323" i="2"/>
  <c r="V1323" i="2" s="1"/>
  <c r="W1323" i="2"/>
  <c r="R1339" i="2"/>
  <c r="V1339" i="2" s="1"/>
  <c r="W1339" i="2"/>
  <c r="R1355" i="2"/>
  <c r="V1355" i="2" s="1"/>
  <c r="W1355" i="2"/>
  <c r="R1371" i="2"/>
  <c r="V1371" i="2" s="1"/>
  <c r="R1387" i="2"/>
  <c r="V1387" i="2" s="1"/>
  <c r="W1387" i="2"/>
  <c r="R1403" i="2"/>
  <c r="V1403" i="2" s="1"/>
  <c r="R1419" i="2"/>
  <c r="V1419" i="2" s="1"/>
  <c r="W1419" i="2"/>
  <c r="R1435" i="2"/>
  <c r="V1435" i="2" s="1"/>
  <c r="R1451" i="2"/>
  <c r="V1451" i="2" s="1"/>
  <c r="R1467" i="2"/>
  <c r="V1467" i="2" s="1"/>
  <c r="W1467" i="2"/>
  <c r="R1483" i="2"/>
  <c r="V1483" i="2" s="1"/>
  <c r="W1483" i="2"/>
  <c r="R1499" i="2"/>
  <c r="V1499" i="2" s="1"/>
  <c r="W1499" i="2"/>
  <c r="R1515" i="2"/>
  <c r="V1515" i="2" s="1"/>
  <c r="W1515" i="2"/>
  <c r="R1531" i="2"/>
  <c r="V1531" i="2" s="1"/>
  <c r="R1547" i="2"/>
  <c r="V1547" i="2" s="1"/>
  <c r="W1547" i="2"/>
  <c r="R1563" i="2"/>
  <c r="V1563" i="2" s="1"/>
  <c r="W1563" i="2"/>
  <c r="R1579" i="2"/>
  <c r="V1579" i="2" s="1"/>
  <c r="W1579" i="2"/>
  <c r="R1595" i="2"/>
  <c r="V1595" i="2" s="1"/>
  <c r="W1595" i="2"/>
  <c r="R1611" i="2"/>
  <c r="V1611" i="2" s="1"/>
  <c r="W1611" i="2"/>
  <c r="R1627" i="2"/>
  <c r="V1627" i="2" s="1"/>
  <c r="W1627" i="2"/>
  <c r="R1643" i="2"/>
  <c r="V1643" i="2" s="1"/>
  <c r="W1643" i="2"/>
  <c r="R1659" i="2"/>
  <c r="V1659" i="2" s="1"/>
  <c r="W1659" i="2"/>
  <c r="R1675" i="2"/>
  <c r="V1675" i="2" s="1"/>
  <c r="W1675" i="2"/>
  <c r="R1691" i="2"/>
  <c r="V1691" i="2" s="1"/>
  <c r="W1691" i="2"/>
  <c r="R1707" i="2"/>
  <c r="V1707" i="2" s="1"/>
  <c r="W1707" i="2"/>
  <c r="R1723" i="2"/>
  <c r="V1723" i="2" s="1"/>
  <c r="W1723" i="2"/>
  <c r="R1739" i="2"/>
  <c r="V1739" i="2" s="1"/>
  <c r="R1755" i="2"/>
  <c r="V1755" i="2" s="1"/>
  <c r="W1755" i="2"/>
  <c r="R1771" i="2"/>
  <c r="V1771" i="2" s="1"/>
  <c r="R1787" i="2"/>
  <c r="V1787" i="2" s="1"/>
  <c r="R1803" i="2"/>
  <c r="V1803" i="2" s="1"/>
  <c r="W1803" i="2"/>
  <c r="R37" i="2"/>
  <c r="V37" i="2" s="1"/>
  <c r="W37" i="2"/>
  <c r="R117" i="2"/>
  <c r="V117" i="2" s="1"/>
  <c r="W117" i="2"/>
  <c r="R161" i="2"/>
  <c r="V161" i="2" s="1"/>
  <c r="W161" i="2"/>
  <c r="R209" i="2"/>
  <c r="V209" i="2" s="1"/>
  <c r="W209" i="2"/>
  <c r="R269" i="2"/>
  <c r="V269" i="2" s="1"/>
  <c r="W269" i="2"/>
  <c r="R373" i="2"/>
  <c r="V373" i="2" s="1"/>
  <c r="W373" i="2"/>
  <c r="R457" i="2"/>
  <c r="V457" i="2" s="1"/>
  <c r="W457" i="2"/>
  <c r="R497" i="2"/>
  <c r="V497" i="2" s="1"/>
  <c r="W497" i="2"/>
  <c r="R561" i="2"/>
  <c r="V561" i="2" s="1"/>
  <c r="W561" i="2"/>
  <c r="R613" i="2"/>
  <c r="V613" i="2" s="1"/>
  <c r="W613" i="2"/>
  <c r="R697" i="2"/>
  <c r="V697" i="2" s="1"/>
  <c r="W697" i="2"/>
  <c r="R769" i="2"/>
  <c r="V769" i="2" s="1"/>
  <c r="W769" i="2"/>
  <c r="R841" i="2"/>
  <c r="V841" i="2" s="1"/>
  <c r="W841" i="2"/>
  <c r="R1001" i="2"/>
  <c r="V1001" i="2" s="1"/>
  <c r="W1001" i="2"/>
  <c r="R1049" i="2"/>
  <c r="V1049" i="2" s="1"/>
  <c r="W1049" i="2"/>
  <c r="R1165" i="2"/>
  <c r="V1165" i="2" s="1"/>
  <c r="W1165" i="2"/>
  <c r="R1213" i="2"/>
  <c r="V1213" i="2" s="1"/>
  <c r="W1213" i="2"/>
  <c r="R1345" i="2"/>
  <c r="V1345" i="2" s="1"/>
  <c r="W1345" i="2"/>
  <c r="R1477" i="2"/>
  <c r="V1477" i="2" s="1"/>
  <c r="W1477" i="2"/>
  <c r="R1517" i="2"/>
  <c r="V1517" i="2" s="1"/>
  <c r="W1517" i="2"/>
  <c r="R1569" i="2"/>
  <c r="V1569" i="2" s="1"/>
  <c r="W1569" i="2"/>
  <c r="R1625" i="2"/>
  <c r="V1625" i="2" s="1"/>
  <c r="W1625" i="2"/>
  <c r="R1717" i="2"/>
  <c r="V1717" i="2" s="1"/>
  <c r="W1717" i="2"/>
  <c r="R329" i="2"/>
  <c r="V329" i="2" s="1"/>
  <c r="W329" i="2"/>
  <c r="R533" i="2"/>
  <c r="V533" i="2" s="1"/>
  <c r="W533" i="2"/>
  <c r="R641" i="2"/>
  <c r="V641" i="2" s="1"/>
  <c r="W641" i="2"/>
  <c r="R873" i="2"/>
  <c r="V873" i="2" s="1"/>
  <c r="W873" i="2"/>
  <c r="R1229" i="2"/>
  <c r="V1229" i="2" s="1"/>
  <c r="W1229" i="2"/>
  <c r="R1633" i="2"/>
  <c r="V1633" i="2" s="1"/>
  <c r="W1633" i="2"/>
  <c r="R20" i="2"/>
  <c r="V20" i="2" s="1"/>
  <c r="W20" i="2"/>
  <c r="R36" i="2"/>
  <c r="V36" i="2" s="1"/>
  <c r="W36" i="2"/>
  <c r="R72" i="2"/>
  <c r="V72" i="2" s="1"/>
  <c r="W72" i="2"/>
  <c r="R108" i="2"/>
  <c r="V108" i="2" s="1"/>
  <c r="W108" i="2"/>
  <c r="R124" i="2"/>
  <c r="V124" i="2" s="1"/>
  <c r="W124" i="2"/>
  <c r="R140" i="2"/>
  <c r="V140" i="2" s="1"/>
  <c r="W140" i="2"/>
  <c r="R160" i="2"/>
  <c r="V160" i="2" s="1"/>
  <c r="W160" i="2"/>
  <c r="R180" i="2"/>
  <c r="V180" i="2" s="1"/>
  <c r="W180" i="2"/>
  <c r="R212" i="2"/>
  <c r="V212" i="2" s="1"/>
  <c r="W212" i="2"/>
  <c r="R228" i="2"/>
  <c r="V228" i="2" s="1"/>
  <c r="W228" i="2"/>
  <c r="R272" i="2"/>
  <c r="V272" i="2" s="1"/>
  <c r="W272" i="2"/>
  <c r="R300" i="2"/>
  <c r="V300" i="2" s="1"/>
  <c r="W300" i="2"/>
  <c r="R352" i="2"/>
  <c r="V352" i="2" s="1"/>
  <c r="W352" i="2"/>
  <c r="R396" i="2"/>
  <c r="V396" i="2" s="1"/>
  <c r="W396" i="2"/>
  <c r="R428" i="2"/>
  <c r="V428" i="2" s="1"/>
  <c r="W428" i="2"/>
  <c r="R460" i="2"/>
  <c r="V460" i="2" s="1"/>
  <c r="W460" i="2"/>
  <c r="R476" i="2"/>
  <c r="V476" i="2" s="1"/>
  <c r="W476" i="2"/>
  <c r="R492" i="2"/>
  <c r="V492" i="2" s="1"/>
  <c r="W492" i="2"/>
  <c r="R508" i="2"/>
  <c r="V508" i="2" s="1"/>
  <c r="W508" i="2"/>
  <c r="R536" i="2"/>
  <c r="V536" i="2" s="1"/>
  <c r="W536" i="2"/>
  <c r="R564" i="2"/>
  <c r="V564" i="2" s="1"/>
  <c r="W564" i="2"/>
  <c r="R584" i="2"/>
  <c r="V584" i="2" s="1"/>
  <c r="W584" i="2"/>
  <c r="R600" i="2"/>
  <c r="V600" i="2" s="1"/>
  <c r="W600" i="2"/>
  <c r="R616" i="2"/>
  <c r="V616" i="2" s="1"/>
  <c r="W616" i="2"/>
  <c r="R640" i="2"/>
  <c r="V640" i="2" s="1"/>
  <c r="W640" i="2"/>
  <c r="R672" i="2"/>
  <c r="V672" i="2" s="1"/>
  <c r="W672" i="2"/>
  <c r="R696" i="2"/>
  <c r="V696" i="2" s="1"/>
  <c r="W696" i="2"/>
  <c r="R728" i="2"/>
  <c r="V728" i="2" s="1"/>
  <c r="W728" i="2"/>
  <c r="R744" i="2"/>
  <c r="V744" i="2" s="1"/>
  <c r="W744" i="2"/>
  <c r="R772" i="2"/>
  <c r="V772" i="2" s="1"/>
  <c r="W772" i="2"/>
  <c r="R788" i="2"/>
  <c r="V788" i="2" s="1"/>
  <c r="W788" i="2"/>
  <c r="R824" i="2"/>
  <c r="V824" i="2" s="1"/>
  <c r="W824" i="2"/>
  <c r="R840" i="2"/>
  <c r="V840" i="2" s="1"/>
  <c r="W840" i="2"/>
  <c r="R856" i="2"/>
  <c r="V856" i="2" s="1"/>
  <c r="W856" i="2"/>
  <c r="R872" i="2"/>
  <c r="V872" i="2" s="1"/>
  <c r="W872" i="2"/>
  <c r="R920" i="2"/>
  <c r="V920" i="2" s="1"/>
  <c r="W920" i="2"/>
  <c r="R964" i="2"/>
  <c r="V964" i="2" s="1"/>
  <c r="W964" i="2"/>
  <c r="R1000" i="2"/>
  <c r="V1000" i="2" s="1"/>
  <c r="W1000" i="2"/>
  <c r="R1016" i="2"/>
  <c r="V1016" i="2" s="1"/>
  <c r="W1016" i="2"/>
  <c r="R1032" i="2"/>
  <c r="V1032" i="2" s="1"/>
  <c r="W1032" i="2"/>
  <c r="R1048" i="2"/>
  <c r="V1048" i="2" s="1"/>
  <c r="W1048" i="2"/>
  <c r="R1080" i="2"/>
  <c r="V1080" i="2" s="1"/>
  <c r="W1080" i="2"/>
  <c r="R1108" i="2"/>
  <c r="V1108" i="2" s="1"/>
  <c r="W1108" i="2"/>
  <c r="R1156" i="2"/>
  <c r="V1156" i="2" s="1"/>
  <c r="W1156" i="2"/>
  <c r="R1172" i="2"/>
  <c r="V1172" i="2" s="1"/>
  <c r="W1172" i="2"/>
  <c r="R1188" i="2"/>
  <c r="V1188" i="2" s="1"/>
  <c r="W1188" i="2"/>
  <c r="R1204" i="2"/>
  <c r="V1204" i="2" s="1"/>
  <c r="W1204" i="2"/>
  <c r="R1280" i="2"/>
  <c r="V1280" i="2" s="1"/>
  <c r="W1280" i="2"/>
  <c r="R1308" i="2"/>
  <c r="V1308" i="2" s="1"/>
  <c r="W1308" i="2"/>
  <c r="R1344" i="2"/>
  <c r="V1344" i="2" s="1"/>
  <c r="W1344" i="2"/>
  <c r="R1392" i="2"/>
  <c r="V1392" i="2" s="1"/>
  <c r="W1392" i="2"/>
  <c r="R1428" i="2"/>
  <c r="V1428" i="2" s="1"/>
  <c r="W1428" i="2"/>
  <c r="R1456" i="2"/>
  <c r="V1456" i="2" s="1"/>
  <c r="W1456" i="2"/>
  <c r="R1472" i="2"/>
  <c r="V1472" i="2" s="1"/>
  <c r="W1472" i="2"/>
  <c r="R1488" i="2"/>
  <c r="V1488" i="2" s="1"/>
  <c r="W1488" i="2"/>
  <c r="R1504" i="2"/>
  <c r="V1504" i="2" s="1"/>
  <c r="W1504" i="2"/>
  <c r="R1520" i="2"/>
  <c r="V1520" i="2" s="1"/>
  <c r="W1520" i="2"/>
  <c r="R1544" i="2"/>
  <c r="V1544" i="2" s="1"/>
  <c r="W1544" i="2"/>
  <c r="R1560" i="2"/>
  <c r="V1560" i="2" s="1"/>
  <c r="W1560" i="2"/>
  <c r="R1576" i="2"/>
  <c r="V1576" i="2" s="1"/>
  <c r="W1576" i="2"/>
  <c r="R1620" i="2"/>
  <c r="V1620" i="2" s="1"/>
  <c r="W1620" i="2"/>
  <c r="R1656" i="2"/>
  <c r="V1656" i="2" s="1"/>
  <c r="W1656" i="2"/>
  <c r="R1672" i="2"/>
  <c r="V1672" i="2" s="1"/>
  <c r="W1672" i="2"/>
  <c r="R1696" i="2"/>
  <c r="V1696" i="2" s="1"/>
  <c r="W1696" i="2"/>
  <c r="R1724" i="2"/>
  <c r="V1724" i="2" s="1"/>
  <c r="W1724" i="2"/>
  <c r="R88" i="2"/>
  <c r="V88" i="2" s="1"/>
  <c r="W88" i="2"/>
  <c r="R320" i="2"/>
  <c r="V320" i="2" s="1"/>
  <c r="R404" i="2"/>
  <c r="V404" i="2" s="1"/>
  <c r="W404" i="2"/>
  <c r="R704" i="2"/>
  <c r="V704" i="2" s="1"/>
  <c r="W704" i="2"/>
  <c r="R944" i="2"/>
  <c r="V944" i="2" s="1"/>
  <c r="W944" i="2"/>
  <c r="R1100" i="2"/>
  <c r="V1100" i="2" s="1"/>
  <c r="W1100" i="2"/>
  <c r="R1276" i="2"/>
  <c r="V1276" i="2" s="1"/>
  <c r="W1276" i="2"/>
  <c r="R1444" i="2"/>
  <c r="V1444" i="2" s="1"/>
  <c r="R1760" i="2"/>
  <c r="V1760" i="2" s="1"/>
  <c r="W1760" i="2"/>
  <c r="R77" i="2"/>
  <c r="V77" i="2" s="1"/>
  <c r="W77" i="2"/>
  <c r="R133" i="2"/>
  <c r="V133" i="2" s="1"/>
  <c r="W133" i="2"/>
  <c r="R173" i="2"/>
  <c r="V173" i="2" s="1"/>
  <c r="W173" i="2"/>
  <c r="R289" i="2"/>
  <c r="V289" i="2" s="1"/>
  <c r="W289" i="2"/>
  <c r="R417" i="2"/>
  <c r="V417" i="2" s="1"/>
  <c r="W417" i="2"/>
  <c r="R481" i="2"/>
  <c r="V481" i="2" s="1"/>
  <c r="W481" i="2"/>
  <c r="R521" i="2"/>
  <c r="V521" i="2" s="1"/>
  <c r="W521" i="2"/>
  <c r="R609" i="2"/>
  <c r="V609" i="2" s="1"/>
  <c r="W609" i="2"/>
  <c r="R713" i="2"/>
  <c r="V713" i="2" s="1"/>
  <c r="W713" i="2"/>
  <c r="R749" i="2"/>
  <c r="V749" i="2" s="1"/>
  <c r="W749" i="2"/>
  <c r="R889" i="2"/>
  <c r="V889" i="2" s="1"/>
  <c r="W889" i="2"/>
  <c r="R997" i="2"/>
  <c r="V997" i="2" s="1"/>
  <c r="W997" i="2"/>
  <c r="R1045" i="2"/>
  <c r="V1045" i="2" s="1"/>
  <c r="W1045" i="2"/>
  <c r="R1161" i="2"/>
  <c r="V1161" i="2" s="1"/>
  <c r="W1161" i="2"/>
  <c r="R1205" i="2"/>
  <c r="V1205" i="2" s="1"/>
  <c r="W1205" i="2"/>
  <c r="R1333" i="2"/>
  <c r="V1333" i="2" s="1"/>
  <c r="W1333" i="2"/>
  <c r="R1421" i="2"/>
  <c r="V1421" i="2" s="1"/>
  <c r="W1421" i="2"/>
  <c r="R1489" i="2"/>
  <c r="V1489" i="2" s="1"/>
  <c r="W1489" i="2"/>
  <c r="R1545" i="2"/>
  <c r="V1545" i="2" s="1"/>
  <c r="W1545" i="2"/>
  <c r="R1621" i="2"/>
  <c r="V1621" i="2" s="1"/>
  <c r="W1621" i="2"/>
  <c r="R1697" i="2"/>
  <c r="V1697" i="2" s="1"/>
  <c r="W1697" i="2"/>
  <c r="R701" i="2"/>
  <c r="V701" i="2" s="1"/>
  <c r="R961" i="2"/>
  <c r="V961" i="2" s="1"/>
  <c r="W961" i="2"/>
  <c r="R1261" i="2"/>
  <c r="V1261" i="2" s="1"/>
  <c r="W1261" i="2"/>
  <c r="R1629" i="2"/>
  <c r="V1629" i="2" s="1"/>
  <c r="W1629" i="2"/>
  <c r="R46" i="2"/>
  <c r="V46" i="2" s="1"/>
  <c r="R246" i="2"/>
  <c r="V246" i="2" s="1"/>
  <c r="R318" i="2"/>
  <c r="V318" i="2" s="1"/>
  <c r="R406" i="2"/>
  <c r="V406" i="2" s="1"/>
  <c r="R550" i="2"/>
  <c r="V550" i="2" s="1"/>
  <c r="R902" i="2"/>
  <c r="V902" i="2" s="1"/>
  <c r="W902" i="2"/>
  <c r="R190" i="2"/>
  <c r="V190" i="2" s="1"/>
  <c r="R526" i="2"/>
  <c r="V526" i="2" s="1"/>
  <c r="R758" i="2"/>
  <c r="V758" i="2" s="1"/>
  <c r="R53" i="2"/>
  <c r="V53" i="2" s="1"/>
  <c r="W53" i="2"/>
  <c r="R97" i="2"/>
  <c r="V97" i="2" s="1"/>
  <c r="R241" i="2"/>
  <c r="V241" i="2" s="1"/>
  <c r="R257" i="2"/>
  <c r="V257" i="2" s="1"/>
  <c r="W257" i="2"/>
  <c r="R305" i="2"/>
  <c r="V305" i="2" s="1"/>
  <c r="W305" i="2"/>
  <c r="R321" i="2"/>
  <c r="V321" i="2" s="1"/>
  <c r="R337" i="2"/>
  <c r="V337" i="2" s="1"/>
  <c r="W337" i="2"/>
  <c r="R381" i="2"/>
  <c r="V381" i="2" s="1"/>
  <c r="R409" i="2"/>
  <c r="V409" i="2" s="1"/>
  <c r="R437" i="2"/>
  <c r="V437" i="2" s="1"/>
  <c r="W437" i="2"/>
  <c r="R529" i="2"/>
  <c r="V529" i="2" s="1"/>
  <c r="R553" i="2"/>
  <c r="V553" i="2" s="1"/>
  <c r="R40" i="2"/>
  <c r="V40" i="2" s="1"/>
  <c r="W40" i="2"/>
  <c r="R56" i="2"/>
  <c r="V56" i="2" s="1"/>
  <c r="R96" i="2"/>
  <c r="V96" i="2" s="1"/>
  <c r="W96" i="2"/>
  <c r="R184" i="2"/>
  <c r="V184" i="2" s="1"/>
  <c r="W184" i="2"/>
  <c r="R236" i="2"/>
  <c r="V236" i="2" s="1"/>
  <c r="W236" i="2"/>
  <c r="R252" i="2"/>
  <c r="V252" i="2" s="1"/>
  <c r="R280" i="2"/>
  <c r="V280" i="2" s="1"/>
  <c r="R312" i="2"/>
  <c r="V312" i="2" s="1"/>
  <c r="W312" i="2"/>
  <c r="R328" i="2"/>
  <c r="V328" i="2" s="1"/>
  <c r="W328" i="2"/>
  <c r="R360" i="2"/>
  <c r="V360" i="2" s="1"/>
  <c r="W360" i="2"/>
  <c r="R384" i="2"/>
  <c r="V384" i="2" s="1"/>
  <c r="R412" i="2"/>
  <c r="V412" i="2" s="1"/>
  <c r="W412" i="2"/>
  <c r="R444" i="2"/>
  <c r="V444" i="2" s="1"/>
  <c r="R532" i="2"/>
  <c r="V532" i="2" s="1"/>
  <c r="R568" i="2"/>
  <c r="V568" i="2" s="1"/>
  <c r="R660" i="2"/>
  <c r="V660" i="2" s="1"/>
  <c r="R684" i="2"/>
  <c r="V684" i="2" s="1"/>
  <c r="R720" i="2"/>
  <c r="V720" i="2" s="1"/>
  <c r="R796" i="2"/>
  <c r="V796" i="2" s="1"/>
  <c r="R820" i="2"/>
  <c r="V820" i="2" s="1"/>
  <c r="R892" i="2"/>
  <c r="V892" i="2" s="1"/>
  <c r="W892" i="2"/>
  <c r="R908" i="2"/>
  <c r="V908" i="2" s="1"/>
  <c r="R940" i="2"/>
  <c r="V940" i="2" s="1"/>
  <c r="W940" i="2"/>
  <c r="R972" i="2"/>
  <c r="V972" i="2" s="1"/>
  <c r="W972" i="2"/>
  <c r="R988" i="2"/>
  <c r="V988" i="2" s="1"/>
  <c r="R1064" i="2"/>
  <c r="V1064" i="2" s="1"/>
  <c r="R1112" i="2"/>
  <c r="V1112" i="2" s="1"/>
  <c r="R1132" i="2"/>
  <c r="V1132" i="2" s="1"/>
  <c r="R1216" i="2"/>
  <c r="V1216" i="2" s="1"/>
  <c r="W1216" i="2"/>
  <c r="R1232" i="2"/>
  <c r="V1232" i="2" s="1"/>
  <c r="W1232" i="2"/>
  <c r="R1248" i="2"/>
  <c r="V1248" i="2" s="1"/>
  <c r="W1248" i="2"/>
  <c r="R1264" i="2"/>
  <c r="V1264" i="2" s="1"/>
  <c r="W1264" i="2"/>
  <c r="R1292" i="2"/>
  <c r="V1292" i="2" s="1"/>
  <c r="W1292" i="2"/>
  <c r="R1320" i="2"/>
  <c r="V1320" i="2" s="1"/>
  <c r="W1320" i="2"/>
  <c r="R1404" i="2"/>
  <c r="V1404" i="2" s="1"/>
  <c r="R1588" i="2"/>
  <c r="V1588" i="2" s="1"/>
  <c r="W1588" i="2"/>
  <c r="R1728" i="2"/>
  <c r="V1728" i="2" s="1"/>
  <c r="W1728" i="2"/>
  <c r="R1792" i="2"/>
  <c r="V1792" i="2" s="1"/>
  <c r="R657" i="2"/>
  <c r="V657" i="2" s="1"/>
  <c r="R685" i="2"/>
  <c r="V685" i="2" s="1"/>
  <c r="R717" i="2"/>
  <c r="V717" i="2" s="1"/>
  <c r="R797" i="2"/>
  <c r="V797" i="2" s="1"/>
  <c r="R821" i="2"/>
  <c r="V821" i="2" s="1"/>
  <c r="R885" i="2"/>
  <c r="V885" i="2" s="1"/>
  <c r="W885" i="2"/>
  <c r="R905" i="2"/>
  <c r="V905" i="2" s="1"/>
  <c r="R933" i="2"/>
  <c r="V933" i="2" s="1"/>
  <c r="W933" i="2"/>
  <c r="R953" i="2"/>
  <c r="V953" i="2" s="1"/>
  <c r="W953" i="2"/>
  <c r="R977" i="2"/>
  <c r="V977" i="2" s="1"/>
  <c r="R1053" i="2"/>
  <c r="V1053" i="2" s="1"/>
  <c r="R1085" i="2"/>
  <c r="V1085" i="2" s="1"/>
  <c r="W1085" i="2"/>
  <c r="R1113" i="2"/>
  <c r="V1113" i="2" s="1"/>
  <c r="W1113" i="2"/>
  <c r="R1137" i="2"/>
  <c r="V1137" i="2" s="1"/>
  <c r="R1221" i="2"/>
  <c r="V1221" i="2" s="1"/>
  <c r="W1221" i="2"/>
  <c r="R1237" i="2"/>
  <c r="V1237" i="2" s="1"/>
  <c r="W1237" i="2"/>
  <c r="R1253" i="2"/>
  <c r="V1253" i="2" s="1"/>
  <c r="W1253" i="2"/>
  <c r="R1273" i="2"/>
  <c r="V1273" i="2" s="1"/>
  <c r="W1273" i="2"/>
  <c r="R1297" i="2"/>
  <c r="V1297" i="2" s="1"/>
  <c r="W1297" i="2"/>
  <c r="R1337" i="2"/>
  <c r="V1337" i="2" s="1"/>
  <c r="W1337" i="2"/>
  <c r="R1361" i="2"/>
  <c r="V1361" i="2" s="1"/>
  <c r="R1381" i="2"/>
  <c r="V1381" i="2" s="1"/>
  <c r="R1409" i="2"/>
  <c r="V1409" i="2" s="1"/>
  <c r="R1445" i="2"/>
  <c r="V1445" i="2" s="1"/>
  <c r="R1533" i="2"/>
  <c r="V1533" i="2" s="1"/>
  <c r="R1593" i="2"/>
  <c r="V1593" i="2" s="1"/>
  <c r="W1593" i="2"/>
  <c r="R1609" i="2"/>
  <c r="V1609" i="2" s="1"/>
  <c r="W1609" i="2"/>
  <c r="R1641" i="2"/>
  <c r="V1641" i="2" s="1"/>
  <c r="W1641" i="2"/>
  <c r="R1705" i="2"/>
  <c r="V1705" i="2" s="1"/>
  <c r="W1705" i="2"/>
  <c r="R1737" i="2"/>
  <c r="V1737" i="2" s="1"/>
  <c r="R1753" i="2"/>
  <c r="V1753" i="2" s="1"/>
  <c r="W1753" i="2"/>
  <c r="R1769" i="2"/>
  <c r="V1769" i="2" s="1"/>
  <c r="W1769" i="2"/>
  <c r="R1785" i="2"/>
  <c r="V1785" i="2" s="1"/>
  <c r="R1796" i="2"/>
  <c r="V1796" i="2" s="1"/>
  <c r="R1772" i="2"/>
  <c r="V1772" i="2" s="1"/>
  <c r="R1752" i="2"/>
  <c r="V1752" i="2" s="1"/>
  <c r="W1752" i="2"/>
  <c r="R1732" i="2"/>
  <c r="V1732" i="2" s="1"/>
  <c r="W1732" i="2"/>
  <c r="R1684" i="2"/>
  <c r="V1684" i="2" s="1"/>
  <c r="W1684" i="2"/>
  <c r="R1628" i="2"/>
  <c r="V1628" i="2" s="1"/>
  <c r="W1628" i="2"/>
  <c r="R1592" i="2"/>
  <c r="V1592" i="2" s="1"/>
  <c r="W1592" i="2"/>
  <c r="R1436" i="2"/>
  <c r="V1436" i="2" s="1"/>
  <c r="R1384" i="2"/>
  <c r="V1384" i="2" s="1"/>
  <c r="R1356" i="2"/>
  <c r="V1356" i="2" s="1"/>
  <c r="R10" i="2"/>
  <c r="V10" i="2" s="1"/>
  <c r="W10" i="2"/>
  <c r="R62" i="2"/>
  <c r="V62" i="2" s="1"/>
  <c r="W62" i="2"/>
  <c r="R78" i="2"/>
  <c r="V78" i="2" s="1"/>
  <c r="W78" i="2"/>
  <c r="R134" i="2"/>
  <c r="V134" i="2" s="1"/>
  <c r="W134" i="2"/>
  <c r="R182" i="2"/>
  <c r="V182" i="2" s="1"/>
  <c r="W182" i="2"/>
  <c r="R230" i="2"/>
  <c r="V230" i="2" s="1"/>
  <c r="W230" i="2"/>
  <c r="R286" i="2"/>
  <c r="V286" i="2" s="1"/>
  <c r="W286" i="2"/>
  <c r="R358" i="2"/>
  <c r="V358" i="2" s="1"/>
  <c r="W358" i="2"/>
  <c r="R426" i="2"/>
  <c r="V426" i="2" s="1"/>
  <c r="W426" i="2"/>
  <c r="R474" i="2"/>
  <c r="V474" i="2" s="1"/>
  <c r="W474" i="2"/>
  <c r="R506" i="2"/>
  <c r="V506" i="2" s="1"/>
  <c r="W506" i="2"/>
  <c r="R534" i="2"/>
  <c r="V534" i="2" s="1"/>
  <c r="W534" i="2"/>
  <c r="R590" i="2"/>
  <c r="V590" i="2" s="1"/>
  <c r="W590" i="2"/>
  <c r="R630" i="2"/>
  <c r="V630" i="2" s="1"/>
  <c r="W630" i="2"/>
  <c r="R690" i="2"/>
  <c r="V690" i="2" s="1"/>
  <c r="W690" i="2"/>
  <c r="R726" i="2"/>
  <c r="V726" i="2" s="1"/>
  <c r="W726" i="2"/>
  <c r="R774" i="2"/>
  <c r="V774" i="2" s="1"/>
  <c r="W774" i="2"/>
  <c r="R826" i="2"/>
  <c r="V826" i="2" s="1"/>
  <c r="W826" i="2"/>
  <c r="R858" i="2"/>
  <c r="V858" i="2" s="1"/>
  <c r="W858" i="2"/>
  <c r="R922" i="2"/>
  <c r="V922" i="2" s="1"/>
  <c r="W922" i="2"/>
  <c r="R966" i="2"/>
  <c r="V966" i="2" s="1"/>
  <c r="W966" i="2"/>
  <c r="R1014" i="2"/>
  <c r="V1014" i="2" s="1"/>
  <c r="W1014" i="2"/>
  <c r="R1046" i="2"/>
  <c r="V1046" i="2" s="1"/>
  <c r="W1046" i="2"/>
  <c r="R1094" i="2"/>
  <c r="V1094" i="2" s="1"/>
  <c r="W1094" i="2"/>
  <c r="R1118" i="2"/>
  <c r="V1118" i="2" s="1"/>
  <c r="W1118" i="2"/>
  <c r="R1174" i="2"/>
  <c r="V1174" i="2" s="1"/>
  <c r="W1174" i="2"/>
  <c r="R1206" i="2"/>
  <c r="V1206" i="2" s="1"/>
  <c r="W1206" i="2"/>
  <c r="R1302" i="2"/>
  <c r="V1302" i="2" s="1"/>
  <c r="W1302" i="2"/>
  <c r="R1350" i="2"/>
  <c r="V1350" i="2" s="1"/>
  <c r="W1350" i="2"/>
  <c r="R1442" i="2"/>
  <c r="V1442" i="2" s="1"/>
  <c r="W1442" i="2"/>
  <c r="R1486" i="2"/>
  <c r="V1486" i="2" s="1"/>
  <c r="W1486" i="2"/>
  <c r="R1626" i="2"/>
  <c r="V1626" i="2" s="1"/>
  <c r="W1626" i="2"/>
  <c r="R1674" i="2"/>
  <c r="V1674" i="2" s="1"/>
  <c r="W1674" i="2"/>
  <c r="R1722" i="2"/>
  <c r="V1722" i="2" s="1"/>
  <c r="W1722" i="2"/>
  <c r="R73" i="2"/>
  <c r="V73" i="2" s="1"/>
  <c r="W73" i="2"/>
  <c r="R145" i="2"/>
  <c r="V145" i="2" s="1"/>
  <c r="W145" i="2"/>
  <c r="R393" i="2"/>
  <c r="V393" i="2" s="1"/>
  <c r="W393" i="2"/>
  <c r="R577" i="2"/>
  <c r="V577" i="2" s="1"/>
  <c r="W577" i="2"/>
  <c r="R805" i="2"/>
  <c r="V805" i="2" s="1"/>
  <c r="W805" i="2"/>
  <c r="R861" i="2"/>
  <c r="V861" i="2" s="1"/>
  <c r="W861" i="2"/>
  <c r="R1073" i="2"/>
  <c r="V1073" i="2" s="1"/>
  <c r="W1073" i="2"/>
  <c r="R1209" i="2"/>
  <c r="V1209" i="2" s="1"/>
  <c r="W1209" i="2"/>
  <c r="R1469" i="2"/>
  <c r="V1469" i="2" s="1"/>
  <c r="W1469" i="2"/>
  <c r="R1661" i="2"/>
  <c r="V1661" i="2" s="1"/>
  <c r="W1661" i="2"/>
  <c r="R245" i="2"/>
  <c r="V245" i="2" s="1"/>
  <c r="R1245" i="2"/>
  <c r="V1245" i="2" s="1"/>
  <c r="W1245" i="2"/>
  <c r="R1453" i="2"/>
  <c r="V1453" i="2" s="1"/>
  <c r="R1777" i="2"/>
  <c r="V1777" i="2" s="1"/>
  <c r="R19" i="2"/>
  <c r="V19" i="2" s="1"/>
  <c r="W19" i="2"/>
  <c r="R51" i="2"/>
  <c r="V51" i="2" s="1"/>
  <c r="R67" i="2"/>
  <c r="V67" i="2" s="1"/>
  <c r="W67" i="2"/>
  <c r="R83" i="2"/>
  <c r="V83" i="2" s="1"/>
  <c r="W83" i="2"/>
  <c r="R99" i="2"/>
  <c r="V99" i="2" s="1"/>
  <c r="R115" i="2"/>
  <c r="V115" i="2" s="1"/>
  <c r="W115" i="2"/>
  <c r="R131" i="2"/>
  <c r="V131" i="2" s="1"/>
  <c r="W131" i="2"/>
  <c r="R147" i="2"/>
  <c r="V147" i="2" s="1"/>
  <c r="W147" i="2"/>
  <c r="R163" i="2"/>
  <c r="V163" i="2" s="1"/>
  <c r="W163" i="2"/>
  <c r="R195" i="2"/>
  <c r="V195" i="2" s="1"/>
  <c r="W195" i="2"/>
  <c r="R211" i="2"/>
  <c r="V211" i="2" s="1"/>
  <c r="W211" i="2"/>
  <c r="R243" i="2"/>
  <c r="V243" i="2" s="1"/>
  <c r="R259" i="2"/>
  <c r="V259" i="2" s="1"/>
  <c r="R291" i="2"/>
  <c r="V291" i="2" s="1"/>
  <c r="W291" i="2"/>
  <c r="R323" i="2"/>
  <c r="V323" i="2" s="1"/>
  <c r="R339" i="2"/>
  <c r="V339" i="2" s="1"/>
  <c r="W339" i="2"/>
  <c r="R371" i="2"/>
  <c r="V371" i="2" s="1"/>
  <c r="W371" i="2"/>
  <c r="R387" i="2"/>
  <c r="V387" i="2" s="1"/>
  <c r="R419" i="2"/>
  <c r="V419" i="2" s="1"/>
  <c r="W419" i="2"/>
  <c r="R451" i="2"/>
  <c r="V451" i="2" s="1"/>
  <c r="W451" i="2"/>
  <c r="R467" i="2"/>
  <c r="V467" i="2" s="1"/>
  <c r="W467" i="2"/>
  <c r="R499" i="2"/>
  <c r="V499" i="2" s="1"/>
  <c r="W499" i="2"/>
  <c r="R531" i="2"/>
  <c r="V531" i="2" s="1"/>
  <c r="R563" i="2"/>
  <c r="V563" i="2" s="1"/>
  <c r="W563" i="2"/>
  <c r="R595" i="2"/>
  <c r="V595" i="2" s="1"/>
  <c r="W595" i="2"/>
  <c r="R611" i="2"/>
  <c r="V611" i="2" s="1"/>
  <c r="W611" i="2"/>
  <c r="R643" i="2"/>
  <c r="V643" i="2" s="1"/>
  <c r="W643" i="2"/>
  <c r="R675" i="2"/>
  <c r="V675" i="2" s="1"/>
  <c r="W675" i="2"/>
  <c r="R691" i="2"/>
  <c r="V691" i="2" s="1"/>
  <c r="W691" i="2"/>
  <c r="R707" i="2"/>
  <c r="V707" i="2" s="1"/>
  <c r="W707" i="2"/>
  <c r="R739" i="2"/>
  <c r="V739" i="2" s="1"/>
  <c r="W739" i="2"/>
  <c r="R755" i="2"/>
  <c r="V755" i="2" s="1"/>
  <c r="W755" i="2"/>
  <c r="R787" i="2"/>
  <c r="V787" i="2" s="1"/>
  <c r="W787" i="2"/>
  <c r="R803" i="2"/>
  <c r="V803" i="2" s="1"/>
  <c r="W803" i="2"/>
  <c r="R819" i="2"/>
  <c r="V819" i="2" s="1"/>
  <c r="R835" i="2"/>
  <c r="V835" i="2" s="1"/>
  <c r="W835" i="2"/>
  <c r="R851" i="2"/>
  <c r="V851" i="2" s="1"/>
  <c r="W851" i="2"/>
  <c r="R867" i="2"/>
  <c r="V867" i="2" s="1"/>
  <c r="W867" i="2"/>
  <c r="R883" i="2"/>
  <c r="V883" i="2" s="1"/>
  <c r="W883" i="2"/>
  <c r="R899" i="2"/>
  <c r="V899" i="2" s="1"/>
  <c r="W899" i="2"/>
  <c r="R915" i="2"/>
  <c r="V915" i="2" s="1"/>
  <c r="W915" i="2"/>
  <c r="R947" i="2"/>
  <c r="V947" i="2" s="1"/>
  <c r="W947" i="2"/>
  <c r="R30" i="2"/>
  <c r="V30" i="2" s="1"/>
  <c r="W30" i="2"/>
  <c r="R106" i="2"/>
  <c r="V106" i="2" s="1"/>
  <c r="W106" i="2"/>
  <c r="R122" i="2"/>
  <c r="V122" i="2" s="1"/>
  <c r="W122" i="2"/>
  <c r="R162" i="2"/>
  <c r="V162" i="2" s="1"/>
  <c r="W162" i="2"/>
  <c r="R202" i="2"/>
  <c r="V202" i="2" s="1"/>
  <c r="W202" i="2"/>
  <c r="R262" i="2"/>
  <c r="V262" i="2" s="1"/>
  <c r="W262" i="2"/>
  <c r="R346" i="2"/>
  <c r="V346" i="2" s="1"/>
  <c r="W346" i="2"/>
  <c r="R402" i="2"/>
  <c r="V402" i="2" s="1"/>
  <c r="W402" i="2"/>
  <c r="R462" i="2"/>
  <c r="V462" i="2" s="1"/>
  <c r="W462" i="2"/>
  <c r="R670" i="2"/>
  <c r="V670" i="2" s="1"/>
  <c r="W670" i="2"/>
  <c r="R85" i="2"/>
  <c r="V85" i="2" s="1"/>
  <c r="W85" i="2"/>
  <c r="R285" i="2"/>
  <c r="V285" i="2" s="1"/>
  <c r="W285" i="2"/>
  <c r="R421" i="2"/>
  <c r="V421" i="2" s="1"/>
  <c r="W421" i="2"/>
  <c r="R589" i="2"/>
  <c r="V589" i="2" s="1"/>
  <c r="W589" i="2"/>
  <c r="R637" i="2"/>
  <c r="V637" i="2" s="1"/>
  <c r="W637" i="2"/>
  <c r="R825" i="2"/>
  <c r="V825" i="2" s="1"/>
  <c r="W825" i="2"/>
  <c r="R1017" i="2"/>
  <c r="V1017" i="2" s="1"/>
  <c r="W1017" i="2"/>
  <c r="R1169" i="2"/>
  <c r="V1169" i="2" s="1"/>
  <c r="W1169" i="2"/>
  <c r="R1281" i="2"/>
  <c r="V1281" i="2" s="1"/>
  <c r="W1281" i="2"/>
  <c r="R1481" i="2"/>
  <c r="V1481" i="2" s="1"/>
  <c r="W1481" i="2"/>
  <c r="R1673" i="2"/>
  <c r="V1673" i="2" s="1"/>
  <c r="W1673" i="2"/>
  <c r="R833" i="2"/>
  <c r="V833" i="2" s="1"/>
  <c r="W833" i="2"/>
  <c r="R1365" i="2"/>
  <c r="V1365" i="2" s="1"/>
  <c r="W1365" i="2"/>
  <c r="R7" i="2"/>
  <c r="V7" i="2" s="1"/>
  <c r="W7" i="2"/>
  <c r="R39" i="2"/>
  <c r="V39" i="2" s="1"/>
  <c r="W39" i="2"/>
  <c r="R55" i="2"/>
  <c r="V55" i="2" s="1"/>
  <c r="R87" i="2"/>
  <c r="V87" i="2" s="1"/>
  <c r="W87" i="2"/>
  <c r="R119" i="2"/>
  <c r="V119" i="2" s="1"/>
  <c r="W119" i="2"/>
  <c r="R135" i="2"/>
  <c r="V135" i="2" s="1"/>
  <c r="W135" i="2"/>
  <c r="R167" i="2"/>
  <c r="V167" i="2" s="1"/>
  <c r="W167" i="2"/>
  <c r="R199" i="2"/>
  <c r="V199" i="2" s="1"/>
  <c r="W199" i="2"/>
  <c r="R231" i="2"/>
  <c r="V231" i="2" s="1"/>
  <c r="W231" i="2"/>
  <c r="R263" i="2"/>
  <c r="V263" i="2" s="1"/>
  <c r="W263" i="2"/>
  <c r="R279" i="2"/>
  <c r="V279" i="2" s="1"/>
  <c r="R311" i="2"/>
  <c r="V311" i="2" s="1"/>
  <c r="W311" i="2"/>
  <c r="R327" i="2"/>
  <c r="V327" i="2" s="1"/>
  <c r="W327" i="2"/>
  <c r="R359" i="2"/>
  <c r="V359" i="2" s="1"/>
  <c r="W359" i="2"/>
  <c r="R391" i="2"/>
  <c r="V391" i="2" s="1"/>
  <c r="W391" i="2"/>
  <c r="R423" i="2"/>
  <c r="V423" i="2" s="1"/>
  <c r="R439" i="2"/>
  <c r="V439" i="2" s="1"/>
  <c r="R471" i="2"/>
  <c r="V471" i="2" s="1"/>
  <c r="W471" i="2"/>
  <c r="R503" i="2"/>
  <c r="V503" i="2" s="1"/>
  <c r="W503" i="2"/>
  <c r="R519" i="2"/>
  <c r="V519" i="2" s="1"/>
  <c r="W519" i="2"/>
  <c r="R551" i="2"/>
  <c r="V551" i="2" s="1"/>
  <c r="R567" i="2"/>
  <c r="V567" i="2" s="1"/>
  <c r="R599" i="2"/>
  <c r="V599" i="2" s="1"/>
  <c r="W599" i="2"/>
  <c r="R631" i="2"/>
  <c r="V631" i="2" s="1"/>
  <c r="W631" i="2"/>
  <c r="R663" i="2"/>
  <c r="V663" i="2" s="1"/>
  <c r="R695" i="2"/>
  <c r="V695" i="2" s="1"/>
  <c r="W695" i="2"/>
  <c r="R711" i="2"/>
  <c r="V711" i="2" s="1"/>
  <c r="R743" i="2"/>
  <c r="V743" i="2" s="1"/>
  <c r="W743" i="2"/>
  <c r="R759" i="2"/>
  <c r="V759" i="2" s="1"/>
  <c r="R791" i="2"/>
  <c r="V791" i="2" s="1"/>
  <c r="W791" i="2"/>
  <c r="R823" i="2"/>
  <c r="V823" i="2" s="1"/>
  <c r="W823" i="2"/>
  <c r="R855" i="2"/>
  <c r="V855" i="2" s="1"/>
  <c r="W855" i="2"/>
  <c r="R871" i="2"/>
  <c r="V871" i="2" s="1"/>
  <c r="W871" i="2"/>
  <c r="R903" i="2"/>
  <c r="V903" i="2" s="1"/>
  <c r="W903" i="2"/>
  <c r="R935" i="2"/>
  <c r="V935" i="2" s="1"/>
  <c r="W935" i="2"/>
  <c r="R967" i="2"/>
  <c r="V967" i="2" s="1"/>
  <c r="W967" i="2"/>
  <c r="R983" i="2"/>
  <c r="V983" i="2" s="1"/>
  <c r="R1015" i="2"/>
  <c r="V1015" i="2" s="1"/>
  <c r="W1015" i="2"/>
  <c r="R1047" i="2"/>
  <c r="V1047" i="2" s="1"/>
  <c r="W1047" i="2"/>
  <c r="R1063" i="2"/>
  <c r="V1063" i="2" s="1"/>
  <c r="R1095" i="2"/>
  <c r="V1095" i="2" s="1"/>
  <c r="W1095" i="2"/>
  <c r="R1127" i="2"/>
  <c r="V1127" i="2" s="1"/>
  <c r="R1143" i="2"/>
  <c r="V1143" i="2" s="1"/>
  <c r="W1143" i="2"/>
  <c r="R1175" i="2"/>
  <c r="V1175" i="2" s="1"/>
  <c r="W1175" i="2"/>
  <c r="R1191" i="2"/>
  <c r="V1191" i="2" s="1"/>
  <c r="W1191" i="2"/>
  <c r="R1207" i="2"/>
  <c r="V1207" i="2" s="1"/>
  <c r="W1207" i="2"/>
  <c r="R1223" i="2"/>
  <c r="V1223" i="2" s="1"/>
  <c r="W1223" i="2"/>
  <c r="R1239" i="2"/>
  <c r="V1239" i="2" s="1"/>
  <c r="W1239" i="2"/>
  <c r="R1255" i="2"/>
  <c r="V1255" i="2" s="1"/>
  <c r="W1255" i="2"/>
  <c r="R1287" i="2"/>
  <c r="V1287" i="2" s="1"/>
  <c r="W1287" i="2"/>
  <c r="R1303" i="2"/>
  <c r="V1303" i="2" s="1"/>
  <c r="W1303" i="2"/>
  <c r="R1335" i="2"/>
  <c r="V1335" i="2" s="1"/>
  <c r="W1335" i="2"/>
  <c r="R1351" i="2"/>
  <c r="V1351" i="2" s="1"/>
  <c r="W1351" i="2"/>
  <c r="R1383" i="2"/>
  <c r="V1383" i="2" s="1"/>
  <c r="R1415" i="2"/>
  <c r="V1415" i="2" s="1"/>
  <c r="W1415" i="2"/>
  <c r="R1447" i="2"/>
  <c r="V1447" i="2" s="1"/>
  <c r="W1447" i="2"/>
  <c r="R1463" i="2"/>
  <c r="V1463" i="2" s="1"/>
  <c r="W1463" i="2"/>
  <c r="R1495" i="2"/>
  <c r="V1495" i="2" s="1"/>
  <c r="W1495" i="2"/>
  <c r="R1527" i="2"/>
  <c r="V1527" i="2" s="1"/>
  <c r="W1527" i="2"/>
  <c r="R1543" i="2"/>
  <c r="V1543" i="2" s="1"/>
  <c r="W1543" i="2"/>
  <c r="R1575" i="2"/>
  <c r="V1575" i="2" s="1"/>
  <c r="W1575" i="2"/>
  <c r="R1607" i="2"/>
  <c r="V1607" i="2" s="1"/>
  <c r="W1607" i="2"/>
  <c r="R1623" i="2"/>
  <c r="V1623" i="2" s="1"/>
  <c r="W1623" i="2"/>
  <c r="R1655" i="2"/>
  <c r="V1655" i="2" s="1"/>
  <c r="W1655" i="2"/>
  <c r="R1687" i="2"/>
  <c r="V1687" i="2" s="1"/>
  <c r="W1687" i="2"/>
  <c r="R1719" i="2"/>
  <c r="V1719" i="2" s="1"/>
  <c r="W1719" i="2"/>
  <c r="R1735" i="2"/>
  <c r="V1735" i="2" s="1"/>
  <c r="R1767" i="2"/>
  <c r="V1767" i="2" s="1"/>
  <c r="W1767" i="2"/>
  <c r="R1783" i="2"/>
  <c r="V1783" i="2" s="1"/>
  <c r="R25" i="2"/>
  <c r="V25" i="2" s="1"/>
  <c r="W25" i="2"/>
  <c r="R149" i="2"/>
  <c r="V149" i="2" s="1"/>
  <c r="W149" i="2"/>
  <c r="R201" i="2"/>
  <c r="V201" i="2" s="1"/>
  <c r="W201" i="2"/>
  <c r="R349" i="2"/>
  <c r="V349" i="2" s="1"/>
  <c r="W349" i="2"/>
  <c r="R429" i="2"/>
  <c r="V429" i="2" s="1"/>
  <c r="W429" i="2"/>
  <c r="R541" i="2"/>
  <c r="V541" i="2" s="1"/>
  <c r="W541" i="2"/>
  <c r="R689" i="2"/>
  <c r="V689" i="2" s="1"/>
  <c r="W689" i="2"/>
  <c r="R829" i="2"/>
  <c r="V829" i="2" s="1"/>
  <c r="W829" i="2"/>
  <c r="R1037" i="2"/>
  <c r="V1037" i="2" s="1"/>
  <c r="W1037" i="2"/>
  <c r="R1117" i="2"/>
  <c r="V1117" i="2" s="1"/>
  <c r="W1117" i="2"/>
  <c r="R1329" i="2"/>
  <c r="V1329" i="2" s="1"/>
  <c r="W1329" i="2"/>
  <c r="R1465" i="2"/>
  <c r="V1465" i="2" s="1"/>
  <c r="W1465" i="2"/>
  <c r="R1561" i="2"/>
  <c r="V1561" i="2" s="1"/>
  <c r="W1561" i="2"/>
  <c r="R1693" i="2"/>
  <c r="V1693" i="2" s="1"/>
  <c r="W1693" i="2"/>
  <c r="R249" i="2"/>
  <c r="V249" i="2" s="1"/>
  <c r="R569" i="2"/>
  <c r="V569" i="2" s="1"/>
  <c r="R813" i="2"/>
  <c r="V813" i="2" s="1"/>
  <c r="R1101" i="2"/>
  <c r="V1101" i="2" s="1"/>
  <c r="W1101" i="2"/>
  <c r="R1597" i="2"/>
  <c r="V1597" i="2" s="1"/>
  <c r="W1597" i="2"/>
  <c r="R32" i="2"/>
  <c r="V32" i="2" s="1"/>
  <c r="W32" i="2"/>
  <c r="R68" i="2"/>
  <c r="V68" i="2" s="1"/>
  <c r="W68" i="2"/>
  <c r="R120" i="2"/>
  <c r="V120" i="2" s="1"/>
  <c r="W120" i="2"/>
  <c r="R152" i="2"/>
  <c r="V152" i="2" s="1"/>
  <c r="W152" i="2"/>
  <c r="R172" i="2"/>
  <c r="V172" i="2" s="1"/>
  <c r="W172" i="2"/>
  <c r="R224" i="2"/>
  <c r="V224" i="2" s="1"/>
  <c r="W224" i="2"/>
  <c r="R292" i="2"/>
  <c r="V292" i="2" s="1"/>
  <c r="W292" i="2"/>
  <c r="R348" i="2"/>
  <c r="V348" i="2" s="1"/>
  <c r="W348" i="2"/>
  <c r="R420" i="2"/>
  <c r="V420" i="2" s="1"/>
  <c r="W420" i="2"/>
  <c r="R456" i="2"/>
  <c r="V456" i="2" s="1"/>
  <c r="W456" i="2"/>
  <c r="R488" i="2"/>
  <c r="V488" i="2" s="1"/>
  <c r="W488" i="2"/>
  <c r="R520" i="2"/>
  <c r="V520" i="2" s="1"/>
  <c r="W520" i="2"/>
  <c r="R580" i="2"/>
  <c r="V580" i="2" s="1"/>
  <c r="W580" i="2"/>
  <c r="R596" i="2"/>
  <c r="V596" i="2" s="1"/>
  <c r="W596" i="2"/>
  <c r="R636" i="2"/>
  <c r="V636" i="2" s="1"/>
  <c r="W636" i="2"/>
  <c r="R692" i="2"/>
  <c r="V692" i="2" s="1"/>
  <c r="W692" i="2"/>
  <c r="R740" i="2"/>
  <c r="V740" i="2" s="1"/>
  <c r="W740" i="2"/>
  <c r="R768" i="2"/>
  <c r="V768" i="2" s="1"/>
  <c r="W768" i="2"/>
  <c r="R808" i="2"/>
  <c r="V808" i="2" s="1"/>
  <c r="W808" i="2"/>
  <c r="R836" i="2"/>
  <c r="V836" i="2" s="1"/>
  <c r="W836" i="2"/>
  <c r="R868" i="2"/>
  <c r="V868" i="2" s="1"/>
  <c r="W868" i="2"/>
  <c r="R952" i="2"/>
  <c r="V952" i="2" s="1"/>
  <c r="W952" i="2"/>
  <c r="R1012" i="2"/>
  <c r="V1012" i="2" s="1"/>
  <c r="W1012" i="2"/>
  <c r="R1028" i="2"/>
  <c r="V1028" i="2" s="1"/>
  <c r="W1028" i="2"/>
  <c r="R1076" i="2"/>
  <c r="V1076" i="2" s="1"/>
  <c r="W1076" i="2"/>
  <c r="R1148" i="2"/>
  <c r="V1148" i="2" s="1"/>
  <c r="W1148" i="2"/>
  <c r="R1168" i="2"/>
  <c r="V1168" i="2" s="1"/>
  <c r="W1168" i="2"/>
  <c r="R1200" i="2"/>
  <c r="V1200" i="2" s="1"/>
  <c r="W1200" i="2"/>
  <c r="R1268" i="2"/>
  <c r="V1268" i="2" s="1"/>
  <c r="W1268" i="2"/>
  <c r="R1332" i="2"/>
  <c r="V1332" i="2" s="1"/>
  <c r="W1332" i="2"/>
  <c r="R1388" i="2"/>
  <c r="V1388" i="2" s="1"/>
  <c r="W1388" i="2"/>
  <c r="R1448" i="2"/>
  <c r="V1448" i="2" s="1"/>
  <c r="W1448" i="2"/>
  <c r="R1484" i="2"/>
  <c r="V1484" i="2" s="1"/>
  <c r="W1484" i="2"/>
  <c r="R1516" i="2"/>
  <c r="V1516" i="2" s="1"/>
  <c r="W1516" i="2"/>
  <c r="R1556" i="2"/>
  <c r="V1556" i="2" s="1"/>
  <c r="W1556" i="2"/>
  <c r="R1572" i="2"/>
  <c r="V1572" i="2" s="1"/>
  <c r="W1572" i="2"/>
  <c r="R1652" i="2"/>
  <c r="V1652" i="2" s="1"/>
  <c r="W1652" i="2"/>
  <c r="R1668" i="2"/>
  <c r="V1668" i="2" s="1"/>
  <c r="W1668" i="2"/>
  <c r="R1720" i="2"/>
  <c r="V1720" i="2" s="1"/>
  <c r="W1720" i="2"/>
  <c r="R48" i="2"/>
  <c r="V48" i="2" s="1"/>
  <c r="R376" i="2"/>
  <c r="V376" i="2" s="1"/>
  <c r="R668" i="2"/>
  <c r="V668" i="2" s="1"/>
  <c r="W668" i="2"/>
  <c r="R1056" i="2"/>
  <c r="V1056" i="2" s="1"/>
  <c r="R1424" i="2"/>
  <c r="V1424" i="2" s="1"/>
  <c r="R65" i="2"/>
  <c r="V65" i="2" s="1"/>
  <c r="W65" i="2"/>
  <c r="R121" i="2"/>
  <c r="V121" i="2" s="1"/>
  <c r="W121" i="2"/>
  <c r="R265" i="2"/>
  <c r="V265" i="2" s="1"/>
  <c r="W265" i="2"/>
  <c r="R353" i="2"/>
  <c r="V353" i="2" s="1"/>
  <c r="W353" i="2"/>
  <c r="R513" i="2"/>
  <c r="V513" i="2" s="1"/>
  <c r="W513" i="2"/>
  <c r="R693" i="2"/>
  <c r="V693" i="2" s="1"/>
  <c r="W693" i="2"/>
  <c r="R809" i="2"/>
  <c r="V809" i="2" s="1"/>
  <c r="W809" i="2"/>
  <c r="R865" i="2"/>
  <c r="V865" i="2" s="1"/>
  <c r="W865" i="2"/>
  <c r="R1033" i="2"/>
  <c r="V1033" i="2" s="1"/>
  <c r="W1033" i="2"/>
  <c r="R1157" i="2"/>
  <c r="V1157" i="2" s="1"/>
  <c r="W1157" i="2"/>
  <c r="R1305" i="2"/>
  <c r="V1305" i="2" s="1"/>
  <c r="W1305" i="2"/>
  <c r="R1473" i="2"/>
  <c r="V1473" i="2" s="1"/>
  <c r="W1473" i="2"/>
  <c r="R1521" i="2"/>
  <c r="V1521" i="2" s="1"/>
  <c r="W1521" i="2"/>
  <c r="R1677" i="2"/>
  <c r="V1677" i="2" s="1"/>
  <c r="W1677" i="2"/>
  <c r="R921" i="2"/>
  <c r="V921" i="2" s="1"/>
  <c r="W921" i="2"/>
  <c r="R1433" i="2"/>
  <c r="V1433" i="2" s="1"/>
  <c r="R174" i="2"/>
  <c r="V174" i="2" s="1"/>
  <c r="W177" i="2" s="1"/>
  <c r="W174" i="2"/>
  <c r="R382" i="2"/>
  <c r="V382" i="2" s="1"/>
  <c r="R446" i="2"/>
  <c r="V446" i="2" s="1"/>
  <c r="R710" i="2"/>
  <c r="V710" i="2" s="1"/>
  <c r="R366" i="2"/>
  <c r="V366" i="2" s="1"/>
  <c r="W366" i="2"/>
  <c r="R49" i="2"/>
  <c r="V49" i="2" s="1"/>
  <c r="W49" i="2"/>
  <c r="R185" i="2"/>
  <c r="V185" i="2" s="1"/>
  <c r="W185" i="2"/>
  <c r="R237" i="2"/>
  <c r="V237" i="2" s="1"/>
  <c r="R297" i="2"/>
  <c r="V297" i="2" s="1"/>
  <c r="W297" i="2"/>
  <c r="R317" i="2"/>
  <c r="V317" i="2" s="1"/>
  <c r="R377" i="2"/>
  <c r="V377" i="2" s="1"/>
  <c r="R433" i="2"/>
  <c r="V433" i="2" s="1"/>
  <c r="W433" i="2"/>
  <c r="R549" i="2"/>
  <c r="V549" i="2" s="1"/>
  <c r="R621" i="2"/>
  <c r="V621" i="2" s="1"/>
  <c r="W621" i="2"/>
  <c r="R92" i="2"/>
  <c r="V92" i="2" s="1"/>
  <c r="W92" i="2"/>
  <c r="R196" i="2"/>
  <c r="V196" i="2" s="1"/>
  <c r="W196" i="2"/>
  <c r="R276" i="2"/>
  <c r="V276" i="2" s="1"/>
  <c r="R308" i="2"/>
  <c r="V308" i="2" s="1"/>
  <c r="R356" i="2"/>
  <c r="V356" i="2" s="1"/>
  <c r="W356" i="2"/>
  <c r="R380" i="2"/>
  <c r="V380" i="2" s="1"/>
  <c r="R440" i="2"/>
  <c r="V440" i="2" s="1"/>
  <c r="R528" i="2"/>
  <c r="V528" i="2" s="1"/>
  <c r="R656" i="2"/>
  <c r="V656" i="2" s="1"/>
  <c r="R708" i="2"/>
  <c r="V708" i="2" s="1"/>
  <c r="R816" i="2"/>
  <c r="V816" i="2" s="1"/>
  <c r="R884" i="2"/>
  <c r="V884" i="2" s="1"/>
  <c r="W884" i="2"/>
  <c r="R936" i="2"/>
  <c r="V936" i="2" s="1"/>
  <c r="W936" i="2"/>
  <c r="R984" i="2"/>
  <c r="V984" i="2" s="1"/>
  <c r="R1060" i="2"/>
  <c r="V1060" i="2" s="1"/>
  <c r="R1128" i="2"/>
  <c r="V1128" i="2" s="1"/>
  <c r="R1152" i="2"/>
  <c r="V1152" i="2" s="1"/>
  <c r="R1244" i="2"/>
  <c r="V1244" i="2" s="1"/>
  <c r="W1244" i="2"/>
  <c r="R1288" i="2"/>
  <c r="V1288" i="2" s="1"/>
  <c r="W1288" i="2"/>
  <c r="R1376" i="2"/>
  <c r="V1376" i="2" s="1"/>
  <c r="W1376" i="2"/>
  <c r="R1532" i="2"/>
  <c r="V1532" i="2" s="1"/>
  <c r="R1776" i="2"/>
  <c r="V1776" i="2" s="1"/>
  <c r="R653" i="2"/>
  <c r="V653" i="2" s="1"/>
  <c r="W653" i="2"/>
  <c r="R709" i="2"/>
  <c r="V709" i="2" s="1"/>
  <c r="R817" i="2"/>
  <c r="V817" i="2" s="1"/>
  <c r="R901" i="2"/>
  <c r="V901" i="2" s="1"/>
  <c r="W901" i="2"/>
  <c r="R929" i="2"/>
  <c r="V929" i="2" s="1"/>
  <c r="W929" i="2"/>
  <c r="R973" i="2"/>
  <c r="V973" i="2" s="1"/>
  <c r="R1105" i="2"/>
  <c r="V1105" i="2" s="1"/>
  <c r="W1105" i="2"/>
  <c r="R1293" i="2"/>
  <c r="V1293" i="2" s="1"/>
  <c r="W1293" i="2"/>
  <c r="R1321" i="2"/>
  <c r="V1321" i="2" s="1"/>
  <c r="W1321" i="2"/>
  <c r="R1377" i="2"/>
  <c r="V1377" i="2" s="1"/>
  <c r="W1377" i="2"/>
  <c r="R1437" i="2"/>
  <c r="V1437" i="2" s="1"/>
  <c r="R1589" i="2"/>
  <c r="V1589" i="2" s="1"/>
  <c r="W1589" i="2"/>
  <c r="R1637" i="2"/>
  <c r="V1637" i="2" s="1"/>
  <c r="W1637" i="2"/>
  <c r="R1733" i="2"/>
  <c r="V1733" i="2" s="1"/>
  <c r="W1733" i="2"/>
  <c r="R1765" i="2"/>
  <c r="V1765" i="2" s="1"/>
  <c r="W1765" i="2"/>
  <c r="R1797" i="2"/>
  <c r="V1797" i="2" s="1"/>
  <c r="R1756" i="2"/>
  <c r="V1756" i="2" s="1"/>
  <c r="W1756" i="2"/>
  <c r="R1736" i="2"/>
  <c r="V1736" i="2" s="1"/>
  <c r="R1632" i="2"/>
  <c r="V1632" i="2" s="1"/>
  <c r="W1632" i="2"/>
  <c r="R1452" i="2"/>
  <c r="V1452" i="2" s="1"/>
  <c r="R1400" i="2"/>
  <c r="V1400" i="2" s="1"/>
  <c r="W1400" i="2"/>
  <c r="R18" i="2"/>
  <c r="V18" i="2" s="1"/>
  <c r="W18" i="2"/>
  <c r="R34" i="2"/>
  <c r="V34" i="2" s="1"/>
  <c r="W34" i="2"/>
  <c r="R110" i="2"/>
  <c r="V110" i="2" s="1"/>
  <c r="W110" i="2"/>
  <c r="R126" i="2"/>
  <c r="V126" i="2" s="1"/>
  <c r="W126" i="2"/>
  <c r="R166" i="2"/>
  <c r="V166" i="2" s="1"/>
  <c r="W166" i="2"/>
  <c r="R222" i="2"/>
  <c r="V222" i="2" s="1"/>
  <c r="W222" i="2"/>
  <c r="R266" i="2"/>
  <c r="V266" i="2" s="1"/>
  <c r="W266" i="2"/>
  <c r="R350" i="2"/>
  <c r="V350" i="2" s="1"/>
  <c r="W350" i="2"/>
  <c r="R390" i="2"/>
  <c r="V390" i="2" s="1"/>
  <c r="W390" i="2"/>
  <c r="R450" i="2"/>
  <c r="V450" i="2" s="1"/>
  <c r="W450" i="2"/>
  <c r="R466" i="2"/>
  <c r="V466" i="2" s="1"/>
  <c r="W466" i="2"/>
  <c r="R514" i="2"/>
  <c r="V514" i="2" s="1"/>
  <c r="W514" i="2"/>
  <c r="R542" i="2"/>
  <c r="V542" i="2" s="1"/>
  <c r="W542" i="2"/>
  <c r="R598" i="2"/>
  <c r="V598" i="2" s="1"/>
  <c r="W598" i="2"/>
  <c r="R638" i="2"/>
  <c r="V638" i="2" s="1"/>
  <c r="W638" i="2"/>
  <c r="R674" i="2"/>
  <c r="V674" i="2" s="1"/>
  <c r="W674" i="2"/>
  <c r="R734" i="2"/>
  <c r="V734" i="2" s="1"/>
  <c r="W734" i="2"/>
  <c r="R750" i="2"/>
  <c r="V750" i="2" s="1"/>
  <c r="W750" i="2"/>
  <c r="R806" i="2"/>
  <c r="V806" i="2" s="1"/>
  <c r="W806" i="2"/>
  <c r="R834" i="2"/>
  <c r="V834" i="2" s="1"/>
  <c r="W834" i="2"/>
  <c r="R866" i="2"/>
  <c r="V866" i="2" s="1"/>
  <c r="W866" i="2"/>
  <c r="R950" i="2"/>
  <c r="V950" i="2" s="1"/>
  <c r="W950" i="2"/>
  <c r="R990" i="2"/>
  <c r="V990" i="2" s="1"/>
  <c r="W990" i="2"/>
  <c r="R1022" i="2"/>
  <c r="V1022" i="2" s="1"/>
  <c r="W1022" i="2"/>
  <c r="R1038" i="2"/>
  <c r="V1038" i="2" s="1"/>
  <c r="W1038" i="2"/>
  <c r="R1082" i="2"/>
  <c r="V1082" i="2" s="1"/>
  <c r="W1082" i="2"/>
  <c r="R1106" i="2"/>
  <c r="V1106" i="2" s="1"/>
  <c r="W1106" i="2"/>
  <c r="R1166" i="2"/>
  <c r="V1166" i="2" s="1"/>
  <c r="W1166" i="2"/>
  <c r="R1182" i="2"/>
  <c r="V1182" i="2" s="1"/>
  <c r="W1182" i="2"/>
  <c r="R1214" i="2"/>
  <c r="V1214" i="2" s="1"/>
  <c r="W1214" i="2"/>
  <c r="R1282" i="2"/>
  <c r="V1282" i="2" s="1"/>
  <c r="W1282" i="2"/>
  <c r="R1342" i="2"/>
  <c r="V1342" i="2" s="1"/>
  <c r="W1342" i="2"/>
  <c r="R1422" i="2"/>
  <c r="V1422" i="2" s="1"/>
  <c r="W1422" i="2"/>
  <c r="R1510" i="2"/>
  <c r="V1510" i="2" s="1"/>
  <c r="W1510" i="2"/>
  <c r="R6" i="2"/>
  <c r="V6" i="2" s="1"/>
  <c r="W6" i="2"/>
  <c r="R22" i="2"/>
  <c r="V22" i="2" s="1"/>
  <c r="W22" i="2"/>
  <c r="R38" i="2"/>
  <c r="V38" i="2" s="1"/>
  <c r="W38" i="2"/>
  <c r="R74" i="2"/>
  <c r="V74" i="2" s="1"/>
  <c r="W74" i="2"/>
  <c r="R114" i="2"/>
  <c r="V114" i="2" s="1"/>
  <c r="W114" i="2"/>
  <c r="R130" i="2"/>
  <c r="V130" i="2" s="1"/>
  <c r="W130" i="2"/>
  <c r="R146" i="2"/>
  <c r="V146" i="2" s="1"/>
  <c r="W146" i="2"/>
  <c r="R170" i="2"/>
  <c r="V170" i="2" s="1"/>
  <c r="W170" i="2"/>
  <c r="R210" i="2"/>
  <c r="V210" i="2" s="1"/>
  <c r="W210" i="2"/>
  <c r="R226" i="2"/>
  <c r="V226" i="2" s="1"/>
  <c r="W226" i="2"/>
  <c r="R270" i="2"/>
  <c r="V270" i="2" s="1"/>
  <c r="W270" i="2"/>
  <c r="R302" i="2"/>
  <c r="V302" i="2" s="1"/>
  <c r="W302" i="2"/>
  <c r="R354" i="2"/>
  <c r="V354" i="2" s="1"/>
  <c r="W354" i="2"/>
  <c r="R394" i="2"/>
  <c r="V394" i="2" s="1"/>
  <c r="W394" i="2"/>
  <c r="R418" i="2"/>
  <c r="V418" i="2" s="1"/>
  <c r="W418" i="2"/>
  <c r="R454" i="2"/>
  <c r="V454" i="2" s="1"/>
  <c r="W454" i="2"/>
  <c r="R470" i="2"/>
  <c r="V470" i="2" s="1"/>
  <c r="W470" i="2"/>
  <c r="R486" i="2"/>
  <c r="V486" i="2" s="1"/>
  <c r="W486" i="2"/>
  <c r="R502" i="2"/>
  <c r="V502" i="2" s="1"/>
  <c r="W502" i="2"/>
  <c r="R518" i="2"/>
  <c r="V518" i="2" s="1"/>
  <c r="W518" i="2"/>
  <c r="R562" i="2"/>
  <c r="V562" i="2" s="1"/>
  <c r="W562" i="2"/>
  <c r="R586" i="2"/>
  <c r="V586" i="2" s="1"/>
  <c r="W586" i="2"/>
  <c r="R602" i="2"/>
  <c r="V602" i="2" s="1"/>
  <c r="W602" i="2"/>
  <c r="R626" i="2"/>
  <c r="V626" i="2" s="1"/>
  <c r="W626" i="2"/>
  <c r="R646" i="2"/>
  <c r="V646" i="2" s="1"/>
  <c r="W646" i="2"/>
  <c r="R678" i="2"/>
  <c r="V678" i="2" s="1"/>
  <c r="W678" i="2"/>
  <c r="R722" i="2"/>
  <c r="V722" i="2" s="1"/>
  <c r="W722" i="2"/>
  <c r="R738" i="2"/>
  <c r="V738" i="2" s="1"/>
  <c r="W738" i="2"/>
  <c r="R770" i="2"/>
  <c r="V770" i="2" s="1"/>
  <c r="W770" i="2"/>
  <c r="R786" i="2"/>
  <c r="V786" i="2" s="1"/>
  <c r="W786" i="2"/>
  <c r="R822" i="2"/>
  <c r="V822" i="2" s="1"/>
  <c r="W822" i="2"/>
  <c r="R838" i="2"/>
  <c r="V838" i="2" s="1"/>
  <c r="W838" i="2"/>
  <c r="R854" i="2"/>
  <c r="V854" i="2" s="1"/>
  <c r="W854" i="2"/>
  <c r="R870" i="2"/>
  <c r="V870" i="2" s="1"/>
  <c r="W870" i="2"/>
  <c r="R918" i="2"/>
  <c r="V918" i="2" s="1"/>
  <c r="W918" i="2"/>
  <c r="R962" i="2"/>
  <c r="V962" i="2" s="1"/>
  <c r="W962" i="2"/>
  <c r="R994" i="2"/>
  <c r="V994" i="2" s="1"/>
  <c r="W994" i="2"/>
  <c r="R1010" i="2"/>
  <c r="V1010" i="2" s="1"/>
  <c r="W1010" i="2"/>
  <c r="R1026" i="2"/>
  <c r="V1026" i="2" s="1"/>
  <c r="W1026" i="2"/>
  <c r="R1042" i="2"/>
  <c r="V1042" i="2" s="1"/>
  <c r="W1042" i="2"/>
  <c r="R1070" i="2"/>
  <c r="V1070" i="2" s="1"/>
  <c r="W1070" i="2"/>
  <c r="R1090" i="2"/>
  <c r="V1090" i="2" s="1"/>
  <c r="W1090" i="2"/>
  <c r="R1110" i="2"/>
  <c r="V1110" i="2" s="1"/>
  <c r="W1110" i="2"/>
  <c r="R1154" i="2"/>
  <c r="V1154" i="2" s="1"/>
  <c r="W1154" i="2"/>
  <c r="R1170" i="2"/>
  <c r="V1170" i="2" s="1"/>
  <c r="W1170" i="2"/>
  <c r="R1186" i="2"/>
  <c r="V1186" i="2" s="1"/>
  <c r="W1186" i="2"/>
  <c r="R1202" i="2"/>
  <c r="V1202" i="2" s="1"/>
  <c r="W1202" i="2"/>
  <c r="R1218" i="2"/>
  <c r="V1218" i="2" s="1"/>
  <c r="W1218" i="2"/>
  <c r="R1286" i="2"/>
  <c r="V1286" i="2" s="1"/>
  <c r="W1286" i="2"/>
  <c r="R1326" i="2"/>
  <c r="V1326" i="2" s="1"/>
  <c r="W1326" i="2"/>
  <c r="R1346" i="2"/>
  <c r="V1346" i="2" s="1"/>
  <c r="W1346" i="2"/>
  <c r="R1390" i="2"/>
  <c r="V1390" i="2" s="1"/>
  <c r="W1390" i="2"/>
  <c r="R1430" i="2"/>
  <c r="V1430" i="2" s="1"/>
  <c r="W1430" i="2"/>
  <c r="R1466" i="2"/>
  <c r="V1466" i="2" s="1"/>
  <c r="W1466" i="2"/>
  <c r="R1482" i="2"/>
  <c r="V1482" i="2" s="1"/>
  <c r="W1482" i="2"/>
  <c r="R1498" i="2"/>
  <c r="V1498" i="2" s="1"/>
  <c r="W1498" i="2"/>
  <c r="R1514" i="2"/>
  <c r="V1514" i="2" s="1"/>
  <c r="W1514" i="2"/>
  <c r="R1542" i="2"/>
  <c r="V1542" i="2" s="1"/>
  <c r="W1542" i="2"/>
  <c r="R1558" i="2"/>
  <c r="V1558" i="2" s="1"/>
  <c r="W1558" i="2"/>
  <c r="R1574" i="2"/>
  <c r="V1574" i="2" s="1"/>
  <c r="W1574" i="2"/>
  <c r="R1622" i="2"/>
  <c r="V1622" i="2" s="1"/>
  <c r="W1622" i="2"/>
  <c r="R1654" i="2"/>
  <c r="V1654" i="2" s="1"/>
  <c r="W1654" i="2"/>
  <c r="R1670" i="2"/>
  <c r="V1670" i="2" s="1"/>
  <c r="W1670" i="2"/>
  <c r="R1690" i="2"/>
  <c r="V1690" i="2" s="1"/>
  <c r="W1690" i="2"/>
  <c r="R1718" i="2"/>
  <c r="V1718" i="2" s="1"/>
  <c r="W1718" i="2"/>
  <c r="R33" i="2"/>
  <c r="V33" i="2" s="1"/>
  <c r="W33" i="2"/>
  <c r="R129" i="2"/>
  <c r="V129" i="2" s="1"/>
  <c r="W129" i="2"/>
  <c r="R261" i="2"/>
  <c r="V261" i="2" s="1"/>
  <c r="W261" i="2"/>
  <c r="R369" i="2"/>
  <c r="V369" i="2" s="1"/>
  <c r="W369" i="2"/>
  <c r="R465" i="2"/>
  <c r="V465" i="2" s="1"/>
  <c r="W465" i="2"/>
  <c r="R565" i="2"/>
  <c r="V565" i="2" s="1"/>
  <c r="W565" i="2"/>
  <c r="R617" i="2"/>
  <c r="V617" i="2" s="1"/>
  <c r="W617" i="2"/>
  <c r="R673" i="2"/>
  <c r="V673" i="2" s="1"/>
  <c r="W673" i="2"/>
  <c r="R789" i="2"/>
  <c r="V789" i="2" s="1"/>
  <c r="W789" i="2"/>
  <c r="R849" i="2"/>
  <c r="V849" i="2" s="1"/>
  <c r="W849" i="2"/>
  <c r="R993" i="2"/>
  <c r="V993" i="2" s="1"/>
  <c r="W993" i="2"/>
  <c r="R1041" i="2"/>
  <c r="V1041" i="2" s="1"/>
  <c r="W1041" i="2"/>
  <c r="R1121" i="2"/>
  <c r="V1121" i="2" s="1"/>
  <c r="W1121" i="2"/>
  <c r="R1193" i="2"/>
  <c r="V1193" i="2" s="1"/>
  <c r="W1193" i="2"/>
  <c r="R1325" i="2"/>
  <c r="V1325" i="2" s="1"/>
  <c r="W1325" i="2"/>
  <c r="R1441" i="2"/>
  <c r="V1441" i="2" s="1"/>
  <c r="W1441" i="2"/>
  <c r="R1513" i="2"/>
  <c r="V1513" i="2" s="1"/>
  <c r="W1513" i="2"/>
  <c r="R1649" i="2"/>
  <c r="V1649" i="2" s="1"/>
  <c r="W1649" i="2"/>
  <c r="R1701" i="2"/>
  <c r="V1701" i="2" s="1"/>
  <c r="W1701" i="2"/>
  <c r="R177" i="2"/>
  <c r="V177" i="2" s="1"/>
  <c r="R441" i="2"/>
  <c r="V441" i="2" s="1"/>
  <c r="R1149" i="2"/>
  <c r="V1149" i="2" s="1"/>
  <c r="R1313" i="2"/>
  <c r="V1313" i="2" s="1"/>
  <c r="W1313" i="2"/>
  <c r="R1385" i="2"/>
  <c r="V1385" i="2" s="1"/>
  <c r="W1385" i="2"/>
  <c r="R1729" i="2"/>
  <c r="V1729" i="2" s="1"/>
  <c r="W1729" i="2"/>
  <c r="R15" i="2"/>
  <c r="V15" i="2" s="1"/>
  <c r="W15" i="2"/>
  <c r="R31" i="2"/>
  <c r="V31" i="2" s="1"/>
  <c r="W31" i="2"/>
  <c r="R47" i="2"/>
  <c r="V47" i="2" s="1"/>
  <c r="R63" i="2"/>
  <c r="V63" i="2" s="1"/>
  <c r="W63" i="2"/>
  <c r="R79" i="2"/>
  <c r="V79" i="2" s="1"/>
  <c r="W79" i="2"/>
  <c r="R95" i="2"/>
  <c r="V95" i="2" s="1"/>
  <c r="W95" i="2"/>
  <c r="R111" i="2"/>
  <c r="V111" i="2" s="1"/>
  <c r="W111" i="2"/>
  <c r="R127" i="2"/>
  <c r="V127" i="2" s="1"/>
  <c r="W127" i="2"/>
  <c r="R143" i="2"/>
  <c r="V143" i="2" s="1"/>
  <c r="W143" i="2"/>
  <c r="R159" i="2"/>
  <c r="V159" i="2" s="1"/>
  <c r="W159" i="2"/>
  <c r="R175" i="2"/>
  <c r="V175" i="2" s="1"/>
  <c r="R191" i="2"/>
  <c r="V191" i="2" s="1"/>
  <c r="R207" i="2"/>
  <c r="V207" i="2" s="1"/>
  <c r="W207" i="2"/>
  <c r="R223" i="2"/>
  <c r="V223" i="2" s="1"/>
  <c r="W223" i="2"/>
  <c r="R239" i="2"/>
  <c r="V239" i="2" s="1"/>
  <c r="W239" i="2"/>
  <c r="R255" i="2"/>
  <c r="V255" i="2" s="1"/>
  <c r="R271" i="2"/>
  <c r="V271" i="2" s="1"/>
  <c r="W271" i="2"/>
  <c r="R287" i="2"/>
  <c r="V287" i="2" s="1"/>
  <c r="W287" i="2"/>
  <c r="R303" i="2"/>
  <c r="V303" i="2" s="1"/>
  <c r="W303" i="2"/>
  <c r="R319" i="2"/>
  <c r="V319" i="2" s="1"/>
  <c r="R335" i="2"/>
  <c r="V335" i="2" s="1"/>
  <c r="W335" i="2"/>
  <c r="R351" i="2"/>
  <c r="V351" i="2" s="1"/>
  <c r="W351" i="2"/>
  <c r="R367" i="2"/>
  <c r="V367" i="2" s="1"/>
  <c r="W367" i="2"/>
  <c r="R383" i="2"/>
  <c r="V383" i="2" s="1"/>
  <c r="R399" i="2"/>
  <c r="V399" i="2" s="1"/>
  <c r="W399" i="2"/>
  <c r="R415" i="2"/>
  <c r="V415" i="2" s="1"/>
  <c r="W415" i="2"/>
  <c r="R431" i="2"/>
  <c r="V431" i="2" s="1"/>
  <c r="W431" i="2"/>
  <c r="R447" i="2"/>
  <c r="V447" i="2" s="1"/>
  <c r="W447" i="2"/>
  <c r="R463" i="2"/>
  <c r="V463" i="2" s="1"/>
  <c r="W463" i="2"/>
  <c r="R479" i="2"/>
  <c r="V479" i="2" s="1"/>
  <c r="W479" i="2"/>
  <c r="R495" i="2"/>
  <c r="V495" i="2" s="1"/>
  <c r="W495" i="2"/>
  <c r="R511" i="2"/>
  <c r="V511" i="2" s="1"/>
  <c r="W511" i="2"/>
  <c r="R527" i="2"/>
  <c r="V527" i="2" s="1"/>
  <c r="R543" i="2"/>
  <c r="V543" i="2" s="1"/>
  <c r="W543" i="2"/>
  <c r="R559" i="2"/>
  <c r="V559" i="2" s="1"/>
  <c r="W559" i="2"/>
  <c r="R575" i="2"/>
  <c r="V575" i="2" s="1"/>
  <c r="W575" i="2"/>
  <c r="R591" i="2"/>
  <c r="V591" i="2" s="1"/>
  <c r="W591" i="2"/>
  <c r="R607" i="2"/>
  <c r="V607" i="2" s="1"/>
  <c r="W607" i="2"/>
  <c r="R623" i="2"/>
  <c r="V623" i="2" s="1"/>
  <c r="R639" i="2"/>
  <c r="V639" i="2" s="1"/>
  <c r="W639" i="2"/>
  <c r="R655" i="2"/>
  <c r="V655" i="2" s="1"/>
  <c r="R671" i="2"/>
  <c r="V671" i="2" s="1"/>
  <c r="W671" i="2"/>
  <c r="R687" i="2"/>
  <c r="V687" i="2" s="1"/>
  <c r="R703" i="2"/>
  <c r="V703" i="2" s="1"/>
  <c r="R719" i="2"/>
  <c r="V719" i="2" s="1"/>
  <c r="R735" i="2"/>
  <c r="V735" i="2" s="1"/>
  <c r="W735" i="2"/>
  <c r="R751" i="2"/>
  <c r="V751" i="2" s="1"/>
  <c r="W751" i="2"/>
  <c r="R767" i="2"/>
  <c r="V767" i="2" s="1"/>
  <c r="R783" i="2"/>
  <c r="V783" i="2" s="1"/>
  <c r="W783" i="2"/>
  <c r="R799" i="2"/>
  <c r="V799" i="2" s="1"/>
  <c r="R815" i="2"/>
  <c r="V815" i="2" s="1"/>
  <c r="R831" i="2"/>
  <c r="V831" i="2" s="1"/>
  <c r="W831" i="2"/>
  <c r="R847" i="2"/>
  <c r="V847" i="2" s="1"/>
  <c r="W847" i="2"/>
  <c r="R863" i="2"/>
  <c r="V863" i="2" s="1"/>
  <c r="W863" i="2"/>
  <c r="R879" i="2"/>
  <c r="V879" i="2" s="1"/>
  <c r="W879" i="2"/>
  <c r="R895" i="2"/>
  <c r="V895" i="2" s="1"/>
  <c r="R911" i="2"/>
  <c r="V911" i="2" s="1"/>
  <c r="W911" i="2"/>
  <c r="R927" i="2"/>
  <c r="V927" i="2" s="1"/>
  <c r="W927" i="2"/>
  <c r="R943" i="2"/>
  <c r="V943" i="2" s="1"/>
  <c r="W943" i="2"/>
  <c r="R959" i="2"/>
  <c r="V959" i="2" s="1"/>
  <c r="R975" i="2"/>
  <c r="V975" i="2" s="1"/>
  <c r="R991" i="2"/>
  <c r="V991" i="2" s="1"/>
  <c r="W991" i="2"/>
  <c r="R1007" i="2"/>
  <c r="V1007" i="2" s="1"/>
  <c r="W1007" i="2"/>
  <c r="R1023" i="2"/>
  <c r="V1023" i="2" s="1"/>
  <c r="W1023" i="2"/>
  <c r="R1039" i="2"/>
  <c r="V1039" i="2" s="1"/>
  <c r="W1039" i="2"/>
  <c r="R1055" i="2"/>
  <c r="V1055" i="2" s="1"/>
  <c r="R1071" i="2"/>
  <c r="V1071" i="2" s="1"/>
  <c r="W1071" i="2"/>
  <c r="R1087" i="2"/>
  <c r="V1087" i="2" s="1"/>
  <c r="R1103" i="2"/>
  <c r="V1103" i="2" s="1"/>
  <c r="R1119" i="2"/>
  <c r="V1119" i="2" s="1"/>
  <c r="W1119" i="2"/>
  <c r="R1135" i="2"/>
  <c r="V1135" i="2" s="1"/>
  <c r="R1151" i="2"/>
  <c r="V1151" i="2" s="1"/>
  <c r="R1167" i="2"/>
  <c r="V1167" i="2" s="1"/>
  <c r="W1167" i="2"/>
  <c r="R1183" i="2"/>
  <c r="V1183" i="2" s="1"/>
  <c r="W1183" i="2"/>
  <c r="R1199" i="2"/>
  <c r="V1199" i="2" s="1"/>
  <c r="W1199" i="2"/>
  <c r="R1215" i="2"/>
  <c r="V1215" i="2" s="1"/>
  <c r="W1215" i="2"/>
  <c r="R1231" i="2"/>
  <c r="V1231" i="2" s="1"/>
  <c r="W1231" i="2"/>
  <c r="R1247" i="2"/>
  <c r="V1247" i="2" s="1"/>
  <c r="W1247" i="2"/>
  <c r="R1263" i="2"/>
  <c r="V1263" i="2" s="1"/>
  <c r="W1263" i="2"/>
  <c r="R1279" i="2"/>
  <c r="V1279" i="2" s="1"/>
  <c r="W1279" i="2"/>
  <c r="R1295" i="2"/>
  <c r="V1295" i="2" s="1"/>
  <c r="W1295" i="2"/>
  <c r="R1311" i="2"/>
  <c r="V1311" i="2" s="1"/>
  <c r="W1311" i="2"/>
  <c r="R1327" i="2"/>
  <c r="V1327" i="2" s="1"/>
  <c r="W1327" i="2"/>
  <c r="R1343" i="2"/>
  <c r="V1343" i="2" s="1"/>
  <c r="W1343" i="2"/>
  <c r="R1359" i="2"/>
  <c r="V1359" i="2" s="1"/>
  <c r="R1375" i="2"/>
  <c r="V1375" i="2" s="1"/>
  <c r="W1375" i="2"/>
  <c r="R1391" i="2"/>
  <c r="V1391" i="2" s="1"/>
  <c r="W1391" i="2"/>
  <c r="R1407" i="2"/>
  <c r="V1407" i="2" s="1"/>
  <c r="R1423" i="2"/>
  <c r="V1423" i="2" s="1"/>
  <c r="W1423" i="2"/>
  <c r="R1439" i="2"/>
  <c r="V1439" i="2" s="1"/>
  <c r="W1439" i="2"/>
  <c r="R1455" i="2"/>
  <c r="V1455" i="2" s="1"/>
  <c r="W1455" i="2"/>
  <c r="R1471" i="2"/>
  <c r="V1471" i="2" s="1"/>
  <c r="W1471" i="2"/>
  <c r="R1487" i="2"/>
  <c r="V1487" i="2" s="1"/>
  <c r="W1487" i="2"/>
  <c r="R1503" i="2"/>
  <c r="V1503" i="2" s="1"/>
  <c r="W1503" i="2"/>
  <c r="R1519" i="2"/>
  <c r="V1519" i="2" s="1"/>
  <c r="W1519" i="2"/>
  <c r="R1535" i="2"/>
  <c r="V1535" i="2" s="1"/>
  <c r="W1535" i="2"/>
  <c r="R1551" i="2"/>
  <c r="V1551" i="2" s="1"/>
  <c r="W1551" i="2"/>
  <c r="R1567" i="2"/>
  <c r="V1567" i="2" s="1"/>
  <c r="W1567" i="2"/>
  <c r="R1583" i="2"/>
  <c r="V1583" i="2" s="1"/>
  <c r="W1583" i="2"/>
  <c r="R1599" i="2"/>
  <c r="V1599" i="2" s="1"/>
  <c r="W1599" i="2"/>
  <c r="R1615" i="2"/>
  <c r="V1615" i="2" s="1"/>
  <c r="W1615" i="2"/>
  <c r="R1631" i="2"/>
  <c r="V1631" i="2" s="1"/>
  <c r="W1631" i="2"/>
  <c r="R1647" i="2"/>
  <c r="V1647" i="2" s="1"/>
  <c r="W1647" i="2"/>
  <c r="R1663" i="2"/>
  <c r="V1663" i="2" s="1"/>
  <c r="W1663" i="2"/>
  <c r="R1679" i="2"/>
  <c r="V1679" i="2" s="1"/>
  <c r="W1679" i="2"/>
  <c r="R1695" i="2"/>
  <c r="V1695" i="2" s="1"/>
  <c r="W1695" i="2"/>
  <c r="R1711" i="2"/>
  <c r="V1711" i="2" s="1"/>
  <c r="W1711" i="2"/>
  <c r="R1727" i="2"/>
  <c r="V1727" i="2" s="1"/>
  <c r="W1727" i="2"/>
  <c r="R1743" i="2"/>
  <c r="V1743" i="2" s="1"/>
  <c r="R1759" i="2"/>
  <c r="V1759" i="2" s="1"/>
  <c r="W1759" i="2"/>
  <c r="R1775" i="2"/>
  <c r="V1775" i="2" s="1"/>
  <c r="R1791" i="2"/>
  <c r="V1791" i="2" s="1"/>
  <c r="R5" i="2"/>
  <c r="V5" i="2" s="1"/>
  <c r="W5" i="2"/>
  <c r="R69" i="2"/>
  <c r="V69" i="2" s="1"/>
  <c r="W69" i="2"/>
  <c r="R125" i="2"/>
  <c r="V125" i="2" s="1"/>
  <c r="W125" i="2"/>
  <c r="R169" i="2"/>
  <c r="V169" i="2" s="1"/>
  <c r="W169" i="2"/>
  <c r="R221" i="2"/>
  <c r="V221" i="2" s="1"/>
  <c r="W221" i="2"/>
  <c r="R293" i="2"/>
  <c r="V293" i="2" s="1"/>
  <c r="W293" i="2"/>
  <c r="R397" i="2"/>
  <c r="V397" i="2" s="1"/>
  <c r="W397" i="2"/>
  <c r="R469" i="2"/>
  <c r="V469" i="2" s="1"/>
  <c r="W469" i="2"/>
  <c r="R505" i="2"/>
  <c r="V505" i="2" s="1"/>
  <c r="W505" i="2"/>
  <c r="R581" i="2"/>
  <c r="V581" i="2" s="1"/>
  <c r="W581" i="2"/>
  <c r="R669" i="2"/>
  <c r="V669" i="2" s="1"/>
  <c r="W669" i="2"/>
  <c r="R725" i="2"/>
  <c r="V725" i="2" s="1"/>
  <c r="W725" i="2"/>
  <c r="R781" i="2"/>
  <c r="V781" i="2" s="1"/>
  <c r="W781" i="2"/>
  <c r="R853" i="2"/>
  <c r="V853" i="2" s="1"/>
  <c r="W853" i="2"/>
  <c r="R1009" i="2"/>
  <c r="V1009" i="2" s="1"/>
  <c r="W1009" i="2"/>
  <c r="R1069" i="2"/>
  <c r="V1069" i="2" s="1"/>
  <c r="W1069" i="2"/>
  <c r="R1177" i="2"/>
  <c r="V1177" i="2" s="1"/>
  <c r="W1177" i="2"/>
  <c r="R1285" i="2"/>
  <c r="V1285" i="2" s="1"/>
  <c r="W1285" i="2"/>
  <c r="R1393" i="2"/>
  <c r="V1393" i="2" s="1"/>
  <c r="W1393" i="2"/>
  <c r="R1485" i="2"/>
  <c r="V1485" i="2" s="1"/>
  <c r="W1485" i="2"/>
  <c r="R1549" i="2"/>
  <c r="V1549" i="2" s="1"/>
  <c r="W1549" i="2"/>
  <c r="R1577" i="2"/>
  <c r="V1577" i="2" s="1"/>
  <c r="W1577" i="2"/>
  <c r="R1657" i="2"/>
  <c r="V1657" i="2" s="1"/>
  <c r="W1657" i="2"/>
  <c r="R45" i="2"/>
  <c r="V45" i="2" s="1"/>
  <c r="R365" i="2"/>
  <c r="V365" i="2" s="1"/>
  <c r="R545" i="2"/>
  <c r="V545" i="2" s="1"/>
  <c r="W545" i="2"/>
  <c r="R665" i="2"/>
  <c r="V665" i="2" s="1"/>
  <c r="R1277" i="2"/>
  <c r="V1277" i="2" s="1"/>
  <c r="W1277" i="2"/>
  <c r="R8" i="2"/>
  <c r="V8" i="2" s="1"/>
  <c r="W8" i="2"/>
  <c r="R24" i="2"/>
  <c r="V24" i="2" s="1"/>
  <c r="W24" i="2"/>
  <c r="R60" i="2"/>
  <c r="V60" i="2" s="1"/>
  <c r="W60" i="2"/>
  <c r="R76" i="2"/>
  <c r="V76" i="2" s="1"/>
  <c r="W76" i="2"/>
  <c r="R112" i="2"/>
  <c r="V112" i="2" s="1"/>
  <c r="W112" i="2"/>
  <c r="R128" i="2"/>
  <c r="V128" i="2" s="1"/>
  <c r="W128" i="2"/>
  <c r="R144" i="2"/>
  <c r="V144" i="2" s="1"/>
  <c r="W144" i="2"/>
  <c r="R164" i="2"/>
  <c r="V164" i="2" s="1"/>
  <c r="W164" i="2"/>
  <c r="R200" i="2"/>
  <c r="V200" i="2" s="1"/>
  <c r="W200" i="2"/>
  <c r="R216" i="2"/>
  <c r="V216" i="2" s="1"/>
  <c r="W216" i="2"/>
  <c r="R232" i="2"/>
  <c r="V232" i="2" s="1"/>
  <c r="W232" i="2"/>
  <c r="R284" i="2"/>
  <c r="V284" i="2" s="1"/>
  <c r="W284" i="2"/>
  <c r="R340" i="2"/>
  <c r="V340" i="2" s="1"/>
  <c r="W340" i="2"/>
  <c r="R368" i="2"/>
  <c r="V368" i="2" s="1"/>
  <c r="W368" i="2"/>
  <c r="R400" i="2"/>
  <c r="V400" i="2" s="1"/>
  <c r="W400" i="2"/>
  <c r="R432" i="2"/>
  <c r="V432" i="2" s="1"/>
  <c r="W432" i="2"/>
  <c r="R464" i="2"/>
  <c r="V464" i="2" s="1"/>
  <c r="W464" i="2"/>
  <c r="R480" i="2"/>
  <c r="V480" i="2" s="1"/>
  <c r="W480" i="2"/>
  <c r="R496" i="2"/>
  <c r="V496" i="2" s="1"/>
  <c r="W496" i="2"/>
  <c r="R512" i="2"/>
  <c r="V512" i="2" s="1"/>
  <c r="W512" i="2"/>
  <c r="R540" i="2"/>
  <c r="V540" i="2" s="1"/>
  <c r="W540" i="2"/>
  <c r="R572" i="2"/>
  <c r="V572" i="2" s="1"/>
  <c r="W572" i="2"/>
  <c r="R588" i="2"/>
  <c r="V588" i="2" s="1"/>
  <c r="W588" i="2"/>
  <c r="R604" i="2"/>
  <c r="V604" i="2" s="1"/>
  <c r="W604" i="2"/>
  <c r="R628" i="2"/>
  <c r="V628" i="2" s="1"/>
  <c r="W628" i="2"/>
  <c r="R644" i="2"/>
  <c r="V644" i="2" s="1"/>
  <c r="W644" i="2"/>
  <c r="R676" i="2"/>
  <c r="V676" i="2" s="1"/>
  <c r="W676" i="2"/>
  <c r="R712" i="2"/>
  <c r="V712" i="2" s="1"/>
  <c r="W712" i="2"/>
  <c r="R732" i="2"/>
  <c r="V732" i="2" s="1"/>
  <c r="W732" i="2"/>
  <c r="R748" i="2"/>
  <c r="V748" i="2" s="1"/>
  <c r="W748" i="2"/>
  <c r="R776" i="2"/>
  <c r="V776" i="2" s="1"/>
  <c r="W776" i="2"/>
  <c r="R792" i="2"/>
  <c r="V792" i="2" s="1"/>
  <c r="W792" i="2"/>
  <c r="R828" i="2"/>
  <c r="V828" i="2" s="1"/>
  <c r="W828" i="2"/>
  <c r="R844" i="2"/>
  <c r="V844" i="2" s="1"/>
  <c r="W844" i="2"/>
  <c r="R860" i="2"/>
  <c r="V860" i="2" s="1"/>
  <c r="W860" i="2"/>
  <c r="R888" i="2"/>
  <c r="V888" i="2" s="1"/>
  <c r="W888" i="2"/>
  <c r="R924" i="2"/>
  <c r="V924" i="2" s="1"/>
  <c r="W924" i="2"/>
  <c r="R968" i="2"/>
  <c r="V968" i="2" s="1"/>
  <c r="W968" i="2"/>
  <c r="R1004" i="2"/>
  <c r="V1004" i="2" s="1"/>
  <c r="W1004" i="2"/>
  <c r="R1020" i="2"/>
  <c r="V1020" i="2" s="1"/>
  <c r="W1020" i="2"/>
  <c r="R1036" i="2"/>
  <c r="V1036" i="2" s="1"/>
  <c r="W1036" i="2"/>
  <c r="R1068" i="2"/>
  <c r="V1068" i="2" s="1"/>
  <c r="W1068" i="2"/>
  <c r="R1084" i="2"/>
  <c r="V1084" i="2" s="1"/>
  <c r="W1084" i="2"/>
  <c r="R1116" i="2"/>
  <c r="V1116" i="2" s="1"/>
  <c r="W1116" i="2"/>
  <c r="R1160" i="2"/>
  <c r="V1160" i="2" s="1"/>
  <c r="W1160" i="2"/>
  <c r="R1176" i="2"/>
  <c r="V1176" i="2" s="1"/>
  <c r="W1176" i="2"/>
  <c r="R1192" i="2"/>
  <c r="V1192" i="2" s="1"/>
  <c r="W1192" i="2"/>
  <c r="R1208" i="2"/>
  <c r="V1208" i="2" s="1"/>
  <c r="W1208" i="2"/>
  <c r="R1284" i="2"/>
  <c r="V1284" i="2" s="1"/>
  <c r="W1284" i="2"/>
  <c r="R1324" i="2"/>
  <c r="V1324" i="2" s="1"/>
  <c r="W1324" i="2"/>
  <c r="R1348" i="2"/>
  <c r="V1348" i="2" s="1"/>
  <c r="W1348" i="2"/>
  <c r="R1396" i="2"/>
  <c r="V1396" i="2" s="1"/>
  <c r="W1396" i="2"/>
  <c r="R1432" i="2"/>
  <c r="V1432" i="2" s="1"/>
  <c r="W1432" i="2"/>
  <c r="R1460" i="2"/>
  <c r="V1460" i="2" s="1"/>
  <c r="W1460" i="2"/>
  <c r="R1476" i="2"/>
  <c r="V1476" i="2" s="1"/>
  <c r="W1476" i="2"/>
  <c r="R1492" i="2"/>
  <c r="V1492" i="2" s="1"/>
  <c r="W1492" i="2"/>
  <c r="R1508" i="2"/>
  <c r="V1508" i="2" s="1"/>
  <c r="W1508" i="2"/>
  <c r="R1524" i="2"/>
  <c r="V1524" i="2" s="1"/>
  <c r="W1524" i="2"/>
  <c r="R1548" i="2"/>
  <c r="V1548" i="2" s="1"/>
  <c r="W1548" i="2"/>
  <c r="R1564" i="2"/>
  <c r="V1564" i="2" s="1"/>
  <c r="W1564" i="2"/>
  <c r="R1580" i="2"/>
  <c r="V1580" i="2" s="1"/>
  <c r="W1580" i="2"/>
  <c r="R1624" i="2"/>
  <c r="V1624" i="2" s="1"/>
  <c r="W1624" i="2"/>
  <c r="R1660" i="2"/>
  <c r="V1660" i="2" s="1"/>
  <c r="W1660" i="2"/>
  <c r="R1676" i="2"/>
  <c r="V1676" i="2" s="1"/>
  <c r="W1676" i="2"/>
  <c r="R1700" i="2"/>
  <c r="V1700" i="2" s="1"/>
  <c r="W1700" i="2"/>
  <c r="R1800" i="2"/>
  <c r="V1800" i="2" s="1"/>
  <c r="W1800" i="2"/>
  <c r="R156" i="2"/>
  <c r="V156" i="2" s="1"/>
  <c r="R332" i="2"/>
  <c r="V332" i="2" s="1"/>
  <c r="R448" i="2"/>
  <c r="V448" i="2" s="1"/>
  <c r="W448" i="2"/>
  <c r="R760" i="2"/>
  <c r="V760" i="2" s="1"/>
  <c r="R980" i="2"/>
  <c r="V980" i="2" s="1"/>
  <c r="R1124" i="2"/>
  <c r="V1124" i="2" s="1"/>
  <c r="W1124" i="2"/>
  <c r="R1312" i="2"/>
  <c r="V1312" i="2" s="1"/>
  <c r="W1312" i="2"/>
  <c r="R1608" i="2"/>
  <c r="V1608" i="2" s="1"/>
  <c r="W1608" i="2"/>
  <c r="R9" i="2"/>
  <c r="V9" i="2" s="1"/>
  <c r="W9" i="2"/>
  <c r="R101" i="2"/>
  <c r="V101" i="2" s="1"/>
  <c r="R141" i="2"/>
  <c r="V141" i="2" s="1"/>
  <c r="W141" i="2"/>
  <c r="R205" i="2"/>
  <c r="V205" i="2" s="1"/>
  <c r="W205" i="2"/>
  <c r="R301" i="2"/>
  <c r="V301" i="2" s="1"/>
  <c r="W301" i="2"/>
  <c r="R449" i="2"/>
  <c r="V449" i="2" s="1"/>
  <c r="W449" i="2"/>
  <c r="R493" i="2"/>
  <c r="V493" i="2" s="1"/>
  <c r="W493" i="2"/>
  <c r="R573" i="2"/>
  <c r="V573" i="2" s="1"/>
  <c r="W573" i="2"/>
  <c r="R633" i="2"/>
  <c r="V633" i="2" s="1"/>
  <c r="W633" i="2"/>
  <c r="R721" i="2"/>
  <c r="V721" i="2" s="1"/>
  <c r="W721" i="2"/>
  <c r="R773" i="2"/>
  <c r="V773" i="2" s="1"/>
  <c r="W773" i="2"/>
  <c r="R845" i="2"/>
  <c r="V845" i="2" s="1"/>
  <c r="W845" i="2"/>
  <c r="R917" i="2"/>
  <c r="V917" i="2" s="1"/>
  <c r="W917" i="2"/>
  <c r="R1013" i="2"/>
  <c r="V1013" i="2" s="1"/>
  <c r="W1013" i="2"/>
  <c r="R1081" i="2"/>
  <c r="V1081" i="2" s="1"/>
  <c r="W1081" i="2"/>
  <c r="R1173" i="2"/>
  <c r="V1173" i="2" s="1"/>
  <c r="W1173" i="2"/>
  <c r="R1217" i="2"/>
  <c r="V1217" i="2" s="1"/>
  <c r="W1217" i="2"/>
  <c r="R1369" i="2"/>
  <c r="V1369" i="2" s="1"/>
  <c r="W1369" i="2"/>
  <c r="R1457" i="2"/>
  <c r="V1457" i="2" s="1"/>
  <c r="W1457" i="2"/>
  <c r="R1501" i="2"/>
  <c r="V1501" i="2" s="1"/>
  <c r="W1501" i="2"/>
  <c r="R1557" i="2"/>
  <c r="V1557" i="2" s="1"/>
  <c r="W1557" i="2"/>
  <c r="R1653" i="2"/>
  <c r="V1653" i="2" s="1"/>
  <c r="W1653" i="2"/>
  <c r="R1725" i="2"/>
  <c r="V1725" i="2" s="1"/>
  <c r="W1725" i="2"/>
  <c r="R761" i="2"/>
  <c r="V761" i="2" s="1"/>
  <c r="R1061" i="2"/>
  <c r="V1061" i="2" s="1"/>
  <c r="R1317" i="2"/>
  <c r="V1317" i="2" s="1"/>
  <c r="W1317" i="2"/>
  <c r="R1745" i="2"/>
  <c r="V1745" i="2" s="1"/>
  <c r="W1745" i="2"/>
  <c r="R94" i="2"/>
  <c r="V94" i="2" s="1"/>
  <c r="W94" i="2"/>
  <c r="R254" i="2"/>
  <c r="V254" i="2" s="1"/>
  <c r="R326" i="2"/>
  <c r="V326" i="2" s="1"/>
  <c r="W326" i="2"/>
  <c r="R422" i="2"/>
  <c r="V422" i="2" s="1"/>
  <c r="R566" i="2"/>
  <c r="V566" i="2" s="1"/>
  <c r="R934" i="2"/>
  <c r="V934" i="2" s="1"/>
  <c r="W934" i="2"/>
  <c r="R238" i="2"/>
  <c r="V238" i="2" s="1"/>
  <c r="W238" i="2"/>
  <c r="R558" i="2"/>
  <c r="V558" i="2" s="1"/>
  <c r="W558" i="2"/>
  <c r="R41" i="2"/>
  <c r="V41" i="2" s="1"/>
  <c r="W41" i="2"/>
  <c r="R57" i="2"/>
  <c r="V57" i="2" s="1"/>
  <c r="W57" i="2"/>
  <c r="R193" i="2"/>
  <c r="V193" i="2" s="1"/>
  <c r="R277" i="2"/>
  <c r="V277" i="2" s="1"/>
  <c r="R325" i="2"/>
  <c r="V325" i="2" s="1"/>
  <c r="W325" i="2"/>
  <c r="R361" i="2"/>
  <c r="V361" i="2" s="1"/>
  <c r="W361" i="2"/>
  <c r="R385" i="2"/>
  <c r="V385" i="2" s="1"/>
  <c r="R413" i="2"/>
  <c r="V413" i="2" s="1"/>
  <c r="W413" i="2"/>
  <c r="R44" i="2"/>
  <c r="V44" i="2" s="1"/>
  <c r="R84" i="2"/>
  <c r="V84" i="2" s="1"/>
  <c r="W84" i="2"/>
  <c r="R100" i="2"/>
  <c r="V100" i="2" s="1"/>
  <c r="R240" i="2"/>
  <c r="V240" i="2" s="1"/>
  <c r="W240" i="2"/>
  <c r="R256" i="2"/>
  <c r="V256" i="2" s="1"/>
  <c r="W256" i="2"/>
  <c r="R316" i="2"/>
  <c r="V316" i="2" s="1"/>
  <c r="R364" i="2"/>
  <c r="V364" i="2" s="1"/>
  <c r="R388" i="2"/>
  <c r="V388" i="2" s="1"/>
  <c r="R424" i="2"/>
  <c r="V424" i="2" s="1"/>
  <c r="W424" i="2"/>
  <c r="R548" i="2"/>
  <c r="V548" i="2" s="1"/>
  <c r="R620" i="2"/>
  <c r="V620" i="2" s="1"/>
  <c r="W620" i="2"/>
  <c r="R700" i="2"/>
  <c r="V700" i="2" s="1"/>
  <c r="R756" i="2"/>
  <c r="V756" i="2" s="1"/>
  <c r="W756" i="2"/>
  <c r="R800" i="2"/>
  <c r="V800" i="2" s="1"/>
  <c r="R896" i="2"/>
  <c r="V896" i="2" s="1"/>
  <c r="R928" i="2"/>
  <c r="V928" i="2" s="1"/>
  <c r="R976" i="2"/>
  <c r="V976" i="2" s="1"/>
  <c r="R1088" i="2"/>
  <c r="V1088" i="2" s="1"/>
  <c r="R1120" i="2"/>
  <c r="V1120" i="2" s="1"/>
  <c r="W1120" i="2"/>
  <c r="R1136" i="2"/>
  <c r="V1136" i="2" s="1"/>
  <c r="R1220" i="2"/>
  <c r="V1220" i="2" s="1"/>
  <c r="W1220" i="2"/>
  <c r="R1236" i="2"/>
  <c r="V1236" i="2" s="1"/>
  <c r="W1236" i="2"/>
  <c r="R1252" i="2"/>
  <c r="V1252" i="2" s="1"/>
  <c r="W1252" i="2"/>
  <c r="R1272" i="2"/>
  <c r="V1272" i="2" s="1"/>
  <c r="W1272" i="2"/>
  <c r="R1296" i="2"/>
  <c r="V1296" i="2" s="1"/>
  <c r="W1296" i="2"/>
  <c r="R1352" i="2"/>
  <c r="V1352" i="2" s="1"/>
  <c r="W1352" i="2"/>
  <c r="R625" i="2"/>
  <c r="V625" i="2" s="1"/>
  <c r="W625" i="2"/>
  <c r="R757" i="2"/>
  <c r="V757" i="2" s="1"/>
  <c r="W757" i="2"/>
  <c r="R801" i="2"/>
  <c r="V801" i="2" s="1"/>
  <c r="R893" i="2"/>
  <c r="V893" i="2" s="1"/>
  <c r="W893" i="2"/>
  <c r="R909" i="2"/>
  <c r="V909" i="2" s="1"/>
  <c r="R937" i="2"/>
  <c r="V937" i="2" s="1"/>
  <c r="W937" i="2"/>
  <c r="R957" i="2"/>
  <c r="V957" i="2" s="1"/>
  <c r="R1057" i="2"/>
  <c r="V1057" i="2" s="1"/>
  <c r="R1125" i="2"/>
  <c r="V1125" i="2" s="1"/>
  <c r="W1125" i="2"/>
  <c r="R1225" i="2"/>
  <c r="V1225" i="2" s="1"/>
  <c r="W1225" i="2"/>
  <c r="R1241" i="2"/>
  <c r="V1241" i="2" s="1"/>
  <c r="W1241" i="2"/>
  <c r="R1425" i="2"/>
  <c r="V1425" i="2" s="1"/>
  <c r="R1449" i="2"/>
  <c r="V1449" i="2" s="1"/>
  <c r="W1449" i="2"/>
  <c r="R1581" i="2"/>
  <c r="V1581" i="2" s="1"/>
  <c r="W1581" i="2"/>
  <c r="R1645" i="2"/>
  <c r="V1645" i="2" s="1"/>
  <c r="W1645" i="2"/>
  <c r="R1709" i="2"/>
  <c r="V1709" i="2" s="1"/>
  <c r="W1709" i="2"/>
  <c r="R1741" i="2"/>
  <c r="V1741" i="2" s="1"/>
  <c r="R1757" i="2"/>
  <c r="V1757" i="2" s="1"/>
  <c r="W1757" i="2"/>
  <c r="R1789" i="2"/>
  <c r="V1789" i="2" s="1"/>
  <c r="R1788" i="2"/>
  <c r="V1788" i="2" s="1"/>
  <c r="R1768" i="2"/>
  <c r="V1768" i="2" s="1"/>
  <c r="W1768" i="2"/>
  <c r="R1748" i="2"/>
  <c r="V1748" i="2" s="1"/>
  <c r="W1748" i="2"/>
  <c r="R1712" i="2"/>
  <c r="V1712" i="2" s="1"/>
  <c r="W1712" i="2"/>
  <c r="R1644" i="2"/>
  <c r="V1644" i="2" s="1"/>
  <c r="W1644" i="2"/>
  <c r="R1604" i="2"/>
  <c r="V1604" i="2" s="1"/>
  <c r="W1604" i="2"/>
  <c r="R1584" i="2"/>
  <c r="V1584" i="2" s="1"/>
  <c r="W1584" i="2"/>
  <c r="R1416" i="2"/>
  <c r="V1416" i="2" s="1"/>
  <c r="W1416" i="2"/>
  <c r="R1380" i="2"/>
  <c r="V1380" i="2" s="1"/>
  <c r="R1340" i="2"/>
  <c r="V1340" i="2" s="1"/>
  <c r="W1340" i="2"/>
  <c r="R963" i="2"/>
  <c r="V963" i="2" s="1"/>
  <c r="W963" i="2"/>
  <c r="R979" i="2"/>
  <c r="V979" i="2" s="1"/>
  <c r="R995" i="2"/>
  <c r="V995" i="2" s="1"/>
  <c r="W995" i="2"/>
  <c r="R1011" i="2"/>
  <c r="V1011" i="2" s="1"/>
  <c r="W1011" i="2"/>
  <c r="R1027" i="2"/>
  <c r="V1027" i="2" s="1"/>
  <c r="W1027" i="2"/>
  <c r="R1043" i="2"/>
  <c r="V1043" i="2" s="1"/>
  <c r="W1043" i="2"/>
  <c r="R1059" i="2"/>
  <c r="V1059" i="2" s="1"/>
  <c r="R1075" i="2"/>
  <c r="V1075" i="2" s="1"/>
  <c r="W1075" i="2"/>
  <c r="R1091" i="2"/>
  <c r="V1091" i="2" s="1"/>
  <c r="W1091" i="2"/>
  <c r="R1107" i="2"/>
  <c r="V1107" i="2" s="1"/>
  <c r="W1107" i="2"/>
  <c r="R1123" i="2"/>
  <c r="V1123" i="2" s="1"/>
  <c r="W1123" i="2"/>
  <c r="R1139" i="2"/>
  <c r="V1139" i="2" s="1"/>
  <c r="R1155" i="2"/>
  <c r="V1155" i="2" s="1"/>
  <c r="W1155" i="2"/>
  <c r="R1171" i="2"/>
  <c r="V1171" i="2" s="1"/>
  <c r="W1171" i="2"/>
  <c r="R1187" i="2"/>
  <c r="V1187" i="2" s="1"/>
  <c r="W1187" i="2"/>
  <c r="R1203" i="2"/>
  <c r="V1203" i="2" s="1"/>
  <c r="W1203" i="2"/>
  <c r="R1219" i="2"/>
  <c r="V1219" i="2" s="1"/>
  <c r="W1219" i="2"/>
  <c r="R1235" i="2"/>
  <c r="V1235" i="2" s="1"/>
  <c r="W1235" i="2"/>
  <c r="R1251" i="2"/>
  <c r="V1251" i="2" s="1"/>
  <c r="W1251" i="2"/>
  <c r="R1267" i="2"/>
  <c r="V1267" i="2" s="1"/>
  <c r="W1267" i="2"/>
  <c r="R1283" i="2"/>
  <c r="V1283" i="2" s="1"/>
  <c r="W1283" i="2"/>
  <c r="R1299" i="2"/>
  <c r="V1299" i="2" s="1"/>
  <c r="W1299" i="2"/>
  <c r="R1315" i="2"/>
  <c r="V1315" i="2" s="1"/>
  <c r="W1315" i="2"/>
  <c r="R1331" i="2"/>
  <c r="V1331" i="2" s="1"/>
  <c r="W1331" i="2"/>
  <c r="R1347" i="2"/>
  <c r="V1347" i="2" s="1"/>
  <c r="W1347" i="2"/>
  <c r="R1363" i="2"/>
  <c r="V1363" i="2" s="1"/>
  <c r="R1379" i="2"/>
  <c r="V1379" i="2" s="1"/>
  <c r="R1395" i="2"/>
  <c r="V1395" i="2" s="1"/>
  <c r="W1395" i="2"/>
  <c r="R1411" i="2"/>
  <c r="V1411" i="2" s="1"/>
  <c r="W1411" i="2"/>
  <c r="R1427" i="2"/>
  <c r="V1427" i="2" s="1"/>
  <c r="W1427" i="2"/>
  <c r="R1443" i="2"/>
  <c r="V1443" i="2" s="1"/>
  <c r="W1443" i="2"/>
  <c r="R1459" i="2"/>
  <c r="V1459" i="2" s="1"/>
  <c r="W1459" i="2"/>
  <c r="R1475" i="2"/>
  <c r="V1475" i="2" s="1"/>
  <c r="W1475" i="2"/>
  <c r="R1491" i="2"/>
  <c r="V1491" i="2" s="1"/>
  <c r="W1491" i="2"/>
  <c r="R1507" i="2"/>
  <c r="V1507" i="2" s="1"/>
  <c r="W1507" i="2"/>
  <c r="R1523" i="2"/>
  <c r="V1523" i="2" s="1"/>
  <c r="W1523" i="2"/>
  <c r="R1539" i="2"/>
  <c r="V1539" i="2" s="1"/>
  <c r="W1539" i="2"/>
  <c r="R1555" i="2"/>
  <c r="V1555" i="2" s="1"/>
  <c r="W1555" i="2"/>
  <c r="R1571" i="2"/>
  <c r="V1571" i="2" s="1"/>
  <c r="W1571" i="2"/>
  <c r="R1587" i="2"/>
  <c r="V1587" i="2" s="1"/>
  <c r="W1587" i="2"/>
  <c r="R1603" i="2"/>
  <c r="V1603" i="2" s="1"/>
  <c r="W1603" i="2"/>
  <c r="R1619" i="2"/>
  <c r="V1619" i="2" s="1"/>
  <c r="W1619" i="2"/>
  <c r="R1635" i="2"/>
  <c r="V1635" i="2" s="1"/>
  <c r="W1635" i="2"/>
  <c r="R1651" i="2"/>
  <c r="V1651" i="2" s="1"/>
  <c r="W1651" i="2"/>
  <c r="R1667" i="2"/>
  <c r="V1667" i="2" s="1"/>
  <c r="W1667" i="2"/>
  <c r="R1683" i="2"/>
  <c r="V1683" i="2" s="1"/>
  <c r="W1683" i="2"/>
  <c r="R1699" i="2"/>
  <c r="V1699" i="2" s="1"/>
  <c r="W1699" i="2"/>
  <c r="R1715" i="2"/>
  <c r="V1715" i="2" s="1"/>
  <c r="W1715" i="2"/>
  <c r="R1731" i="2"/>
  <c r="V1731" i="2" s="1"/>
  <c r="W1731" i="2"/>
  <c r="R1747" i="2"/>
  <c r="V1747" i="2" s="1"/>
  <c r="W1747" i="2"/>
  <c r="R1763" i="2"/>
  <c r="V1763" i="2" s="1"/>
  <c r="W1763" i="2"/>
  <c r="R1779" i="2"/>
  <c r="V1779" i="2" s="1"/>
  <c r="R1795" i="2"/>
  <c r="V1795" i="2" s="1"/>
  <c r="R17" i="2"/>
  <c r="V17" i="2" s="1"/>
  <c r="W17" i="2"/>
  <c r="R81" i="2"/>
  <c r="V81" i="2" s="1"/>
  <c r="W81" i="2"/>
  <c r="R137" i="2"/>
  <c r="V137" i="2" s="1"/>
  <c r="W137" i="2"/>
  <c r="R181" i="2"/>
  <c r="V181" i="2" s="1"/>
  <c r="W181" i="2"/>
  <c r="R225" i="2"/>
  <c r="V225" i="2" s="1"/>
  <c r="W225" i="2"/>
  <c r="R341" i="2"/>
  <c r="V341" i="2" s="1"/>
  <c r="W341" i="2"/>
  <c r="R401" i="2"/>
  <c r="V401" i="2" s="1"/>
  <c r="W401" i="2"/>
  <c r="R477" i="2"/>
  <c r="V477" i="2" s="1"/>
  <c r="W477" i="2"/>
  <c r="R517" i="2"/>
  <c r="V517" i="2" s="1"/>
  <c r="W517" i="2"/>
  <c r="R593" i="2"/>
  <c r="V593" i="2" s="1"/>
  <c r="W593" i="2"/>
  <c r="R677" i="2"/>
  <c r="V677" i="2" s="1"/>
  <c r="W677" i="2"/>
  <c r="R733" i="2"/>
  <c r="V733" i="2" s="1"/>
  <c r="W733" i="2"/>
  <c r="R793" i="2"/>
  <c r="V793" i="2" s="1"/>
  <c r="W793" i="2"/>
  <c r="R869" i="2"/>
  <c r="V869" i="2" s="1"/>
  <c r="W869" i="2"/>
  <c r="R1025" i="2"/>
  <c r="V1025" i="2" s="1"/>
  <c r="W1025" i="2"/>
  <c r="R1077" i="2"/>
  <c r="V1077" i="2" s="1"/>
  <c r="W1077" i="2"/>
  <c r="R1189" i="2"/>
  <c r="V1189" i="2" s="1"/>
  <c r="W1189" i="2"/>
  <c r="R1309" i="2"/>
  <c r="V1309" i="2" s="1"/>
  <c r="W1309" i="2"/>
  <c r="R1417" i="2"/>
  <c r="V1417" i="2" s="1"/>
  <c r="W1417" i="2"/>
  <c r="R1493" i="2"/>
  <c r="V1493" i="2" s="1"/>
  <c r="W1493" i="2"/>
  <c r="R1553" i="2"/>
  <c r="V1553" i="2" s="1"/>
  <c r="W1553" i="2"/>
  <c r="R1613" i="2"/>
  <c r="V1613" i="2" s="1"/>
  <c r="W1613" i="2"/>
  <c r="R1669" i="2"/>
  <c r="V1669" i="2" s="1"/>
  <c r="W1669" i="2"/>
  <c r="R197" i="2"/>
  <c r="V197" i="2" s="1"/>
  <c r="W197" i="2"/>
  <c r="R389" i="2"/>
  <c r="V389" i="2" s="1"/>
  <c r="W389" i="2"/>
  <c r="R557" i="2"/>
  <c r="V557" i="2" s="1"/>
  <c r="W557" i="2"/>
  <c r="R705" i="2"/>
  <c r="V705" i="2" s="1"/>
  <c r="W705" i="2"/>
  <c r="R1089" i="2"/>
  <c r="V1089" i="2" s="1"/>
  <c r="W1089" i="2"/>
  <c r="R1585" i="2"/>
  <c r="V1585" i="2" s="1"/>
  <c r="W1585" i="2"/>
  <c r="R12" i="2"/>
  <c r="V12" i="2" s="1"/>
  <c r="W12" i="2"/>
  <c r="R28" i="2"/>
  <c r="V28" i="2" s="1"/>
  <c r="W28" i="2"/>
  <c r="R64" i="2"/>
  <c r="V64" i="2" s="1"/>
  <c r="W64" i="2"/>
  <c r="R80" i="2"/>
  <c r="V80" i="2" s="1"/>
  <c r="W80" i="2"/>
  <c r="R116" i="2"/>
  <c r="V116" i="2" s="1"/>
  <c r="W116" i="2"/>
  <c r="R132" i="2"/>
  <c r="V132" i="2" s="1"/>
  <c r="W132" i="2"/>
  <c r="R148" i="2"/>
  <c r="V148" i="2" s="1"/>
  <c r="W148" i="2"/>
  <c r="R168" i="2"/>
  <c r="V168" i="2" s="1"/>
  <c r="W168" i="2"/>
  <c r="R204" i="2"/>
  <c r="V204" i="2" s="1"/>
  <c r="W204" i="2"/>
  <c r="R220" i="2"/>
  <c r="V220" i="2" s="1"/>
  <c r="W220" i="2"/>
  <c r="R264" i="2"/>
  <c r="V264" i="2" s="1"/>
  <c r="W264" i="2"/>
  <c r="R288" i="2"/>
  <c r="V288" i="2" s="1"/>
  <c r="W288" i="2"/>
  <c r="R344" i="2"/>
  <c r="V344" i="2" s="1"/>
  <c r="W344" i="2"/>
  <c r="R372" i="2"/>
  <c r="V372" i="2" s="1"/>
  <c r="W372" i="2"/>
  <c r="R416" i="2"/>
  <c r="V416" i="2" s="1"/>
  <c r="W416" i="2"/>
  <c r="R452" i="2"/>
  <c r="V452" i="2" s="1"/>
  <c r="W452" i="2"/>
  <c r="R468" i="2"/>
  <c r="V468" i="2" s="1"/>
  <c r="W468" i="2"/>
  <c r="R484" i="2"/>
  <c r="V484" i="2" s="1"/>
  <c r="W484" i="2"/>
  <c r="R500" i="2"/>
  <c r="V500" i="2" s="1"/>
  <c r="W500" i="2"/>
  <c r="R516" i="2"/>
  <c r="V516" i="2" s="1"/>
  <c r="W516" i="2"/>
  <c r="R544" i="2"/>
  <c r="V544" i="2" s="1"/>
  <c r="W544" i="2"/>
  <c r="R576" i="2"/>
  <c r="V576" i="2" s="1"/>
  <c r="W576" i="2"/>
  <c r="R592" i="2"/>
  <c r="V592" i="2" s="1"/>
  <c r="W592" i="2"/>
  <c r="R608" i="2"/>
  <c r="V608" i="2" s="1"/>
  <c r="W608" i="2"/>
  <c r="R632" i="2"/>
  <c r="V632" i="2" s="1"/>
  <c r="W632" i="2"/>
  <c r="R648" i="2"/>
  <c r="V648" i="2" s="1"/>
  <c r="W648" i="2"/>
  <c r="R688" i="2"/>
  <c r="V688" i="2" s="1"/>
  <c r="W688" i="2"/>
  <c r="R716" i="2"/>
  <c r="V716" i="2" s="1"/>
  <c r="W716" i="2"/>
  <c r="R736" i="2"/>
  <c r="V736" i="2" s="1"/>
  <c r="W736" i="2"/>
  <c r="R752" i="2"/>
  <c r="V752" i="2" s="1"/>
  <c r="W752" i="2"/>
  <c r="R780" i="2"/>
  <c r="V780" i="2" s="1"/>
  <c r="W780" i="2"/>
  <c r="R804" i="2"/>
  <c r="V804" i="2" s="1"/>
  <c r="W804" i="2"/>
  <c r="R832" i="2"/>
  <c r="V832" i="2" s="1"/>
  <c r="W832" i="2"/>
  <c r="R848" i="2"/>
  <c r="V848" i="2" s="1"/>
  <c r="W848" i="2"/>
  <c r="R864" i="2"/>
  <c r="V864" i="2" s="1"/>
  <c r="W864" i="2"/>
  <c r="R912" i="2"/>
  <c r="V912" i="2" s="1"/>
  <c r="W912" i="2"/>
  <c r="R948" i="2"/>
  <c r="V948" i="2" s="1"/>
  <c r="W948" i="2"/>
  <c r="R992" i="2"/>
  <c r="V992" i="2" s="1"/>
  <c r="W992" i="2"/>
  <c r="R1008" i="2"/>
  <c r="V1008" i="2" s="1"/>
  <c r="W1008" i="2"/>
  <c r="R1024" i="2"/>
  <c r="V1024" i="2" s="1"/>
  <c r="W1024" i="2"/>
  <c r="R1040" i="2"/>
  <c r="V1040" i="2" s="1"/>
  <c r="W1040" i="2"/>
  <c r="R1072" i="2"/>
  <c r="V1072" i="2" s="1"/>
  <c r="W1072" i="2"/>
  <c r="R1092" i="2"/>
  <c r="V1092" i="2" s="1"/>
  <c r="W1092" i="2"/>
  <c r="R1144" i="2"/>
  <c r="V1144" i="2" s="1"/>
  <c r="W1144" i="2"/>
  <c r="R1164" i="2"/>
  <c r="V1164" i="2" s="1"/>
  <c r="W1164" i="2"/>
  <c r="R1180" i="2"/>
  <c r="V1180" i="2" s="1"/>
  <c r="W1180" i="2"/>
  <c r="R1196" i="2"/>
  <c r="V1196" i="2" s="1"/>
  <c r="W1196" i="2"/>
  <c r="R1212" i="2"/>
  <c r="V1212" i="2" s="1"/>
  <c r="W1212" i="2"/>
  <c r="R1300" i="2"/>
  <c r="V1300" i="2" s="1"/>
  <c r="W1300" i="2"/>
  <c r="R1328" i="2"/>
  <c r="V1328" i="2" s="1"/>
  <c r="W1328" i="2"/>
  <c r="R1368" i="2"/>
  <c r="V1368" i="2" s="1"/>
  <c r="W1368" i="2"/>
  <c r="R1412" i="2"/>
  <c r="V1412" i="2" s="1"/>
  <c r="W1412" i="2"/>
  <c r="R1440" i="2"/>
  <c r="V1440" i="2" s="1"/>
  <c r="W1440" i="2"/>
  <c r="R1464" i="2"/>
  <c r="V1464" i="2" s="1"/>
  <c r="W1464" i="2"/>
  <c r="R1480" i="2"/>
  <c r="V1480" i="2" s="1"/>
  <c r="W1480" i="2"/>
  <c r="R1496" i="2"/>
  <c r="V1496" i="2" s="1"/>
  <c r="W1496" i="2"/>
  <c r="R1512" i="2"/>
  <c r="V1512" i="2" s="1"/>
  <c r="W1512" i="2"/>
  <c r="R1536" i="2"/>
  <c r="V1536" i="2" s="1"/>
  <c r="W1536" i="2"/>
  <c r="R1552" i="2"/>
  <c r="V1552" i="2" s="1"/>
  <c r="W1552" i="2"/>
  <c r="R1568" i="2"/>
  <c r="V1568" i="2" s="1"/>
  <c r="W1568" i="2"/>
  <c r="R1612" i="2"/>
  <c r="V1612" i="2" s="1"/>
  <c r="W1612" i="2"/>
  <c r="R1648" i="2"/>
  <c r="V1648" i="2" s="1"/>
  <c r="W1648" i="2"/>
  <c r="R1664" i="2"/>
  <c r="V1664" i="2" s="1"/>
  <c r="W1664" i="2"/>
  <c r="R1688" i="2"/>
  <c r="V1688" i="2" s="1"/>
  <c r="W1688" i="2"/>
  <c r="R1716" i="2"/>
  <c r="V1716" i="2" s="1"/>
  <c r="W1716" i="2"/>
  <c r="R4" i="2"/>
  <c r="V4" i="2" s="1"/>
  <c r="W4" i="2"/>
  <c r="R188" i="2"/>
  <c r="V188" i="2" s="1"/>
  <c r="R336" i="2"/>
  <c r="V336" i="2" s="1"/>
  <c r="W336" i="2"/>
  <c r="R664" i="2"/>
  <c r="V664" i="2" s="1"/>
  <c r="R812" i="2"/>
  <c r="V812" i="2" s="1"/>
  <c r="R1052" i="2"/>
  <c r="V1052" i="2" s="1"/>
  <c r="W1052" i="2"/>
  <c r="R1140" i="2"/>
  <c r="V1140" i="2" s="1"/>
  <c r="R1360" i="2"/>
  <c r="V1360" i="2" s="1"/>
  <c r="R1636" i="2"/>
  <c r="V1636" i="2" s="1"/>
  <c r="W1636" i="2"/>
  <c r="R61" i="2"/>
  <c r="V61" i="2" s="1"/>
  <c r="W61" i="2"/>
  <c r="R109" i="2"/>
  <c r="V109" i="2" s="1"/>
  <c r="W109" i="2"/>
  <c r="R153" i="2"/>
  <c r="V153" i="2" s="1"/>
  <c r="W153" i="2"/>
  <c r="R217" i="2"/>
  <c r="V217" i="2" s="1"/>
  <c r="W217" i="2"/>
  <c r="R345" i="2"/>
  <c r="V345" i="2" s="1"/>
  <c r="W345" i="2"/>
  <c r="R461" i="2"/>
  <c r="V461" i="2" s="1"/>
  <c r="W461" i="2"/>
  <c r="R501" i="2"/>
  <c r="V501" i="2" s="1"/>
  <c r="W501" i="2"/>
  <c r="R585" i="2"/>
  <c r="V585" i="2" s="1"/>
  <c r="W585" i="2"/>
  <c r="R645" i="2"/>
  <c r="V645" i="2" s="1"/>
  <c r="W645" i="2"/>
  <c r="R729" i="2"/>
  <c r="V729" i="2" s="1"/>
  <c r="W729" i="2"/>
  <c r="R785" i="2"/>
  <c r="V785" i="2" s="1"/>
  <c r="W785" i="2"/>
  <c r="R857" i="2"/>
  <c r="V857" i="2" s="1"/>
  <c r="W857" i="2"/>
  <c r="R949" i="2"/>
  <c r="V949" i="2" s="1"/>
  <c r="W949" i="2"/>
  <c r="R1021" i="2"/>
  <c r="V1021" i="2" s="1"/>
  <c r="W1021" i="2"/>
  <c r="R1093" i="2"/>
  <c r="V1093" i="2" s="1"/>
  <c r="W1093" i="2"/>
  <c r="R1185" i="2"/>
  <c r="V1185" i="2" s="1"/>
  <c r="W1185" i="2"/>
  <c r="R1269" i="2"/>
  <c r="V1269" i="2" s="1"/>
  <c r="W1269" i="2"/>
  <c r="R1389" i="2"/>
  <c r="V1389" i="2" s="1"/>
  <c r="W1389" i="2"/>
  <c r="R1461" i="2"/>
  <c r="V1461" i="2" s="1"/>
  <c r="W1461" i="2"/>
  <c r="R1509" i="2"/>
  <c r="V1509" i="2" s="1"/>
  <c r="W1509" i="2"/>
  <c r="R1565" i="2"/>
  <c r="V1565" i="2" s="1"/>
  <c r="W1565" i="2"/>
  <c r="R1665" i="2"/>
  <c r="V1665" i="2" s="1"/>
  <c r="W1665" i="2"/>
  <c r="R3" i="2"/>
  <c r="V3" i="2" s="1"/>
  <c r="W3" i="2"/>
  <c r="R897" i="2"/>
  <c r="V897" i="2" s="1"/>
  <c r="W897" i="2"/>
  <c r="R1129" i="2"/>
  <c r="V1129" i="2" s="1"/>
  <c r="R1341" i="2"/>
  <c r="V1341" i="2" s="1"/>
  <c r="W1341" i="2"/>
  <c r="R1773" i="2"/>
  <c r="V1773" i="2" s="1"/>
  <c r="R158" i="2"/>
  <c r="V158" i="2" s="1"/>
  <c r="R278" i="2"/>
  <c r="V278" i="2" s="1"/>
  <c r="R374" i="2"/>
  <c r="V374" i="2" s="1"/>
  <c r="W374" i="2"/>
  <c r="R438" i="2"/>
  <c r="V438" i="2" s="1"/>
  <c r="R662" i="2"/>
  <c r="V662" i="2" s="1"/>
  <c r="R982" i="2"/>
  <c r="V982" i="2" s="1"/>
  <c r="R334" i="2"/>
  <c r="V334" i="2" s="1"/>
  <c r="W334" i="2"/>
  <c r="R622" i="2"/>
  <c r="V622" i="2" s="1"/>
  <c r="W622" i="2"/>
  <c r="R89" i="2"/>
  <c r="V89" i="2" s="1"/>
  <c r="W89" i="2"/>
  <c r="R313" i="2"/>
  <c r="V313" i="2" s="1"/>
  <c r="W313" i="2"/>
  <c r="R445" i="2"/>
  <c r="V445" i="2" s="1"/>
  <c r="R192" i="2"/>
  <c r="V192" i="2" s="1"/>
  <c r="R244" i="2"/>
  <c r="V244" i="2" s="1"/>
  <c r="R260" i="2"/>
  <c r="V260" i="2" s="1"/>
  <c r="W260" i="2"/>
  <c r="R304" i="2"/>
  <c r="V304" i="2" s="1"/>
  <c r="W304" i="2"/>
  <c r="R436" i="2"/>
  <c r="V436" i="2" s="1"/>
  <c r="W436" i="2"/>
  <c r="R524" i="2"/>
  <c r="V524" i="2" s="1"/>
  <c r="R552" i="2"/>
  <c r="V552" i="2" s="1"/>
  <c r="R624" i="2"/>
  <c r="V624" i="2" s="1"/>
  <c r="W624" i="2"/>
  <c r="R880" i="2"/>
  <c r="V880" i="2" s="1"/>
  <c r="W880" i="2"/>
  <c r="R900" i="2"/>
  <c r="V900" i="2" s="1"/>
  <c r="W900" i="2"/>
  <c r="R932" i="2"/>
  <c r="V932" i="2" s="1"/>
  <c r="W932" i="2"/>
  <c r="R956" i="2"/>
  <c r="V956" i="2" s="1"/>
  <c r="R1224" i="2"/>
  <c r="V1224" i="2" s="1"/>
  <c r="W1224" i="2"/>
  <c r="R1256" i="2"/>
  <c r="V1256" i="2" s="1"/>
  <c r="W1256" i="2"/>
  <c r="R877" i="2"/>
  <c r="V877" i="2" s="1"/>
  <c r="W877" i="2"/>
  <c r="R985" i="2"/>
  <c r="V985" i="2" s="1"/>
  <c r="R1401" i="2"/>
  <c r="V1401" i="2" s="1"/>
  <c r="W1401" i="2"/>
  <c r="R1761" i="2"/>
  <c r="V1761" i="2" s="1"/>
  <c r="W1761" i="2"/>
  <c r="R1784" i="2"/>
  <c r="V1784" i="2" s="1"/>
  <c r="R1764" i="2"/>
  <c r="V1764" i="2" s="1"/>
  <c r="W1764" i="2"/>
  <c r="R1740" i="2"/>
  <c r="V1740" i="2" s="1"/>
  <c r="R1708" i="2"/>
  <c r="V1708" i="2" s="1"/>
  <c r="W1708" i="2"/>
  <c r="R1640" i="2"/>
  <c r="V1640" i="2" s="1"/>
  <c r="W1640" i="2"/>
  <c r="R1600" i="2"/>
  <c r="V1600" i="2" s="1"/>
  <c r="W1600" i="2"/>
  <c r="R1528" i="2"/>
  <c r="V1528" i="2" s="1"/>
  <c r="R1408" i="2"/>
  <c r="V1408" i="2" s="1"/>
  <c r="R1372" i="2"/>
  <c r="V1372" i="2" s="1"/>
  <c r="R1336" i="2"/>
  <c r="V1336" i="2" s="1"/>
  <c r="W1336" i="2"/>
  <c r="O869" i="2"/>
  <c r="O6" i="2"/>
  <c r="O22" i="2"/>
  <c r="O74" i="2"/>
  <c r="O130" i="2"/>
  <c r="O170" i="2"/>
  <c r="O226" i="2"/>
  <c r="O270" i="2"/>
  <c r="O354" i="2"/>
  <c r="O418" i="2"/>
  <c r="O470" i="2"/>
  <c r="O502" i="2"/>
  <c r="O586" i="2"/>
  <c r="O626" i="2"/>
  <c r="O646" i="2"/>
  <c r="O722" i="2"/>
  <c r="O770" i="2"/>
  <c r="O822" i="2"/>
  <c r="O854" i="2"/>
  <c r="O918" i="2"/>
  <c r="O994" i="2"/>
  <c r="O1026" i="2"/>
  <c r="O1070" i="2"/>
  <c r="O1110" i="2"/>
  <c r="O1170" i="2"/>
  <c r="O1218" i="2"/>
  <c r="O1482" i="2"/>
  <c r="O1514" i="2"/>
  <c r="O1558" i="2"/>
  <c r="O1622" i="2"/>
  <c r="O1670" i="2"/>
  <c r="O1718" i="2"/>
  <c r="O33" i="2"/>
  <c r="O129" i="2"/>
  <c r="O261" i="2"/>
  <c r="O465" i="2"/>
  <c r="O565" i="2"/>
  <c r="O617" i="2"/>
  <c r="O673" i="2"/>
  <c r="O789" i="2"/>
  <c r="O849" i="2"/>
  <c r="O993" i="2"/>
  <c r="O1041" i="2"/>
  <c r="O1193" i="2"/>
  <c r="O1325" i="2"/>
  <c r="O1441" i="2"/>
  <c r="O1513" i="2"/>
  <c r="O1649" i="2"/>
  <c r="O1701" i="2"/>
  <c r="O1553" i="2"/>
  <c r="O114" i="2"/>
  <c r="O146" i="2"/>
  <c r="O210" i="2"/>
  <c r="O302" i="2"/>
  <c r="O394" i="2"/>
  <c r="O454" i="2"/>
  <c r="O486" i="2"/>
  <c r="O518" i="2"/>
  <c r="O562" i="2"/>
  <c r="O602" i="2"/>
  <c r="O678" i="2"/>
  <c r="O738" i="2"/>
  <c r="O786" i="2"/>
  <c r="O838" i="2"/>
  <c r="O870" i="2"/>
  <c r="O962" i="2"/>
  <c r="O1010" i="2"/>
  <c r="O1042" i="2"/>
  <c r="O1090" i="2"/>
  <c r="O1154" i="2"/>
  <c r="O1186" i="2"/>
  <c r="O1202" i="2"/>
  <c r="O1286" i="2"/>
  <c r="O1326" i="2"/>
  <c r="O1346" i="2"/>
  <c r="O1390" i="2"/>
  <c r="O1430" i="2"/>
  <c r="O1466" i="2"/>
  <c r="O1498" i="2"/>
  <c r="O1542" i="2"/>
  <c r="O1574" i="2"/>
  <c r="O1654" i="2"/>
  <c r="O1690" i="2"/>
  <c r="O369" i="2"/>
  <c r="O177" i="2"/>
  <c r="O541" i="2"/>
  <c r="O1245" i="2"/>
  <c r="O1453" i="2"/>
  <c r="O19" i="2"/>
  <c r="O51" i="2"/>
  <c r="O83" i="2"/>
  <c r="O115" i="2"/>
  <c r="O163" i="2"/>
  <c r="O211" i="2"/>
  <c r="O291" i="2"/>
  <c r="O323" i="2"/>
  <c r="O355" i="2"/>
  <c r="O387" i="2"/>
  <c r="O419" i="2"/>
  <c r="O451" i="2"/>
  <c r="O499" i="2"/>
  <c r="O579" i="2"/>
  <c r="O611" i="2"/>
  <c r="O643" i="2"/>
  <c r="O675" i="2"/>
  <c r="O707" i="2"/>
  <c r="O739" i="2"/>
  <c r="O787" i="2"/>
  <c r="O835" i="2"/>
  <c r="O867" i="2"/>
  <c r="O899" i="2"/>
  <c r="O947" i="2"/>
  <c r="O1011" i="2"/>
  <c r="O1091" i="2"/>
  <c r="O1123" i="2"/>
  <c r="O1171" i="2"/>
  <c r="O1203" i="2"/>
  <c r="O1283" i="2"/>
  <c r="O1331" i="2"/>
  <c r="O1363" i="2"/>
  <c r="O1443" i="2"/>
  <c r="O1475" i="2"/>
  <c r="O1507" i="2"/>
  <c r="O1539" i="2"/>
  <c r="O1619" i="2"/>
  <c r="O1651" i="2"/>
  <c r="O1683" i="2"/>
  <c r="O1715" i="2"/>
  <c r="O1747" i="2"/>
  <c r="O1779" i="2"/>
  <c r="O17" i="2"/>
  <c r="O137" i="2"/>
  <c r="O225" i="2"/>
  <c r="O401" i="2"/>
  <c r="O593" i="2"/>
  <c r="O733" i="2"/>
  <c r="O1077" i="2"/>
  <c r="O1309" i="2"/>
  <c r="O1493" i="2"/>
  <c r="O1669" i="2"/>
  <c r="O197" i="2"/>
  <c r="O389" i="2"/>
  <c r="O533" i="2"/>
  <c r="O641" i="2"/>
  <c r="O1089" i="2"/>
  <c r="O174" i="2"/>
  <c r="O382" i="2"/>
  <c r="O1062" i="2"/>
  <c r="O654" i="2"/>
  <c r="O93" i="2"/>
  <c r="O237" i="2"/>
  <c r="O317" i="2"/>
  <c r="O377" i="2"/>
  <c r="O525" i="2"/>
  <c r="O52" i="2"/>
  <c r="O176" i="2"/>
  <c r="O248" i="2"/>
  <c r="O308" i="2"/>
  <c r="O356" i="2"/>
  <c r="O440" i="2"/>
  <c r="O556" i="2"/>
  <c r="O680" i="2"/>
  <c r="O764" i="2"/>
  <c r="O884" i="2"/>
  <c r="O960" i="2"/>
  <c r="O1060" i="2"/>
  <c r="O1152" i="2"/>
  <c r="O1244" i="2"/>
  <c r="O1288" i="2"/>
  <c r="O1376" i="2"/>
  <c r="O1680" i="2"/>
  <c r="O653" i="2"/>
  <c r="O709" i="2"/>
  <c r="O765" i="2"/>
  <c r="O881" i="2"/>
  <c r="O929" i="2"/>
  <c r="O973" i="2"/>
  <c r="O1105" i="2"/>
  <c r="O1153" i="2"/>
  <c r="O1249" i="2"/>
  <c r="O1293" i="2"/>
  <c r="O1357" i="2"/>
  <c r="O1405" i="2"/>
  <c r="O1685" i="2"/>
  <c r="O1400" i="2"/>
  <c r="O10" i="2"/>
  <c r="O62" i="2"/>
  <c r="O118" i="2"/>
  <c r="O150" i="2"/>
  <c r="O230" i="2"/>
  <c r="O342" i="2"/>
  <c r="O398" i="2"/>
  <c r="O458" i="2"/>
  <c r="O490" i="2"/>
  <c r="O534" i="2"/>
  <c r="O590" i="2"/>
  <c r="O630" i="2"/>
  <c r="O690" i="2"/>
  <c r="O742" i="2"/>
  <c r="O790" i="2"/>
  <c r="O842" i="2"/>
  <c r="O858" i="2"/>
  <c r="O886" i="2"/>
  <c r="O922" i="2"/>
  <c r="O966" i="2"/>
  <c r="O998" i="2"/>
  <c r="O1030" i="2"/>
  <c r="O1074" i="2"/>
  <c r="O1158" i="2"/>
  <c r="O1190" i="2"/>
  <c r="O1266" i="2"/>
  <c r="O1330" i="2"/>
  <c r="O1394" i="2"/>
  <c r="O1470" i="2"/>
  <c r="O1502" i="2"/>
  <c r="O1546" i="2"/>
  <c r="O1578" i="2"/>
  <c r="O1658" i="2"/>
  <c r="O1694" i="2"/>
  <c r="O13" i="2"/>
  <c r="O145" i="2"/>
  <c r="O273" i="2"/>
  <c r="O485" i="2"/>
  <c r="O577" i="2"/>
  <c r="O629" i="2"/>
  <c r="O805" i="2"/>
  <c r="O861" i="2"/>
  <c r="O1005" i="2"/>
  <c r="O1073" i="2"/>
  <c r="O1145" i="2"/>
  <c r="O1209" i="2"/>
  <c r="O1349" i="2"/>
  <c r="O1469" i="2"/>
  <c r="O1525" i="2"/>
  <c r="O1661" i="2"/>
  <c r="O1713" i="2"/>
  <c r="O193" i="2"/>
  <c r="O349" i="2"/>
  <c r="O625" i="2"/>
  <c r="O845" i="2"/>
  <c r="O1037" i="2"/>
  <c r="O1257" i="2"/>
  <c r="O7" i="2"/>
  <c r="O23" i="2"/>
  <c r="O39" i="2"/>
  <c r="O55" i="2"/>
  <c r="O71" i="2"/>
  <c r="O103" i="2"/>
  <c r="O119" i="2"/>
  <c r="O135" i="2"/>
  <c r="O151" i="2"/>
  <c r="O167" i="2"/>
  <c r="O183" i="2"/>
  <c r="O199" i="2"/>
  <c r="O215" i="2"/>
  <c r="O231" i="2"/>
  <c r="O247" i="2"/>
  <c r="O263" i="2"/>
  <c r="O279" i="2"/>
  <c r="O311" i="2"/>
  <c r="O327" i="2"/>
  <c r="O343" i="2"/>
  <c r="O359" i="2"/>
  <c r="O375" i="2"/>
  <c r="O277" i="2"/>
  <c r="O1129" i="2"/>
  <c r="O1745" i="2"/>
  <c r="O246" i="2"/>
  <c r="O406" i="2"/>
  <c r="O902" i="2"/>
  <c r="O526" i="2"/>
  <c r="O53" i="2"/>
  <c r="O189" i="2"/>
  <c r="O257" i="2"/>
  <c r="O321" i="2"/>
  <c r="O381" i="2"/>
  <c r="O437" i="2"/>
  <c r="O529" i="2"/>
  <c r="O40" i="2"/>
  <c r="O96" i="2"/>
  <c r="O236" i="2"/>
  <c r="O312" i="2"/>
  <c r="O360" i="2"/>
  <c r="O412" i="2"/>
  <c r="O568" i="2"/>
  <c r="O684" i="2"/>
  <c r="O796" i="2"/>
  <c r="O892" i="2"/>
  <c r="O940" i="2"/>
  <c r="O988" i="2"/>
  <c r="O1112" i="2"/>
  <c r="O1216" i="2"/>
  <c r="O1248" i="2"/>
  <c r="O1292" i="2"/>
  <c r="O1404" i="2"/>
  <c r="O1792" i="2"/>
  <c r="O685" i="2"/>
  <c r="O797" i="2"/>
  <c r="O905" i="2"/>
  <c r="O1113" i="2"/>
  <c r="O1221" i="2"/>
  <c r="O1273" i="2"/>
  <c r="O1337" i="2"/>
  <c r="O1381" i="2"/>
  <c r="O1445" i="2"/>
  <c r="O1609" i="2"/>
  <c r="O1705" i="2"/>
  <c r="O1769" i="2"/>
  <c r="O1796" i="2"/>
  <c r="O1752" i="2"/>
  <c r="O1684" i="2"/>
  <c r="O1592" i="2"/>
  <c r="O1356" i="2"/>
  <c r="O66" i="2"/>
  <c r="O138" i="2"/>
  <c r="O218" i="2"/>
  <c r="O290" i="2"/>
  <c r="O402" i="2"/>
  <c r="O478" i="2"/>
  <c r="O510" i="2"/>
  <c r="O594" i="2"/>
  <c r="O670" i="2"/>
  <c r="O746" i="2"/>
  <c r="O830" i="2"/>
  <c r="O890" i="2"/>
  <c r="O970" i="2"/>
  <c r="O1002" i="2"/>
  <c r="O1034" i="2"/>
  <c r="O1050" i="2"/>
  <c r="O1078" i="2"/>
  <c r="O1098" i="2"/>
  <c r="O1142" i="2"/>
  <c r="O1162" i="2"/>
  <c r="O1178" i="2"/>
  <c r="O1194" i="2"/>
  <c r="O1210" i="2"/>
  <c r="O1270" i="2"/>
  <c r="O1306" i="2"/>
  <c r="O1334" i="2"/>
  <c r="O1366" i="2"/>
  <c r="O1418" i="2"/>
  <c r="O1458" i="2"/>
  <c r="O1474" i="2"/>
  <c r="O1490" i="2"/>
  <c r="O1506" i="2"/>
  <c r="O1522" i="2"/>
  <c r="O1550" i="2"/>
  <c r="O1566" i="2"/>
  <c r="O1614" i="2"/>
  <c r="O1646" i="2"/>
  <c r="O1662" i="2"/>
  <c r="O1678" i="2"/>
  <c r="O1698" i="2"/>
  <c r="O1726" i="2"/>
  <c r="O21" i="2"/>
  <c r="O213" i="2"/>
  <c r="O285" i="2"/>
  <c r="O421" i="2"/>
  <c r="O509" i="2"/>
  <c r="O589" i="2"/>
  <c r="O637" i="2"/>
  <c r="O753" i="2"/>
  <c r="O825" i="2"/>
  <c r="O925" i="2"/>
  <c r="O1017" i="2"/>
  <c r="O1097" i="2"/>
  <c r="O1169" i="2"/>
  <c r="O1281" i="2"/>
  <c r="O1397" i="2"/>
  <c r="O1481" i="2"/>
  <c r="O1537" i="2"/>
  <c r="O1673" i="2"/>
  <c r="O1721" i="2"/>
  <c r="O441" i="2"/>
  <c r="O661" i="2"/>
  <c r="O1289" i="2"/>
  <c r="O1373" i="2"/>
  <c r="O1601" i="2"/>
  <c r="O1729" i="2"/>
  <c r="O11" i="2"/>
  <c r="O27" i="2"/>
  <c r="O43" i="2"/>
  <c r="O59" i="2"/>
  <c r="O75" i="2"/>
  <c r="O91" i="2"/>
  <c r="O107" i="2"/>
  <c r="O123" i="2"/>
  <c r="O139" i="2"/>
  <c r="O171" i="2"/>
  <c r="O187" i="2"/>
  <c r="O203" i="2"/>
  <c r="O219" i="2"/>
  <c r="O235" i="2"/>
  <c r="O251" i="2"/>
  <c r="O267" i="2"/>
  <c r="O283" i="2"/>
  <c r="O299" i="2"/>
  <c r="O347" i="2"/>
  <c r="O379" i="2"/>
  <c r="O395" i="2"/>
  <c r="O411" i="2"/>
  <c r="O427" i="2"/>
  <c r="O443" i="2"/>
  <c r="O459" i="2"/>
  <c r="O475" i="2"/>
  <c r="O491" i="2"/>
  <c r="O507" i="2"/>
  <c r="O523" i="2"/>
  <c r="O539" i="2"/>
  <c r="O555" i="2"/>
  <c r="O571" i="2"/>
  <c r="O587" i="2"/>
  <c r="O603" i="2"/>
  <c r="O635" i="2"/>
  <c r="O651" i="2"/>
  <c r="O667" i="2"/>
  <c r="O683" i="2"/>
  <c r="O699" i="2"/>
  <c r="O715" i="2"/>
  <c r="O731" i="2"/>
  <c r="O747" i="2"/>
  <c r="O779" i="2"/>
  <c r="O795" i="2"/>
  <c r="O811" i="2"/>
  <c r="O827" i="2"/>
  <c r="O843" i="2"/>
  <c r="O859" i="2"/>
  <c r="O891" i="2"/>
  <c r="O907" i="2"/>
  <c r="O923" i="2"/>
  <c r="O939" i="2"/>
  <c r="O971" i="2"/>
  <c r="O987" i="2"/>
  <c r="O1003" i="2"/>
  <c r="O1019" i="2"/>
  <c r="O1035" i="2"/>
  <c r="O1051" i="2"/>
  <c r="O1067" i="2"/>
  <c r="O1083" i="2"/>
  <c r="O1099" i="2"/>
  <c r="O1115" i="2"/>
  <c r="O1131" i="2"/>
  <c r="O1147" i="2"/>
  <c r="O1163" i="2"/>
  <c r="O1179" i="2"/>
  <c r="O1195" i="2"/>
  <c r="O1211" i="2"/>
  <c r="O1227" i="2"/>
  <c r="O1243" i="2"/>
  <c r="O1259" i="2"/>
  <c r="O1291" i="2"/>
  <c r="O1307" i="2"/>
  <c r="O1323" i="2"/>
  <c r="O1339" i="2"/>
  <c r="O1355" i="2"/>
  <c r="O1371" i="2"/>
  <c r="O1387" i="2"/>
  <c r="O1403" i="2"/>
  <c r="O1419" i="2"/>
  <c r="O1435" i="2"/>
  <c r="O1451" i="2"/>
  <c r="O1467" i="2"/>
  <c r="O1483" i="2"/>
  <c r="O1499" i="2"/>
  <c r="O1515" i="2"/>
  <c r="O1531" i="2"/>
  <c r="O1547" i="2"/>
  <c r="O1563" i="2"/>
  <c r="O1579" i="2"/>
  <c r="O1595" i="2"/>
  <c r="O1611" i="2"/>
  <c r="O1627" i="2"/>
  <c r="O1643" i="2"/>
  <c r="O1659" i="2"/>
  <c r="O1675" i="2"/>
  <c r="O1691" i="2"/>
  <c r="O1707" i="2"/>
  <c r="O1723" i="2"/>
  <c r="O1739" i="2"/>
  <c r="O1755" i="2"/>
  <c r="O1771" i="2"/>
  <c r="O1787" i="2"/>
  <c r="O1803" i="2"/>
  <c r="O37" i="2"/>
  <c r="O117" i="2"/>
  <c r="O1229" i="2"/>
  <c r="O1489" i="2"/>
  <c r="O8" i="2"/>
  <c r="O24" i="2"/>
  <c r="O60" i="2"/>
  <c r="O76" i="2"/>
  <c r="O112" i="2"/>
  <c r="O128" i="2"/>
  <c r="O144" i="2"/>
  <c r="O164" i="2"/>
  <c r="O200" i="2"/>
  <c r="O216" i="2"/>
  <c r="O232" i="2"/>
  <c r="O284" i="2"/>
  <c r="O340" i="2"/>
  <c r="O368" i="2"/>
  <c r="O400" i="2"/>
  <c r="O432" i="2"/>
  <c r="O464" i="2"/>
  <c r="O480" i="2"/>
  <c r="O496" i="2"/>
  <c r="O512" i="2"/>
  <c r="O540" i="2"/>
  <c r="O572" i="2"/>
  <c r="O588" i="2"/>
  <c r="O604" i="2"/>
  <c r="O628" i="2"/>
  <c r="O644" i="2"/>
  <c r="O676" i="2"/>
  <c r="O712" i="2"/>
  <c r="O732" i="2"/>
  <c r="O748" i="2"/>
  <c r="O776" i="2"/>
  <c r="O792" i="2"/>
  <c r="O828" i="2"/>
  <c r="O844" i="2"/>
  <c r="O860" i="2"/>
  <c r="O888" i="2"/>
  <c r="O924" i="2"/>
  <c r="O968" i="2"/>
  <c r="O1004" i="2"/>
  <c r="O1020" i="2"/>
  <c r="O1036" i="2"/>
  <c r="O1068" i="2"/>
  <c r="O1084" i="2"/>
  <c r="O1116" i="2"/>
  <c r="O1160" i="2"/>
  <c r="O1176" i="2"/>
  <c r="O1192" i="2"/>
  <c r="O1208" i="2"/>
  <c r="O1284" i="2"/>
  <c r="O1324" i="2"/>
  <c r="O1348" i="2"/>
  <c r="O1396" i="2"/>
  <c r="O1432" i="2"/>
  <c r="O1460" i="2"/>
  <c r="O1476" i="2"/>
  <c r="O1492" i="2"/>
  <c r="O1508" i="2"/>
  <c r="O1524" i="2"/>
  <c r="O1548" i="2"/>
  <c r="O1564" i="2"/>
  <c r="O1580" i="2"/>
  <c r="O1624" i="2"/>
  <c r="O1660" i="2"/>
  <c r="O1676" i="2"/>
  <c r="O1700" i="2"/>
  <c r="O1800" i="2"/>
  <c r="O88" i="2"/>
  <c r="O296" i="2"/>
  <c r="O376" i="2"/>
  <c r="O448" i="2"/>
  <c r="O704" i="2"/>
  <c r="O876" i="2"/>
  <c r="O1052" i="2"/>
  <c r="O1124" i="2"/>
  <c r="O1240" i="2"/>
  <c r="O1312" i="2"/>
  <c r="O1608" i="2"/>
  <c r="O9" i="2"/>
  <c r="O141" i="2"/>
  <c r="O205" i="2"/>
  <c r="O301" i="2"/>
  <c r="O449" i="2"/>
  <c r="O493" i="2"/>
  <c r="O573" i="2"/>
  <c r="O633" i="2"/>
  <c r="O721" i="2"/>
  <c r="O773" i="2"/>
  <c r="O917" i="2"/>
  <c r="O1081" i="2"/>
  <c r="O1173" i="2"/>
  <c r="O1217" i="2"/>
  <c r="O1369" i="2"/>
  <c r="O1457" i="2"/>
  <c r="O1501" i="2"/>
  <c r="O1557" i="2"/>
  <c r="O1653" i="2"/>
  <c r="O1725" i="2"/>
  <c r="O701" i="2"/>
  <c r="O921" i="2"/>
  <c r="O1141" i="2"/>
  <c r="O1341" i="2"/>
  <c r="O309" i="2"/>
  <c r="O833" i="2"/>
  <c r="O1013" i="2"/>
  <c r="O1353" i="2"/>
  <c r="O1681" i="2"/>
  <c r="O1777" i="2"/>
  <c r="O35" i="2"/>
  <c r="O67" i="2"/>
  <c r="O99" i="2"/>
  <c r="O131" i="2"/>
  <c r="O147" i="2"/>
  <c r="O179" i="2"/>
  <c r="O195" i="2"/>
  <c r="O227" i="2"/>
  <c r="O275" i="2"/>
  <c r="O307" i="2"/>
  <c r="O339" i="2"/>
  <c r="O371" i="2"/>
  <c r="O403" i="2"/>
  <c r="O435" i="2"/>
  <c r="O467" i="2"/>
  <c r="O483" i="2"/>
  <c r="O515" i="2"/>
  <c r="O531" i="2"/>
  <c r="O563" i="2"/>
  <c r="O595" i="2"/>
  <c r="O627" i="2"/>
  <c r="O691" i="2"/>
  <c r="O723" i="2"/>
  <c r="O755" i="2"/>
  <c r="O771" i="2"/>
  <c r="O819" i="2"/>
  <c r="O851" i="2"/>
  <c r="O883" i="2"/>
  <c r="O915" i="2"/>
  <c r="O963" i="2"/>
  <c r="O995" i="2"/>
  <c r="O1027" i="2"/>
  <c r="O1043" i="2"/>
  <c r="O1075" i="2"/>
  <c r="O1107" i="2"/>
  <c r="O1139" i="2"/>
  <c r="O1155" i="2"/>
  <c r="O1187" i="2"/>
  <c r="O1267" i="2"/>
  <c r="O1315" i="2"/>
  <c r="O1347" i="2"/>
  <c r="O1379" i="2"/>
  <c r="O1395" i="2"/>
  <c r="O1427" i="2"/>
  <c r="O1459" i="2"/>
  <c r="O1491" i="2"/>
  <c r="O1523" i="2"/>
  <c r="O1555" i="2"/>
  <c r="O1571" i="2"/>
  <c r="O1635" i="2"/>
  <c r="O1667" i="2"/>
  <c r="O1699" i="2"/>
  <c r="O1731" i="2"/>
  <c r="O1763" i="2"/>
  <c r="O1795" i="2"/>
  <c r="O81" i="2"/>
  <c r="O181" i="2"/>
  <c r="O341" i="2"/>
  <c r="O477" i="2"/>
  <c r="O517" i="2"/>
  <c r="O677" i="2"/>
  <c r="O793" i="2"/>
  <c r="O1025" i="2"/>
  <c r="O1189" i="2"/>
  <c r="O1417" i="2"/>
  <c r="O1613" i="2"/>
  <c r="O873" i="2"/>
  <c r="O1629" i="2"/>
  <c r="O1793" i="2"/>
  <c r="O310" i="2"/>
  <c r="O446" i="2"/>
  <c r="O710" i="2"/>
  <c r="O366" i="2"/>
  <c r="O49" i="2"/>
  <c r="O185" i="2"/>
  <c r="O253" i="2"/>
  <c r="O297" i="2"/>
  <c r="O333" i="2"/>
  <c r="O405" i="2"/>
  <c r="O433" i="2"/>
  <c r="O549" i="2"/>
  <c r="O621" i="2"/>
  <c r="O92" i="2"/>
  <c r="O196" i="2"/>
  <c r="O276" i="2"/>
  <c r="O324" i="2"/>
  <c r="O380" i="2"/>
  <c r="O408" i="2"/>
  <c r="O528" i="2"/>
  <c r="O656" i="2"/>
  <c r="O708" i="2"/>
  <c r="O816" i="2"/>
  <c r="O904" i="2"/>
  <c r="O936" i="2"/>
  <c r="O984" i="2"/>
  <c r="O1104" i="2"/>
  <c r="O1128" i="2"/>
  <c r="O1228" i="2"/>
  <c r="O1260" i="2"/>
  <c r="O1316" i="2"/>
  <c r="O1532" i="2"/>
  <c r="O1776" i="2"/>
  <c r="O681" i="2"/>
  <c r="O901" i="2"/>
  <c r="O945" i="2"/>
  <c r="O989" i="2"/>
  <c r="O1065" i="2"/>
  <c r="O1133" i="2"/>
  <c r="O1233" i="2"/>
  <c r="O1265" i="2"/>
  <c r="O1321" i="2"/>
  <c r="O1377" i="2"/>
  <c r="O1437" i="2"/>
  <c r="O1529" i="2"/>
  <c r="O1605" i="2"/>
  <c r="O1637" i="2"/>
  <c r="O1733" i="2"/>
  <c r="O1749" i="2"/>
  <c r="O1765" i="2"/>
  <c r="O1781" i="2"/>
  <c r="O1797" i="2"/>
  <c r="O1780" i="2"/>
  <c r="O1756" i="2"/>
  <c r="O1736" i="2"/>
  <c r="O1704" i="2"/>
  <c r="O1632" i="2"/>
  <c r="O1596" i="2"/>
  <c r="O1452" i="2"/>
  <c r="O1364" i="2"/>
  <c r="O26" i="2"/>
  <c r="O78" i="2"/>
  <c r="O134" i="2"/>
  <c r="O182" i="2"/>
  <c r="O214" i="2"/>
  <c r="O286" i="2"/>
  <c r="O358" i="2"/>
  <c r="O426" i="2"/>
  <c r="O474" i="2"/>
  <c r="O506" i="2"/>
  <c r="O574" i="2"/>
  <c r="O606" i="2"/>
  <c r="O650" i="2"/>
  <c r="O726" i="2"/>
  <c r="O774" i="2"/>
  <c r="O826" i="2"/>
  <c r="O1014" i="2"/>
  <c r="O1046" i="2"/>
  <c r="O1094" i="2"/>
  <c r="O1118" i="2"/>
  <c r="O1174" i="2"/>
  <c r="O1206" i="2"/>
  <c r="O1302" i="2"/>
  <c r="O1350" i="2"/>
  <c r="O1442" i="2"/>
  <c r="O1486" i="2"/>
  <c r="O1518" i="2"/>
  <c r="O1562" i="2"/>
  <c r="O1626" i="2"/>
  <c r="O1674" i="2"/>
  <c r="O1722" i="2"/>
  <c r="O73" i="2"/>
  <c r="O393" i="2"/>
  <c r="O737" i="2"/>
  <c r="O1709" i="2"/>
  <c r="O909" i="2"/>
  <c r="O1317" i="2"/>
  <c r="O46" i="2"/>
  <c r="O318" i="2"/>
  <c r="O190" i="2"/>
  <c r="O758" i="2"/>
  <c r="O241" i="2"/>
  <c r="O305" i="2"/>
  <c r="O337" i="2"/>
  <c r="O409" i="2"/>
  <c r="O56" i="2"/>
  <c r="O184" i="2"/>
  <c r="O252" i="2"/>
  <c r="O280" i="2"/>
  <c r="O328" i="2"/>
  <c r="O384" i="2"/>
  <c r="O444" i="2"/>
  <c r="O532" i="2"/>
  <c r="O660" i="2"/>
  <c r="O720" i="2"/>
  <c r="O820" i="2"/>
  <c r="O908" i="2"/>
  <c r="O972" i="2"/>
  <c r="O1064" i="2"/>
  <c r="O1132" i="2"/>
  <c r="O1232" i="2"/>
  <c r="O1264" i="2"/>
  <c r="O1320" i="2"/>
  <c r="O1588" i="2"/>
  <c r="O1728" i="2"/>
  <c r="O657" i="2"/>
  <c r="O717" i="2"/>
  <c r="O821" i="2"/>
  <c r="O885" i="2"/>
  <c r="O933" i="2"/>
  <c r="O953" i="2"/>
  <c r="O1053" i="2"/>
  <c r="O1085" i="2"/>
  <c r="O1137" i="2"/>
  <c r="O1237" i="2"/>
  <c r="O1253" i="2"/>
  <c r="O1297" i="2"/>
  <c r="O1361" i="2"/>
  <c r="O1409" i="2"/>
  <c r="O1533" i="2"/>
  <c r="O1593" i="2"/>
  <c r="O1641" i="2"/>
  <c r="O1737" i="2"/>
  <c r="O1753" i="2"/>
  <c r="O1785" i="2"/>
  <c r="O1772" i="2"/>
  <c r="O1732" i="2"/>
  <c r="O1628" i="2"/>
  <c r="O1436" i="2"/>
  <c r="O1384" i="2"/>
  <c r="O14" i="2"/>
  <c r="O30" i="2"/>
  <c r="O106" i="2"/>
  <c r="O122" i="2"/>
  <c r="O162" i="2"/>
  <c r="O202" i="2"/>
  <c r="O262" i="2"/>
  <c r="O346" i="2"/>
  <c r="O370" i="2"/>
  <c r="O430" i="2"/>
  <c r="O462" i="2"/>
  <c r="O494" i="2"/>
  <c r="O538" i="2"/>
  <c r="O578" i="2"/>
  <c r="O610" i="2"/>
  <c r="O634" i="2"/>
  <c r="O694" i="2"/>
  <c r="O730" i="2"/>
  <c r="O778" i="2"/>
  <c r="O794" i="2"/>
  <c r="O846" i="2"/>
  <c r="O862" i="2"/>
  <c r="O926" i="2"/>
  <c r="O1018" i="2"/>
  <c r="O18" i="2"/>
  <c r="O34" i="2"/>
  <c r="O70" i="2"/>
  <c r="O110" i="2"/>
  <c r="O126" i="2"/>
  <c r="O142" i="2"/>
  <c r="O166" i="2"/>
  <c r="O206" i="2"/>
  <c r="O222" i="2"/>
  <c r="O266" i="2"/>
  <c r="O294" i="2"/>
  <c r="O350" i="2"/>
  <c r="O390" i="2"/>
  <c r="O414" i="2"/>
  <c r="O450" i="2"/>
  <c r="O466" i="2"/>
  <c r="O482" i="2"/>
  <c r="O498" i="2"/>
  <c r="O514" i="2"/>
  <c r="O542" i="2"/>
  <c r="O582" i="2"/>
  <c r="O598" i="2"/>
  <c r="O614" i="2"/>
  <c r="O638" i="2"/>
  <c r="O674" i="2"/>
  <c r="O714" i="2"/>
  <c r="O734" i="2"/>
  <c r="O750" i="2"/>
  <c r="O782" i="2"/>
  <c r="O806" i="2"/>
  <c r="O834" i="2"/>
  <c r="O850" i="2"/>
  <c r="O866" i="2"/>
  <c r="O914" i="2"/>
  <c r="O950" i="2"/>
  <c r="O990" i="2"/>
  <c r="O1006" i="2"/>
  <c r="O1022" i="2"/>
  <c r="O1038" i="2"/>
  <c r="O1066" i="2"/>
  <c r="O1082" i="2"/>
  <c r="O1106" i="2"/>
  <c r="O1146" i="2"/>
  <c r="O1166" i="2"/>
  <c r="O1182" i="2"/>
  <c r="O1198" i="2"/>
  <c r="O1214" i="2"/>
  <c r="O1282" i="2"/>
  <c r="O1310" i="2"/>
  <c r="O1342" i="2"/>
  <c r="O1386" i="2"/>
  <c r="O1422" i="2"/>
  <c r="O1462" i="2"/>
  <c r="O1478" i="2"/>
  <c r="O1494" i="2"/>
  <c r="O1510" i="2"/>
  <c r="O1538" i="2"/>
  <c r="O1554" i="2"/>
  <c r="O1570" i="2"/>
  <c r="O1618" i="2"/>
  <c r="O1650" i="2"/>
  <c r="O1666" i="2"/>
  <c r="O1686" i="2"/>
  <c r="O1714" i="2"/>
  <c r="O1802" i="2"/>
  <c r="O29" i="2"/>
  <c r="O113" i="2"/>
  <c r="O229" i="2"/>
  <c r="O453" i="2"/>
  <c r="O537" i="2"/>
  <c r="O601" i="2"/>
  <c r="O649" i="2"/>
  <c r="O777" i="2"/>
  <c r="O837" i="2"/>
  <c r="O965" i="2"/>
  <c r="O1029" i="2"/>
  <c r="O1109" i="2"/>
  <c r="O1181" i="2"/>
  <c r="O1301" i="2"/>
  <c r="O1429" i="2"/>
  <c r="O1497" i="2"/>
  <c r="O1541" i="2"/>
  <c r="O1689" i="2"/>
  <c r="O1801" i="2"/>
  <c r="O281" i="2"/>
  <c r="O489" i="2"/>
  <c r="O757" i="2"/>
  <c r="O941" i="2"/>
  <c r="O1645" i="2"/>
  <c r="O1757" i="2"/>
  <c r="O15" i="2"/>
  <c r="O31" i="2"/>
  <c r="O63" i="2"/>
  <c r="O79" i="2"/>
  <c r="O95" i="2"/>
  <c r="O111" i="2"/>
  <c r="O127" i="2"/>
  <c r="O143" i="2"/>
  <c r="O159" i="2"/>
  <c r="O175" i="2"/>
  <c r="O207" i="2"/>
  <c r="O223" i="2"/>
  <c r="O239" i="2"/>
  <c r="O255" i="2"/>
  <c r="O271" i="2"/>
  <c r="O287" i="2"/>
  <c r="O303" i="2"/>
  <c r="O319" i="2"/>
  <c r="O335" i="2"/>
  <c r="O351" i="2"/>
  <c r="O367" i="2"/>
  <c r="O399" i="2"/>
  <c r="O415" i="2"/>
  <c r="O431" i="2"/>
  <c r="O463" i="2"/>
  <c r="O479" i="2"/>
  <c r="O495" i="2"/>
  <c r="O511" i="2"/>
  <c r="O527" i="2"/>
  <c r="O543" i="2"/>
  <c r="O559" i="2"/>
  <c r="O575" i="2"/>
  <c r="O591" i="2"/>
  <c r="O607" i="2"/>
  <c r="O623" i="2"/>
  <c r="O639" i="2"/>
  <c r="O655" i="2"/>
  <c r="O671" i="2"/>
  <c r="O703" i="2"/>
  <c r="O719" i="2"/>
  <c r="O735" i="2"/>
  <c r="O751" i="2"/>
  <c r="O767" i="2"/>
  <c r="O783" i="2"/>
  <c r="O799" i="2"/>
  <c r="O815" i="2"/>
  <c r="O831" i="2"/>
  <c r="O847" i="2"/>
  <c r="O863" i="2"/>
  <c r="O879" i="2"/>
  <c r="O911" i="2"/>
  <c r="O927" i="2"/>
  <c r="O943" i="2"/>
  <c r="O959" i="2"/>
  <c r="O975" i="2"/>
  <c r="O991" i="2"/>
  <c r="O1007" i="2"/>
  <c r="O1023" i="2"/>
  <c r="O1039" i="2"/>
  <c r="O1055" i="2"/>
  <c r="O1071" i="2"/>
  <c r="O1087" i="2"/>
  <c r="O1103" i="2"/>
  <c r="O1119" i="2"/>
  <c r="O1151" i="2"/>
  <c r="O1167" i="2"/>
  <c r="O1183" i="2"/>
  <c r="O1199" i="2"/>
  <c r="O1215" i="2"/>
  <c r="O1231" i="2"/>
  <c r="O1247" i="2"/>
  <c r="O1263" i="2"/>
  <c r="O1279" i="2"/>
  <c r="O1295" i="2"/>
  <c r="O1311" i="2"/>
  <c r="O1327" i="2"/>
  <c r="O1343" i="2"/>
  <c r="O1375" i="2"/>
  <c r="O1391" i="2"/>
  <c r="O1407" i="2"/>
  <c r="O1423" i="2"/>
  <c r="O1455" i="2"/>
  <c r="O1471" i="2"/>
  <c r="O1487" i="2"/>
  <c r="O1503" i="2"/>
  <c r="O1519" i="2"/>
  <c r="O1535" i="2"/>
  <c r="O1551" i="2"/>
  <c r="O1567" i="2"/>
  <c r="O1583" i="2"/>
  <c r="O1599" i="2"/>
  <c r="O1615" i="2"/>
  <c r="O1631" i="2"/>
  <c r="O1647" i="2"/>
  <c r="O1663" i="2"/>
  <c r="O1679" i="2"/>
  <c r="O1695" i="2"/>
  <c r="O1711" i="2"/>
  <c r="O1727" i="2"/>
  <c r="O1743" i="2"/>
  <c r="O1759" i="2"/>
  <c r="O1775" i="2"/>
  <c r="O1791" i="2"/>
  <c r="O5" i="2"/>
  <c r="O69" i="2"/>
  <c r="O125" i="2"/>
  <c r="O169" i="2"/>
  <c r="O221" i="2"/>
  <c r="O293" i="2"/>
  <c r="O397" i="2"/>
  <c r="O469" i="2"/>
  <c r="O505" i="2"/>
  <c r="O581" i="2"/>
  <c r="O669" i="2"/>
  <c r="O725" i="2"/>
  <c r="O781" i="2"/>
  <c r="O853" i="2"/>
  <c r="O1009" i="2"/>
  <c r="O1069" i="2"/>
  <c r="O1177" i="2"/>
  <c r="O1285" i="2"/>
  <c r="O1393" i="2"/>
  <c r="O1485" i="2"/>
  <c r="O1549" i="2"/>
  <c r="O1577" i="2"/>
  <c r="O1657" i="2"/>
  <c r="O45" i="2"/>
  <c r="O365" i="2"/>
  <c r="O521" i="2"/>
  <c r="O569" i="2"/>
  <c r="O813" i="2"/>
  <c r="O1057" i="2"/>
  <c r="O1241" i="2"/>
  <c r="O1585" i="2"/>
  <c r="O12" i="2"/>
  <c r="O28" i="2"/>
  <c r="O64" i="2"/>
  <c r="O80" i="2"/>
  <c r="O116" i="2"/>
  <c r="O132" i="2"/>
  <c r="O148" i="2"/>
  <c r="O168" i="2"/>
  <c r="O204" i="2"/>
  <c r="O220" i="2"/>
  <c r="O264" i="2"/>
  <c r="O288" i="2"/>
  <c r="O344" i="2"/>
  <c r="O372" i="2"/>
  <c r="O416" i="2"/>
  <c r="O452" i="2"/>
  <c r="O468" i="2"/>
  <c r="O484" i="2"/>
  <c r="O500" i="2"/>
  <c r="O516" i="2"/>
  <c r="O544" i="2"/>
  <c r="O576" i="2"/>
  <c r="O592" i="2"/>
  <c r="O608" i="2"/>
  <c r="O632" i="2"/>
  <c r="O648" i="2"/>
  <c r="O688" i="2"/>
  <c r="O716" i="2"/>
  <c r="O736" i="2"/>
  <c r="O752" i="2"/>
  <c r="O780" i="2"/>
  <c r="O804" i="2"/>
  <c r="O832" i="2"/>
  <c r="O848" i="2"/>
  <c r="O864" i="2"/>
  <c r="O912" i="2"/>
  <c r="O948" i="2"/>
  <c r="O992" i="2"/>
  <c r="O1008" i="2"/>
  <c r="O1024" i="2"/>
  <c r="O1040" i="2"/>
  <c r="O1072" i="2"/>
  <c r="O1092" i="2"/>
  <c r="O1144" i="2"/>
  <c r="O1164" i="2"/>
  <c r="O1180" i="2"/>
  <c r="O1196" i="2"/>
  <c r="O1212" i="2"/>
  <c r="O1300" i="2"/>
  <c r="O1328" i="2"/>
  <c r="O1368" i="2"/>
  <c r="O1412" i="2"/>
  <c r="O1440" i="2"/>
  <c r="O1464" i="2"/>
  <c r="O1480" i="2"/>
  <c r="O1496" i="2"/>
  <c r="O1512" i="2"/>
  <c r="O1536" i="2"/>
  <c r="O1552" i="2"/>
  <c r="O1568" i="2"/>
  <c r="O1612" i="2"/>
  <c r="O1648" i="2"/>
  <c r="O1664" i="2"/>
  <c r="O1688" i="2"/>
  <c r="O1716" i="2"/>
  <c r="O4" i="2"/>
  <c r="O156" i="2"/>
  <c r="O320" i="2"/>
  <c r="O388" i="2"/>
  <c r="O548" i="2"/>
  <c r="O756" i="2"/>
  <c r="O928" i="2"/>
  <c r="O1056" i="2"/>
  <c r="O1136" i="2"/>
  <c r="O1252" i="2"/>
  <c r="O1360" i="2"/>
  <c r="O1636" i="2"/>
  <c r="O61" i="2"/>
  <c r="O109" i="2"/>
  <c r="O153" i="2"/>
  <c r="O217" i="2"/>
  <c r="O345" i="2"/>
  <c r="O461" i="2"/>
  <c r="O501" i="2"/>
  <c r="O585" i="2"/>
  <c r="O645" i="2"/>
  <c r="O729" i="2"/>
  <c r="O785" i="2"/>
  <c r="O857" i="2"/>
  <c r="O949" i="2"/>
  <c r="O1021" i="2"/>
  <c r="O1093" i="2"/>
  <c r="O1185" i="2"/>
  <c r="O1269" i="2"/>
  <c r="O1389" i="2"/>
  <c r="O1461" i="2"/>
  <c r="O1509" i="2"/>
  <c r="O1565" i="2"/>
  <c r="O1665" i="2"/>
  <c r="O3" i="2"/>
  <c r="O391" i="2"/>
  <c r="O407" i="2"/>
  <c r="O439" i="2"/>
  <c r="O455" i="2"/>
  <c r="O471" i="2"/>
  <c r="O487" i="2"/>
  <c r="O503" i="2"/>
  <c r="O519" i="2"/>
  <c r="O535" i="2"/>
  <c r="O551" i="2"/>
  <c r="O567" i="2"/>
  <c r="O583" i="2"/>
  <c r="O599" i="2"/>
  <c r="O615" i="2"/>
  <c r="O631" i="2"/>
  <c r="O647" i="2"/>
  <c r="O663" i="2"/>
  <c r="O679" i="2"/>
  <c r="O695" i="2"/>
  <c r="O727" i="2"/>
  <c r="O743" i="2"/>
  <c r="O759" i="2"/>
  <c r="O775" i="2"/>
  <c r="O791" i="2"/>
  <c r="O807" i="2"/>
  <c r="O823" i="2"/>
  <c r="O839" i="2"/>
  <c r="O855" i="2"/>
  <c r="O871" i="2"/>
  <c r="O887" i="2"/>
  <c r="O903" i="2"/>
  <c r="O919" i="2"/>
  <c r="O935" i="2"/>
  <c r="O951" i="2"/>
  <c r="O967" i="2"/>
  <c r="O983" i="2"/>
  <c r="O999" i="2"/>
  <c r="O1015" i="2"/>
  <c r="O1031" i="2"/>
  <c r="O1047" i="2"/>
  <c r="O1063" i="2"/>
  <c r="O1079" i="2"/>
  <c r="O1095" i="2"/>
  <c r="O1127" i="2"/>
  <c r="O1143" i="2"/>
  <c r="O1159" i="2"/>
  <c r="O1175" i="2"/>
  <c r="O1191" i="2"/>
  <c r="O1207" i="2"/>
  <c r="O1223" i="2"/>
  <c r="O1239" i="2"/>
  <c r="O1255" i="2"/>
  <c r="O1271" i="2"/>
  <c r="O1287" i="2"/>
  <c r="O1303" i="2"/>
  <c r="O1319" i="2"/>
  <c r="O1351" i="2"/>
  <c r="O1367" i="2"/>
  <c r="O1399" i="2"/>
  <c r="O1415" i="2"/>
  <c r="O1431" i="2"/>
  <c r="O1447" i="2"/>
  <c r="O1463" i="2"/>
  <c r="O1479" i="2"/>
  <c r="O1495" i="2"/>
  <c r="O1511" i="2"/>
  <c r="O1543" i="2"/>
  <c r="O1559" i="2"/>
  <c r="O1575" i="2"/>
  <c r="O1591" i="2"/>
  <c r="O1607" i="2"/>
  <c r="O1623" i="2"/>
  <c r="O1655" i="2"/>
  <c r="O1671" i="2"/>
  <c r="O1687" i="2"/>
  <c r="O1719" i="2"/>
  <c r="O1799" i="2"/>
  <c r="O25" i="2"/>
  <c r="O105" i="2"/>
  <c r="O149" i="2"/>
  <c r="O201" i="2"/>
  <c r="O233" i="2"/>
  <c r="O429" i="2"/>
  <c r="O605" i="2"/>
  <c r="O689" i="2"/>
  <c r="O745" i="2"/>
  <c r="O829" i="2"/>
  <c r="O913" i="2"/>
  <c r="O1117" i="2"/>
  <c r="O1201" i="2"/>
  <c r="O1329" i="2"/>
  <c r="O1465" i="2"/>
  <c r="O1505" i="2"/>
  <c r="O1561" i="2"/>
  <c r="O1617" i="2"/>
  <c r="O1693" i="2"/>
  <c r="O249" i="2"/>
  <c r="O413" i="2"/>
  <c r="O545" i="2"/>
  <c r="O665" i="2"/>
  <c r="O937" i="2"/>
  <c r="O1101" i="2"/>
  <c r="O1277" i="2"/>
  <c r="O1597" i="2"/>
  <c r="O16" i="2"/>
  <c r="O32" i="2"/>
  <c r="O68" i="2"/>
  <c r="O104" i="2"/>
  <c r="O120" i="2"/>
  <c r="O136" i="2"/>
  <c r="O152" i="2"/>
  <c r="O172" i="2"/>
  <c r="O208" i="2"/>
  <c r="O224" i="2"/>
  <c r="O268" i="2"/>
  <c r="O292" i="2"/>
  <c r="O348" i="2"/>
  <c r="O392" i="2"/>
  <c r="O420" i="2"/>
  <c r="O456" i="2"/>
  <c r="O472" i="2"/>
  <c r="O488" i="2"/>
  <c r="O504" i="2"/>
  <c r="O520" i="2"/>
  <c r="O560" i="2"/>
  <c r="O580" i="2"/>
  <c r="O596" i="2"/>
  <c r="O612" i="2"/>
  <c r="O636" i="2"/>
  <c r="O652" i="2"/>
  <c r="O692" i="2"/>
  <c r="O724" i="2"/>
  <c r="O740" i="2"/>
  <c r="O768" i="2"/>
  <c r="O784" i="2"/>
  <c r="O808" i="2"/>
  <c r="O836" i="2"/>
  <c r="O852" i="2"/>
  <c r="O868" i="2"/>
  <c r="O916" i="2"/>
  <c r="O952" i="2"/>
  <c r="O996" i="2"/>
  <c r="O1012" i="2"/>
  <c r="O1028" i="2"/>
  <c r="O1044" i="2"/>
  <c r="O1076" i="2"/>
  <c r="O1096" i="2"/>
  <c r="O1148" i="2"/>
  <c r="O1168" i="2"/>
  <c r="O1184" i="2"/>
  <c r="O1200" i="2"/>
  <c r="O1268" i="2"/>
  <c r="O1304" i="2"/>
  <c r="O1332" i="2"/>
  <c r="O1388" i="2"/>
  <c r="O1420" i="2"/>
  <c r="O1448" i="2"/>
  <c r="O1468" i="2"/>
  <c r="O1484" i="2"/>
  <c r="O1500" i="2"/>
  <c r="O1516" i="2"/>
  <c r="O1540" i="2"/>
  <c r="O1556" i="2"/>
  <c r="O1572" i="2"/>
  <c r="O1616" i="2"/>
  <c r="O1652" i="2"/>
  <c r="O1668" i="2"/>
  <c r="O1692" i="2"/>
  <c r="O1720" i="2"/>
  <c r="O48" i="2"/>
  <c r="O188" i="2"/>
  <c r="O332" i="2"/>
  <c r="O404" i="2"/>
  <c r="O664" i="2"/>
  <c r="O760" i="2"/>
  <c r="O944" i="2"/>
  <c r="O1100" i="2"/>
  <c r="O1140" i="2"/>
  <c r="O1276" i="2"/>
  <c r="O1424" i="2"/>
  <c r="O1744" i="2"/>
  <c r="O65" i="2"/>
  <c r="O121" i="2"/>
  <c r="O165" i="2"/>
  <c r="O265" i="2"/>
  <c r="O353" i="2"/>
  <c r="O473" i="2"/>
  <c r="O513" i="2"/>
  <c r="O597" i="2"/>
  <c r="O693" i="2"/>
  <c r="O741" i="2"/>
  <c r="O809" i="2"/>
  <c r="O865" i="2"/>
  <c r="O969" i="2"/>
  <c r="O1033" i="2"/>
  <c r="O1157" i="2"/>
  <c r="O1197" i="2"/>
  <c r="O1305" i="2"/>
  <c r="O1413" i="2"/>
  <c r="O1473" i="2"/>
  <c r="O1521" i="2"/>
  <c r="O1573" i="2"/>
  <c r="O1677" i="2"/>
  <c r="O761" i="2"/>
  <c r="O961" i="2"/>
  <c r="O1225" i="2"/>
  <c r="O1773" i="2"/>
  <c r="O94" i="2"/>
  <c r="O254" i="2"/>
  <c r="O326" i="2"/>
  <c r="O422" i="2"/>
  <c r="O566" i="2"/>
  <c r="O934" i="2"/>
  <c r="O238" i="2"/>
  <c r="O558" i="2"/>
  <c r="O41" i="2"/>
  <c r="O57" i="2"/>
  <c r="O325" i="2"/>
  <c r="O385" i="2"/>
  <c r="O44" i="2"/>
  <c r="O100" i="2"/>
  <c r="O240" i="2"/>
  <c r="O316" i="2"/>
  <c r="O364" i="2"/>
  <c r="O620" i="2"/>
  <c r="O700" i="2"/>
  <c r="O800" i="2"/>
  <c r="O896" i="2"/>
  <c r="O976" i="2"/>
  <c r="O1088" i="2"/>
  <c r="O1236" i="2"/>
  <c r="O1272" i="2"/>
  <c r="O1352" i="2"/>
  <c r="O801" i="2"/>
  <c r="O957" i="2"/>
  <c r="O1449" i="2"/>
  <c r="O1581" i="2"/>
  <c r="O1741" i="2"/>
  <c r="O1788" i="2"/>
  <c r="O1768" i="2"/>
  <c r="O1748" i="2"/>
  <c r="O1712" i="2"/>
  <c r="O1644" i="2"/>
  <c r="O1604" i="2"/>
  <c r="O1584" i="2"/>
  <c r="O1416" i="2"/>
  <c r="O1380" i="2"/>
  <c r="O1340" i="2"/>
  <c r="O161" i="2"/>
  <c r="O209" i="2"/>
  <c r="O269" i="2"/>
  <c r="O373" i="2"/>
  <c r="O457" i="2"/>
  <c r="O497" i="2"/>
  <c r="O561" i="2"/>
  <c r="O613" i="2"/>
  <c r="O697" i="2"/>
  <c r="O769" i="2"/>
  <c r="O841" i="2"/>
  <c r="O1001" i="2"/>
  <c r="O1049" i="2"/>
  <c r="O1165" i="2"/>
  <c r="O1213" i="2"/>
  <c r="O1345" i="2"/>
  <c r="O1477" i="2"/>
  <c r="O1517" i="2"/>
  <c r="O1569" i="2"/>
  <c r="O1625" i="2"/>
  <c r="O1717" i="2"/>
  <c r="O329" i="2"/>
  <c r="O425" i="2"/>
  <c r="O557" i="2"/>
  <c r="O705" i="2"/>
  <c r="O981" i="2"/>
  <c r="O1425" i="2"/>
  <c r="O1633" i="2"/>
  <c r="O20" i="2"/>
  <c r="O36" i="2"/>
  <c r="O72" i="2"/>
  <c r="O108" i="2"/>
  <c r="O124" i="2"/>
  <c r="O140" i="2"/>
  <c r="O160" i="2"/>
  <c r="O180" i="2"/>
  <c r="O212" i="2"/>
  <c r="O228" i="2"/>
  <c r="O272" i="2"/>
  <c r="O300" i="2"/>
  <c r="O352" i="2"/>
  <c r="O396" i="2"/>
  <c r="O428" i="2"/>
  <c r="O460" i="2"/>
  <c r="O476" i="2"/>
  <c r="O492" i="2"/>
  <c r="O508" i="2"/>
  <c r="O536" i="2"/>
  <c r="O564" i="2"/>
  <c r="O584" i="2"/>
  <c r="O600" i="2"/>
  <c r="O616" i="2"/>
  <c r="O640" i="2"/>
  <c r="O672" i="2"/>
  <c r="O696" i="2"/>
  <c r="O728" i="2"/>
  <c r="O744" i="2"/>
  <c r="O772" i="2"/>
  <c r="O788" i="2"/>
  <c r="O824" i="2"/>
  <c r="O840" i="2"/>
  <c r="O856" i="2"/>
  <c r="O872" i="2"/>
  <c r="O920" i="2"/>
  <c r="O964" i="2"/>
  <c r="O1000" i="2"/>
  <c r="O1016" i="2"/>
  <c r="O1032" i="2"/>
  <c r="O1048" i="2"/>
  <c r="O1080" i="2"/>
  <c r="O1108" i="2"/>
  <c r="O1156" i="2"/>
  <c r="O1172" i="2"/>
  <c r="O1188" i="2"/>
  <c r="O1204" i="2"/>
  <c r="O1280" i="2"/>
  <c r="O1308" i="2"/>
  <c r="O1344" i="2"/>
  <c r="O1392" i="2"/>
  <c r="O1428" i="2"/>
  <c r="O1456" i="2"/>
  <c r="O1472" i="2"/>
  <c r="O1488" i="2"/>
  <c r="O1504" i="2"/>
  <c r="O1520" i="2"/>
  <c r="O1544" i="2"/>
  <c r="O1560" i="2"/>
  <c r="O1576" i="2"/>
  <c r="O1620" i="2"/>
  <c r="O1656" i="2"/>
  <c r="O1672" i="2"/>
  <c r="O1696" i="2"/>
  <c r="O1724" i="2"/>
  <c r="O84" i="2"/>
  <c r="O256" i="2"/>
  <c r="O336" i="2"/>
  <c r="O424" i="2"/>
  <c r="O668" i="2"/>
  <c r="O812" i="2"/>
  <c r="O980" i="2"/>
  <c r="O1120" i="2"/>
  <c r="O1220" i="2"/>
  <c r="O1296" i="2"/>
  <c r="O1444" i="2"/>
  <c r="O1760" i="2"/>
  <c r="O77" i="2"/>
  <c r="O133" i="2"/>
  <c r="O173" i="2"/>
  <c r="O289" i="2"/>
  <c r="O417" i="2"/>
  <c r="O481" i="2"/>
  <c r="O609" i="2"/>
  <c r="O713" i="2"/>
  <c r="O749" i="2"/>
  <c r="O889" i="2"/>
  <c r="O997" i="2"/>
  <c r="O1045" i="2"/>
  <c r="O1161" i="2"/>
  <c r="O1205" i="2"/>
  <c r="O1333" i="2"/>
  <c r="O1421" i="2"/>
  <c r="O1545" i="2"/>
  <c r="O1621" i="2"/>
  <c r="O1697" i="2"/>
  <c r="O157" i="2"/>
  <c r="O897" i="2"/>
  <c r="O1061" i="2"/>
  <c r="O1261" i="2"/>
  <c r="O1433" i="2"/>
  <c r="O1789" i="2"/>
  <c r="O158" i="2"/>
  <c r="O278" i="2"/>
  <c r="O374" i="2"/>
  <c r="O438" i="2"/>
  <c r="O662" i="2"/>
  <c r="O982" i="2"/>
  <c r="O334" i="2"/>
  <c r="O622" i="2"/>
  <c r="O89" i="2"/>
  <c r="O313" i="2"/>
  <c r="O445" i="2"/>
  <c r="O192" i="2"/>
  <c r="O244" i="2"/>
  <c r="O260" i="2"/>
  <c r="O304" i="2"/>
  <c r="O436" i="2"/>
  <c r="O524" i="2"/>
  <c r="O552" i="2"/>
  <c r="O624" i="2"/>
  <c r="O880" i="2"/>
  <c r="O900" i="2"/>
  <c r="O932" i="2"/>
  <c r="O956" i="2"/>
  <c r="O1224" i="2"/>
  <c r="O1256" i="2"/>
  <c r="O877" i="2"/>
  <c r="O985" i="2"/>
  <c r="O1401" i="2"/>
  <c r="O1761" i="2"/>
  <c r="O1784" i="2"/>
  <c r="O1764" i="2"/>
  <c r="O1740" i="2"/>
  <c r="O1708" i="2"/>
  <c r="O1640" i="2"/>
  <c r="O1600" i="2"/>
  <c r="O1528" i="2"/>
  <c r="O1408" i="2"/>
  <c r="O1372" i="2"/>
  <c r="O1336" i="2"/>
  <c r="S243" i="2"/>
  <c r="O243" i="2"/>
  <c r="S659" i="2"/>
  <c r="O659" i="2"/>
  <c r="S931" i="2"/>
  <c r="O931" i="2"/>
  <c r="S1235" i="2"/>
  <c r="O1235" i="2"/>
  <c r="S1411" i="2"/>
  <c r="O1411" i="2"/>
  <c r="S1603" i="2"/>
  <c r="O1603" i="2"/>
  <c r="S1125" i="2"/>
  <c r="O1125" i="2"/>
  <c r="S87" i="2"/>
  <c r="O87" i="2"/>
  <c r="S711" i="2"/>
  <c r="O711" i="2"/>
  <c r="S1383" i="2"/>
  <c r="O1383" i="2"/>
  <c r="S1527" i="2"/>
  <c r="O1527" i="2"/>
  <c r="S1639" i="2"/>
  <c r="O1639" i="2"/>
  <c r="S1703" i="2"/>
  <c r="O1703" i="2"/>
  <c r="S1735" i="2"/>
  <c r="O1735" i="2"/>
  <c r="S1751" i="2"/>
  <c r="O1751" i="2"/>
  <c r="S1767" i="2"/>
  <c r="O1767" i="2"/>
  <c r="S1783" i="2"/>
  <c r="O1783" i="2"/>
  <c r="S97" i="2"/>
  <c r="O97" i="2"/>
  <c r="S553" i="2"/>
  <c r="O553" i="2"/>
  <c r="S977" i="2"/>
  <c r="O977" i="2"/>
  <c r="S85" i="2"/>
  <c r="O85" i="2"/>
  <c r="S245" i="2"/>
  <c r="O245" i="2"/>
  <c r="S1149" i="2"/>
  <c r="O1149" i="2"/>
  <c r="S1313" i="2"/>
  <c r="O1313" i="2"/>
  <c r="S1385" i="2"/>
  <c r="O1385" i="2"/>
  <c r="S155" i="2"/>
  <c r="O155" i="2"/>
  <c r="S315" i="2"/>
  <c r="O315" i="2"/>
  <c r="S331" i="2"/>
  <c r="O331" i="2"/>
  <c r="S363" i="2"/>
  <c r="O363" i="2"/>
  <c r="S619" i="2"/>
  <c r="O619" i="2"/>
  <c r="S763" i="2"/>
  <c r="O763" i="2"/>
  <c r="S875" i="2"/>
  <c r="O875" i="2"/>
  <c r="S955" i="2"/>
  <c r="O955" i="2"/>
  <c r="S1275" i="2"/>
  <c r="O1275" i="2"/>
  <c r="S361" i="2"/>
  <c r="O361" i="2"/>
  <c r="S893" i="2"/>
  <c r="O893" i="2"/>
  <c r="S38" i="2"/>
  <c r="O38" i="2"/>
  <c r="S1121" i="2"/>
  <c r="O1121" i="2"/>
  <c r="S1365" i="2"/>
  <c r="O1365" i="2"/>
  <c r="S259" i="2"/>
  <c r="O259" i="2"/>
  <c r="S547" i="2"/>
  <c r="O547" i="2"/>
  <c r="S803" i="2"/>
  <c r="O803" i="2"/>
  <c r="S979" i="2"/>
  <c r="O979" i="2"/>
  <c r="S1059" i="2"/>
  <c r="O1059" i="2"/>
  <c r="S1219" i="2"/>
  <c r="O1219" i="2"/>
  <c r="S1251" i="2"/>
  <c r="O1251" i="2"/>
  <c r="S1299" i="2"/>
  <c r="O1299" i="2"/>
  <c r="S1587" i="2"/>
  <c r="O1587" i="2"/>
  <c r="S817" i="2"/>
  <c r="O817" i="2"/>
  <c r="S1589" i="2"/>
  <c r="O1589" i="2"/>
  <c r="S295" i="2"/>
  <c r="O295" i="2"/>
  <c r="S423" i="2"/>
  <c r="O423" i="2"/>
  <c r="S1111" i="2"/>
  <c r="O1111" i="2"/>
  <c r="S1335" i="2"/>
  <c r="O1335" i="2"/>
  <c r="S550" i="2"/>
  <c r="O550" i="2"/>
  <c r="S357" i="2"/>
  <c r="O357" i="2"/>
  <c r="S47" i="2"/>
  <c r="O47" i="2"/>
  <c r="S191" i="2"/>
  <c r="O191" i="2"/>
  <c r="S383" i="2"/>
  <c r="O383" i="2"/>
  <c r="S447" i="2"/>
  <c r="O447" i="2"/>
  <c r="S687" i="2"/>
  <c r="O687" i="2"/>
  <c r="S895" i="2"/>
  <c r="O895" i="2"/>
  <c r="S1135" i="2"/>
  <c r="O1135" i="2"/>
  <c r="S1359" i="2"/>
  <c r="O1359" i="2"/>
  <c r="S1439" i="2"/>
  <c r="O1439" i="2"/>
  <c r="S101" i="2"/>
  <c r="O101" i="2"/>
  <c r="N18" i="2"/>
  <c r="P18" i="2" s="1"/>
  <c r="S18" i="2"/>
  <c r="N110" i="2"/>
  <c r="P110" i="2" s="1"/>
  <c r="S110" i="2"/>
  <c r="N166" i="2"/>
  <c r="P166" i="2" s="1"/>
  <c r="S166" i="2"/>
  <c r="N266" i="2"/>
  <c r="P266" i="2" s="1"/>
  <c r="S266" i="2"/>
  <c r="N414" i="2"/>
  <c r="P414" i="2" s="1"/>
  <c r="S414" i="2"/>
  <c r="N482" i="2"/>
  <c r="P482" i="2" s="1"/>
  <c r="S482" i="2"/>
  <c r="N514" i="2"/>
  <c r="P514" i="2" s="1"/>
  <c r="S514" i="2"/>
  <c r="N614" i="2"/>
  <c r="P614" i="2" s="1"/>
  <c r="S614" i="2"/>
  <c r="N674" i="2"/>
  <c r="P674" i="2" s="1"/>
  <c r="S674" i="2"/>
  <c r="N750" i="2"/>
  <c r="P750" i="2" s="1"/>
  <c r="S750" i="2"/>
  <c r="N834" i="2"/>
  <c r="P834" i="2" s="1"/>
  <c r="S834" i="2"/>
  <c r="N950" i="2"/>
  <c r="P950" i="2" s="1"/>
  <c r="S950" i="2"/>
  <c r="N1022" i="2"/>
  <c r="P1022" i="2" s="1"/>
  <c r="S1022" i="2"/>
  <c r="N1082" i="2"/>
  <c r="P1082" i="2" s="1"/>
  <c r="S1082" i="2"/>
  <c r="N1182" i="2"/>
  <c r="P1182" i="2" s="1"/>
  <c r="S1182" i="2"/>
  <c r="N1282" i="2"/>
  <c r="P1282" i="2" s="1"/>
  <c r="S1282" i="2"/>
  <c r="N1342" i="2"/>
  <c r="P1342" i="2" s="1"/>
  <c r="S1342" i="2"/>
  <c r="N1422" i="2"/>
  <c r="P1422" i="2" s="1"/>
  <c r="S1422" i="2"/>
  <c r="N1494" i="2"/>
  <c r="P1494" i="2" s="1"/>
  <c r="S1494" i="2"/>
  <c r="N1554" i="2"/>
  <c r="P1554" i="2" s="1"/>
  <c r="S1554" i="2"/>
  <c r="N1618" i="2"/>
  <c r="P1618" i="2" s="1"/>
  <c r="S1618" i="2"/>
  <c r="N1714" i="2"/>
  <c r="P1714" i="2" s="1"/>
  <c r="S1714" i="2"/>
  <c r="N145" i="2"/>
  <c r="P145" i="2" s="1"/>
  <c r="S145" i="2"/>
  <c r="N577" i="2"/>
  <c r="P577" i="2" s="1"/>
  <c r="S577" i="2"/>
  <c r="N805" i="2"/>
  <c r="P805" i="2" s="1"/>
  <c r="S805" i="2"/>
  <c r="N1145" i="2"/>
  <c r="P1145" i="2" s="1"/>
  <c r="S1145" i="2"/>
  <c r="N1525" i="2"/>
  <c r="P1525" i="2" s="1"/>
  <c r="S1525" i="2"/>
  <c r="N558" i="2"/>
  <c r="P558" i="2" s="1"/>
  <c r="S558" i="2"/>
  <c r="N193" i="2"/>
  <c r="P193" i="2" s="1"/>
  <c r="S193" i="2"/>
  <c r="N381" i="2"/>
  <c r="P381" i="2" s="1"/>
  <c r="S381" i="2"/>
  <c r="N1037" i="2"/>
  <c r="P1037" i="2" s="1"/>
  <c r="S1037" i="2"/>
  <c r="N1769" i="2"/>
  <c r="P1769" i="2" s="1"/>
  <c r="S1769" i="2"/>
  <c r="N39" i="2"/>
  <c r="P39" i="2" s="1"/>
  <c r="S39" i="2"/>
  <c r="N135" i="2"/>
  <c r="P135" i="2" s="1"/>
  <c r="S135" i="2"/>
  <c r="N167" i="2"/>
  <c r="P167" i="2" s="1"/>
  <c r="S167" i="2"/>
  <c r="N199" i="2"/>
  <c r="P199" i="2" s="1"/>
  <c r="S199" i="2"/>
  <c r="N215" i="2"/>
  <c r="P215" i="2" s="1"/>
  <c r="S215" i="2"/>
  <c r="N247" i="2"/>
  <c r="P247" i="2" s="1"/>
  <c r="S247" i="2"/>
  <c r="N279" i="2"/>
  <c r="P279" i="2" s="1"/>
  <c r="S279" i="2"/>
  <c r="N327" i="2"/>
  <c r="P327" i="2" s="1"/>
  <c r="S327" i="2"/>
  <c r="N359" i="2"/>
  <c r="P359" i="2" s="1"/>
  <c r="S359" i="2"/>
  <c r="N375" i="2"/>
  <c r="P375" i="2" s="1"/>
  <c r="S375" i="2"/>
  <c r="N407" i="2"/>
  <c r="P407" i="2" s="1"/>
  <c r="S407" i="2"/>
  <c r="N439" i="2"/>
  <c r="P439" i="2" s="1"/>
  <c r="S439" i="2"/>
  <c r="N471" i="2"/>
  <c r="P471" i="2" s="1"/>
  <c r="S471" i="2"/>
  <c r="N503" i="2"/>
  <c r="P503" i="2" s="1"/>
  <c r="S503" i="2"/>
  <c r="N535" i="2"/>
  <c r="P535" i="2" s="1"/>
  <c r="S535" i="2"/>
  <c r="N567" i="2"/>
  <c r="P567" i="2" s="1"/>
  <c r="S567" i="2"/>
  <c r="N583" i="2"/>
  <c r="P583" i="2" s="1"/>
  <c r="S583" i="2"/>
  <c r="N6" i="2"/>
  <c r="P6" i="2" s="1"/>
  <c r="S6" i="2"/>
  <c r="N114" i="2"/>
  <c r="P114" i="2" s="1"/>
  <c r="S114" i="2"/>
  <c r="N170" i="2"/>
  <c r="P170" i="2" s="1"/>
  <c r="S170" i="2"/>
  <c r="N226" i="2"/>
  <c r="P226" i="2" s="1"/>
  <c r="S226" i="2"/>
  <c r="N354" i="2"/>
  <c r="P354" i="2" s="1"/>
  <c r="S354" i="2"/>
  <c r="N418" i="2"/>
  <c r="P418" i="2" s="1"/>
  <c r="S418" i="2"/>
  <c r="N470" i="2"/>
  <c r="P470" i="2" s="1"/>
  <c r="S470" i="2"/>
  <c r="N502" i="2"/>
  <c r="P502" i="2" s="1"/>
  <c r="S502" i="2"/>
  <c r="N562" i="2"/>
  <c r="P562" i="2" s="1"/>
  <c r="S562" i="2"/>
  <c r="N586" i="2"/>
  <c r="P586" i="2" s="1"/>
  <c r="S586" i="2"/>
  <c r="N602" i="2"/>
  <c r="P602" i="2" s="1"/>
  <c r="S602" i="2"/>
  <c r="N626" i="2"/>
  <c r="P626" i="2" s="1"/>
  <c r="S626" i="2"/>
  <c r="N646" i="2"/>
  <c r="P646" i="2" s="1"/>
  <c r="S646" i="2"/>
  <c r="N678" i="2"/>
  <c r="P678" i="2" s="1"/>
  <c r="S678" i="2"/>
  <c r="N722" i="2"/>
  <c r="P722" i="2" s="1"/>
  <c r="S722" i="2"/>
  <c r="N738" i="2"/>
  <c r="P738" i="2" s="1"/>
  <c r="S738" i="2"/>
  <c r="N770" i="2"/>
  <c r="P770" i="2" s="1"/>
  <c r="S770" i="2"/>
  <c r="N786" i="2"/>
  <c r="P786" i="2" s="1"/>
  <c r="S786" i="2"/>
  <c r="N822" i="2"/>
  <c r="P822" i="2" s="1"/>
  <c r="S822" i="2"/>
  <c r="N838" i="2"/>
  <c r="P838" i="2" s="1"/>
  <c r="S838" i="2"/>
  <c r="N854" i="2"/>
  <c r="P854" i="2" s="1"/>
  <c r="S854" i="2"/>
  <c r="N870" i="2"/>
  <c r="P870" i="2" s="1"/>
  <c r="S870" i="2"/>
  <c r="N918" i="2"/>
  <c r="P918" i="2" s="1"/>
  <c r="S918" i="2"/>
  <c r="N962" i="2"/>
  <c r="P962" i="2" s="1"/>
  <c r="S962" i="2"/>
  <c r="N994" i="2"/>
  <c r="P994" i="2" s="1"/>
  <c r="S994" i="2"/>
  <c r="N1010" i="2"/>
  <c r="P1010" i="2" s="1"/>
  <c r="S1010" i="2"/>
  <c r="N1026" i="2"/>
  <c r="P1026" i="2" s="1"/>
  <c r="S1026" i="2"/>
  <c r="N1042" i="2"/>
  <c r="P1042" i="2" s="1"/>
  <c r="S1042" i="2"/>
  <c r="N1070" i="2"/>
  <c r="P1070" i="2" s="1"/>
  <c r="S1070" i="2"/>
  <c r="N1090" i="2"/>
  <c r="P1090" i="2" s="1"/>
  <c r="S1090" i="2"/>
  <c r="N1110" i="2"/>
  <c r="P1110" i="2" s="1"/>
  <c r="S1110" i="2"/>
  <c r="N1170" i="2"/>
  <c r="P1170" i="2" s="1"/>
  <c r="S1170" i="2"/>
  <c r="N1186" i="2"/>
  <c r="P1186" i="2" s="1"/>
  <c r="S1186" i="2"/>
  <c r="N1202" i="2"/>
  <c r="P1202" i="2" s="1"/>
  <c r="S1202" i="2"/>
  <c r="N1218" i="2"/>
  <c r="P1218" i="2" s="1"/>
  <c r="S1218" i="2"/>
  <c r="N1286" i="2"/>
  <c r="P1286" i="2" s="1"/>
  <c r="S1286" i="2"/>
  <c r="N1326" i="2"/>
  <c r="P1326" i="2" s="1"/>
  <c r="S1326" i="2"/>
  <c r="N1346" i="2"/>
  <c r="P1346" i="2" s="1"/>
  <c r="S1346" i="2"/>
  <c r="N1390" i="2"/>
  <c r="P1390" i="2" s="1"/>
  <c r="S1390" i="2"/>
  <c r="N1430" i="2"/>
  <c r="P1430" i="2" s="1"/>
  <c r="S1430" i="2"/>
  <c r="N1466" i="2"/>
  <c r="P1466" i="2" s="1"/>
  <c r="S1466" i="2"/>
  <c r="N1482" i="2"/>
  <c r="P1482" i="2" s="1"/>
  <c r="S1482" i="2"/>
  <c r="N1498" i="2"/>
  <c r="P1498" i="2" s="1"/>
  <c r="S1498" i="2"/>
  <c r="N1514" i="2"/>
  <c r="P1514" i="2" s="1"/>
  <c r="S1514" i="2"/>
  <c r="N1542" i="2"/>
  <c r="P1542" i="2" s="1"/>
  <c r="S1542" i="2"/>
  <c r="N1558" i="2"/>
  <c r="P1558" i="2" s="1"/>
  <c r="S1558" i="2"/>
  <c r="N1574" i="2"/>
  <c r="P1574" i="2" s="1"/>
  <c r="S1574" i="2"/>
  <c r="N1622" i="2"/>
  <c r="P1622" i="2" s="1"/>
  <c r="S1622" i="2"/>
  <c r="N1654" i="2"/>
  <c r="P1654" i="2" s="1"/>
  <c r="S1654" i="2"/>
  <c r="N1670" i="2"/>
  <c r="P1670" i="2" s="1"/>
  <c r="S1670" i="2"/>
  <c r="N1690" i="2"/>
  <c r="P1690" i="2" s="1"/>
  <c r="S1690" i="2"/>
  <c r="N1718" i="2"/>
  <c r="P1718" i="2" s="1"/>
  <c r="S1718" i="2"/>
  <c r="N21" i="2"/>
  <c r="P21" i="2" s="1"/>
  <c r="S21" i="2"/>
  <c r="N213" i="2"/>
  <c r="P213" i="2" s="1"/>
  <c r="S213" i="2"/>
  <c r="N285" i="2"/>
  <c r="P285" i="2" s="1"/>
  <c r="S285" i="2"/>
  <c r="N421" i="2"/>
  <c r="P421" i="2" s="1"/>
  <c r="S421" i="2"/>
  <c r="N509" i="2"/>
  <c r="P509" i="2" s="1"/>
  <c r="S509" i="2"/>
  <c r="N589" i="2"/>
  <c r="P589" i="2" s="1"/>
  <c r="S589" i="2"/>
  <c r="N637" i="2"/>
  <c r="P637" i="2" s="1"/>
  <c r="S637" i="2"/>
  <c r="N753" i="2"/>
  <c r="P753" i="2" s="1"/>
  <c r="S753" i="2"/>
  <c r="N825" i="2"/>
  <c r="P825" i="2" s="1"/>
  <c r="S825" i="2"/>
  <c r="N925" i="2"/>
  <c r="P925" i="2" s="1"/>
  <c r="S925" i="2"/>
  <c r="N1017" i="2"/>
  <c r="P1017" i="2" s="1"/>
  <c r="S1017" i="2"/>
  <c r="N1097" i="2"/>
  <c r="P1097" i="2" s="1"/>
  <c r="S1097" i="2"/>
  <c r="N1169" i="2"/>
  <c r="P1169" i="2" s="1"/>
  <c r="S1169" i="2"/>
  <c r="N1281" i="2"/>
  <c r="P1281" i="2" s="1"/>
  <c r="S1281" i="2"/>
  <c r="N1397" i="2"/>
  <c r="P1397" i="2" s="1"/>
  <c r="S1397" i="2"/>
  <c r="N1481" i="2"/>
  <c r="P1481" i="2" s="1"/>
  <c r="S1481" i="2"/>
  <c r="N1537" i="2"/>
  <c r="P1537" i="2" s="1"/>
  <c r="S1537" i="2"/>
  <c r="N1673" i="2"/>
  <c r="P1673" i="2" s="1"/>
  <c r="S1673" i="2"/>
  <c r="N1721" i="2"/>
  <c r="P1721" i="2" s="1"/>
  <c r="S1721" i="2"/>
  <c r="N37" i="2"/>
  <c r="P37" i="2" s="1"/>
  <c r="S37" i="2"/>
  <c r="N141" i="2"/>
  <c r="P141" i="2" s="1"/>
  <c r="S141" i="2"/>
  <c r="N205" i="2"/>
  <c r="P205" i="2" s="1"/>
  <c r="S205" i="2"/>
  <c r="N281" i="2"/>
  <c r="P281" i="2" s="1"/>
  <c r="S281" i="2"/>
  <c r="N333" i="2"/>
  <c r="P333" i="2" s="1"/>
  <c r="S333" i="2"/>
  <c r="N405" i="2"/>
  <c r="P405" i="2" s="1"/>
  <c r="S405" i="2"/>
  <c r="N513" i="2"/>
  <c r="P513" i="2" s="1"/>
  <c r="S513" i="2"/>
  <c r="N613" i="2"/>
  <c r="P613" i="2" s="1"/>
  <c r="S613" i="2"/>
  <c r="N697" i="2"/>
  <c r="P697" i="2" s="1"/>
  <c r="S697" i="2"/>
  <c r="N757" i="2"/>
  <c r="P757" i="2" s="1"/>
  <c r="S757" i="2"/>
  <c r="N833" i="2"/>
  <c r="P833" i="2" s="1"/>
  <c r="S833" i="2"/>
  <c r="N941" i="2"/>
  <c r="P941" i="2" s="1"/>
  <c r="S941" i="2"/>
  <c r="N1001" i="2"/>
  <c r="P1001" i="2" s="1"/>
  <c r="S1001" i="2"/>
  <c r="N1049" i="2"/>
  <c r="P1049" i="2" s="1"/>
  <c r="S1049" i="2"/>
  <c r="N1197" i="2"/>
  <c r="P1197" i="2" s="1"/>
  <c r="S1197" i="2"/>
  <c r="N1257" i="2"/>
  <c r="P1257" i="2" s="1"/>
  <c r="S1257" i="2"/>
  <c r="N1337" i="2"/>
  <c r="P1337" i="2" s="1"/>
  <c r="S1337" i="2"/>
  <c r="N1373" i="2"/>
  <c r="P1373" i="2" s="1"/>
  <c r="S1373" i="2"/>
  <c r="N1453" i="2"/>
  <c r="P1453" i="2" s="1"/>
  <c r="S1453" i="2"/>
  <c r="N1529" i="2"/>
  <c r="P1529" i="2" s="1"/>
  <c r="S1529" i="2"/>
  <c r="N1601" i="2"/>
  <c r="P1601" i="2" s="1"/>
  <c r="S1601" i="2"/>
  <c r="N1669" i="2"/>
  <c r="P1669" i="2" s="1"/>
  <c r="S1669" i="2"/>
  <c r="N1737" i="2"/>
  <c r="P1737" i="2" s="1"/>
  <c r="S1737" i="2"/>
  <c r="N1777" i="2"/>
  <c r="P1777" i="2" s="1"/>
  <c r="S1777" i="2"/>
  <c r="N11" i="2"/>
  <c r="P11" i="2" s="1"/>
  <c r="S11" i="2"/>
  <c r="N27" i="2"/>
  <c r="P27" i="2" s="1"/>
  <c r="S27" i="2"/>
  <c r="N43" i="2"/>
  <c r="P43" i="2" s="1"/>
  <c r="S43" i="2"/>
  <c r="N59" i="2"/>
  <c r="P59" i="2" s="1"/>
  <c r="S59" i="2"/>
  <c r="N75" i="2"/>
  <c r="P75" i="2" s="1"/>
  <c r="S75" i="2"/>
  <c r="N91" i="2"/>
  <c r="P91" i="2" s="1"/>
  <c r="S91" i="2"/>
  <c r="N107" i="2"/>
  <c r="P107" i="2" s="1"/>
  <c r="S107" i="2"/>
  <c r="N123" i="2"/>
  <c r="P123" i="2" s="1"/>
  <c r="S123" i="2"/>
  <c r="N139" i="2"/>
  <c r="P139" i="2" s="1"/>
  <c r="S139" i="2"/>
  <c r="N171" i="2"/>
  <c r="P171" i="2" s="1"/>
  <c r="S171" i="2"/>
  <c r="N187" i="2"/>
  <c r="P187" i="2" s="1"/>
  <c r="S187" i="2"/>
  <c r="N203" i="2"/>
  <c r="P203" i="2" s="1"/>
  <c r="S203" i="2"/>
  <c r="N219" i="2"/>
  <c r="P219" i="2" s="1"/>
  <c r="S219" i="2"/>
  <c r="N235" i="2"/>
  <c r="P235" i="2" s="1"/>
  <c r="S235" i="2"/>
  <c r="N251" i="2"/>
  <c r="P251" i="2" s="1"/>
  <c r="S251" i="2"/>
  <c r="N267" i="2"/>
  <c r="P267" i="2" s="1"/>
  <c r="S267" i="2"/>
  <c r="N283" i="2"/>
  <c r="P283" i="2" s="1"/>
  <c r="S283" i="2"/>
  <c r="N299" i="2"/>
  <c r="P299" i="2" s="1"/>
  <c r="S299" i="2"/>
  <c r="N347" i="2"/>
  <c r="P347" i="2" s="1"/>
  <c r="S347" i="2"/>
  <c r="N379" i="2"/>
  <c r="P379" i="2" s="1"/>
  <c r="S379" i="2"/>
  <c r="N395" i="2"/>
  <c r="P395" i="2" s="1"/>
  <c r="S395" i="2"/>
  <c r="N411" i="2"/>
  <c r="P411" i="2" s="1"/>
  <c r="S411" i="2"/>
  <c r="N427" i="2"/>
  <c r="P427" i="2" s="1"/>
  <c r="S427" i="2"/>
  <c r="N443" i="2"/>
  <c r="P443" i="2" s="1"/>
  <c r="S443" i="2"/>
  <c r="N459" i="2"/>
  <c r="P459" i="2" s="1"/>
  <c r="S459" i="2"/>
  <c r="N475" i="2"/>
  <c r="P475" i="2" s="1"/>
  <c r="S475" i="2"/>
  <c r="N491" i="2"/>
  <c r="P491" i="2" s="1"/>
  <c r="S491" i="2"/>
  <c r="N507" i="2"/>
  <c r="P507" i="2" s="1"/>
  <c r="S507" i="2"/>
  <c r="N523" i="2"/>
  <c r="P523" i="2" s="1"/>
  <c r="S523" i="2"/>
  <c r="N539" i="2"/>
  <c r="P539" i="2" s="1"/>
  <c r="S539" i="2"/>
  <c r="N555" i="2"/>
  <c r="P555" i="2" s="1"/>
  <c r="S555" i="2"/>
  <c r="N571" i="2"/>
  <c r="P571" i="2" s="1"/>
  <c r="S571" i="2"/>
  <c r="N587" i="2"/>
  <c r="P587" i="2" s="1"/>
  <c r="S587" i="2"/>
  <c r="N603" i="2"/>
  <c r="P603" i="2" s="1"/>
  <c r="S603" i="2"/>
  <c r="N635" i="2"/>
  <c r="P635" i="2" s="1"/>
  <c r="S635" i="2"/>
  <c r="N651" i="2"/>
  <c r="P651" i="2" s="1"/>
  <c r="S651" i="2"/>
  <c r="N667" i="2"/>
  <c r="P667" i="2" s="1"/>
  <c r="S667" i="2"/>
  <c r="N683" i="2"/>
  <c r="P683" i="2" s="1"/>
  <c r="S683" i="2"/>
  <c r="N699" i="2"/>
  <c r="P699" i="2" s="1"/>
  <c r="S699" i="2"/>
  <c r="N715" i="2"/>
  <c r="P715" i="2" s="1"/>
  <c r="S715" i="2"/>
  <c r="N731" i="2"/>
  <c r="P731" i="2" s="1"/>
  <c r="S731" i="2"/>
  <c r="N747" i="2"/>
  <c r="P747" i="2" s="1"/>
  <c r="S747" i="2"/>
  <c r="N779" i="2"/>
  <c r="P779" i="2" s="1"/>
  <c r="S779" i="2"/>
  <c r="N795" i="2"/>
  <c r="P795" i="2" s="1"/>
  <c r="S795" i="2"/>
  <c r="N811" i="2"/>
  <c r="P811" i="2" s="1"/>
  <c r="S811" i="2"/>
  <c r="N827" i="2"/>
  <c r="P827" i="2" s="1"/>
  <c r="S827" i="2"/>
  <c r="N843" i="2"/>
  <c r="P843" i="2" s="1"/>
  <c r="S843" i="2"/>
  <c r="N859" i="2"/>
  <c r="P859" i="2" s="1"/>
  <c r="S859" i="2"/>
  <c r="N891" i="2"/>
  <c r="P891" i="2" s="1"/>
  <c r="S891" i="2"/>
  <c r="N907" i="2"/>
  <c r="P907" i="2" s="1"/>
  <c r="S907" i="2"/>
  <c r="N923" i="2"/>
  <c r="P923" i="2" s="1"/>
  <c r="S923" i="2"/>
  <c r="N939" i="2"/>
  <c r="P939" i="2" s="1"/>
  <c r="S939" i="2"/>
  <c r="N971" i="2"/>
  <c r="P971" i="2" s="1"/>
  <c r="S971" i="2"/>
  <c r="N987" i="2"/>
  <c r="P987" i="2" s="1"/>
  <c r="S987" i="2"/>
  <c r="N1003" i="2"/>
  <c r="P1003" i="2" s="1"/>
  <c r="S1003" i="2"/>
  <c r="N1019" i="2"/>
  <c r="P1019" i="2" s="1"/>
  <c r="S1019" i="2"/>
  <c r="N1035" i="2"/>
  <c r="P1035" i="2" s="1"/>
  <c r="S1035" i="2"/>
  <c r="N1051" i="2"/>
  <c r="P1051" i="2" s="1"/>
  <c r="S1051" i="2"/>
  <c r="N1067" i="2"/>
  <c r="P1067" i="2" s="1"/>
  <c r="S1067" i="2"/>
  <c r="N1083" i="2"/>
  <c r="P1083" i="2" s="1"/>
  <c r="S1083" i="2"/>
  <c r="N1099" i="2"/>
  <c r="P1099" i="2" s="1"/>
  <c r="S1099" i="2"/>
  <c r="N1115" i="2"/>
  <c r="P1115" i="2" s="1"/>
  <c r="S1115" i="2"/>
  <c r="N1131" i="2"/>
  <c r="P1131" i="2" s="1"/>
  <c r="S1131" i="2"/>
  <c r="N1147" i="2"/>
  <c r="P1147" i="2" s="1"/>
  <c r="S1147" i="2"/>
  <c r="N1163" i="2"/>
  <c r="P1163" i="2" s="1"/>
  <c r="S1163" i="2"/>
  <c r="N1179" i="2"/>
  <c r="P1179" i="2" s="1"/>
  <c r="S1179" i="2"/>
  <c r="N1195" i="2"/>
  <c r="P1195" i="2" s="1"/>
  <c r="S1195" i="2"/>
  <c r="N1211" i="2"/>
  <c r="P1211" i="2" s="1"/>
  <c r="S1211" i="2"/>
  <c r="N1227" i="2"/>
  <c r="P1227" i="2" s="1"/>
  <c r="S1227" i="2"/>
  <c r="N1243" i="2"/>
  <c r="P1243" i="2" s="1"/>
  <c r="S1243" i="2"/>
  <c r="N1259" i="2"/>
  <c r="P1259" i="2" s="1"/>
  <c r="S1259" i="2"/>
  <c r="N301" i="2"/>
  <c r="P301" i="2" s="1"/>
  <c r="S301" i="2"/>
  <c r="N1725" i="2"/>
  <c r="P1725" i="2" s="1"/>
  <c r="S1725" i="2"/>
  <c r="N34" i="2"/>
  <c r="P34" i="2" s="1"/>
  <c r="S34" i="2"/>
  <c r="N142" i="2"/>
  <c r="P142" i="2" s="1"/>
  <c r="S142" i="2"/>
  <c r="N222" i="2"/>
  <c r="P222" i="2" s="1"/>
  <c r="S222" i="2"/>
  <c r="N350" i="2"/>
  <c r="P350" i="2" s="1"/>
  <c r="S350" i="2"/>
  <c r="N450" i="2"/>
  <c r="P450" i="2" s="1"/>
  <c r="S450" i="2"/>
  <c r="N498" i="2"/>
  <c r="P498" i="2" s="1"/>
  <c r="S498" i="2"/>
  <c r="N598" i="2"/>
  <c r="P598" i="2" s="1"/>
  <c r="S598" i="2"/>
  <c r="N714" i="2"/>
  <c r="P714" i="2" s="1"/>
  <c r="S714" i="2"/>
  <c r="N782" i="2"/>
  <c r="P782" i="2" s="1"/>
  <c r="S782" i="2"/>
  <c r="N866" i="2"/>
  <c r="P866" i="2" s="1"/>
  <c r="S866" i="2"/>
  <c r="N990" i="2"/>
  <c r="P990" i="2" s="1"/>
  <c r="S990" i="2"/>
  <c r="N1038" i="2"/>
  <c r="P1038" i="2" s="1"/>
  <c r="S1038" i="2"/>
  <c r="N1146" i="2"/>
  <c r="P1146" i="2" s="1"/>
  <c r="S1146" i="2"/>
  <c r="N1214" i="2"/>
  <c r="P1214" i="2" s="1"/>
  <c r="S1214" i="2"/>
  <c r="N1650" i="2"/>
  <c r="P1650" i="2" s="1"/>
  <c r="S1650" i="2"/>
  <c r="N1802" i="2"/>
  <c r="P1802" i="2" s="1"/>
  <c r="S1802" i="2"/>
  <c r="N73" i="2"/>
  <c r="P73" i="2" s="1"/>
  <c r="S73" i="2"/>
  <c r="N485" i="2"/>
  <c r="P485" i="2" s="1"/>
  <c r="S485" i="2"/>
  <c r="N737" i="2"/>
  <c r="P737" i="2" s="1"/>
  <c r="S737" i="2"/>
  <c r="N1005" i="2"/>
  <c r="P1005" i="2" s="1"/>
  <c r="S1005" i="2"/>
  <c r="N1349" i="2"/>
  <c r="P1349" i="2" s="1"/>
  <c r="S1349" i="2"/>
  <c r="N1713" i="2"/>
  <c r="P1713" i="2" s="1"/>
  <c r="S1713" i="2"/>
  <c r="N269" i="2"/>
  <c r="P269" i="2" s="1"/>
  <c r="S269" i="2"/>
  <c r="N685" i="2"/>
  <c r="P685" i="2" s="1"/>
  <c r="S685" i="2"/>
  <c r="N929" i="2"/>
  <c r="P929" i="2" s="1"/>
  <c r="S929" i="2"/>
  <c r="N1105" i="2"/>
  <c r="P1105" i="2" s="1"/>
  <c r="S1105" i="2"/>
  <c r="N1517" i="2"/>
  <c r="P1517" i="2" s="1"/>
  <c r="S1517" i="2"/>
  <c r="N1729" i="2"/>
  <c r="P1729" i="2" s="1"/>
  <c r="S1729" i="2"/>
  <c r="N23" i="2"/>
  <c r="P23" i="2" s="1"/>
  <c r="S23" i="2"/>
  <c r="N71" i="2"/>
  <c r="P71" i="2" s="1"/>
  <c r="S71" i="2"/>
  <c r="N119" i="2"/>
  <c r="P119" i="2" s="1"/>
  <c r="S119" i="2"/>
  <c r="N151" i="2"/>
  <c r="P151" i="2" s="1"/>
  <c r="S151" i="2"/>
  <c r="N183" i="2"/>
  <c r="P183" i="2" s="1"/>
  <c r="S183" i="2"/>
  <c r="N231" i="2"/>
  <c r="P231" i="2" s="1"/>
  <c r="S231" i="2"/>
  <c r="N263" i="2"/>
  <c r="P263" i="2" s="1"/>
  <c r="S263" i="2"/>
  <c r="N311" i="2"/>
  <c r="P311" i="2" s="1"/>
  <c r="S311" i="2"/>
  <c r="N343" i="2"/>
  <c r="P343" i="2" s="1"/>
  <c r="S343" i="2"/>
  <c r="N391" i="2"/>
  <c r="P391" i="2" s="1"/>
  <c r="S391" i="2"/>
  <c r="N455" i="2"/>
  <c r="P455" i="2" s="1"/>
  <c r="S455" i="2"/>
  <c r="N487" i="2"/>
  <c r="P487" i="2" s="1"/>
  <c r="S487" i="2"/>
  <c r="N519" i="2"/>
  <c r="P519" i="2" s="1"/>
  <c r="S519" i="2"/>
  <c r="N551" i="2"/>
  <c r="P551" i="2" s="1"/>
  <c r="S551" i="2"/>
  <c r="N599" i="2"/>
  <c r="P599" i="2" s="1"/>
  <c r="S599" i="2"/>
  <c r="N130" i="2"/>
  <c r="P130" i="2" s="1"/>
  <c r="S130" i="2"/>
  <c r="N210" i="2"/>
  <c r="P210" i="2" s="1"/>
  <c r="S210" i="2"/>
  <c r="N270" i="2"/>
  <c r="P270" i="2" s="1"/>
  <c r="S270" i="2"/>
  <c r="N394" i="2"/>
  <c r="P394" i="2" s="1"/>
  <c r="S394" i="2"/>
  <c r="N454" i="2"/>
  <c r="P454" i="2" s="1"/>
  <c r="S454" i="2"/>
  <c r="N486" i="2"/>
  <c r="P486" i="2" s="1"/>
  <c r="S486" i="2"/>
  <c r="N518" i="2"/>
  <c r="P518" i="2" s="1"/>
  <c r="S518" i="2"/>
  <c r="N10" i="2"/>
  <c r="P10" i="2" s="1"/>
  <c r="S10" i="2"/>
  <c r="N26" i="2"/>
  <c r="P26" i="2" s="1"/>
  <c r="S26" i="2"/>
  <c r="N62" i="2"/>
  <c r="P62" i="2" s="1"/>
  <c r="S62" i="2"/>
  <c r="N78" i="2"/>
  <c r="P78" i="2" s="1"/>
  <c r="S78" i="2"/>
  <c r="N118" i="2"/>
  <c r="P118" i="2" s="1"/>
  <c r="S118" i="2"/>
  <c r="N134" i="2"/>
  <c r="P134" i="2" s="1"/>
  <c r="S134" i="2"/>
  <c r="N150" i="2"/>
  <c r="P150" i="2" s="1"/>
  <c r="S150" i="2"/>
  <c r="N182" i="2"/>
  <c r="P182" i="2" s="1"/>
  <c r="S182" i="2"/>
  <c r="N214" i="2"/>
  <c r="P214" i="2" s="1"/>
  <c r="S214" i="2"/>
  <c r="N230" i="2"/>
  <c r="P230" i="2" s="1"/>
  <c r="S230" i="2"/>
  <c r="N286" i="2"/>
  <c r="P286" i="2" s="1"/>
  <c r="S286" i="2"/>
  <c r="N342" i="2"/>
  <c r="P342" i="2" s="1"/>
  <c r="S342" i="2"/>
  <c r="N358" i="2"/>
  <c r="P358" i="2" s="1"/>
  <c r="S358" i="2"/>
  <c r="N398" i="2"/>
  <c r="P398" i="2" s="1"/>
  <c r="S398" i="2"/>
  <c r="N426" i="2"/>
  <c r="P426" i="2" s="1"/>
  <c r="S426" i="2"/>
  <c r="N458" i="2"/>
  <c r="P458" i="2" s="1"/>
  <c r="S458" i="2"/>
  <c r="N474" i="2"/>
  <c r="P474" i="2" s="1"/>
  <c r="S474" i="2"/>
  <c r="N490" i="2"/>
  <c r="P490" i="2" s="1"/>
  <c r="S490" i="2"/>
  <c r="N506" i="2"/>
  <c r="P506" i="2" s="1"/>
  <c r="S506" i="2"/>
  <c r="N534" i="2"/>
  <c r="P534" i="2" s="1"/>
  <c r="S534" i="2"/>
  <c r="N574" i="2"/>
  <c r="P574" i="2" s="1"/>
  <c r="S574" i="2"/>
  <c r="N590" i="2"/>
  <c r="P590" i="2" s="1"/>
  <c r="S590" i="2"/>
  <c r="N650" i="2"/>
  <c r="P650" i="2" s="1"/>
  <c r="S650" i="2"/>
  <c r="N742" i="2"/>
  <c r="P742" i="2" s="1"/>
  <c r="S742" i="2"/>
  <c r="N842" i="2"/>
  <c r="P842" i="2" s="1"/>
  <c r="S842" i="2"/>
  <c r="N922" i="2"/>
  <c r="P922" i="2" s="1"/>
  <c r="S922" i="2"/>
  <c r="N1014" i="2"/>
  <c r="P1014" i="2" s="1"/>
  <c r="S1014" i="2"/>
  <c r="N1074" i="2"/>
  <c r="P1074" i="2" s="1"/>
  <c r="S1074" i="2"/>
  <c r="N1158" i="2"/>
  <c r="P1158" i="2" s="1"/>
  <c r="S1158" i="2"/>
  <c r="N1206" i="2"/>
  <c r="P1206" i="2" s="1"/>
  <c r="S1206" i="2"/>
  <c r="N1330" i="2"/>
  <c r="P1330" i="2" s="1"/>
  <c r="S1330" i="2"/>
  <c r="N1442" i="2"/>
  <c r="P1442" i="2" s="1"/>
  <c r="S1442" i="2"/>
  <c r="N1502" i="2"/>
  <c r="P1502" i="2" s="1"/>
  <c r="S1502" i="2"/>
  <c r="N1562" i="2"/>
  <c r="P1562" i="2" s="1"/>
  <c r="S1562" i="2"/>
  <c r="N1626" i="2"/>
  <c r="P1626" i="2" s="1"/>
  <c r="S1626" i="2"/>
  <c r="N1674" i="2"/>
  <c r="P1674" i="2" s="1"/>
  <c r="S1674" i="2"/>
  <c r="N1694" i="2"/>
  <c r="P1694" i="2" s="1"/>
  <c r="S1694" i="2"/>
  <c r="N138" i="2"/>
  <c r="P138" i="2" s="1"/>
  <c r="S138" i="2"/>
  <c r="N29" i="2"/>
  <c r="P29" i="2" s="1"/>
  <c r="S29" i="2"/>
  <c r="N113" i="2"/>
  <c r="P113" i="2" s="1"/>
  <c r="S113" i="2"/>
  <c r="N229" i="2"/>
  <c r="P229" i="2" s="1"/>
  <c r="S229" i="2"/>
  <c r="N453" i="2"/>
  <c r="P453" i="2" s="1"/>
  <c r="S453" i="2"/>
  <c r="N537" i="2"/>
  <c r="P537" i="2" s="1"/>
  <c r="S537" i="2"/>
  <c r="N601" i="2"/>
  <c r="P601" i="2" s="1"/>
  <c r="S601" i="2"/>
  <c r="N649" i="2"/>
  <c r="P649" i="2" s="1"/>
  <c r="S649" i="2"/>
  <c r="N777" i="2"/>
  <c r="P777" i="2" s="1"/>
  <c r="S777" i="2"/>
  <c r="N837" i="2"/>
  <c r="P837" i="2" s="1"/>
  <c r="S837" i="2"/>
  <c r="N965" i="2"/>
  <c r="P965" i="2" s="1"/>
  <c r="S965" i="2"/>
  <c r="N1029" i="2"/>
  <c r="P1029" i="2" s="1"/>
  <c r="S1029" i="2"/>
  <c r="N1109" i="2"/>
  <c r="P1109" i="2" s="1"/>
  <c r="S1109" i="2"/>
  <c r="N1181" i="2"/>
  <c r="P1181" i="2" s="1"/>
  <c r="S1181" i="2"/>
  <c r="N1301" i="2"/>
  <c r="P1301" i="2" s="1"/>
  <c r="S1301" i="2"/>
  <c r="N1429" i="2"/>
  <c r="P1429" i="2" s="1"/>
  <c r="S1429" i="2"/>
  <c r="N1497" i="2"/>
  <c r="P1497" i="2" s="1"/>
  <c r="S1497" i="2"/>
  <c r="N1541" i="2"/>
  <c r="P1541" i="2" s="1"/>
  <c r="S1541" i="2"/>
  <c r="N1689" i="2"/>
  <c r="P1689" i="2" s="1"/>
  <c r="S1689" i="2"/>
  <c r="N1801" i="2"/>
  <c r="P1801" i="2" s="1"/>
  <c r="S1801" i="2"/>
  <c r="N49" i="2"/>
  <c r="P49" i="2" s="1"/>
  <c r="S49" i="2"/>
  <c r="N165" i="2"/>
  <c r="P165" i="2" s="1"/>
  <c r="S165" i="2"/>
  <c r="N297" i="2"/>
  <c r="P297" i="2" s="1"/>
  <c r="S297" i="2"/>
  <c r="N349" i="2"/>
  <c r="P349" i="2" s="1"/>
  <c r="S349" i="2"/>
  <c r="N441" i="2"/>
  <c r="P441" i="2" s="1"/>
  <c r="S441" i="2"/>
  <c r="N525" i="2"/>
  <c r="P525" i="2" s="1"/>
  <c r="S525" i="2"/>
  <c r="N625" i="2"/>
  <c r="P625" i="2" s="1"/>
  <c r="S625" i="2"/>
  <c r="N709" i="2"/>
  <c r="P709" i="2" s="1"/>
  <c r="S709" i="2"/>
  <c r="N769" i="2"/>
  <c r="P769" i="2" s="1"/>
  <c r="S769" i="2"/>
  <c r="N845" i="2"/>
  <c r="P845" i="2" s="1"/>
  <c r="S845" i="2"/>
  <c r="N905" i="2"/>
  <c r="P905" i="2" s="1"/>
  <c r="S905" i="2"/>
  <c r="N953" i="2"/>
  <c r="P953" i="2" s="1"/>
  <c r="S953" i="2"/>
  <c r="N1013" i="2"/>
  <c r="P1013" i="2" s="1"/>
  <c r="S1013" i="2"/>
  <c r="N1065" i="2"/>
  <c r="P1065" i="2" s="1"/>
  <c r="S1065" i="2"/>
  <c r="N1137" i="2"/>
  <c r="P1137" i="2" s="1"/>
  <c r="S1137" i="2"/>
  <c r="N1221" i="2"/>
  <c r="P1221" i="2" s="1"/>
  <c r="S1221" i="2"/>
  <c r="N1273" i="2"/>
  <c r="P1273" i="2" s="1"/>
  <c r="S1273" i="2"/>
  <c r="N1345" i="2"/>
  <c r="P1345" i="2" s="1"/>
  <c r="S1345" i="2"/>
  <c r="N1473" i="2"/>
  <c r="P1473" i="2" s="1"/>
  <c r="S1473" i="2"/>
  <c r="N1553" i="2"/>
  <c r="P1553" i="2" s="1"/>
  <c r="S1553" i="2"/>
  <c r="N1613" i="2"/>
  <c r="P1613" i="2" s="1"/>
  <c r="S1613" i="2"/>
  <c r="N1681" i="2"/>
  <c r="P1681" i="2" s="1"/>
  <c r="S1681" i="2"/>
  <c r="N1749" i="2"/>
  <c r="P1749" i="2" s="1"/>
  <c r="S1749" i="2"/>
  <c r="N1785" i="2"/>
  <c r="P1785" i="2" s="1"/>
  <c r="S1785" i="2"/>
  <c r="N15" i="2"/>
  <c r="P15" i="2" s="1"/>
  <c r="S15" i="2"/>
  <c r="N31" i="2"/>
  <c r="P31" i="2" s="1"/>
  <c r="S31" i="2"/>
  <c r="N63" i="2"/>
  <c r="P63" i="2" s="1"/>
  <c r="S63" i="2"/>
  <c r="N79" i="2"/>
  <c r="P79" i="2" s="1"/>
  <c r="S79" i="2"/>
  <c r="N95" i="2"/>
  <c r="P95" i="2" s="1"/>
  <c r="S95" i="2"/>
  <c r="N111" i="2"/>
  <c r="P111" i="2" s="1"/>
  <c r="S111" i="2"/>
  <c r="N127" i="2"/>
  <c r="P127" i="2" s="1"/>
  <c r="S127" i="2"/>
  <c r="N143" i="2"/>
  <c r="P143" i="2" s="1"/>
  <c r="S143" i="2"/>
  <c r="N159" i="2"/>
  <c r="P159" i="2" s="1"/>
  <c r="S159" i="2"/>
  <c r="N175" i="2"/>
  <c r="P175" i="2" s="1"/>
  <c r="S175" i="2"/>
  <c r="N207" i="2"/>
  <c r="P207" i="2" s="1"/>
  <c r="S207" i="2"/>
  <c r="N223" i="2"/>
  <c r="P223" i="2" s="1"/>
  <c r="S223" i="2"/>
  <c r="N239" i="2"/>
  <c r="P239" i="2" s="1"/>
  <c r="S239" i="2"/>
  <c r="N255" i="2"/>
  <c r="P255" i="2" s="1"/>
  <c r="S255" i="2"/>
  <c r="N271" i="2"/>
  <c r="P271" i="2" s="1"/>
  <c r="S271" i="2"/>
  <c r="N287" i="2"/>
  <c r="P287" i="2" s="1"/>
  <c r="S287" i="2"/>
  <c r="N303" i="2"/>
  <c r="P303" i="2" s="1"/>
  <c r="S303" i="2"/>
  <c r="N319" i="2"/>
  <c r="P319" i="2" s="1"/>
  <c r="S319" i="2"/>
  <c r="N335" i="2"/>
  <c r="P335" i="2" s="1"/>
  <c r="S335" i="2"/>
  <c r="N351" i="2"/>
  <c r="P351" i="2" s="1"/>
  <c r="S351" i="2"/>
  <c r="N367" i="2"/>
  <c r="P367" i="2" s="1"/>
  <c r="S367" i="2"/>
  <c r="N399" i="2"/>
  <c r="P399" i="2" s="1"/>
  <c r="S399" i="2"/>
  <c r="N415" i="2"/>
  <c r="P415" i="2" s="1"/>
  <c r="S415" i="2"/>
  <c r="N431" i="2"/>
  <c r="P431" i="2" s="1"/>
  <c r="S431" i="2"/>
  <c r="N463" i="2"/>
  <c r="P463" i="2" s="1"/>
  <c r="S463" i="2"/>
  <c r="N479" i="2"/>
  <c r="P479" i="2" s="1"/>
  <c r="S479" i="2"/>
  <c r="N495" i="2"/>
  <c r="P495" i="2" s="1"/>
  <c r="S495" i="2"/>
  <c r="N511" i="2"/>
  <c r="P511" i="2" s="1"/>
  <c r="S511" i="2"/>
  <c r="N527" i="2"/>
  <c r="P527" i="2" s="1"/>
  <c r="S527" i="2"/>
  <c r="N543" i="2"/>
  <c r="P543" i="2" s="1"/>
  <c r="S543" i="2"/>
  <c r="N559" i="2"/>
  <c r="P559" i="2" s="1"/>
  <c r="S559" i="2"/>
  <c r="N575" i="2"/>
  <c r="P575" i="2" s="1"/>
  <c r="S575" i="2"/>
  <c r="N591" i="2"/>
  <c r="P591" i="2" s="1"/>
  <c r="S591" i="2"/>
  <c r="N607" i="2"/>
  <c r="P607" i="2" s="1"/>
  <c r="S607" i="2"/>
  <c r="N623" i="2"/>
  <c r="P623" i="2" s="1"/>
  <c r="S623" i="2"/>
  <c r="N639" i="2"/>
  <c r="P639" i="2" s="1"/>
  <c r="S639" i="2"/>
  <c r="N655" i="2"/>
  <c r="P655" i="2" s="1"/>
  <c r="S655" i="2"/>
  <c r="N671" i="2"/>
  <c r="P671" i="2" s="1"/>
  <c r="S671" i="2"/>
  <c r="N703" i="2"/>
  <c r="P703" i="2" s="1"/>
  <c r="S703" i="2"/>
  <c r="N719" i="2"/>
  <c r="P719" i="2" s="1"/>
  <c r="S719" i="2"/>
  <c r="N735" i="2"/>
  <c r="P735" i="2" s="1"/>
  <c r="S735" i="2"/>
  <c r="N751" i="2"/>
  <c r="P751" i="2" s="1"/>
  <c r="S751" i="2"/>
  <c r="N767" i="2"/>
  <c r="P767" i="2" s="1"/>
  <c r="S767" i="2"/>
  <c r="N783" i="2"/>
  <c r="P783" i="2" s="1"/>
  <c r="S783" i="2"/>
  <c r="N799" i="2"/>
  <c r="P799" i="2" s="1"/>
  <c r="S799" i="2"/>
  <c r="N815" i="2"/>
  <c r="P815" i="2" s="1"/>
  <c r="S815" i="2"/>
  <c r="N831" i="2"/>
  <c r="P831" i="2" s="1"/>
  <c r="S831" i="2"/>
  <c r="N847" i="2"/>
  <c r="P847" i="2" s="1"/>
  <c r="S847" i="2"/>
  <c r="N863" i="2"/>
  <c r="P863" i="2" s="1"/>
  <c r="S863" i="2"/>
  <c r="N879" i="2"/>
  <c r="P879" i="2" s="1"/>
  <c r="S879" i="2"/>
  <c r="N911" i="2"/>
  <c r="P911" i="2" s="1"/>
  <c r="S911" i="2"/>
  <c r="N927" i="2"/>
  <c r="P927" i="2" s="1"/>
  <c r="S927" i="2"/>
  <c r="N943" i="2"/>
  <c r="P943" i="2" s="1"/>
  <c r="S943" i="2"/>
  <c r="N959" i="2"/>
  <c r="P959" i="2" s="1"/>
  <c r="S959" i="2"/>
  <c r="N975" i="2"/>
  <c r="P975" i="2" s="1"/>
  <c r="S975" i="2"/>
  <c r="N991" i="2"/>
  <c r="P991" i="2" s="1"/>
  <c r="S991" i="2"/>
  <c r="N1007" i="2"/>
  <c r="P1007" i="2" s="1"/>
  <c r="S1007" i="2"/>
  <c r="N1023" i="2"/>
  <c r="P1023" i="2" s="1"/>
  <c r="S1023" i="2"/>
  <c r="N1039" i="2"/>
  <c r="P1039" i="2" s="1"/>
  <c r="S1039" i="2"/>
  <c r="N1055" i="2"/>
  <c r="P1055" i="2" s="1"/>
  <c r="S1055" i="2"/>
  <c r="N1071" i="2"/>
  <c r="P1071" i="2" s="1"/>
  <c r="S1071" i="2"/>
  <c r="N1087" i="2"/>
  <c r="P1087" i="2" s="1"/>
  <c r="S1087" i="2"/>
  <c r="N1103" i="2"/>
  <c r="P1103" i="2" s="1"/>
  <c r="S1103" i="2"/>
  <c r="N1119" i="2"/>
  <c r="P1119" i="2" s="1"/>
  <c r="S1119" i="2"/>
  <c r="N1151" i="2"/>
  <c r="P1151" i="2" s="1"/>
  <c r="S1151" i="2"/>
  <c r="N1167" i="2"/>
  <c r="P1167" i="2" s="1"/>
  <c r="S1167" i="2"/>
  <c r="N1183" i="2"/>
  <c r="P1183" i="2" s="1"/>
  <c r="S1183" i="2"/>
  <c r="N1199" i="2"/>
  <c r="P1199" i="2" s="1"/>
  <c r="S1199" i="2"/>
  <c r="N1215" i="2"/>
  <c r="P1215" i="2" s="1"/>
  <c r="S1215" i="2"/>
  <c r="N1231" i="2"/>
  <c r="P1231" i="2" s="1"/>
  <c r="S1231" i="2"/>
  <c r="N1247" i="2"/>
  <c r="P1247" i="2" s="1"/>
  <c r="S1247" i="2"/>
  <c r="N1263" i="2"/>
  <c r="P1263" i="2" s="1"/>
  <c r="S1263" i="2"/>
  <c r="N1279" i="2"/>
  <c r="P1279" i="2" s="1"/>
  <c r="S1279" i="2"/>
  <c r="N1295" i="2"/>
  <c r="P1295" i="2" s="1"/>
  <c r="S1295" i="2"/>
  <c r="N374" i="2"/>
  <c r="P374" i="2" s="1"/>
  <c r="S374" i="2"/>
  <c r="N70" i="2"/>
  <c r="P70" i="2" s="1"/>
  <c r="S70" i="2"/>
  <c r="N126" i="2"/>
  <c r="P126" i="2" s="1"/>
  <c r="S126" i="2"/>
  <c r="N206" i="2"/>
  <c r="P206" i="2" s="1"/>
  <c r="S206" i="2"/>
  <c r="N294" i="2"/>
  <c r="P294" i="2" s="1"/>
  <c r="S294" i="2"/>
  <c r="N390" i="2"/>
  <c r="P390" i="2" s="1"/>
  <c r="S390" i="2"/>
  <c r="N466" i="2"/>
  <c r="P466" i="2" s="1"/>
  <c r="S466" i="2"/>
  <c r="N542" i="2"/>
  <c r="P542" i="2" s="1"/>
  <c r="S542" i="2"/>
  <c r="N582" i="2"/>
  <c r="P582" i="2" s="1"/>
  <c r="S582" i="2"/>
  <c r="N638" i="2"/>
  <c r="P638" i="2" s="1"/>
  <c r="S638" i="2"/>
  <c r="N734" i="2"/>
  <c r="P734" i="2" s="1"/>
  <c r="S734" i="2"/>
  <c r="N806" i="2"/>
  <c r="P806" i="2" s="1"/>
  <c r="S806" i="2"/>
  <c r="N850" i="2"/>
  <c r="P850" i="2" s="1"/>
  <c r="S850" i="2"/>
  <c r="N914" i="2"/>
  <c r="P914" i="2" s="1"/>
  <c r="S914" i="2"/>
  <c r="N1006" i="2"/>
  <c r="P1006" i="2" s="1"/>
  <c r="S1006" i="2"/>
  <c r="N1066" i="2"/>
  <c r="P1066" i="2" s="1"/>
  <c r="S1066" i="2"/>
  <c r="N1106" i="2"/>
  <c r="P1106" i="2" s="1"/>
  <c r="S1106" i="2"/>
  <c r="N1166" i="2"/>
  <c r="P1166" i="2" s="1"/>
  <c r="S1166" i="2"/>
  <c r="N1198" i="2"/>
  <c r="P1198" i="2" s="1"/>
  <c r="S1198" i="2"/>
  <c r="N1310" i="2"/>
  <c r="P1310" i="2" s="1"/>
  <c r="S1310" i="2"/>
  <c r="N1386" i="2"/>
  <c r="P1386" i="2" s="1"/>
  <c r="S1386" i="2"/>
  <c r="N1462" i="2"/>
  <c r="P1462" i="2" s="1"/>
  <c r="S1462" i="2"/>
  <c r="N1478" i="2"/>
  <c r="P1478" i="2" s="1"/>
  <c r="S1478" i="2"/>
  <c r="N1510" i="2"/>
  <c r="P1510" i="2" s="1"/>
  <c r="S1510" i="2"/>
  <c r="N1538" i="2"/>
  <c r="P1538" i="2" s="1"/>
  <c r="S1538" i="2"/>
  <c r="N1570" i="2"/>
  <c r="P1570" i="2" s="1"/>
  <c r="S1570" i="2"/>
  <c r="N1666" i="2"/>
  <c r="P1666" i="2" s="1"/>
  <c r="S1666" i="2"/>
  <c r="N1686" i="2"/>
  <c r="P1686" i="2" s="1"/>
  <c r="S1686" i="2"/>
  <c r="N1154" i="2"/>
  <c r="P1154" i="2" s="1"/>
  <c r="S1154" i="2"/>
  <c r="N13" i="2"/>
  <c r="P13" i="2" s="1"/>
  <c r="S13" i="2"/>
  <c r="N273" i="2"/>
  <c r="P273" i="2" s="1"/>
  <c r="S273" i="2"/>
  <c r="N393" i="2"/>
  <c r="P393" i="2" s="1"/>
  <c r="S393" i="2"/>
  <c r="N629" i="2"/>
  <c r="P629" i="2" s="1"/>
  <c r="S629" i="2"/>
  <c r="N861" i="2"/>
  <c r="P861" i="2" s="1"/>
  <c r="S861" i="2"/>
  <c r="N1073" i="2"/>
  <c r="P1073" i="2" s="1"/>
  <c r="S1073" i="2"/>
  <c r="N1209" i="2"/>
  <c r="P1209" i="2" s="1"/>
  <c r="S1209" i="2"/>
  <c r="N1469" i="2"/>
  <c r="P1469" i="2" s="1"/>
  <c r="S1469" i="2"/>
  <c r="N1661" i="2"/>
  <c r="P1661" i="2" s="1"/>
  <c r="S1661" i="2"/>
  <c r="N117" i="2"/>
  <c r="P117" i="2" s="1"/>
  <c r="S117" i="2"/>
  <c r="N321" i="2"/>
  <c r="P321" i="2" s="1"/>
  <c r="S321" i="2"/>
  <c r="N489" i="2"/>
  <c r="P489" i="2" s="1"/>
  <c r="S489" i="2"/>
  <c r="N733" i="2"/>
  <c r="P733" i="2" s="1"/>
  <c r="S733" i="2"/>
  <c r="N881" i="2"/>
  <c r="P881" i="2" s="1"/>
  <c r="S881" i="2"/>
  <c r="N989" i="2"/>
  <c r="P989" i="2" s="1"/>
  <c r="S989" i="2"/>
  <c r="N1173" i="2"/>
  <c r="P1173" i="2" s="1"/>
  <c r="S1173" i="2"/>
  <c r="N1245" i="2"/>
  <c r="P1245" i="2" s="1"/>
  <c r="S1245" i="2"/>
  <c r="N1417" i="2"/>
  <c r="P1417" i="2" s="1"/>
  <c r="S1417" i="2"/>
  <c r="N1645" i="2"/>
  <c r="P1645" i="2" s="1"/>
  <c r="S1645" i="2"/>
  <c r="N7" i="2"/>
  <c r="P7" i="2" s="1"/>
  <c r="S7" i="2"/>
  <c r="N55" i="2"/>
  <c r="P55" i="2" s="1"/>
  <c r="S55" i="2"/>
  <c r="N103" i="2"/>
  <c r="P103" i="2" s="1"/>
  <c r="S103" i="2"/>
  <c r="N22" i="2"/>
  <c r="P22" i="2" s="1"/>
  <c r="S22" i="2"/>
  <c r="N74" i="2"/>
  <c r="P74" i="2" s="1"/>
  <c r="S74" i="2"/>
  <c r="N146" i="2"/>
  <c r="P146" i="2" s="1"/>
  <c r="S146" i="2"/>
  <c r="N302" i="2"/>
  <c r="P302" i="2" s="1"/>
  <c r="S302" i="2"/>
  <c r="N606" i="2"/>
  <c r="P606" i="2" s="1"/>
  <c r="S606" i="2"/>
  <c r="N630" i="2"/>
  <c r="P630" i="2" s="1"/>
  <c r="S630" i="2"/>
  <c r="N690" i="2"/>
  <c r="P690" i="2" s="1"/>
  <c r="S690" i="2"/>
  <c r="N726" i="2"/>
  <c r="P726" i="2" s="1"/>
  <c r="S726" i="2"/>
  <c r="N774" i="2"/>
  <c r="P774" i="2" s="1"/>
  <c r="S774" i="2"/>
  <c r="N790" i="2"/>
  <c r="P790" i="2" s="1"/>
  <c r="S790" i="2"/>
  <c r="N826" i="2"/>
  <c r="P826" i="2" s="1"/>
  <c r="S826" i="2"/>
  <c r="N858" i="2"/>
  <c r="P858" i="2" s="1"/>
  <c r="S858" i="2"/>
  <c r="N886" i="2"/>
  <c r="P886" i="2" s="1"/>
  <c r="S886" i="2"/>
  <c r="N966" i="2"/>
  <c r="P966" i="2" s="1"/>
  <c r="S966" i="2"/>
  <c r="N998" i="2"/>
  <c r="P998" i="2" s="1"/>
  <c r="S998" i="2"/>
  <c r="N1030" i="2"/>
  <c r="P1030" i="2" s="1"/>
  <c r="S1030" i="2"/>
  <c r="N1046" i="2"/>
  <c r="P1046" i="2" s="1"/>
  <c r="S1046" i="2"/>
  <c r="N1094" i="2"/>
  <c r="P1094" i="2" s="1"/>
  <c r="S1094" i="2"/>
  <c r="N1118" i="2"/>
  <c r="P1118" i="2" s="1"/>
  <c r="S1118" i="2"/>
  <c r="N1174" i="2"/>
  <c r="P1174" i="2" s="1"/>
  <c r="S1174" i="2"/>
  <c r="N1190" i="2"/>
  <c r="P1190" i="2" s="1"/>
  <c r="S1190" i="2"/>
  <c r="N1266" i="2"/>
  <c r="P1266" i="2" s="1"/>
  <c r="S1266" i="2"/>
  <c r="N1302" i="2"/>
  <c r="P1302" i="2" s="1"/>
  <c r="S1302" i="2"/>
  <c r="N1350" i="2"/>
  <c r="P1350" i="2" s="1"/>
  <c r="S1350" i="2"/>
  <c r="N1394" i="2"/>
  <c r="P1394" i="2" s="1"/>
  <c r="S1394" i="2"/>
  <c r="N1470" i="2"/>
  <c r="P1470" i="2" s="1"/>
  <c r="S1470" i="2"/>
  <c r="N1486" i="2"/>
  <c r="P1486" i="2" s="1"/>
  <c r="S1486" i="2"/>
  <c r="N1518" i="2"/>
  <c r="P1518" i="2" s="1"/>
  <c r="S1518" i="2"/>
  <c r="N1546" i="2"/>
  <c r="P1546" i="2" s="1"/>
  <c r="S1546" i="2"/>
  <c r="N1578" i="2"/>
  <c r="P1578" i="2" s="1"/>
  <c r="S1578" i="2"/>
  <c r="N1658" i="2"/>
  <c r="P1658" i="2" s="1"/>
  <c r="S1658" i="2"/>
  <c r="N1722" i="2"/>
  <c r="P1722" i="2" s="1"/>
  <c r="S1722" i="2"/>
  <c r="N14" i="2"/>
  <c r="P14" i="2" s="1"/>
  <c r="S14" i="2"/>
  <c r="N30" i="2"/>
  <c r="P30" i="2" s="1"/>
  <c r="S30" i="2"/>
  <c r="N66" i="2"/>
  <c r="P66" i="2" s="1"/>
  <c r="S66" i="2"/>
  <c r="N106" i="2"/>
  <c r="P106" i="2" s="1"/>
  <c r="S106" i="2"/>
  <c r="N122" i="2"/>
  <c r="P122" i="2" s="1"/>
  <c r="S122" i="2"/>
  <c r="N162" i="2"/>
  <c r="P162" i="2" s="1"/>
  <c r="S162" i="2"/>
  <c r="N202" i="2"/>
  <c r="P202" i="2" s="1"/>
  <c r="S202" i="2"/>
  <c r="N218" i="2"/>
  <c r="P218" i="2" s="1"/>
  <c r="S218" i="2"/>
  <c r="N262" i="2"/>
  <c r="P262" i="2" s="1"/>
  <c r="S262" i="2"/>
  <c r="N290" i="2"/>
  <c r="P290" i="2" s="1"/>
  <c r="S290" i="2"/>
  <c r="N346" i="2"/>
  <c r="P346" i="2" s="1"/>
  <c r="S346" i="2"/>
  <c r="N370" i="2"/>
  <c r="P370" i="2" s="1"/>
  <c r="S370" i="2"/>
  <c r="N402" i="2"/>
  <c r="P402" i="2" s="1"/>
  <c r="S402" i="2"/>
  <c r="N430" i="2"/>
  <c r="P430" i="2" s="1"/>
  <c r="S430" i="2"/>
  <c r="N462" i="2"/>
  <c r="P462" i="2" s="1"/>
  <c r="S462" i="2"/>
  <c r="N478" i="2"/>
  <c r="P478" i="2" s="1"/>
  <c r="S478" i="2"/>
  <c r="N494" i="2"/>
  <c r="P494" i="2" s="1"/>
  <c r="S494" i="2"/>
  <c r="N510" i="2"/>
  <c r="P510" i="2" s="1"/>
  <c r="S510" i="2"/>
  <c r="N538" i="2"/>
  <c r="P538" i="2" s="1"/>
  <c r="S538" i="2"/>
  <c r="N578" i="2"/>
  <c r="P578" i="2" s="1"/>
  <c r="S578" i="2"/>
  <c r="N594" i="2"/>
  <c r="P594" i="2" s="1"/>
  <c r="S594" i="2"/>
  <c r="N610" i="2"/>
  <c r="P610" i="2" s="1"/>
  <c r="S610" i="2"/>
  <c r="N634" i="2"/>
  <c r="P634" i="2" s="1"/>
  <c r="S634" i="2"/>
  <c r="N670" i="2"/>
  <c r="P670" i="2" s="1"/>
  <c r="S670" i="2"/>
  <c r="N694" i="2"/>
  <c r="P694" i="2" s="1"/>
  <c r="S694" i="2"/>
  <c r="N730" i="2"/>
  <c r="P730" i="2" s="1"/>
  <c r="S730" i="2"/>
  <c r="N746" i="2"/>
  <c r="P746" i="2" s="1"/>
  <c r="S746" i="2"/>
  <c r="N778" i="2"/>
  <c r="P778" i="2" s="1"/>
  <c r="S778" i="2"/>
  <c r="N794" i="2"/>
  <c r="P794" i="2" s="1"/>
  <c r="S794" i="2"/>
  <c r="N830" i="2"/>
  <c r="P830" i="2" s="1"/>
  <c r="S830" i="2"/>
  <c r="N846" i="2"/>
  <c r="P846" i="2" s="1"/>
  <c r="S846" i="2"/>
  <c r="N862" i="2"/>
  <c r="P862" i="2" s="1"/>
  <c r="S862" i="2"/>
  <c r="N890" i="2"/>
  <c r="P890" i="2" s="1"/>
  <c r="S890" i="2"/>
  <c r="N926" i="2"/>
  <c r="P926" i="2" s="1"/>
  <c r="S926" i="2"/>
  <c r="N970" i="2"/>
  <c r="P970" i="2" s="1"/>
  <c r="S970" i="2"/>
  <c r="N1002" i="2"/>
  <c r="P1002" i="2" s="1"/>
  <c r="S1002" i="2"/>
  <c r="N1018" i="2"/>
  <c r="P1018" i="2" s="1"/>
  <c r="S1018" i="2"/>
  <c r="N1034" i="2"/>
  <c r="P1034" i="2" s="1"/>
  <c r="S1034" i="2"/>
  <c r="N1050" i="2"/>
  <c r="P1050" i="2" s="1"/>
  <c r="S1050" i="2"/>
  <c r="N1078" i="2"/>
  <c r="P1078" i="2" s="1"/>
  <c r="S1078" i="2"/>
  <c r="N1098" i="2"/>
  <c r="P1098" i="2" s="1"/>
  <c r="S1098" i="2"/>
  <c r="N1142" i="2"/>
  <c r="P1142" i="2" s="1"/>
  <c r="S1142" i="2"/>
  <c r="N1162" i="2"/>
  <c r="P1162" i="2" s="1"/>
  <c r="S1162" i="2"/>
  <c r="N1178" i="2"/>
  <c r="P1178" i="2" s="1"/>
  <c r="S1178" i="2"/>
  <c r="N1194" i="2"/>
  <c r="P1194" i="2" s="1"/>
  <c r="S1194" i="2"/>
  <c r="N1210" i="2"/>
  <c r="P1210" i="2" s="1"/>
  <c r="S1210" i="2"/>
  <c r="N1270" i="2"/>
  <c r="P1270" i="2" s="1"/>
  <c r="S1270" i="2"/>
  <c r="N1306" i="2"/>
  <c r="P1306" i="2" s="1"/>
  <c r="S1306" i="2"/>
  <c r="N1334" i="2"/>
  <c r="P1334" i="2" s="1"/>
  <c r="S1334" i="2"/>
  <c r="N1366" i="2"/>
  <c r="P1366" i="2" s="1"/>
  <c r="S1366" i="2"/>
  <c r="N1418" i="2"/>
  <c r="P1418" i="2" s="1"/>
  <c r="S1418" i="2"/>
  <c r="N1458" i="2"/>
  <c r="P1458" i="2" s="1"/>
  <c r="S1458" i="2"/>
  <c r="N1474" i="2"/>
  <c r="P1474" i="2" s="1"/>
  <c r="S1474" i="2"/>
  <c r="N1490" i="2"/>
  <c r="P1490" i="2" s="1"/>
  <c r="S1490" i="2"/>
  <c r="N1506" i="2"/>
  <c r="P1506" i="2" s="1"/>
  <c r="S1506" i="2"/>
  <c r="N1522" i="2"/>
  <c r="P1522" i="2" s="1"/>
  <c r="S1522" i="2"/>
  <c r="N1550" i="2"/>
  <c r="P1550" i="2" s="1"/>
  <c r="S1550" i="2"/>
  <c r="N1566" i="2"/>
  <c r="P1566" i="2" s="1"/>
  <c r="S1566" i="2"/>
  <c r="N1614" i="2"/>
  <c r="P1614" i="2" s="1"/>
  <c r="S1614" i="2"/>
  <c r="N1646" i="2"/>
  <c r="P1646" i="2" s="1"/>
  <c r="S1646" i="2"/>
  <c r="N1662" i="2"/>
  <c r="P1662" i="2" s="1"/>
  <c r="S1662" i="2"/>
  <c r="N1678" i="2"/>
  <c r="P1678" i="2" s="1"/>
  <c r="S1678" i="2"/>
  <c r="N1698" i="2"/>
  <c r="P1698" i="2" s="1"/>
  <c r="S1698" i="2"/>
  <c r="N1726" i="2"/>
  <c r="P1726" i="2" s="1"/>
  <c r="S1726" i="2"/>
  <c r="N33" i="2"/>
  <c r="P33" i="2" s="1"/>
  <c r="S33" i="2"/>
  <c r="N129" i="2"/>
  <c r="P129" i="2" s="1"/>
  <c r="S129" i="2"/>
  <c r="N261" i="2"/>
  <c r="P261" i="2" s="1"/>
  <c r="S261" i="2"/>
  <c r="N369" i="2"/>
  <c r="P369" i="2" s="1"/>
  <c r="S369" i="2"/>
  <c r="N465" i="2"/>
  <c r="P465" i="2" s="1"/>
  <c r="S465" i="2"/>
  <c r="N565" i="2"/>
  <c r="P565" i="2" s="1"/>
  <c r="S565" i="2"/>
  <c r="N617" i="2"/>
  <c r="P617" i="2" s="1"/>
  <c r="S617" i="2"/>
  <c r="N673" i="2"/>
  <c r="P673" i="2" s="1"/>
  <c r="S673" i="2"/>
  <c r="N789" i="2"/>
  <c r="P789" i="2" s="1"/>
  <c r="S789" i="2"/>
  <c r="N849" i="2"/>
  <c r="P849" i="2" s="1"/>
  <c r="S849" i="2"/>
  <c r="N993" i="2"/>
  <c r="P993" i="2" s="1"/>
  <c r="S993" i="2"/>
  <c r="N1041" i="2"/>
  <c r="P1041" i="2" s="1"/>
  <c r="S1041" i="2"/>
  <c r="N1193" i="2"/>
  <c r="P1193" i="2" s="1"/>
  <c r="S1193" i="2"/>
  <c r="N1325" i="2"/>
  <c r="P1325" i="2" s="1"/>
  <c r="S1325" i="2"/>
  <c r="N1441" i="2"/>
  <c r="P1441" i="2" s="1"/>
  <c r="S1441" i="2"/>
  <c r="N1513" i="2"/>
  <c r="P1513" i="2" s="1"/>
  <c r="S1513" i="2"/>
  <c r="N1649" i="2"/>
  <c r="P1649" i="2" s="1"/>
  <c r="S1649" i="2"/>
  <c r="N1701" i="2"/>
  <c r="P1701" i="2" s="1"/>
  <c r="S1701" i="2"/>
  <c r="N366" i="2"/>
  <c r="P366" i="2" s="1"/>
  <c r="S366" i="2"/>
  <c r="N177" i="2"/>
  <c r="P177" i="2" s="1"/>
  <c r="S177" i="2"/>
  <c r="N257" i="2"/>
  <c r="P257" i="2" s="1"/>
  <c r="S257" i="2"/>
  <c r="N309" i="2"/>
  <c r="P309" i="2" s="1"/>
  <c r="S309" i="2"/>
  <c r="N477" i="2"/>
  <c r="P477" i="2" s="1"/>
  <c r="S477" i="2"/>
  <c r="N541" i="2"/>
  <c r="P541" i="2" s="1"/>
  <c r="S541" i="2"/>
  <c r="N661" i="2"/>
  <c r="P661" i="2" s="1"/>
  <c r="S661" i="2"/>
  <c r="N721" i="2"/>
  <c r="P721" i="2" s="1"/>
  <c r="S721" i="2"/>
  <c r="N793" i="2"/>
  <c r="P793" i="2" s="1"/>
  <c r="S793" i="2"/>
  <c r="N869" i="2"/>
  <c r="P869" i="2" s="1"/>
  <c r="S869" i="2"/>
  <c r="N917" i="2"/>
  <c r="P917" i="2" s="1"/>
  <c r="S917" i="2"/>
  <c r="N1025" i="2"/>
  <c r="P1025" i="2" s="1"/>
  <c r="S1025" i="2"/>
  <c r="N1081" i="2"/>
  <c r="P1081" i="2" s="1"/>
  <c r="S1081" i="2"/>
  <c r="N1233" i="2"/>
  <c r="P1233" i="2" s="1"/>
  <c r="S1233" i="2"/>
  <c r="N1289" i="2"/>
  <c r="P1289" i="2" s="1"/>
  <c r="S1289" i="2"/>
  <c r="N1353" i="2"/>
  <c r="P1353" i="2" s="1"/>
  <c r="S1353" i="2"/>
  <c r="N1405" i="2"/>
  <c r="P1405" i="2" s="1"/>
  <c r="S1405" i="2"/>
  <c r="N1501" i="2"/>
  <c r="P1501" i="2" s="1"/>
  <c r="S1501" i="2"/>
  <c r="N1565" i="2"/>
  <c r="P1565" i="2" s="1"/>
  <c r="S1565" i="2"/>
  <c r="N1625" i="2"/>
  <c r="P1625" i="2" s="1"/>
  <c r="S1625" i="2"/>
  <c r="N1709" i="2"/>
  <c r="P1709" i="2" s="1"/>
  <c r="S1709" i="2"/>
  <c r="N1757" i="2"/>
  <c r="P1757" i="2" s="1"/>
  <c r="S1757" i="2"/>
  <c r="N1797" i="2"/>
  <c r="P1797" i="2" s="1"/>
  <c r="S1797" i="2"/>
  <c r="N19" i="2"/>
  <c r="P19" i="2" s="1"/>
  <c r="S19" i="2"/>
  <c r="N35" i="2"/>
  <c r="P35" i="2" s="1"/>
  <c r="S35" i="2"/>
  <c r="N51" i="2"/>
  <c r="P51" i="2" s="1"/>
  <c r="S51" i="2"/>
  <c r="N67" i="2"/>
  <c r="P67" i="2" s="1"/>
  <c r="S67" i="2"/>
  <c r="N83" i="2"/>
  <c r="P83" i="2" s="1"/>
  <c r="S83" i="2"/>
  <c r="N99" i="2"/>
  <c r="P99" i="2" s="1"/>
  <c r="S99" i="2"/>
  <c r="N115" i="2"/>
  <c r="P115" i="2" s="1"/>
  <c r="S115" i="2"/>
  <c r="N131" i="2"/>
  <c r="P131" i="2" s="1"/>
  <c r="S131" i="2"/>
  <c r="N147" i="2"/>
  <c r="P147" i="2" s="1"/>
  <c r="S147" i="2"/>
  <c r="N163" i="2"/>
  <c r="P163" i="2" s="1"/>
  <c r="S163" i="2"/>
  <c r="N179" i="2"/>
  <c r="P179" i="2" s="1"/>
  <c r="S179" i="2"/>
  <c r="N195" i="2"/>
  <c r="P195" i="2" s="1"/>
  <c r="S195" i="2"/>
  <c r="N211" i="2"/>
  <c r="P211" i="2" s="1"/>
  <c r="S211" i="2"/>
  <c r="N227" i="2"/>
  <c r="P227" i="2" s="1"/>
  <c r="S227" i="2"/>
  <c r="N275" i="2"/>
  <c r="P275" i="2" s="1"/>
  <c r="S275" i="2"/>
  <c r="N291" i="2"/>
  <c r="P291" i="2" s="1"/>
  <c r="S291" i="2"/>
  <c r="N307" i="2"/>
  <c r="P307" i="2" s="1"/>
  <c r="S307" i="2"/>
  <c r="N323" i="2"/>
  <c r="P323" i="2" s="1"/>
  <c r="S323" i="2"/>
  <c r="N339" i="2"/>
  <c r="P339" i="2" s="1"/>
  <c r="S339" i="2"/>
  <c r="N355" i="2"/>
  <c r="P355" i="2" s="1"/>
  <c r="S355" i="2"/>
  <c r="N371" i="2"/>
  <c r="P371" i="2" s="1"/>
  <c r="S371" i="2"/>
  <c r="N387" i="2"/>
  <c r="P387" i="2" s="1"/>
  <c r="S387" i="2"/>
  <c r="N403" i="2"/>
  <c r="P403" i="2" s="1"/>
  <c r="S403" i="2"/>
  <c r="N419" i="2"/>
  <c r="P419" i="2" s="1"/>
  <c r="S419" i="2"/>
  <c r="N435" i="2"/>
  <c r="P435" i="2" s="1"/>
  <c r="S435" i="2"/>
  <c r="N451" i="2"/>
  <c r="P451" i="2" s="1"/>
  <c r="S451" i="2"/>
  <c r="N467" i="2"/>
  <c r="P467" i="2" s="1"/>
  <c r="S467" i="2"/>
  <c r="N483" i="2"/>
  <c r="P483" i="2" s="1"/>
  <c r="S483" i="2"/>
  <c r="N499" i="2"/>
  <c r="P499" i="2" s="1"/>
  <c r="S499" i="2"/>
  <c r="N515" i="2"/>
  <c r="P515" i="2" s="1"/>
  <c r="S515" i="2"/>
  <c r="N531" i="2"/>
  <c r="P531" i="2" s="1"/>
  <c r="S531" i="2"/>
  <c r="N563" i="2"/>
  <c r="P563" i="2" s="1"/>
  <c r="S563" i="2"/>
  <c r="N579" i="2"/>
  <c r="P579" i="2" s="1"/>
  <c r="S579" i="2"/>
  <c r="N595" i="2"/>
  <c r="P595" i="2" s="1"/>
  <c r="S595" i="2"/>
  <c r="N611" i="2"/>
  <c r="P611" i="2" s="1"/>
  <c r="S611" i="2"/>
  <c r="N341" i="2"/>
  <c r="P341" i="2" s="1"/>
  <c r="S341" i="2"/>
  <c r="N615" i="2"/>
  <c r="P615" i="2" s="1"/>
  <c r="S615" i="2"/>
  <c r="N631" i="2"/>
  <c r="P631" i="2" s="1"/>
  <c r="S631" i="2"/>
  <c r="N647" i="2"/>
  <c r="P647" i="2" s="1"/>
  <c r="S647" i="2"/>
  <c r="N663" i="2"/>
  <c r="P663" i="2" s="1"/>
  <c r="S663" i="2"/>
  <c r="N679" i="2"/>
  <c r="P679" i="2" s="1"/>
  <c r="S679" i="2"/>
  <c r="N695" i="2"/>
  <c r="P695" i="2" s="1"/>
  <c r="S695" i="2"/>
  <c r="N727" i="2"/>
  <c r="P727" i="2" s="1"/>
  <c r="S727" i="2"/>
  <c r="N743" i="2"/>
  <c r="P743" i="2" s="1"/>
  <c r="S743" i="2"/>
  <c r="N759" i="2"/>
  <c r="P759" i="2" s="1"/>
  <c r="S759" i="2"/>
  <c r="N775" i="2"/>
  <c r="P775" i="2" s="1"/>
  <c r="S775" i="2"/>
  <c r="N791" i="2"/>
  <c r="P791" i="2" s="1"/>
  <c r="S791" i="2"/>
  <c r="N807" i="2"/>
  <c r="P807" i="2" s="1"/>
  <c r="S807" i="2"/>
  <c r="N823" i="2"/>
  <c r="P823" i="2" s="1"/>
  <c r="S823" i="2"/>
  <c r="N839" i="2"/>
  <c r="P839" i="2" s="1"/>
  <c r="S839" i="2"/>
  <c r="N855" i="2"/>
  <c r="P855" i="2" s="1"/>
  <c r="S855" i="2"/>
  <c r="N871" i="2"/>
  <c r="P871" i="2" s="1"/>
  <c r="S871" i="2"/>
  <c r="N887" i="2"/>
  <c r="P887" i="2" s="1"/>
  <c r="S887" i="2"/>
  <c r="N903" i="2"/>
  <c r="P903" i="2" s="1"/>
  <c r="S903" i="2"/>
  <c r="N919" i="2"/>
  <c r="P919" i="2" s="1"/>
  <c r="S919" i="2"/>
  <c r="N935" i="2"/>
  <c r="P935" i="2" s="1"/>
  <c r="S935" i="2"/>
  <c r="N951" i="2"/>
  <c r="P951" i="2" s="1"/>
  <c r="S951" i="2"/>
  <c r="N967" i="2"/>
  <c r="P967" i="2" s="1"/>
  <c r="S967" i="2"/>
  <c r="N983" i="2"/>
  <c r="P983" i="2" s="1"/>
  <c r="S983" i="2"/>
  <c r="N999" i="2"/>
  <c r="P999" i="2" s="1"/>
  <c r="S999" i="2"/>
  <c r="N1015" i="2"/>
  <c r="P1015" i="2" s="1"/>
  <c r="S1015" i="2"/>
  <c r="N1031" i="2"/>
  <c r="P1031" i="2" s="1"/>
  <c r="S1031" i="2"/>
  <c r="N1047" i="2"/>
  <c r="P1047" i="2" s="1"/>
  <c r="S1047" i="2"/>
  <c r="N1063" i="2"/>
  <c r="P1063" i="2" s="1"/>
  <c r="S1063" i="2"/>
  <c r="N1079" i="2"/>
  <c r="P1079" i="2" s="1"/>
  <c r="S1079" i="2"/>
  <c r="N1095" i="2"/>
  <c r="P1095" i="2" s="1"/>
  <c r="S1095" i="2"/>
  <c r="N1127" i="2"/>
  <c r="P1127" i="2" s="1"/>
  <c r="S1127" i="2"/>
  <c r="N1143" i="2"/>
  <c r="P1143" i="2" s="1"/>
  <c r="S1143" i="2"/>
  <c r="N1159" i="2"/>
  <c r="P1159" i="2" s="1"/>
  <c r="S1159" i="2"/>
  <c r="N1175" i="2"/>
  <c r="P1175" i="2" s="1"/>
  <c r="S1175" i="2"/>
  <c r="N1191" i="2"/>
  <c r="P1191" i="2" s="1"/>
  <c r="S1191" i="2"/>
  <c r="N1207" i="2"/>
  <c r="P1207" i="2" s="1"/>
  <c r="S1207" i="2"/>
  <c r="N1223" i="2"/>
  <c r="P1223" i="2" s="1"/>
  <c r="S1223" i="2"/>
  <c r="N1239" i="2"/>
  <c r="P1239" i="2" s="1"/>
  <c r="S1239" i="2"/>
  <c r="N1255" i="2"/>
  <c r="P1255" i="2" s="1"/>
  <c r="S1255" i="2"/>
  <c r="N1271" i="2"/>
  <c r="P1271" i="2" s="1"/>
  <c r="S1271" i="2"/>
  <c r="N1287" i="2"/>
  <c r="P1287" i="2" s="1"/>
  <c r="S1287" i="2"/>
  <c r="N1303" i="2"/>
  <c r="P1303" i="2" s="1"/>
  <c r="S1303" i="2"/>
  <c r="N1319" i="2"/>
  <c r="P1319" i="2" s="1"/>
  <c r="S1319" i="2"/>
  <c r="N1351" i="2"/>
  <c r="P1351" i="2" s="1"/>
  <c r="S1351" i="2"/>
  <c r="N1367" i="2"/>
  <c r="P1367" i="2" s="1"/>
  <c r="S1367" i="2"/>
  <c r="N1399" i="2"/>
  <c r="P1399" i="2" s="1"/>
  <c r="S1399" i="2"/>
  <c r="N1415" i="2"/>
  <c r="P1415" i="2" s="1"/>
  <c r="S1415" i="2"/>
  <c r="N1431" i="2"/>
  <c r="P1431" i="2" s="1"/>
  <c r="S1431" i="2"/>
  <c r="N1447" i="2"/>
  <c r="P1447" i="2" s="1"/>
  <c r="S1447" i="2"/>
  <c r="N1463" i="2"/>
  <c r="P1463" i="2" s="1"/>
  <c r="S1463" i="2"/>
  <c r="N1479" i="2"/>
  <c r="P1479" i="2" s="1"/>
  <c r="S1479" i="2"/>
  <c r="N1495" i="2"/>
  <c r="P1495" i="2" s="1"/>
  <c r="S1495" i="2"/>
  <c r="N1511" i="2"/>
  <c r="P1511" i="2" s="1"/>
  <c r="S1511" i="2"/>
  <c r="N1543" i="2"/>
  <c r="P1543" i="2" s="1"/>
  <c r="S1543" i="2"/>
  <c r="N1559" i="2"/>
  <c r="P1559" i="2" s="1"/>
  <c r="S1559" i="2"/>
  <c r="N1575" i="2"/>
  <c r="P1575" i="2" s="1"/>
  <c r="S1575" i="2"/>
  <c r="N1591" i="2"/>
  <c r="P1591" i="2" s="1"/>
  <c r="S1591" i="2"/>
  <c r="N1607" i="2"/>
  <c r="P1607" i="2" s="1"/>
  <c r="S1607" i="2"/>
  <c r="N1623" i="2"/>
  <c r="P1623" i="2" s="1"/>
  <c r="S1623" i="2"/>
  <c r="N1655" i="2"/>
  <c r="P1655" i="2" s="1"/>
  <c r="S1655" i="2"/>
  <c r="N1671" i="2"/>
  <c r="P1671" i="2" s="1"/>
  <c r="S1671" i="2"/>
  <c r="N1687" i="2"/>
  <c r="P1687" i="2" s="1"/>
  <c r="S1687" i="2"/>
  <c r="N1719" i="2"/>
  <c r="P1719" i="2" s="1"/>
  <c r="S1719" i="2"/>
  <c r="N1799" i="2"/>
  <c r="P1799" i="2" s="1"/>
  <c r="S1799" i="2"/>
  <c r="N25" i="2"/>
  <c r="P25" i="2" s="1"/>
  <c r="S25" i="2"/>
  <c r="N105" i="2"/>
  <c r="P105" i="2" s="1"/>
  <c r="S105" i="2"/>
  <c r="N149" i="2"/>
  <c r="P149" i="2" s="1"/>
  <c r="S149" i="2"/>
  <c r="N201" i="2"/>
  <c r="P201" i="2" s="1"/>
  <c r="S201" i="2"/>
  <c r="N233" i="2"/>
  <c r="P233" i="2" s="1"/>
  <c r="S233" i="2"/>
  <c r="N429" i="2"/>
  <c r="P429" i="2" s="1"/>
  <c r="S429" i="2"/>
  <c r="N605" i="2"/>
  <c r="P605" i="2" s="1"/>
  <c r="S605" i="2"/>
  <c r="N689" i="2"/>
  <c r="P689" i="2" s="1"/>
  <c r="S689" i="2"/>
  <c r="N745" i="2"/>
  <c r="P745" i="2" s="1"/>
  <c r="S745" i="2"/>
  <c r="N829" i="2"/>
  <c r="P829" i="2" s="1"/>
  <c r="S829" i="2"/>
  <c r="N913" i="2"/>
  <c r="P913" i="2" s="1"/>
  <c r="S913" i="2"/>
  <c r="N1117" i="2"/>
  <c r="P1117" i="2" s="1"/>
  <c r="S1117" i="2"/>
  <c r="N1201" i="2"/>
  <c r="P1201" i="2" s="1"/>
  <c r="S1201" i="2"/>
  <c r="N1329" i="2"/>
  <c r="P1329" i="2" s="1"/>
  <c r="S1329" i="2"/>
  <c r="N1465" i="2"/>
  <c r="P1465" i="2" s="1"/>
  <c r="S1465" i="2"/>
  <c r="N1505" i="2"/>
  <c r="P1505" i="2" s="1"/>
  <c r="S1505" i="2"/>
  <c r="N1561" i="2"/>
  <c r="P1561" i="2" s="1"/>
  <c r="S1561" i="2"/>
  <c r="N1617" i="2"/>
  <c r="P1617" i="2" s="1"/>
  <c r="S1617" i="2"/>
  <c r="N1693" i="2"/>
  <c r="P1693" i="2" s="1"/>
  <c r="S1693" i="2"/>
  <c r="N622" i="2"/>
  <c r="P622" i="2" s="1"/>
  <c r="S622" i="2"/>
  <c r="N121" i="2"/>
  <c r="P121" i="2" s="1"/>
  <c r="S121" i="2"/>
  <c r="N249" i="2"/>
  <c r="P249" i="2" s="1"/>
  <c r="S249" i="2"/>
  <c r="N389" i="2"/>
  <c r="P389" i="2" s="1"/>
  <c r="S389" i="2"/>
  <c r="N437" i="2"/>
  <c r="P437" i="2" s="1"/>
  <c r="S437" i="2"/>
  <c r="N533" i="2"/>
  <c r="P533" i="2" s="1"/>
  <c r="S533" i="2"/>
  <c r="N641" i="2"/>
  <c r="P641" i="2" s="1"/>
  <c r="S641" i="2"/>
  <c r="N717" i="2"/>
  <c r="P717" i="2" s="1"/>
  <c r="S717" i="2"/>
  <c r="N813" i="2"/>
  <c r="P813" i="2" s="1"/>
  <c r="S813" i="2"/>
  <c r="N937" i="2"/>
  <c r="P937" i="2" s="1"/>
  <c r="S937" i="2"/>
  <c r="N1033" i="2"/>
  <c r="P1033" i="2" s="1"/>
  <c r="S1033" i="2"/>
  <c r="N1113" i="2"/>
  <c r="P1113" i="2" s="1"/>
  <c r="S1113" i="2"/>
  <c r="N1229" i="2"/>
  <c r="P1229" i="2" s="1"/>
  <c r="S1229" i="2"/>
  <c r="N1277" i="2"/>
  <c r="P1277" i="2" s="1"/>
  <c r="S1277" i="2"/>
  <c r="N1377" i="2"/>
  <c r="P1377" i="2" s="1"/>
  <c r="S1377" i="2"/>
  <c r="N1449" i="2"/>
  <c r="P1449" i="2" s="1"/>
  <c r="S1449" i="2"/>
  <c r="N1585" i="2"/>
  <c r="P1585" i="2" s="1"/>
  <c r="S1585" i="2"/>
  <c r="N8" i="2"/>
  <c r="P8" i="2" s="1"/>
  <c r="S8" i="2"/>
  <c r="N24" i="2"/>
  <c r="P24" i="2" s="1"/>
  <c r="S24" i="2"/>
  <c r="N60" i="2"/>
  <c r="P60" i="2" s="1"/>
  <c r="S60" i="2"/>
  <c r="N76" i="2"/>
  <c r="P76" i="2" s="1"/>
  <c r="S76" i="2"/>
  <c r="N112" i="2"/>
  <c r="P112" i="2" s="1"/>
  <c r="S112" i="2"/>
  <c r="N128" i="2"/>
  <c r="P128" i="2" s="1"/>
  <c r="S128" i="2"/>
  <c r="N144" i="2"/>
  <c r="P144" i="2" s="1"/>
  <c r="S144" i="2"/>
  <c r="N164" i="2"/>
  <c r="P164" i="2" s="1"/>
  <c r="S164" i="2"/>
  <c r="N200" i="2"/>
  <c r="P200" i="2" s="1"/>
  <c r="S200" i="2"/>
  <c r="N216" i="2"/>
  <c r="P216" i="2" s="1"/>
  <c r="S216" i="2"/>
  <c r="N232" i="2"/>
  <c r="P232" i="2" s="1"/>
  <c r="S232" i="2"/>
  <c r="N284" i="2"/>
  <c r="P284" i="2" s="1"/>
  <c r="S284" i="2"/>
  <c r="N340" i="2"/>
  <c r="P340" i="2" s="1"/>
  <c r="S340" i="2"/>
  <c r="N368" i="2"/>
  <c r="P368" i="2" s="1"/>
  <c r="S368" i="2"/>
  <c r="N400" i="2"/>
  <c r="P400" i="2" s="1"/>
  <c r="S400" i="2"/>
  <c r="N432" i="2"/>
  <c r="P432" i="2" s="1"/>
  <c r="S432" i="2"/>
  <c r="N464" i="2"/>
  <c r="P464" i="2" s="1"/>
  <c r="S464" i="2"/>
  <c r="N480" i="2"/>
  <c r="P480" i="2" s="1"/>
  <c r="S480" i="2"/>
  <c r="N496" i="2"/>
  <c r="P496" i="2" s="1"/>
  <c r="S496" i="2"/>
  <c r="N512" i="2"/>
  <c r="P512" i="2" s="1"/>
  <c r="S512" i="2"/>
  <c r="N540" i="2"/>
  <c r="P540" i="2" s="1"/>
  <c r="S540" i="2"/>
  <c r="N572" i="2"/>
  <c r="P572" i="2" s="1"/>
  <c r="S572" i="2"/>
  <c r="N588" i="2"/>
  <c r="P588" i="2" s="1"/>
  <c r="S588" i="2"/>
  <c r="N604" i="2"/>
  <c r="P604" i="2" s="1"/>
  <c r="S604" i="2"/>
  <c r="N628" i="2"/>
  <c r="P628" i="2" s="1"/>
  <c r="S628" i="2"/>
  <c r="N644" i="2"/>
  <c r="P644" i="2" s="1"/>
  <c r="S644" i="2"/>
  <c r="N676" i="2"/>
  <c r="P676" i="2" s="1"/>
  <c r="S676" i="2"/>
  <c r="N712" i="2"/>
  <c r="P712" i="2" s="1"/>
  <c r="S712" i="2"/>
  <c r="N732" i="2"/>
  <c r="P732" i="2" s="1"/>
  <c r="S732" i="2"/>
  <c r="N748" i="2"/>
  <c r="P748" i="2" s="1"/>
  <c r="S748" i="2"/>
  <c r="N776" i="2"/>
  <c r="P776" i="2" s="1"/>
  <c r="S776" i="2"/>
  <c r="N792" i="2"/>
  <c r="P792" i="2" s="1"/>
  <c r="S792" i="2"/>
  <c r="N828" i="2"/>
  <c r="P828" i="2" s="1"/>
  <c r="S828" i="2"/>
  <c r="N844" i="2"/>
  <c r="P844" i="2" s="1"/>
  <c r="S844" i="2"/>
  <c r="N860" i="2"/>
  <c r="P860" i="2" s="1"/>
  <c r="S860" i="2"/>
  <c r="N888" i="2"/>
  <c r="P888" i="2" s="1"/>
  <c r="S888" i="2"/>
  <c r="N924" i="2"/>
  <c r="P924" i="2" s="1"/>
  <c r="S924" i="2"/>
  <c r="N968" i="2"/>
  <c r="P968" i="2" s="1"/>
  <c r="S968" i="2"/>
  <c r="N1004" i="2"/>
  <c r="P1004" i="2" s="1"/>
  <c r="S1004" i="2"/>
  <c r="N1020" i="2"/>
  <c r="P1020" i="2" s="1"/>
  <c r="S1020" i="2"/>
  <c r="N1036" i="2"/>
  <c r="P1036" i="2" s="1"/>
  <c r="S1036" i="2"/>
  <c r="N1068" i="2"/>
  <c r="P1068" i="2" s="1"/>
  <c r="S1068" i="2"/>
  <c r="N1084" i="2"/>
  <c r="P1084" i="2" s="1"/>
  <c r="S1084" i="2"/>
  <c r="N1116" i="2"/>
  <c r="P1116" i="2" s="1"/>
  <c r="S1116" i="2"/>
  <c r="N1160" i="2"/>
  <c r="P1160" i="2" s="1"/>
  <c r="S1160" i="2"/>
  <c r="N1176" i="2"/>
  <c r="P1176" i="2" s="1"/>
  <c r="S1176" i="2"/>
  <c r="N1192" i="2"/>
  <c r="P1192" i="2" s="1"/>
  <c r="S1192" i="2"/>
  <c r="N1208" i="2"/>
  <c r="P1208" i="2" s="1"/>
  <c r="S1208" i="2"/>
  <c r="N1284" i="2"/>
  <c r="P1284" i="2" s="1"/>
  <c r="S1284" i="2"/>
  <c r="N1324" i="2"/>
  <c r="P1324" i="2" s="1"/>
  <c r="S1324" i="2"/>
  <c r="N1348" i="2"/>
  <c r="P1348" i="2" s="1"/>
  <c r="S1348" i="2"/>
  <c r="N1396" i="2"/>
  <c r="P1396" i="2" s="1"/>
  <c r="S1396" i="2"/>
  <c r="N1432" i="2"/>
  <c r="P1432" i="2" s="1"/>
  <c r="S1432" i="2"/>
  <c r="N1460" i="2"/>
  <c r="P1460" i="2" s="1"/>
  <c r="S1460" i="2"/>
  <c r="N1476" i="2"/>
  <c r="P1476" i="2" s="1"/>
  <c r="S1476" i="2"/>
  <c r="N1492" i="2"/>
  <c r="P1492" i="2" s="1"/>
  <c r="S1492" i="2"/>
  <c r="N1508" i="2"/>
  <c r="P1508" i="2" s="1"/>
  <c r="S1508" i="2"/>
  <c r="N1524" i="2"/>
  <c r="P1524" i="2" s="1"/>
  <c r="S1524" i="2"/>
  <c r="N1548" i="2"/>
  <c r="P1548" i="2" s="1"/>
  <c r="S1548" i="2"/>
  <c r="N1564" i="2"/>
  <c r="P1564" i="2" s="1"/>
  <c r="S1564" i="2"/>
  <c r="N1580" i="2"/>
  <c r="P1580" i="2" s="1"/>
  <c r="S1580" i="2"/>
  <c r="N1624" i="2"/>
  <c r="P1624" i="2" s="1"/>
  <c r="S1624" i="2"/>
  <c r="N1660" i="2"/>
  <c r="P1660" i="2" s="1"/>
  <c r="S1660" i="2"/>
  <c r="N1676" i="2"/>
  <c r="P1676" i="2" s="1"/>
  <c r="S1676" i="2"/>
  <c r="N1700" i="2"/>
  <c r="P1700" i="2" s="1"/>
  <c r="S1700" i="2"/>
  <c r="N1800" i="2"/>
  <c r="P1800" i="2" s="1"/>
  <c r="S1800" i="2"/>
  <c r="N48" i="2"/>
  <c r="P48" i="2" s="1"/>
  <c r="S48" i="2"/>
  <c r="N88" i="2"/>
  <c r="P88" i="2" s="1"/>
  <c r="S88" i="2"/>
  <c r="N156" i="2"/>
  <c r="P156" i="2" s="1"/>
  <c r="S156" i="2"/>
  <c r="N192" i="2"/>
  <c r="P192" i="2" s="1"/>
  <c r="S192" i="2"/>
  <c r="N244" i="2"/>
  <c r="P244" i="2" s="1"/>
  <c r="S244" i="2"/>
  <c r="N260" i="2"/>
  <c r="P260" i="2" s="1"/>
  <c r="S260" i="2"/>
  <c r="N304" i="2"/>
  <c r="P304" i="2" s="1"/>
  <c r="S304" i="2"/>
  <c r="N320" i="2"/>
  <c r="P320" i="2" s="1"/>
  <c r="S320" i="2"/>
  <c r="N336" i="2"/>
  <c r="P336" i="2" s="1"/>
  <c r="S336" i="2"/>
  <c r="N376" i="2"/>
  <c r="P376" i="2" s="1"/>
  <c r="S376" i="2"/>
  <c r="N404" i="2"/>
  <c r="P404" i="2" s="1"/>
  <c r="S404" i="2"/>
  <c r="N436" i="2"/>
  <c r="P436" i="2" s="1"/>
  <c r="S436" i="2"/>
  <c r="N524" i="2"/>
  <c r="P524" i="2" s="1"/>
  <c r="S524" i="2"/>
  <c r="N552" i="2"/>
  <c r="P552" i="2" s="1"/>
  <c r="S552" i="2"/>
  <c r="N624" i="2"/>
  <c r="P624" i="2" s="1"/>
  <c r="S624" i="2"/>
  <c r="N668" i="2"/>
  <c r="P668" i="2" s="1"/>
  <c r="S668" i="2"/>
  <c r="N704" i="2"/>
  <c r="P704" i="2" s="1"/>
  <c r="S704" i="2"/>
  <c r="N760" i="2"/>
  <c r="P760" i="2" s="1"/>
  <c r="S760" i="2"/>
  <c r="N812" i="2"/>
  <c r="P812" i="2" s="1"/>
  <c r="S812" i="2"/>
  <c r="N880" i="2"/>
  <c r="P880" i="2" s="1"/>
  <c r="S880" i="2"/>
  <c r="N900" i="2"/>
  <c r="P900" i="2" s="1"/>
  <c r="S900" i="2"/>
  <c r="N932" i="2"/>
  <c r="P932" i="2" s="1"/>
  <c r="S932" i="2"/>
  <c r="N956" i="2"/>
  <c r="P956" i="2" s="1"/>
  <c r="S956" i="2"/>
  <c r="N980" i="2"/>
  <c r="P980" i="2" s="1"/>
  <c r="S980" i="2"/>
  <c r="N1056" i="2"/>
  <c r="P1056" i="2" s="1"/>
  <c r="S1056" i="2"/>
  <c r="N1100" i="2"/>
  <c r="P1100" i="2" s="1"/>
  <c r="S1100" i="2"/>
  <c r="N1124" i="2"/>
  <c r="P1124" i="2" s="1"/>
  <c r="S1124" i="2"/>
  <c r="N1140" i="2"/>
  <c r="P1140" i="2" s="1"/>
  <c r="S1140" i="2"/>
  <c r="N1224" i="2"/>
  <c r="P1224" i="2" s="1"/>
  <c r="S1224" i="2"/>
  <c r="N1240" i="2"/>
  <c r="P1240" i="2" s="1"/>
  <c r="S1240" i="2"/>
  <c r="N1256" i="2"/>
  <c r="P1256" i="2" s="1"/>
  <c r="S1256" i="2"/>
  <c r="N1276" i="2"/>
  <c r="P1276" i="2" s="1"/>
  <c r="S1276" i="2"/>
  <c r="N1312" i="2"/>
  <c r="P1312" i="2" s="1"/>
  <c r="S1312" i="2"/>
  <c r="N1340" i="2"/>
  <c r="P1340" i="2" s="1"/>
  <c r="S1340" i="2"/>
  <c r="N1364" i="2"/>
  <c r="P1364" i="2" s="1"/>
  <c r="S1364" i="2"/>
  <c r="N1384" i="2"/>
  <c r="P1384" i="2" s="1"/>
  <c r="S1384" i="2"/>
  <c r="N1416" i="2"/>
  <c r="P1416" i="2" s="1"/>
  <c r="S1416" i="2"/>
  <c r="N1452" i="2"/>
  <c r="P1452" i="2" s="1"/>
  <c r="S1452" i="2"/>
  <c r="N1588" i="2"/>
  <c r="P1588" i="2" s="1"/>
  <c r="S1588" i="2"/>
  <c r="N1604" i="2"/>
  <c r="P1604" i="2" s="1"/>
  <c r="S1604" i="2"/>
  <c r="N1636" i="2"/>
  <c r="P1636" i="2" s="1"/>
  <c r="S1636" i="2"/>
  <c r="N1684" i="2"/>
  <c r="P1684" i="2" s="1"/>
  <c r="S1684" i="2"/>
  <c r="N1728" i="2"/>
  <c r="P1728" i="2" s="1"/>
  <c r="S1728" i="2"/>
  <c r="N1744" i="2"/>
  <c r="P1744" i="2" s="1"/>
  <c r="S1744" i="2"/>
  <c r="N1760" i="2"/>
  <c r="P1760" i="2" s="1"/>
  <c r="S1760" i="2"/>
  <c r="N1776" i="2"/>
  <c r="P1776" i="2" s="1"/>
  <c r="S1776" i="2"/>
  <c r="N1792" i="2"/>
  <c r="P1792" i="2" s="1"/>
  <c r="S1792" i="2"/>
  <c r="N65" i="2"/>
  <c r="P65" i="2" s="1"/>
  <c r="S65" i="2"/>
  <c r="N265" i="2"/>
  <c r="P265" i="2" s="1"/>
  <c r="S265" i="2"/>
  <c r="N597" i="2"/>
  <c r="P597" i="2" s="1"/>
  <c r="S597" i="2"/>
  <c r="N693" i="2"/>
  <c r="P693" i="2" s="1"/>
  <c r="S693" i="2"/>
  <c r="N809" i="2"/>
  <c r="P809" i="2" s="1"/>
  <c r="S809" i="2"/>
  <c r="N865" i="2"/>
  <c r="P865" i="2" s="1"/>
  <c r="S865" i="2"/>
  <c r="N1305" i="2"/>
  <c r="P1305" i="2" s="1"/>
  <c r="S1305" i="2"/>
  <c r="N1413" i="2"/>
  <c r="P1413" i="2" s="1"/>
  <c r="S1413" i="2"/>
  <c r="N1677" i="2"/>
  <c r="P1677" i="2" s="1"/>
  <c r="S1677" i="2"/>
  <c r="N190" i="2"/>
  <c r="P190" i="2" s="1"/>
  <c r="S190" i="2"/>
  <c r="N41" i="2"/>
  <c r="P41" i="2" s="1"/>
  <c r="S41" i="2"/>
  <c r="N189" i="2"/>
  <c r="P189" i="2" s="1"/>
  <c r="S189" i="2"/>
  <c r="N385" i="2"/>
  <c r="P385" i="2" s="1"/>
  <c r="S385" i="2"/>
  <c r="N529" i="2"/>
  <c r="P529" i="2" s="1"/>
  <c r="S529" i="2"/>
  <c r="N681" i="2"/>
  <c r="P681" i="2" s="1"/>
  <c r="S681" i="2"/>
  <c r="N821" i="2"/>
  <c r="P821" i="2" s="1"/>
  <c r="S821" i="2"/>
  <c r="N921" i="2"/>
  <c r="P921" i="2" s="1"/>
  <c r="S921" i="2"/>
  <c r="N973" i="2"/>
  <c r="P973" i="2" s="1"/>
  <c r="S973" i="2"/>
  <c r="N1085" i="2"/>
  <c r="P1085" i="2" s="1"/>
  <c r="S1085" i="2"/>
  <c r="N1225" i="2"/>
  <c r="P1225" i="2" s="1"/>
  <c r="S1225" i="2"/>
  <c r="N1293" i="2"/>
  <c r="P1293" i="2" s="1"/>
  <c r="S1293" i="2"/>
  <c r="N1361" i="2"/>
  <c r="P1361" i="2" s="1"/>
  <c r="S1361" i="2"/>
  <c r="N1445" i="2"/>
  <c r="P1445" i="2" s="1"/>
  <c r="S1445" i="2"/>
  <c r="N1609" i="2"/>
  <c r="P1609" i="2" s="1"/>
  <c r="S1609" i="2"/>
  <c r="N1685" i="2"/>
  <c r="P1685" i="2" s="1"/>
  <c r="S1685" i="2"/>
  <c r="N1741" i="2"/>
  <c r="P1741" i="2" s="1"/>
  <c r="S1741" i="2"/>
  <c r="N1765" i="2"/>
  <c r="P1765" i="2" s="1"/>
  <c r="S1765" i="2"/>
  <c r="N1793" i="2"/>
  <c r="P1793" i="2" s="1"/>
  <c r="S1793" i="2"/>
  <c r="N446" i="2"/>
  <c r="P446" i="2" s="1"/>
  <c r="S446" i="2"/>
  <c r="N158" i="2"/>
  <c r="P158" i="2" s="1"/>
  <c r="S158" i="2"/>
  <c r="N46" i="2"/>
  <c r="P46" i="2" s="1"/>
  <c r="S46" i="2"/>
  <c r="N246" i="2"/>
  <c r="P246" i="2" s="1"/>
  <c r="S246" i="2"/>
  <c r="N318" i="2"/>
  <c r="P318" i="2" s="1"/>
  <c r="S318" i="2"/>
  <c r="N406" i="2"/>
  <c r="P406" i="2" s="1"/>
  <c r="S406" i="2"/>
  <c r="N902" i="2"/>
  <c r="P902" i="2" s="1"/>
  <c r="S902" i="2"/>
  <c r="N1291" i="2"/>
  <c r="P1291" i="2" s="1"/>
  <c r="S1291" i="2"/>
  <c r="N1307" i="2"/>
  <c r="P1307" i="2" s="1"/>
  <c r="S1307" i="2"/>
  <c r="N1323" i="2"/>
  <c r="P1323" i="2" s="1"/>
  <c r="S1323" i="2"/>
  <c r="N1339" i="2"/>
  <c r="P1339" i="2" s="1"/>
  <c r="S1339" i="2"/>
  <c r="N1355" i="2"/>
  <c r="P1355" i="2" s="1"/>
  <c r="S1355" i="2"/>
  <c r="N1371" i="2"/>
  <c r="P1371" i="2" s="1"/>
  <c r="S1371" i="2"/>
  <c r="N1387" i="2"/>
  <c r="P1387" i="2" s="1"/>
  <c r="S1387" i="2"/>
  <c r="N1403" i="2"/>
  <c r="P1403" i="2" s="1"/>
  <c r="S1403" i="2"/>
  <c r="N1419" i="2"/>
  <c r="P1419" i="2" s="1"/>
  <c r="S1419" i="2"/>
  <c r="N1435" i="2"/>
  <c r="P1435" i="2" s="1"/>
  <c r="S1435" i="2"/>
  <c r="N1451" i="2"/>
  <c r="P1451" i="2" s="1"/>
  <c r="S1451" i="2"/>
  <c r="N1467" i="2"/>
  <c r="P1467" i="2" s="1"/>
  <c r="S1467" i="2"/>
  <c r="N1483" i="2"/>
  <c r="P1483" i="2" s="1"/>
  <c r="S1483" i="2"/>
  <c r="N1499" i="2"/>
  <c r="P1499" i="2" s="1"/>
  <c r="S1499" i="2"/>
  <c r="N1515" i="2"/>
  <c r="P1515" i="2" s="1"/>
  <c r="S1515" i="2"/>
  <c r="N1531" i="2"/>
  <c r="P1531" i="2" s="1"/>
  <c r="S1531" i="2"/>
  <c r="N1547" i="2"/>
  <c r="P1547" i="2" s="1"/>
  <c r="S1547" i="2"/>
  <c r="N1563" i="2"/>
  <c r="P1563" i="2" s="1"/>
  <c r="S1563" i="2"/>
  <c r="N1579" i="2"/>
  <c r="P1579" i="2" s="1"/>
  <c r="S1579" i="2"/>
  <c r="N1595" i="2"/>
  <c r="P1595" i="2" s="1"/>
  <c r="S1595" i="2"/>
  <c r="N1611" i="2"/>
  <c r="P1611" i="2" s="1"/>
  <c r="S1611" i="2"/>
  <c r="N1627" i="2"/>
  <c r="P1627" i="2" s="1"/>
  <c r="S1627" i="2"/>
  <c r="N1643" i="2"/>
  <c r="P1643" i="2" s="1"/>
  <c r="S1643" i="2"/>
  <c r="N1659" i="2"/>
  <c r="P1659" i="2" s="1"/>
  <c r="S1659" i="2"/>
  <c r="N1675" i="2"/>
  <c r="P1675" i="2" s="1"/>
  <c r="S1675" i="2"/>
  <c r="N1691" i="2"/>
  <c r="P1691" i="2" s="1"/>
  <c r="S1691" i="2"/>
  <c r="N1707" i="2"/>
  <c r="P1707" i="2" s="1"/>
  <c r="S1707" i="2"/>
  <c r="N1723" i="2"/>
  <c r="P1723" i="2" s="1"/>
  <c r="S1723" i="2"/>
  <c r="N1739" i="2"/>
  <c r="P1739" i="2" s="1"/>
  <c r="S1739" i="2"/>
  <c r="N1755" i="2"/>
  <c r="P1755" i="2" s="1"/>
  <c r="S1755" i="2"/>
  <c r="N1771" i="2"/>
  <c r="P1771" i="2" s="1"/>
  <c r="S1771" i="2"/>
  <c r="N1787" i="2"/>
  <c r="P1787" i="2" s="1"/>
  <c r="S1787" i="2"/>
  <c r="N1803" i="2"/>
  <c r="P1803" i="2" s="1"/>
  <c r="S1803" i="2"/>
  <c r="N161" i="2"/>
  <c r="P161" i="2" s="1"/>
  <c r="S161" i="2"/>
  <c r="N209" i="2"/>
  <c r="P209" i="2" s="1"/>
  <c r="S209" i="2"/>
  <c r="N373" i="2"/>
  <c r="P373" i="2" s="1"/>
  <c r="S373" i="2"/>
  <c r="N457" i="2"/>
  <c r="P457" i="2" s="1"/>
  <c r="S457" i="2"/>
  <c r="N497" i="2"/>
  <c r="P497" i="2" s="1"/>
  <c r="S497" i="2"/>
  <c r="N561" i="2"/>
  <c r="P561" i="2" s="1"/>
  <c r="S561" i="2"/>
  <c r="N841" i="2"/>
  <c r="P841" i="2" s="1"/>
  <c r="S841" i="2"/>
  <c r="N1165" i="2"/>
  <c r="P1165" i="2" s="1"/>
  <c r="S1165" i="2"/>
  <c r="N1213" i="2"/>
  <c r="P1213" i="2" s="1"/>
  <c r="S1213" i="2"/>
  <c r="N1477" i="2"/>
  <c r="P1477" i="2" s="1"/>
  <c r="S1477" i="2"/>
  <c r="N1569" i="2"/>
  <c r="P1569" i="2" s="1"/>
  <c r="S1569" i="2"/>
  <c r="N1717" i="2"/>
  <c r="P1717" i="2" s="1"/>
  <c r="S1717" i="2"/>
  <c r="N45" i="2"/>
  <c r="P45" i="2" s="1"/>
  <c r="S45" i="2"/>
  <c r="N185" i="2"/>
  <c r="P185" i="2" s="1"/>
  <c r="S185" i="2"/>
  <c r="N305" i="2"/>
  <c r="P305" i="2" s="1"/>
  <c r="S305" i="2"/>
  <c r="N353" i="2"/>
  <c r="P353" i="2" s="1"/>
  <c r="S353" i="2"/>
  <c r="N401" i="2"/>
  <c r="P401" i="2" s="1"/>
  <c r="S401" i="2"/>
  <c r="N449" i="2"/>
  <c r="P449" i="2" s="1"/>
  <c r="S449" i="2"/>
  <c r="N545" i="2"/>
  <c r="P545" i="2" s="1"/>
  <c r="S545" i="2"/>
  <c r="N653" i="2"/>
  <c r="P653" i="2" s="1"/>
  <c r="S653" i="2"/>
  <c r="N741" i="2"/>
  <c r="P741" i="2" s="1"/>
  <c r="S741" i="2"/>
  <c r="N873" i="2"/>
  <c r="P873" i="2" s="1"/>
  <c r="S873" i="2"/>
  <c r="N957" i="2"/>
  <c r="P957" i="2" s="1"/>
  <c r="S957" i="2"/>
  <c r="N1057" i="2"/>
  <c r="P1057" i="2" s="1"/>
  <c r="S1057" i="2"/>
  <c r="N1133" i="2"/>
  <c r="P1133" i="2" s="1"/>
  <c r="S1133" i="2"/>
  <c r="N1241" i="2"/>
  <c r="P1241" i="2" s="1"/>
  <c r="S1241" i="2"/>
  <c r="N1297" i="2"/>
  <c r="P1297" i="2" s="1"/>
  <c r="S1297" i="2"/>
  <c r="N1409" i="2"/>
  <c r="P1409" i="2" s="1"/>
  <c r="S1409" i="2"/>
  <c r="N1489" i="2"/>
  <c r="P1489" i="2" s="1"/>
  <c r="S1489" i="2"/>
  <c r="N1597" i="2"/>
  <c r="P1597" i="2" s="1"/>
  <c r="S1597" i="2"/>
  <c r="N12" i="2"/>
  <c r="P12" i="2" s="1"/>
  <c r="S12" i="2"/>
  <c r="N28" i="2"/>
  <c r="P28" i="2" s="1"/>
  <c r="S28" i="2"/>
  <c r="N64" i="2"/>
  <c r="P64" i="2" s="1"/>
  <c r="S64" i="2"/>
  <c r="N80" i="2"/>
  <c r="P80" i="2" s="1"/>
  <c r="S80" i="2"/>
  <c r="N116" i="2"/>
  <c r="P116" i="2" s="1"/>
  <c r="S116" i="2"/>
  <c r="N132" i="2"/>
  <c r="P132" i="2" s="1"/>
  <c r="S132" i="2"/>
  <c r="N148" i="2"/>
  <c r="P148" i="2" s="1"/>
  <c r="S148" i="2"/>
  <c r="N168" i="2"/>
  <c r="P168" i="2" s="1"/>
  <c r="S168" i="2"/>
  <c r="N204" i="2"/>
  <c r="P204" i="2" s="1"/>
  <c r="S204" i="2"/>
  <c r="N220" i="2"/>
  <c r="P220" i="2" s="1"/>
  <c r="S220" i="2"/>
  <c r="N264" i="2"/>
  <c r="P264" i="2" s="1"/>
  <c r="S264" i="2"/>
  <c r="N288" i="2"/>
  <c r="P288" i="2" s="1"/>
  <c r="S288" i="2"/>
  <c r="N344" i="2"/>
  <c r="P344" i="2" s="1"/>
  <c r="S344" i="2"/>
  <c r="N372" i="2"/>
  <c r="P372" i="2" s="1"/>
  <c r="S372" i="2"/>
  <c r="N416" i="2"/>
  <c r="P416" i="2" s="1"/>
  <c r="S416" i="2"/>
  <c r="N452" i="2"/>
  <c r="P452" i="2" s="1"/>
  <c r="S452" i="2"/>
  <c r="N468" i="2"/>
  <c r="P468" i="2" s="1"/>
  <c r="S468" i="2"/>
  <c r="N484" i="2"/>
  <c r="P484" i="2" s="1"/>
  <c r="S484" i="2"/>
  <c r="N500" i="2"/>
  <c r="P500" i="2" s="1"/>
  <c r="S500" i="2"/>
  <c r="N516" i="2"/>
  <c r="P516" i="2" s="1"/>
  <c r="S516" i="2"/>
  <c r="N544" i="2"/>
  <c r="P544" i="2" s="1"/>
  <c r="S544" i="2"/>
  <c r="N576" i="2"/>
  <c r="P576" i="2" s="1"/>
  <c r="S576" i="2"/>
  <c r="N592" i="2"/>
  <c r="P592" i="2" s="1"/>
  <c r="S592" i="2"/>
  <c r="N608" i="2"/>
  <c r="P608" i="2" s="1"/>
  <c r="S608" i="2"/>
  <c r="N632" i="2"/>
  <c r="P632" i="2" s="1"/>
  <c r="S632" i="2"/>
  <c r="N648" i="2"/>
  <c r="P648" i="2" s="1"/>
  <c r="S648" i="2"/>
  <c r="N688" i="2"/>
  <c r="P688" i="2" s="1"/>
  <c r="S688" i="2"/>
  <c r="N716" i="2"/>
  <c r="P716" i="2" s="1"/>
  <c r="S716" i="2"/>
  <c r="N736" i="2"/>
  <c r="P736" i="2" s="1"/>
  <c r="S736" i="2"/>
  <c r="N752" i="2"/>
  <c r="P752" i="2" s="1"/>
  <c r="S752" i="2"/>
  <c r="N780" i="2"/>
  <c r="P780" i="2" s="1"/>
  <c r="S780" i="2"/>
  <c r="N804" i="2"/>
  <c r="P804" i="2" s="1"/>
  <c r="S804" i="2"/>
  <c r="N832" i="2"/>
  <c r="P832" i="2" s="1"/>
  <c r="S832" i="2"/>
  <c r="N848" i="2"/>
  <c r="P848" i="2" s="1"/>
  <c r="S848" i="2"/>
  <c r="N864" i="2"/>
  <c r="P864" i="2" s="1"/>
  <c r="S864" i="2"/>
  <c r="N912" i="2"/>
  <c r="P912" i="2" s="1"/>
  <c r="S912" i="2"/>
  <c r="N948" i="2"/>
  <c r="P948" i="2" s="1"/>
  <c r="S948" i="2"/>
  <c r="N992" i="2"/>
  <c r="P992" i="2" s="1"/>
  <c r="S992" i="2"/>
  <c r="N1008" i="2"/>
  <c r="P1008" i="2" s="1"/>
  <c r="S1008" i="2"/>
  <c r="N1024" i="2"/>
  <c r="P1024" i="2" s="1"/>
  <c r="S1024" i="2"/>
  <c r="N1040" i="2"/>
  <c r="P1040" i="2" s="1"/>
  <c r="S1040" i="2"/>
  <c r="N1072" i="2"/>
  <c r="P1072" i="2" s="1"/>
  <c r="S1072" i="2"/>
  <c r="N1092" i="2"/>
  <c r="P1092" i="2" s="1"/>
  <c r="S1092" i="2"/>
  <c r="N1144" i="2"/>
  <c r="P1144" i="2" s="1"/>
  <c r="S1144" i="2"/>
  <c r="N1164" i="2"/>
  <c r="P1164" i="2" s="1"/>
  <c r="S1164" i="2"/>
  <c r="N1180" i="2"/>
  <c r="P1180" i="2" s="1"/>
  <c r="S1180" i="2"/>
  <c r="N1196" i="2"/>
  <c r="P1196" i="2" s="1"/>
  <c r="S1196" i="2"/>
  <c r="N1212" i="2"/>
  <c r="P1212" i="2" s="1"/>
  <c r="S1212" i="2"/>
  <c r="N1300" i="2"/>
  <c r="P1300" i="2" s="1"/>
  <c r="S1300" i="2"/>
  <c r="N1328" i="2"/>
  <c r="P1328" i="2" s="1"/>
  <c r="S1328" i="2"/>
  <c r="N1368" i="2"/>
  <c r="P1368" i="2" s="1"/>
  <c r="S1368" i="2"/>
  <c r="N1412" i="2"/>
  <c r="P1412" i="2" s="1"/>
  <c r="S1412" i="2"/>
  <c r="N1440" i="2"/>
  <c r="P1440" i="2" s="1"/>
  <c r="S1440" i="2"/>
  <c r="N1464" i="2"/>
  <c r="P1464" i="2" s="1"/>
  <c r="S1464" i="2"/>
  <c r="N1480" i="2"/>
  <c r="P1480" i="2" s="1"/>
  <c r="S1480" i="2"/>
  <c r="N1496" i="2"/>
  <c r="P1496" i="2" s="1"/>
  <c r="S1496" i="2"/>
  <c r="N1512" i="2"/>
  <c r="P1512" i="2" s="1"/>
  <c r="S1512" i="2"/>
  <c r="N1536" i="2"/>
  <c r="P1536" i="2" s="1"/>
  <c r="S1536" i="2"/>
  <c r="N1552" i="2"/>
  <c r="P1552" i="2" s="1"/>
  <c r="S1552" i="2"/>
  <c r="N1568" i="2"/>
  <c r="P1568" i="2" s="1"/>
  <c r="S1568" i="2"/>
  <c r="N1612" i="2"/>
  <c r="P1612" i="2" s="1"/>
  <c r="S1612" i="2"/>
  <c r="N1648" i="2"/>
  <c r="P1648" i="2" s="1"/>
  <c r="S1648" i="2"/>
  <c r="N1664" i="2"/>
  <c r="P1664" i="2" s="1"/>
  <c r="S1664" i="2"/>
  <c r="N1688" i="2"/>
  <c r="P1688" i="2" s="1"/>
  <c r="S1688" i="2"/>
  <c r="N1716" i="2"/>
  <c r="P1716" i="2" s="1"/>
  <c r="S1716" i="2"/>
  <c r="N4" i="2"/>
  <c r="P4" i="2" s="1"/>
  <c r="S4" i="2"/>
  <c r="N52" i="2"/>
  <c r="P52" i="2" s="1"/>
  <c r="S52" i="2"/>
  <c r="N92" i="2"/>
  <c r="P92" i="2" s="1"/>
  <c r="S92" i="2"/>
  <c r="N176" i="2"/>
  <c r="P176" i="2" s="1"/>
  <c r="S176" i="2"/>
  <c r="N196" i="2"/>
  <c r="P196" i="2" s="1"/>
  <c r="S196" i="2"/>
  <c r="N248" i="2"/>
  <c r="P248" i="2" s="1"/>
  <c r="S248" i="2"/>
  <c r="N276" i="2"/>
  <c r="P276" i="2" s="1"/>
  <c r="S276" i="2"/>
  <c r="N308" i="2"/>
  <c r="P308" i="2" s="1"/>
  <c r="S308" i="2"/>
  <c r="N324" i="2"/>
  <c r="P324" i="2" s="1"/>
  <c r="S324" i="2"/>
  <c r="N356" i="2"/>
  <c r="P356" i="2" s="1"/>
  <c r="S356" i="2"/>
  <c r="N380" i="2"/>
  <c r="P380" i="2" s="1"/>
  <c r="S380" i="2"/>
  <c r="N408" i="2"/>
  <c r="P408" i="2" s="1"/>
  <c r="S408" i="2"/>
  <c r="N440" i="2"/>
  <c r="P440" i="2" s="1"/>
  <c r="S440" i="2"/>
  <c r="N528" i="2"/>
  <c r="P528" i="2" s="1"/>
  <c r="S528" i="2"/>
  <c r="N556" i="2"/>
  <c r="P556" i="2" s="1"/>
  <c r="S556" i="2"/>
  <c r="N656" i="2"/>
  <c r="P656" i="2" s="1"/>
  <c r="S656" i="2"/>
  <c r="N680" i="2"/>
  <c r="P680" i="2" s="1"/>
  <c r="S680" i="2"/>
  <c r="N708" i="2"/>
  <c r="P708" i="2" s="1"/>
  <c r="S708" i="2"/>
  <c r="N764" i="2"/>
  <c r="P764" i="2" s="1"/>
  <c r="S764" i="2"/>
  <c r="N816" i="2"/>
  <c r="P816" i="2" s="1"/>
  <c r="S816" i="2"/>
  <c r="N884" i="2"/>
  <c r="P884" i="2" s="1"/>
  <c r="S884" i="2"/>
  <c r="N904" i="2"/>
  <c r="P904" i="2" s="1"/>
  <c r="S904" i="2"/>
  <c r="N936" i="2"/>
  <c r="P936" i="2" s="1"/>
  <c r="S936" i="2"/>
  <c r="N960" i="2"/>
  <c r="P960" i="2" s="1"/>
  <c r="S960" i="2"/>
  <c r="N984" i="2"/>
  <c r="P984" i="2" s="1"/>
  <c r="S984" i="2"/>
  <c r="N1060" i="2"/>
  <c r="P1060" i="2" s="1"/>
  <c r="S1060" i="2"/>
  <c r="N1104" i="2"/>
  <c r="P1104" i="2" s="1"/>
  <c r="S1104" i="2"/>
  <c r="N1128" i="2"/>
  <c r="P1128" i="2" s="1"/>
  <c r="S1128" i="2"/>
  <c r="N1152" i="2"/>
  <c r="P1152" i="2" s="1"/>
  <c r="S1152" i="2"/>
  <c r="N1228" i="2"/>
  <c r="P1228" i="2" s="1"/>
  <c r="S1228" i="2"/>
  <c r="N1244" i="2"/>
  <c r="P1244" i="2" s="1"/>
  <c r="S1244" i="2"/>
  <c r="N1260" i="2"/>
  <c r="P1260" i="2" s="1"/>
  <c r="S1260" i="2"/>
  <c r="N1288" i="2"/>
  <c r="P1288" i="2" s="1"/>
  <c r="S1288" i="2"/>
  <c r="N1316" i="2"/>
  <c r="P1316" i="2" s="1"/>
  <c r="S1316" i="2"/>
  <c r="N1352" i="2"/>
  <c r="P1352" i="2" s="1"/>
  <c r="S1352" i="2"/>
  <c r="N1372" i="2"/>
  <c r="P1372" i="2" s="1"/>
  <c r="S1372" i="2"/>
  <c r="N1400" i="2"/>
  <c r="P1400" i="2" s="1"/>
  <c r="S1400" i="2"/>
  <c r="N1424" i="2"/>
  <c r="P1424" i="2" s="1"/>
  <c r="S1424" i="2"/>
  <c r="N1528" i="2"/>
  <c r="P1528" i="2" s="1"/>
  <c r="S1528" i="2"/>
  <c r="N1592" i="2"/>
  <c r="P1592" i="2" s="1"/>
  <c r="S1592" i="2"/>
  <c r="N1608" i="2"/>
  <c r="P1608" i="2" s="1"/>
  <c r="S1608" i="2"/>
  <c r="N1640" i="2"/>
  <c r="P1640" i="2" s="1"/>
  <c r="S1640" i="2"/>
  <c r="N1704" i="2"/>
  <c r="P1704" i="2" s="1"/>
  <c r="S1704" i="2"/>
  <c r="N1732" i="2"/>
  <c r="P1732" i="2" s="1"/>
  <c r="S1732" i="2"/>
  <c r="N1748" i="2"/>
  <c r="P1748" i="2" s="1"/>
  <c r="S1748" i="2"/>
  <c r="N1764" i="2"/>
  <c r="P1764" i="2" s="1"/>
  <c r="S1764" i="2"/>
  <c r="N1780" i="2"/>
  <c r="P1780" i="2" s="1"/>
  <c r="S1780" i="2"/>
  <c r="N1796" i="2"/>
  <c r="P1796" i="2" s="1"/>
  <c r="S1796" i="2"/>
  <c r="N77" i="2"/>
  <c r="P77" i="2" s="1"/>
  <c r="S77" i="2"/>
  <c r="N133" i="2"/>
  <c r="P133" i="2" s="1"/>
  <c r="S133" i="2"/>
  <c r="N173" i="2"/>
  <c r="P173" i="2" s="1"/>
  <c r="S173" i="2"/>
  <c r="N289" i="2"/>
  <c r="P289" i="2" s="1"/>
  <c r="S289" i="2"/>
  <c r="N417" i="2"/>
  <c r="P417" i="2" s="1"/>
  <c r="S417" i="2"/>
  <c r="N481" i="2"/>
  <c r="P481" i="2" s="1"/>
  <c r="S481" i="2"/>
  <c r="N609" i="2"/>
  <c r="P609" i="2" s="1"/>
  <c r="S609" i="2"/>
  <c r="N713" i="2"/>
  <c r="P713" i="2" s="1"/>
  <c r="S713" i="2"/>
  <c r="N749" i="2"/>
  <c r="P749" i="2" s="1"/>
  <c r="S749" i="2"/>
  <c r="N889" i="2"/>
  <c r="P889" i="2" s="1"/>
  <c r="S889" i="2"/>
  <c r="N997" i="2"/>
  <c r="P997" i="2" s="1"/>
  <c r="S997" i="2"/>
  <c r="N1045" i="2"/>
  <c r="P1045" i="2" s="1"/>
  <c r="S1045" i="2"/>
  <c r="N1161" i="2"/>
  <c r="P1161" i="2" s="1"/>
  <c r="S1161" i="2"/>
  <c r="N1205" i="2"/>
  <c r="P1205" i="2" s="1"/>
  <c r="S1205" i="2"/>
  <c r="N1333" i="2"/>
  <c r="P1333" i="2" s="1"/>
  <c r="S1333" i="2"/>
  <c r="N1421" i="2"/>
  <c r="P1421" i="2" s="1"/>
  <c r="S1421" i="2"/>
  <c r="N1545" i="2"/>
  <c r="P1545" i="2" s="1"/>
  <c r="S1545" i="2"/>
  <c r="N1621" i="2"/>
  <c r="P1621" i="2" s="1"/>
  <c r="S1621" i="2"/>
  <c r="N1697" i="2"/>
  <c r="P1697" i="2" s="1"/>
  <c r="S1697" i="2"/>
  <c r="N526" i="2"/>
  <c r="P526" i="2" s="1"/>
  <c r="S526" i="2"/>
  <c r="N53" i="2"/>
  <c r="P53" i="2" s="1"/>
  <c r="S53" i="2"/>
  <c r="N241" i="2"/>
  <c r="P241" i="2" s="1"/>
  <c r="S241" i="2"/>
  <c r="N313" i="2"/>
  <c r="P313" i="2" s="1"/>
  <c r="S313" i="2"/>
  <c r="N409" i="2"/>
  <c r="P409" i="2" s="1"/>
  <c r="S409" i="2"/>
  <c r="N549" i="2"/>
  <c r="P549" i="2" s="1"/>
  <c r="S549" i="2"/>
  <c r="N701" i="2"/>
  <c r="P701" i="2" s="1"/>
  <c r="S701" i="2"/>
  <c r="N877" i="2"/>
  <c r="P877" i="2" s="1"/>
  <c r="S877" i="2"/>
  <c r="N933" i="2"/>
  <c r="P933" i="2" s="1"/>
  <c r="S933" i="2"/>
  <c r="N985" i="2"/>
  <c r="P985" i="2" s="1"/>
  <c r="S985" i="2"/>
  <c r="N1129" i="2"/>
  <c r="P1129" i="2" s="1"/>
  <c r="S1129" i="2"/>
  <c r="N1237" i="2"/>
  <c r="P1237" i="2" s="1"/>
  <c r="S1237" i="2"/>
  <c r="N1317" i="2"/>
  <c r="P1317" i="2" s="1"/>
  <c r="S1317" i="2"/>
  <c r="N1381" i="2"/>
  <c r="P1381" i="2" s="1"/>
  <c r="S1381" i="2"/>
  <c r="N1533" i="2"/>
  <c r="P1533" i="2" s="1"/>
  <c r="S1533" i="2"/>
  <c r="N1629" i="2"/>
  <c r="P1629" i="2" s="1"/>
  <c r="S1629" i="2"/>
  <c r="N1705" i="2"/>
  <c r="P1705" i="2" s="1"/>
  <c r="S1705" i="2"/>
  <c r="N1745" i="2"/>
  <c r="P1745" i="2" s="1"/>
  <c r="S1745" i="2"/>
  <c r="N1773" i="2"/>
  <c r="P1773" i="2" s="1"/>
  <c r="S1773" i="2"/>
  <c r="N174" i="2"/>
  <c r="P174" i="2" s="1"/>
  <c r="S174" i="2"/>
  <c r="N662" i="2"/>
  <c r="P662" i="2" s="1"/>
  <c r="S662" i="2"/>
  <c r="N310" i="2"/>
  <c r="P310" i="2" s="1"/>
  <c r="S310" i="2"/>
  <c r="N94" i="2"/>
  <c r="P94" i="2" s="1"/>
  <c r="S94" i="2"/>
  <c r="N254" i="2"/>
  <c r="P254" i="2" s="1"/>
  <c r="S254" i="2"/>
  <c r="N422" i="2"/>
  <c r="P422" i="2" s="1"/>
  <c r="S422" i="2"/>
  <c r="N566" i="2"/>
  <c r="P566" i="2" s="1"/>
  <c r="S566" i="2"/>
  <c r="N934" i="2"/>
  <c r="P934" i="2" s="1"/>
  <c r="S934" i="2"/>
  <c r="N1311" i="2"/>
  <c r="P1311" i="2" s="1"/>
  <c r="S1311" i="2"/>
  <c r="N1327" i="2"/>
  <c r="P1327" i="2" s="1"/>
  <c r="S1327" i="2"/>
  <c r="N1343" i="2"/>
  <c r="P1343" i="2" s="1"/>
  <c r="S1343" i="2"/>
  <c r="N1375" i="2"/>
  <c r="P1375" i="2" s="1"/>
  <c r="S1375" i="2"/>
  <c r="N1391" i="2"/>
  <c r="P1391" i="2" s="1"/>
  <c r="S1391" i="2"/>
  <c r="N1407" i="2"/>
  <c r="P1407" i="2" s="1"/>
  <c r="S1407" i="2"/>
  <c r="N1423" i="2"/>
  <c r="P1423" i="2" s="1"/>
  <c r="S1423" i="2"/>
  <c r="N1455" i="2"/>
  <c r="P1455" i="2" s="1"/>
  <c r="S1455" i="2"/>
  <c r="N1471" i="2"/>
  <c r="P1471" i="2" s="1"/>
  <c r="S1471" i="2"/>
  <c r="N1487" i="2"/>
  <c r="P1487" i="2" s="1"/>
  <c r="S1487" i="2"/>
  <c r="N1503" i="2"/>
  <c r="P1503" i="2" s="1"/>
  <c r="S1503" i="2"/>
  <c r="N1519" i="2"/>
  <c r="P1519" i="2" s="1"/>
  <c r="S1519" i="2"/>
  <c r="N1535" i="2"/>
  <c r="P1535" i="2" s="1"/>
  <c r="S1535" i="2"/>
  <c r="N1551" i="2"/>
  <c r="P1551" i="2" s="1"/>
  <c r="S1551" i="2"/>
  <c r="N1567" i="2"/>
  <c r="P1567" i="2" s="1"/>
  <c r="S1567" i="2"/>
  <c r="N1583" i="2"/>
  <c r="P1583" i="2" s="1"/>
  <c r="S1583" i="2"/>
  <c r="N1599" i="2"/>
  <c r="P1599" i="2" s="1"/>
  <c r="S1599" i="2"/>
  <c r="N1615" i="2"/>
  <c r="P1615" i="2" s="1"/>
  <c r="S1615" i="2"/>
  <c r="N1631" i="2"/>
  <c r="P1631" i="2" s="1"/>
  <c r="S1631" i="2"/>
  <c r="N1647" i="2"/>
  <c r="P1647" i="2" s="1"/>
  <c r="S1647" i="2"/>
  <c r="N1663" i="2"/>
  <c r="P1663" i="2" s="1"/>
  <c r="S1663" i="2"/>
  <c r="N1679" i="2"/>
  <c r="P1679" i="2" s="1"/>
  <c r="S1679" i="2"/>
  <c r="N1695" i="2"/>
  <c r="P1695" i="2" s="1"/>
  <c r="S1695" i="2"/>
  <c r="N1711" i="2"/>
  <c r="P1711" i="2" s="1"/>
  <c r="S1711" i="2"/>
  <c r="N1727" i="2"/>
  <c r="P1727" i="2" s="1"/>
  <c r="S1727" i="2"/>
  <c r="N1743" i="2"/>
  <c r="P1743" i="2" s="1"/>
  <c r="S1743" i="2"/>
  <c r="N1759" i="2"/>
  <c r="P1759" i="2" s="1"/>
  <c r="S1759" i="2"/>
  <c r="N1775" i="2"/>
  <c r="P1775" i="2" s="1"/>
  <c r="S1775" i="2"/>
  <c r="N1791" i="2"/>
  <c r="P1791" i="2" s="1"/>
  <c r="S1791" i="2"/>
  <c r="N5" i="2"/>
  <c r="P5" i="2" s="1"/>
  <c r="S5" i="2"/>
  <c r="N69" i="2"/>
  <c r="P69" i="2" s="1"/>
  <c r="S69" i="2"/>
  <c r="N125" i="2"/>
  <c r="P125" i="2" s="1"/>
  <c r="S125" i="2"/>
  <c r="N169" i="2"/>
  <c r="P169" i="2" s="1"/>
  <c r="S169" i="2"/>
  <c r="N221" i="2"/>
  <c r="P221" i="2" s="1"/>
  <c r="S221" i="2"/>
  <c r="N293" i="2"/>
  <c r="P293" i="2" s="1"/>
  <c r="S293" i="2"/>
  <c r="N397" i="2"/>
  <c r="P397" i="2" s="1"/>
  <c r="S397" i="2"/>
  <c r="N469" i="2"/>
  <c r="P469" i="2" s="1"/>
  <c r="S469" i="2"/>
  <c r="N505" i="2"/>
  <c r="P505" i="2" s="1"/>
  <c r="S505" i="2"/>
  <c r="N581" i="2"/>
  <c r="P581" i="2" s="1"/>
  <c r="S581" i="2"/>
  <c r="N669" i="2"/>
  <c r="P669" i="2" s="1"/>
  <c r="S669" i="2"/>
  <c r="N725" i="2"/>
  <c r="P725" i="2" s="1"/>
  <c r="S725" i="2"/>
  <c r="N781" i="2"/>
  <c r="P781" i="2" s="1"/>
  <c r="S781" i="2"/>
  <c r="N853" i="2"/>
  <c r="P853" i="2" s="1"/>
  <c r="S853" i="2"/>
  <c r="N1009" i="2"/>
  <c r="P1009" i="2" s="1"/>
  <c r="S1009" i="2"/>
  <c r="N1069" i="2"/>
  <c r="P1069" i="2" s="1"/>
  <c r="S1069" i="2"/>
  <c r="N1177" i="2"/>
  <c r="P1177" i="2" s="1"/>
  <c r="S1177" i="2"/>
  <c r="N1285" i="2"/>
  <c r="P1285" i="2" s="1"/>
  <c r="S1285" i="2"/>
  <c r="N1393" i="2"/>
  <c r="P1393" i="2" s="1"/>
  <c r="S1393" i="2"/>
  <c r="N1485" i="2"/>
  <c r="P1485" i="2" s="1"/>
  <c r="S1485" i="2"/>
  <c r="N1549" i="2"/>
  <c r="P1549" i="2" s="1"/>
  <c r="S1549" i="2"/>
  <c r="N1577" i="2"/>
  <c r="P1577" i="2" s="1"/>
  <c r="S1577" i="2"/>
  <c r="N1657" i="2"/>
  <c r="P1657" i="2" s="1"/>
  <c r="S1657" i="2"/>
  <c r="N238" i="2"/>
  <c r="P238" i="2" s="1"/>
  <c r="S238" i="2"/>
  <c r="N57" i="2"/>
  <c r="P57" i="2" s="1"/>
  <c r="S57" i="2"/>
  <c r="N197" i="2"/>
  <c r="P197" i="2" s="1"/>
  <c r="S197" i="2"/>
  <c r="N317" i="2"/>
  <c r="P317" i="2" s="1"/>
  <c r="S317" i="2"/>
  <c r="N365" i="2"/>
  <c r="P365" i="2" s="1"/>
  <c r="S365" i="2"/>
  <c r="N413" i="2"/>
  <c r="P413" i="2" s="1"/>
  <c r="S413" i="2"/>
  <c r="N473" i="2"/>
  <c r="P473" i="2" s="1"/>
  <c r="S473" i="2"/>
  <c r="N557" i="2"/>
  <c r="P557" i="2" s="1"/>
  <c r="S557" i="2"/>
  <c r="N665" i="2"/>
  <c r="P665" i="2" s="1"/>
  <c r="S665" i="2"/>
  <c r="N765" i="2"/>
  <c r="P765" i="2" s="1"/>
  <c r="S765" i="2"/>
  <c r="N885" i="2"/>
  <c r="P885" i="2" s="1"/>
  <c r="S885" i="2"/>
  <c r="N969" i="2"/>
  <c r="P969" i="2" s="1"/>
  <c r="S969" i="2"/>
  <c r="N1089" i="2"/>
  <c r="P1089" i="2" s="1"/>
  <c r="S1089" i="2"/>
  <c r="N1157" i="2"/>
  <c r="P1157" i="2" s="1"/>
  <c r="S1157" i="2"/>
  <c r="N1253" i="2"/>
  <c r="P1253" i="2" s="1"/>
  <c r="S1253" i="2"/>
  <c r="N1309" i="2"/>
  <c r="P1309" i="2" s="1"/>
  <c r="S1309" i="2"/>
  <c r="N1425" i="2"/>
  <c r="P1425" i="2" s="1"/>
  <c r="S1425" i="2"/>
  <c r="N1521" i="2"/>
  <c r="P1521" i="2" s="1"/>
  <c r="S1521" i="2"/>
  <c r="N1605" i="2"/>
  <c r="P1605" i="2" s="1"/>
  <c r="S1605" i="2"/>
  <c r="N16" i="2"/>
  <c r="P16" i="2" s="1"/>
  <c r="S16" i="2"/>
  <c r="N32" i="2"/>
  <c r="P32" i="2" s="1"/>
  <c r="S32" i="2"/>
  <c r="N68" i="2"/>
  <c r="P68" i="2" s="1"/>
  <c r="S68" i="2"/>
  <c r="N104" i="2"/>
  <c r="P104" i="2" s="1"/>
  <c r="S104" i="2"/>
  <c r="N120" i="2"/>
  <c r="P120" i="2" s="1"/>
  <c r="S120" i="2"/>
  <c r="N136" i="2"/>
  <c r="P136" i="2" s="1"/>
  <c r="S136" i="2"/>
  <c r="N152" i="2"/>
  <c r="P152" i="2" s="1"/>
  <c r="S152" i="2"/>
  <c r="N172" i="2"/>
  <c r="P172" i="2" s="1"/>
  <c r="S172" i="2"/>
  <c r="N208" i="2"/>
  <c r="P208" i="2" s="1"/>
  <c r="S208" i="2"/>
  <c r="N224" i="2"/>
  <c r="P224" i="2" s="1"/>
  <c r="S224" i="2"/>
  <c r="N268" i="2"/>
  <c r="P268" i="2" s="1"/>
  <c r="S268" i="2"/>
  <c r="N292" i="2"/>
  <c r="P292" i="2" s="1"/>
  <c r="S292" i="2"/>
  <c r="N348" i="2"/>
  <c r="P348" i="2" s="1"/>
  <c r="S348" i="2"/>
  <c r="N392" i="2"/>
  <c r="P392" i="2" s="1"/>
  <c r="S392" i="2"/>
  <c r="N420" i="2"/>
  <c r="P420" i="2" s="1"/>
  <c r="S420" i="2"/>
  <c r="N456" i="2"/>
  <c r="P456" i="2" s="1"/>
  <c r="S456" i="2"/>
  <c r="N472" i="2"/>
  <c r="P472" i="2" s="1"/>
  <c r="S472" i="2"/>
  <c r="N488" i="2"/>
  <c r="P488" i="2" s="1"/>
  <c r="S488" i="2"/>
  <c r="N504" i="2"/>
  <c r="P504" i="2" s="1"/>
  <c r="S504" i="2"/>
  <c r="N520" i="2"/>
  <c r="P520" i="2" s="1"/>
  <c r="S520" i="2"/>
  <c r="N560" i="2"/>
  <c r="P560" i="2" s="1"/>
  <c r="S560" i="2"/>
  <c r="N580" i="2"/>
  <c r="P580" i="2" s="1"/>
  <c r="S580" i="2"/>
  <c r="N596" i="2"/>
  <c r="P596" i="2" s="1"/>
  <c r="S596" i="2"/>
  <c r="N612" i="2"/>
  <c r="P612" i="2" s="1"/>
  <c r="S612" i="2"/>
  <c r="N636" i="2"/>
  <c r="P636" i="2" s="1"/>
  <c r="S636" i="2"/>
  <c r="N652" i="2"/>
  <c r="P652" i="2" s="1"/>
  <c r="S652" i="2"/>
  <c r="N692" i="2"/>
  <c r="P692" i="2" s="1"/>
  <c r="S692" i="2"/>
  <c r="N724" i="2"/>
  <c r="P724" i="2" s="1"/>
  <c r="S724" i="2"/>
  <c r="N740" i="2"/>
  <c r="P740" i="2" s="1"/>
  <c r="S740" i="2"/>
  <c r="N768" i="2"/>
  <c r="P768" i="2" s="1"/>
  <c r="S768" i="2"/>
  <c r="N784" i="2"/>
  <c r="P784" i="2" s="1"/>
  <c r="S784" i="2"/>
  <c r="N808" i="2"/>
  <c r="P808" i="2" s="1"/>
  <c r="S808" i="2"/>
  <c r="N836" i="2"/>
  <c r="P836" i="2" s="1"/>
  <c r="S836" i="2"/>
  <c r="N852" i="2"/>
  <c r="P852" i="2" s="1"/>
  <c r="S852" i="2"/>
  <c r="N868" i="2"/>
  <c r="P868" i="2" s="1"/>
  <c r="S868" i="2"/>
  <c r="N916" i="2"/>
  <c r="P916" i="2" s="1"/>
  <c r="S916" i="2"/>
  <c r="N952" i="2"/>
  <c r="P952" i="2" s="1"/>
  <c r="S952" i="2"/>
  <c r="N996" i="2"/>
  <c r="P996" i="2" s="1"/>
  <c r="S996" i="2"/>
  <c r="N1012" i="2"/>
  <c r="P1012" i="2" s="1"/>
  <c r="S1012" i="2"/>
  <c r="N1028" i="2"/>
  <c r="P1028" i="2" s="1"/>
  <c r="S1028" i="2"/>
  <c r="N1044" i="2"/>
  <c r="P1044" i="2" s="1"/>
  <c r="S1044" i="2"/>
  <c r="N1076" i="2"/>
  <c r="P1076" i="2" s="1"/>
  <c r="S1076" i="2"/>
  <c r="N1096" i="2"/>
  <c r="P1096" i="2" s="1"/>
  <c r="S1096" i="2"/>
  <c r="N1148" i="2"/>
  <c r="P1148" i="2" s="1"/>
  <c r="S1148" i="2"/>
  <c r="N1168" i="2"/>
  <c r="P1168" i="2" s="1"/>
  <c r="S1168" i="2"/>
  <c r="N1184" i="2"/>
  <c r="P1184" i="2" s="1"/>
  <c r="S1184" i="2"/>
  <c r="N1200" i="2"/>
  <c r="P1200" i="2" s="1"/>
  <c r="S1200" i="2"/>
  <c r="N1268" i="2"/>
  <c r="P1268" i="2" s="1"/>
  <c r="S1268" i="2"/>
  <c r="N1304" i="2"/>
  <c r="P1304" i="2" s="1"/>
  <c r="S1304" i="2"/>
  <c r="N1332" i="2"/>
  <c r="P1332" i="2" s="1"/>
  <c r="S1332" i="2"/>
  <c r="N1388" i="2"/>
  <c r="P1388" i="2" s="1"/>
  <c r="S1388" i="2"/>
  <c r="N1420" i="2"/>
  <c r="P1420" i="2" s="1"/>
  <c r="S1420" i="2"/>
  <c r="N1448" i="2"/>
  <c r="P1448" i="2" s="1"/>
  <c r="S1448" i="2"/>
  <c r="N1468" i="2"/>
  <c r="P1468" i="2" s="1"/>
  <c r="S1468" i="2"/>
  <c r="N1484" i="2"/>
  <c r="P1484" i="2" s="1"/>
  <c r="S1484" i="2"/>
  <c r="N1500" i="2"/>
  <c r="P1500" i="2" s="1"/>
  <c r="S1500" i="2"/>
  <c r="N1516" i="2"/>
  <c r="P1516" i="2" s="1"/>
  <c r="S1516" i="2"/>
  <c r="N1540" i="2"/>
  <c r="P1540" i="2" s="1"/>
  <c r="S1540" i="2"/>
  <c r="N1556" i="2"/>
  <c r="P1556" i="2" s="1"/>
  <c r="S1556" i="2"/>
  <c r="N1572" i="2"/>
  <c r="P1572" i="2" s="1"/>
  <c r="S1572" i="2"/>
  <c r="N1616" i="2"/>
  <c r="P1616" i="2" s="1"/>
  <c r="S1616" i="2"/>
  <c r="N1652" i="2"/>
  <c r="P1652" i="2" s="1"/>
  <c r="S1652" i="2"/>
  <c r="N1668" i="2"/>
  <c r="P1668" i="2" s="1"/>
  <c r="S1668" i="2"/>
  <c r="N1692" i="2"/>
  <c r="P1692" i="2" s="1"/>
  <c r="S1692" i="2"/>
  <c r="N1720" i="2"/>
  <c r="P1720" i="2" s="1"/>
  <c r="S1720" i="2"/>
  <c r="N40" i="2"/>
  <c r="P40" i="2" s="1"/>
  <c r="S40" i="2"/>
  <c r="N56" i="2"/>
  <c r="P56" i="2" s="1"/>
  <c r="S56" i="2"/>
  <c r="N96" i="2"/>
  <c r="P96" i="2" s="1"/>
  <c r="S96" i="2"/>
  <c r="N184" i="2"/>
  <c r="P184" i="2" s="1"/>
  <c r="S184" i="2"/>
  <c r="N236" i="2"/>
  <c r="P236" i="2" s="1"/>
  <c r="S236" i="2"/>
  <c r="N252" i="2"/>
  <c r="P252" i="2" s="1"/>
  <c r="S252" i="2"/>
  <c r="N280" i="2"/>
  <c r="P280" i="2" s="1"/>
  <c r="S280" i="2"/>
  <c r="N312" i="2"/>
  <c r="P312" i="2" s="1"/>
  <c r="S312" i="2"/>
  <c r="N328" i="2"/>
  <c r="P328" i="2" s="1"/>
  <c r="S328" i="2"/>
  <c r="N360" i="2"/>
  <c r="P360" i="2" s="1"/>
  <c r="S360" i="2"/>
  <c r="N384" i="2"/>
  <c r="P384" i="2" s="1"/>
  <c r="S384" i="2"/>
  <c r="N412" i="2"/>
  <c r="P412" i="2" s="1"/>
  <c r="S412" i="2"/>
  <c r="N444" i="2"/>
  <c r="P444" i="2" s="1"/>
  <c r="S444" i="2"/>
  <c r="N532" i="2"/>
  <c r="P532" i="2" s="1"/>
  <c r="S532" i="2"/>
  <c r="N568" i="2"/>
  <c r="P568" i="2" s="1"/>
  <c r="S568" i="2"/>
  <c r="N660" i="2"/>
  <c r="P660" i="2" s="1"/>
  <c r="S660" i="2"/>
  <c r="N684" i="2"/>
  <c r="P684" i="2" s="1"/>
  <c r="S684" i="2"/>
  <c r="N720" i="2"/>
  <c r="P720" i="2" s="1"/>
  <c r="S720" i="2"/>
  <c r="N796" i="2"/>
  <c r="P796" i="2" s="1"/>
  <c r="S796" i="2"/>
  <c r="N820" i="2"/>
  <c r="P820" i="2" s="1"/>
  <c r="S820" i="2"/>
  <c r="N892" i="2"/>
  <c r="P892" i="2" s="1"/>
  <c r="S892" i="2"/>
  <c r="N908" i="2"/>
  <c r="P908" i="2" s="1"/>
  <c r="S908" i="2"/>
  <c r="N940" i="2"/>
  <c r="P940" i="2" s="1"/>
  <c r="S940" i="2"/>
  <c r="N972" i="2"/>
  <c r="P972" i="2" s="1"/>
  <c r="S972" i="2"/>
  <c r="N988" i="2"/>
  <c r="P988" i="2" s="1"/>
  <c r="S988" i="2"/>
  <c r="N1064" i="2"/>
  <c r="P1064" i="2" s="1"/>
  <c r="S1064" i="2"/>
  <c r="N1112" i="2"/>
  <c r="P1112" i="2" s="1"/>
  <c r="S1112" i="2"/>
  <c r="N1132" i="2"/>
  <c r="P1132" i="2" s="1"/>
  <c r="S1132" i="2"/>
  <c r="N1216" i="2"/>
  <c r="P1216" i="2" s="1"/>
  <c r="S1216" i="2"/>
  <c r="N1232" i="2"/>
  <c r="P1232" i="2" s="1"/>
  <c r="S1232" i="2"/>
  <c r="N1248" i="2"/>
  <c r="P1248" i="2" s="1"/>
  <c r="S1248" i="2"/>
  <c r="N1264" i="2"/>
  <c r="P1264" i="2" s="1"/>
  <c r="S1264" i="2"/>
  <c r="N1292" i="2"/>
  <c r="P1292" i="2" s="1"/>
  <c r="S1292" i="2"/>
  <c r="N1320" i="2"/>
  <c r="P1320" i="2" s="1"/>
  <c r="S1320" i="2"/>
  <c r="N1356" i="2"/>
  <c r="P1356" i="2" s="1"/>
  <c r="S1356" i="2"/>
  <c r="N1376" i="2"/>
  <c r="P1376" i="2" s="1"/>
  <c r="S1376" i="2"/>
  <c r="N1404" i="2"/>
  <c r="P1404" i="2" s="1"/>
  <c r="S1404" i="2"/>
  <c r="N1436" i="2"/>
  <c r="P1436" i="2" s="1"/>
  <c r="S1436" i="2"/>
  <c r="N1532" i="2"/>
  <c r="P1532" i="2" s="1"/>
  <c r="S1532" i="2"/>
  <c r="N1596" i="2"/>
  <c r="P1596" i="2" s="1"/>
  <c r="S1596" i="2"/>
  <c r="N1628" i="2"/>
  <c r="P1628" i="2" s="1"/>
  <c r="S1628" i="2"/>
  <c r="N1644" i="2"/>
  <c r="P1644" i="2" s="1"/>
  <c r="S1644" i="2"/>
  <c r="N1708" i="2"/>
  <c r="P1708" i="2" s="1"/>
  <c r="S1708" i="2"/>
  <c r="N1736" i="2"/>
  <c r="P1736" i="2" s="1"/>
  <c r="S1736" i="2"/>
  <c r="N1752" i="2"/>
  <c r="P1752" i="2" s="1"/>
  <c r="S1752" i="2"/>
  <c r="N1768" i="2"/>
  <c r="P1768" i="2" s="1"/>
  <c r="S1768" i="2"/>
  <c r="N1784" i="2"/>
  <c r="P1784" i="2" s="1"/>
  <c r="S1784" i="2"/>
  <c r="N9" i="2"/>
  <c r="P9" i="2" s="1"/>
  <c r="S9" i="2"/>
  <c r="N493" i="2"/>
  <c r="P493" i="2" s="1"/>
  <c r="S493" i="2"/>
  <c r="N573" i="2"/>
  <c r="P573" i="2" s="1"/>
  <c r="S573" i="2"/>
  <c r="N633" i="2"/>
  <c r="P633" i="2" s="1"/>
  <c r="S633" i="2"/>
  <c r="N773" i="2"/>
  <c r="P773" i="2" s="1"/>
  <c r="S773" i="2"/>
  <c r="N1369" i="2"/>
  <c r="P1369" i="2" s="1"/>
  <c r="S1369" i="2"/>
  <c r="N1457" i="2"/>
  <c r="P1457" i="2" s="1"/>
  <c r="S1457" i="2"/>
  <c r="N1557" i="2"/>
  <c r="P1557" i="2" s="1"/>
  <c r="S1557" i="2"/>
  <c r="N1653" i="2"/>
  <c r="P1653" i="2" s="1"/>
  <c r="S1653" i="2"/>
  <c r="N654" i="2"/>
  <c r="P654" i="2" s="1"/>
  <c r="S654" i="2"/>
  <c r="N89" i="2"/>
  <c r="P89" i="2" s="1"/>
  <c r="S89" i="2"/>
  <c r="N253" i="2"/>
  <c r="P253" i="2" s="1"/>
  <c r="S253" i="2"/>
  <c r="N325" i="2"/>
  <c r="P325" i="2" s="1"/>
  <c r="S325" i="2"/>
  <c r="N433" i="2"/>
  <c r="P433" i="2" s="1"/>
  <c r="S433" i="2"/>
  <c r="N621" i="2"/>
  <c r="P621" i="2" s="1"/>
  <c r="S621" i="2"/>
  <c r="N761" i="2"/>
  <c r="P761" i="2" s="1"/>
  <c r="S761" i="2"/>
  <c r="N897" i="2"/>
  <c r="P897" i="2" s="1"/>
  <c r="S897" i="2"/>
  <c r="N945" i="2"/>
  <c r="P945" i="2" s="1"/>
  <c r="S945" i="2"/>
  <c r="N1053" i="2"/>
  <c r="P1053" i="2" s="1"/>
  <c r="S1053" i="2"/>
  <c r="N1141" i="2"/>
  <c r="P1141" i="2" s="1"/>
  <c r="S1141" i="2"/>
  <c r="N1249" i="2"/>
  <c r="P1249" i="2" s="1"/>
  <c r="S1249" i="2"/>
  <c r="N1341" i="2"/>
  <c r="P1341" i="2" s="1"/>
  <c r="S1341" i="2"/>
  <c r="N1401" i="2"/>
  <c r="P1401" i="2" s="1"/>
  <c r="S1401" i="2"/>
  <c r="N1581" i="2"/>
  <c r="P1581" i="2" s="1"/>
  <c r="S1581" i="2"/>
  <c r="N1637" i="2"/>
  <c r="P1637" i="2" s="1"/>
  <c r="S1637" i="2"/>
  <c r="N1753" i="2"/>
  <c r="P1753" i="2" s="1"/>
  <c r="S1753" i="2"/>
  <c r="N1781" i="2"/>
  <c r="P1781" i="2" s="1"/>
  <c r="S1781" i="2"/>
  <c r="N278" i="2"/>
  <c r="P278" i="2" s="1"/>
  <c r="S278" i="2"/>
  <c r="N710" i="2"/>
  <c r="P710" i="2" s="1"/>
  <c r="S710" i="2"/>
  <c r="N326" i="2"/>
  <c r="P326" i="2" s="1"/>
  <c r="S326" i="2"/>
  <c r="N438" i="2"/>
  <c r="P438" i="2" s="1"/>
  <c r="S438" i="2"/>
  <c r="N982" i="2"/>
  <c r="P982" i="2" s="1"/>
  <c r="S982" i="2"/>
  <c r="N627" i="2"/>
  <c r="P627" i="2" s="1"/>
  <c r="S627" i="2"/>
  <c r="N643" i="2"/>
  <c r="P643" i="2" s="1"/>
  <c r="S643" i="2"/>
  <c r="N675" i="2"/>
  <c r="P675" i="2" s="1"/>
  <c r="S675" i="2"/>
  <c r="N691" i="2"/>
  <c r="P691" i="2" s="1"/>
  <c r="S691" i="2"/>
  <c r="N707" i="2"/>
  <c r="P707" i="2" s="1"/>
  <c r="S707" i="2"/>
  <c r="N723" i="2"/>
  <c r="P723" i="2" s="1"/>
  <c r="S723" i="2"/>
  <c r="N739" i="2"/>
  <c r="P739" i="2" s="1"/>
  <c r="S739" i="2"/>
  <c r="N755" i="2"/>
  <c r="P755" i="2" s="1"/>
  <c r="S755" i="2"/>
  <c r="N771" i="2"/>
  <c r="P771" i="2" s="1"/>
  <c r="S771" i="2"/>
  <c r="N787" i="2"/>
  <c r="P787" i="2" s="1"/>
  <c r="S787" i="2"/>
  <c r="N819" i="2"/>
  <c r="P819" i="2" s="1"/>
  <c r="S819" i="2"/>
  <c r="N835" i="2"/>
  <c r="P835" i="2" s="1"/>
  <c r="S835" i="2"/>
  <c r="N851" i="2"/>
  <c r="P851" i="2" s="1"/>
  <c r="S851" i="2"/>
  <c r="N867" i="2"/>
  <c r="P867" i="2" s="1"/>
  <c r="S867" i="2"/>
  <c r="N883" i="2"/>
  <c r="P883" i="2" s="1"/>
  <c r="S883" i="2"/>
  <c r="N899" i="2"/>
  <c r="P899" i="2" s="1"/>
  <c r="S899" i="2"/>
  <c r="N915" i="2"/>
  <c r="P915" i="2" s="1"/>
  <c r="S915" i="2"/>
  <c r="N947" i="2"/>
  <c r="P947" i="2" s="1"/>
  <c r="S947" i="2"/>
  <c r="N963" i="2"/>
  <c r="P963" i="2" s="1"/>
  <c r="S963" i="2"/>
  <c r="N995" i="2"/>
  <c r="P995" i="2" s="1"/>
  <c r="S995" i="2"/>
  <c r="N1011" i="2"/>
  <c r="P1011" i="2" s="1"/>
  <c r="S1011" i="2"/>
  <c r="N1027" i="2"/>
  <c r="P1027" i="2" s="1"/>
  <c r="S1027" i="2"/>
  <c r="N1043" i="2"/>
  <c r="P1043" i="2" s="1"/>
  <c r="S1043" i="2"/>
  <c r="N1075" i="2"/>
  <c r="P1075" i="2" s="1"/>
  <c r="S1075" i="2"/>
  <c r="N1091" i="2"/>
  <c r="P1091" i="2" s="1"/>
  <c r="S1091" i="2"/>
  <c r="N1107" i="2"/>
  <c r="P1107" i="2" s="1"/>
  <c r="S1107" i="2"/>
  <c r="N1123" i="2"/>
  <c r="P1123" i="2" s="1"/>
  <c r="S1123" i="2"/>
  <c r="N1139" i="2"/>
  <c r="P1139" i="2" s="1"/>
  <c r="S1139" i="2"/>
  <c r="N1155" i="2"/>
  <c r="P1155" i="2" s="1"/>
  <c r="S1155" i="2"/>
  <c r="N1171" i="2"/>
  <c r="P1171" i="2" s="1"/>
  <c r="S1171" i="2"/>
  <c r="N1187" i="2"/>
  <c r="P1187" i="2" s="1"/>
  <c r="S1187" i="2"/>
  <c r="N1203" i="2"/>
  <c r="P1203" i="2" s="1"/>
  <c r="S1203" i="2"/>
  <c r="N1267" i="2"/>
  <c r="P1267" i="2" s="1"/>
  <c r="S1267" i="2"/>
  <c r="N1283" i="2"/>
  <c r="P1283" i="2" s="1"/>
  <c r="S1283" i="2"/>
  <c r="N1315" i="2"/>
  <c r="P1315" i="2" s="1"/>
  <c r="S1315" i="2"/>
  <c r="N1331" i="2"/>
  <c r="P1331" i="2" s="1"/>
  <c r="S1331" i="2"/>
  <c r="N1347" i="2"/>
  <c r="P1347" i="2" s="1"/>
  <c r="S1347" i="2"/>
  <c r="N1363" i="2"/>
  <c r="P1363" i="2" s="1"/>
  <c r="S1363" i="2"/>
  <c r="N1379" i="2"/>
  <c r="P1379" i="2" s="1"/>
  <c r="S1379" i="2"/>
  <c r="N1395" i="2"/>
  <c r="P1395" i="2" s="1"/>
  <c r="S1395" i="2"/>
  <c r="N1427" i="2"/>
  <c r="P1427" i="2" s="1"/>
  <c r="S1427" i="2"/>
  <c r="N1443" i="2"/>
  <c r="P1443" i="2" s="1"/>
  <c r="S1443" i="2"/>
  <c r="N1459" i="2"/>
  <c r="P1459" i="2" s="1"/>
  <c r="S1459" i="2"/>
  <c r="N1475" i="2"/>
  <c r="P1475" i="2" s="1"/>
  <c r="S1475" i="2"/>
  <c r="N1491" i="2"/>
  <c r="P1491" i="2" s="1"/>
  <c r="S1491" i="2"/>
  <c r="N1507" i="2"/>
  <c r="P1507" i="2" s="1"/>
  <c r="S1507" i="2"/>
  <c r="N1523" i="2"/>
  <c r="P1523" i="2" s="1"/>
  <c r="S1523" i="2"/>
  <c r="N1539" i="2"/>
  <c r="P1539" i="2" s="1"/>
  <c r="S1539" i="2"/>
  <c r="N1555" i="2"/>
  <c r="P1555" i="2" s="1"/>
  <c r="S1555" i="2"/>
  <c r="N1571" i="2"/>
  <c r="P1571" i="2" s="1"/>
  <c r="S1571" i="2"/>
  <c r="N1619" i="2"/>
  <c r="P1619" i="2" s="1"/>
  <c r="S1619" i="2"/>
  <c r="N1635" i="2"/>
  <c r="P1635" i="2" s="1"/>
  <c r="S1635" i="2"/>
  <c r="N1651" i="2"/>
  <c r="P1651" i="2" s="1"/>
  <c r="S1651" i="2"/>
  <c r="N1667" i="2"/>
  <c r="P1667" i="2" s="1"/>
  <c r="S1667" i="2"/>
  <c r="N1683" i="2"/>
  <c r="P1683" i="2" s="1"/>
  <c r="S1683" i="2"/>
  <c r="N1699" i="2"/>
  <c r="P1699" i="2" s="1"/>
  <c r="S1699" i="2"/>
  <c r="N1715" i="2"/>
  <c r="P1715" i="2" s="1"/>
  <c r="S1715" i="2"/>
  <c r="N1731" i="2"/>
  <c r="P1731" i="2" s="1"/>
  <c r="S1731" i="2"/>
  <c r="N1747" i="2"/>
  <c r="P1747" i="2" s="1"/>
  <c r="S1747" i="2"/>
  <c r="N1763" i="2"/>
  <c r="P1763" i="2" s="1"/>
  <c r="S1763" i="2"/>
  <c r="N1779" i="2"/>
  <c r="P1779" i="2" s="1"/>
  <c r="S1779" i="2"/>
  <c r="N1795" i="2"/>
  <c r="P1795" i="2" s="1"/>
  <c r="S1795" i="2"/>
  <c r="N17" i="2"/>
  <c r="P17" i="2" s="1"/>
  <c r="S17" i="2"/>
  <c r="N81" i="2"/>
  <c r="P81" i="2" s="1"/>
  <c r="S81" i="2"/>
  <c r="N137" i="2"/>
  <c r="P137" i="2" s="1"/>
  <c r="S137" i="2"/>
  <c r="N181" i="2"/>
  <c r="P181" i="2" s="1"/>
  <c r="S181" i="2"/>
  <c r="N225" i="2"/>
  <c r="P225" i="2" s="1"/>
  <c r="S225" i="2"/>
  <c r="N517" i="2"/>
  <c r="P517" i="2" s="1"/>
  <c r="S517" i="2"/>
  <c r="N593" i="2"/>
  <c r="P593" i="2" s="1"/>
  <c r="S593" i="2"/>
  <c r="N677" i="2"/>
  <c r="P677" i="2" s="1"/>
  <c r="S677" i="2"/>
  <c r="N1077" i="2"/>
  <c r="P1077" i="2" s="1"/>
  <c r="S1077" i="2"/>
  <c r="N1189" i="2"/>
  <c r="P1189" i="2" s="1"/>
  <c r="S1189" i="2"/>
  <c r="N1493" i="2"/>
  <c r="P1493" i="2" s="1"/>
  <c r="S1493" i="2"/>
  <c r="N334" i="2"/>
  <c r="P334" i="2" s="1"/>
  <c r="S334" i="2"/>
  <c r="N93" i="2"/>
  <c r="P93" i="2" s="1"/>
  <c r="S93" i="2"/>
  <c r="N237" i="2"/>
  <c r="P237" i="2" s="1"/>
  <c r="S237" i="2"/>
  <c r="N329" i="2"/>
  <c r="P329" i="2" s="1"/>
  <c r="S329" i="2"/>
  <c r="N377" i="2"/>
  <c r="P377" i="2" s="1"/>
  <c r="S377" i="2"/>
  <c r="N425" i="2"/>
  <c r="P425" i="2" s="1"/>
  <c r="S425" i="2"/>
  <c r="N521" i="2"/>
  <c r="P521" i="2" s="1"/>
  <c r="S521" i="2"/>
  <c r="N569" i="2"/>
  <c r="P569" i="2" s="1"/>
  <c r="S569" i="2"/>
  <c r="N705" i="2"/>
  <c r="P705" i="2" s="1"/>
  <c r="S705" i="2"/>
  <c r="N801" i="2"/>
  <c r="P801" i="2" s="1"/>
  <c r="S801" i="2"/>
  <c r="N901" i="2"/>
  <c r="P901" i="2" s="1"/>
  <c r="S901" i="2"/>
  <c r="N981" i="2"/>
  <c r="P981" i="2" s="1"/>
  <c r="S981" i="2"/>
  <c r="N1101" i="2"/>
  <c r="P1101" i="2" s="1"/>
  <c r="S1101" i="2"/>
  <c r="N1217" i="2"/>
  <c r="P1217" i="2" s="1"/>
  <c r="S1217" i="2"/>
  <c r="N1265" i="2"/>
  <c r="P1265" i="2" s="1"/>
  <c r="S1265" i="2"/>
  <c r="N1321" i="2"/>
  <c r="P1321" i="2" s="1"/>
  <c r="S1321" i="2"/>
  <c r="N1437" i="2"/>
  <c r="P1437" i="2" s="1"/>
  <c r="S1437" i="2"/>
  <c r="N1573" i="2"/>
  <c r="P1573" i="2" s="1"/>
  <c r="S1573" i="2"/>
  <c r="N1633" i="2"/>
  <c r="P1633" i="2" s="1"/>
  <c r="S1633" i="2"/>
  <c r="N20" i="2"/>
  <c r="P20" i="2" s="1"/>
  <c r="S20" i="2"/>
  <c r="N36" i="2"/>
  <c r="P36" i="2" s="1"/>
  <c r="S36" i="2"/>
  <c r="N72" i="2"/>
  <c r="P72" i="2" s="1"/>
  <c r="S72" i="2"/>
  <c r="N108" i="2"/>
  <c r="P108" i="2" s="1"/>
  <c r="S108" i="2"/>
  <c r="N124" i="2"/>
  <c r="P124" i="2" s="1"/>
  <c r="S124" i="2"/>
  <c r="N140" i="2"/>
  <c r="P140" i="2" s="1"/>
  <c r="S140" i="2"/>
  <c r="N160" i="2"/>
  <c r="P160" i="2" s="1"/>
  <c r="S160" i="2"/>
  <c r="N180" i="2"/>
  <c r="P180" i="2" s="1"/>
  <c r="S180" i="2"/>
  <c r="N212" i="2"/>
  <c r="P212" i="2" s="1"/>
  <c r="S212" i="2"/>
  <c r="N228" i="2"/>
  <c r="P228" i="2" s="1"/>
  <c r="S228" i="2"/>
  <c r="N272" i="2"/>
  <c r="P272" i="2" s="1"/>
  <c r="S272" i="2"/>
  <c r="N300" i="2"/>
  <c r="P300" i="2" s="1"/>
  <c r="S300" i="2"/>
  <c r="N352" i="2"/>
  <c r="P352" i="2" s="1"/>
  <c r="S352" i="2"/>
  <c r="N396" i="2"/>
  <c r="P396" i="2" s="1"/>
  <c r="S396" i="2"/>
  <c r="N428" i="2"/>
  <c r="P428" i="2" s="1"/>
  <c r="S428" i="2"/>
  <c r="N460" i="2"/>
  <c r="P460" i="2" s="1"/>
  <c r="S460" i="2"/>
  <c r="N476" i="2"/>
  <c r="P476" i="2" s="1"/>
  <c r="S476" i="2"/>
  <c r="N492" i="2"/>
  <c r="P492" i="2" s="1"/>
  <c r="S492" i="2"/>
  <c r="N508" i="2"/>
  <c r="P508" i="2" s="1"/>
  <c r="S508" i="2"/>
  <c r="N536" i="2"/>
  <c r="P536" i="2" s="1"/>
  <c r="S536" i="2"/>
  <c r="N564" i="2"/>
  <c r="P564" i="2" s="1"/>
  <c r="S564" i="2"/>
  <c r="N584" i="2"/>
  <c r="P584" i="2" s="1"/>
  <c r="S584" i="2"/>
  <c r="N600" i="2"/>
  <c r="P600" i="2" s="1"/>
  <c r="S600" i="2"/>
  <c r="N616" i="2"/>
  <c r="P616" i="2" s="1"/>
  <c r="S616" i="2"/>
  <c r="N640" i="2"/>
  <c r="P640" i="2" s="1"/>
  <c r="S640" i="2"/>
  <c r="N672" i="2"/>
  <c r="P672" i="2" s="1"/>
  <c r="S672" i="2"/>
  <c r="N696" i="2"/>
  <c r="P696" i="2" s="1"/>
  <c r="S696" i="2"/>
  <c r="N728" i="2"/>
  <c r="P728" i="2" s="1"/>
  <c r="S728" i="2"/>
  <c r="N744" i="2"/>
  <c r="P744" i="2" s="1"/>
  <c r="S744" i="2"/>
  <c r="N772" i="2"/>
  <c r="P772" i="2" s="1"/>
  <c r="S772" i="2"/>
  <c r="N788" i="2"/>
  <c r="P788" i="2" s="1"/>
  <c r="S788" i="2"/>
  <c r="N824" i="2"/>
  <c r="P824" i="2" s="1"/>
  <c r="S824" i="2"/>
  <c r="N840" i="2"/>
  <c r="P840" i="2" s="1"/>
  <c r="S840" i="2"/>
  <c r="N856" i="2"/>
  <c r="P856" i="2" s="1"/>
  <c r="S856" i="2"/>
  <c r="N872" i="2"/>
  <c r="P872" i="2" s="1"/>
  <c r="S872" i="2"/>
  <c r="N920" i="2"/>
  <c r="P920" i="2" s="1"/>
  <c r="S920" i="2"/>
  <c r="N964" i="2"/>
  <c r="P964" i="2" s="1"/>
  <c r="S964" i="2"/>
  <c r="N1000" i="2"/>
  <c r="P1000" i="2" s="1"/>
  <c r="S1000" i="2"/>
  <c r="N1016" i="2"/>
  <c r="P1016" i="2" s="1"/>
  <c r="S1016" i="2"/>
  <c r="N1032" i="2"/>
  <c r="P1032" i="2" s="1"/>
  <c r="S1032" i="2"/>
  <c r="N1048" i="2"/>
  <c r="P1048" i="2" s="1"/>
  <c r="S1048" i="2"/>
  <c r="N1080" i="2"/>
  <c r="P1080" i="2" s="1"/>
  <c r="S1080" i="2"/>
  <c r="N1108" i="2"/>
  <c r="P1108" i="2" s="1"/>
  <c r="S1108" i="2"/>
  <c r="N1156" i="2"/>
  <c r="P1156" i="2" s="1"/>
  <c r="S1156" i="2"/>
  <c r="N1172" i="2"/>
  <c r="P1172" i="2" s="1"/>
  <c r="S1172" i="2"/>
  <c r="N1188" i="2"/>
  <c r="P1188" i="2" s="1"/>
  <c r="S1188" i="2"/>
  <c r="N1204" i="2"/>
  <c r="P1204" i="2" s="1"/>
  <c r="S1204" i="2"/>
  <c r="N1280" i="2"/>
  <c r="P1280" i="2" s="1"/>
  <c r="S1280" i="2"/>
  <c r="N1308" i="2"/>
  <c r="P1308" i="2" s="1"/>
  <c r="S1308" i="2"/>
  <c r="N1344" i="2"/>
  <c r="P1344" i="2" s="1"/>
  <c r="S1344" i="2"/>
  <c r="N1392" i="2"/>
  <c r="P1392" i="2" s="1"/>
  <c r="S1392" i="2"/>
  <c r="N1428" i="2"/>
  <c r="P1428" i="2" s="1"/>
  <c r="S1428" i="2"/>
  <c r="N1456" i="2"/>
  <c r="P1456" i="2" s="1"/>
  <c r="S1456" i="2"/>
  <c r="N1472" i="2"/>
  <c r="P1472" i="2" s="1"/>
  <c r="S1472" i="2"/>
  <c r="N1488" i="2"/>
  <c r="P1488" i="2" s="1"/>
  <c r="S1488" i="2"/>
  <c r="N1504" i="2"/>
  <c r="P1504" i="2" s="1"/>
  <c r="S1504" i="2"/>
  <c r="N1520" i="2"/>
  <c r="P1520" i="2" s="1"/>
  <c r="S1520" i="2"/>
  <c r="N1544" i="2"/>
  <c r="P1544" i="2" s="1"/>
  <c r="S1544" i="2"/>
  <c r="N1560" i="2"/>
  <c r="P1560" i="2" s="1"/>
  <c r="S1560" i="2"/>
  <c r="N1576" i="2"/>
  <c r="P1576" i="2" s="1"/>
  <c r="S1576" i="2"/>
  <c r="N1620" i="2"/>
  <c r="P1620" i="2" s="1"/>
  <c r="S1620" i="2"/>
  <c r="N1656" i="2"/>
  <c r="P1656" i="2" s="1"/>
  <c r="S1656" i="2"/>
  <c r="N1672" i="2"/>
  <c r="P1672" i="2" s="1"/>
  <c r="S1672" i="2"/>
  <c r="N1696" i="2"/>
  <c r="P1696" i="2" s="1"/>
  <c r="S1696" i="2"/>
  <c r="N1724" i="2"/>
  <c r="P1724" i="2" s="1"/>
  <c r="S1724" i="2"/>
  <c r="N44" i="2"/>
  <c r="P44" i="2" s="1"/>
  <c r="S44" i="2"/>
  <c r="N84" i="2"/>
  <c r="P84" i="2" s="1"/>
  <c r="S84" i="2"/>
  <c r="N100" i="2"/>
  <c r="P100" i="2" s="1"/>
  <c r="S100" i="2"/>
  <c r="N188" i="2"/>
  <c r="P188" i="2" s="1"/>
  <c r="S188" i="2"/>
  <c r="N240" i="2"/>
  <c r="P240" i="2" s="1"/>
  <c r="S240" i="2"/>
  <c r="N256" i="2"/>
  <c r="P256" i="2" s="1"/>
  <c r="S256" i="2"/>
  <c r="N296" i="2"/>
  <c r="P296" i="2" s="1"/>
  <c r="S296" i="2"/>
  <c r="N316" i="2"/>
  <c r="P316" i="2" s="1"/>
  <c r="S316" i="2"/>
  <c r="N332" i="2"/>
  <c r="P332" i="2" s="1"/>
  <c r="S332" i="2"/>
  <c r="N364" i="2"/>
  <c r="P364" i="2" s="1"/>
  <c r="S364" i="2"/>
  <c r="N388" i="2"/>
  <c r="P388" i="2" s="1"/>
  <c r="S388" i="2"/>
  <c r="N424" i="2"/>
  <c r="P424" i="2" s="1"/>
  <c r="S424" i="2"/>
  <c r="N448" i="2"/>
  <c r="P448" i="2" s="1"/>
  <c r="S448" i="2"/>
  <c r="N548" i="2"/>
  <c r="P548" i="2" s="1"/>
  <c r="S548" i="2"/>
  <c r="N620" i="2"/>
  <c r="P620" i="2" s="1"/>
  <c r="S620" i="2"/>
  <c r="N664" i="2"/>
  <c r="P664" i="2" s="1"/>
  <c r="S664" i="2"/>
  <c r="N700" i="2"/>
  <c r="P700" i="2" s="1"/>
  <c r="S700" i="2"/>
  <c r="N756" i="2"/>
  <c r="P756" i="2" s="1"/>
  <c r="S756" i="2"/>
  <c r="N800" i="2"/>
  <c r="P800" i="2" s="1"/>
  <c r="S800" i="2"/>
  <c r="N876" i="2"/>
  <c r="P876" i="2" s="1"/>
  <c r="S876" i="2"/>
  <c r="N896" i="2"/>
  <c r="P896" i="2" s="1"/>
  <c r="S896" i="2"/>
  <c r="N928" i="2"/>
  <c r="P928" i="2" s="1"/>
  <c r="S928" i="2"/>
  <c r="N944" i="2"/>
  <c r="P944" i="2" s="1"/>
  <c r="S944" i="2"/>
  <c r="N976" i="2"/>
  <c r="P976" i="2" s="1"/>
  <c r="S976" i="2"/>
  <c r="N1052" i="2"/>
  <c r="P1052" i="2" s="1"/>
  <c r="S1052" i="2"/>
  <c r="N1088" i="2"/>
  <c r="P1088" i="2" s="1"/>
  <c r="S1088" i="2"/>
  <c r="N1120" i="2"/>
  <c r="P1120" i="2" s="1"/>
  <c r="S1120" i="2"/>
  <c r="N1136" i="2"/>
  <c r="P1136" i="2" s="1"/>
  <c r="S1136" i="2"/>
  <c r="N1220" i="2"/>
  <c r="P1220" i="2" s="1"/>
  <c r="S1220" i="2"/>
  <c r="N1236" i="2"/>
  <c r="P1236" i="2" s="1"/>
  <c r="S1236" i="2"/>
  <c r="N1252" i="2"/>
  <c r="P1252" i="2" s="1"/>
  <c r="S1252" i="2"/>
  <c r="N1272" i="2"/>
  <c r="P1272" i="2" s="1"/>
  <c r="S1272" i="2"/>
  <c r="N1296" i="2"/>
  <c r="P1296" i="2" s="1"/>
  <c r="S1296" i="2"/>
  <c r="N1336" i="2"/>
  <c r="P1336" i="2" s="1"/>
  <c r="S1336" i="2"/>
  <c r="N1360" i="2"/>
  <c r="P1360" i="2" s="1"/>
  <c r="S1360" i="2"/>
  <c r="N1380" i="2"/>
  <c r="P1380" i="2" s="1"/>
  <c r="S1380" i="2"/>
  <c r="N1408" i="2"/>
  <c r="P1408" i="2" s="1"/>
  <c r="S1408" i="2"/>
  <c r="N1444" i="2"/>
  <c r="P1444" i="2" s="1"/>
  <c r="S1444" i="2"/>
  <c r="N1584" i="2"/>
  <c r="P1584" i="2" s="1"/>
  <c r="S1584" i="2"/>
  <c r="N1600" i="2"/>
  <c r="P1600" i="2" s="1"/>
  <c r="S1600" i="2"/>
  <c r="N1632" i="2"/>
  <c r="P1632" i="2" s="1"/>
  <c r="S1632" i="2"/>
  <c r="N1680" i="2"/>
  <c r="P1680" i="2" s="1"/>
  <c r="S1680" i="2"/>
  <c r="N1712" i="2"/>
  <c r="P1712" i="2" s="1"/>
  <c r="S1712" i="2"/>
  <c r="N1740" i="2"/>
  <c r="P1740" i="2" s="1"/>
  <c r="S1740" i="2"/>
  <c r="N1756" i="2"/>
  <c r="P1756" i="2" s="1"/>
  <c r="S1756" i="2"/>
  <c r="N1772" i="2"/>
  <c r="P1772" i="2" s="1"/>
  <c r="S1772" i="2"/>
  <c r="N1788" i="2"/>
  <c r="P1788" i="2" s="1"/>
  <c r="S1788" i="2"/>
  <c r="N61" i="2"/>
  <c r="P61" i="2" s="1"/>
  <c r="S61" i="2"/>
  <c r="N109" i="2"/>
  <c r="P109" i="2" s="1"/>
  <c r="S109" i="2"/>
  <c r="N153" i="2"/>
  <c r="P153" i="2" s="1"/>
  <c r="S153" i="2"/>
  <c r="N217" i="2"/>
  <c r="P217" i="2" s="1"/>
  <c r="S217" i="2"/>
  <c r="N345" i="2"/>
  <c r="P345" i="2" s="1"/>
  <c r="S345" i="2"/>
  <c r="N461" i="2"/>
  <c r="P461" i="2" s="1"/>
  <c r="S461" i="2"/>
  <c r="N501" i="2"/>
  <c r="P501" i="2" s="1"/>
  <c r="S501" i="2"/>
  <c r="N585" i="2"/>
  <c r="P585" i="2" s="1"/>
  <c r="S585" i="2"/>
  <c r="N645" i="2"/>
  <c r="P645" i="2" s="1"/>
  <c r="S645" i="2"/>
  <c r="N729" i="2"/>
  <c r="P729" i="2" s="1"/>
  <c r="S729" i="2"/>
  <c r="N785" i="2"/>
  <c r="P785" i="2" s="1"/>
  <c r="S785" i="2"/>
  <c r="N857" i="2"/>
  <c r="P857" i="2" s="1"/>
  <c r="S857" i="2"/>
  <c r="N949" i="2"/>
  <c r="P949" i="2" s="1"/>
  <c r="S949" i="2"/>
  <c r="N1021" i="2"/>
  <c r="P1021" i="2" s="1"/>
  <c r="S1021" i="2"/>
  <c r="N1093" i="2"/>
  <c r="P1093" i="2" s="1"/>
  <c r="S1093" i="2"/>
  <c r="N1185" i="2"/>
  <c r="P1185" i="2" s="1"/>
  <c r="S1185" i="2"/>
  <c r="N1269" i="2"/>
  <c r="P1269" i="2" s="1"/>
  <c r="S1269" i="2"/>
  <c r="N1389" i="2"/>
  <c r="P1389" i="2" s="1"/>
  <c r="S1389" i="2"/>
  <c r="N1461" i="2"/>
  <c r="P1461" i="2" s="1"/>
  <c r="S1461" i="2"/>
  <c r="N1509" i="2"/>
  <c r="P1509" i="2" s="1"/>
  <c r="S1509" i="2"/>
  <c r="N1665" i="2"/>
  <c r="P1665" i="2" s="1"/>
  <c r="S1665" i="2"/>
  <c r="N3" i="2"/>
  <c r="P3" i="2" s="1"/>
  <c r="S3" i="2"/>
  <c r="N758" i="2"/>
  <c r="P758" i="2" s="1"/>
  <c r="S758" i="2"/>
  <c r="N157" i="2"/>
  <c r="P157" i="2" s="1"/>
  <c r="S157" i="2"/>
  <c r="N277" i="2"/>
  <c r="P277" i="2" s="1"/>
  <c r="S277" i="2"/>
  <c r="N337" i="2"/>
  <c r="P337" i="2" s="1"/>
  <c r="S337" i="2"/>
  <c r="N445" i="2"/>
  <c r="P445" i="2" s="1"/>
  <c r="S445" i="2"/>
  <c r="N657" i="2"/>
  <c r="P657" i="2" s="1"/>
  <c r="S657" i="2"/>
  <c r="N797" i="2"/>
  <c r="P797" i="2" s="1"/>
  <c r="S797" i="2"/>
  <c r="N909" i="2"/>
  <c r="P909" i="2" s="1"/>
  <c r="S909" i="2"/>
  <c r="N961" i="2"/>
  <c r="P961" i="2" s="1"/>
  <c r="S961" i="2"/>
  <c r="N1061" i="2"/>
  <c r="P1061" i="2" s="1"/>
  <c r="S1061" i="2"/>
  <c r="N1153" i="2"/>
  <c r="P1153" i="2" s="1"/>
  <c r="S1153" i="2"/>
  <c r="N1261" i="2"/>
  <c r="P1261" i="2" s="1"/>
  <c r="S1261" i="2"/>
  <c r="N1357" i="2"/>
  <c r="P1357" i="2" s="1"/>
  <c r="S1357" i="2"/>
  <c r="N1433" i="2"/>
  <c r="P1433" i="2" s="1"/>
  <c r="S1433" i="2"/>
  <c r="N1593" i="2"/>
  <c r="P1593" i="2" s="1"/>
  <c r="S1593" i="2"/>
  <c r="N1641" i="2"/>
  <c r="P1641" i="2" s="1"/>
  <c r="S1641" i="2"/>
  <c r="N1733" i="2"/>
  <c r="P1733" i="2" s="1"/>
  <c r="S1733" i="2"/>
  <c r="N1761" i="2"/>
  <c r="P1761" i="2" s="1"/>
  <c r="S1761" i="2"/>
  <c r="N1789" i="2"/>
  <c r="P1789" i="2" s="1"/>
  <c r="S1789" i="2"/>
  <c r="N382" i="2"/>
  <c r="P382" i="2" s="1"/>
  <c r="S382" i="2"/>
  <c r="N1062" i="2"/>
  <c r="P1062" i="2" s="1"/>
  <c r="S1062" i="2"/>
  <c r="N550" i="2"/>
  <c r="P550" i="2" s="1"/>
  <c r="N357" i="2"/>
  <c r="P357" i="2" s="1"/>
  <c r="M54" i="2"/>
  <c r="M1234" i="2"/>
  <c r="M1410" i="2"/>
  <c r="N245" i="2"/>
  <c r="P245" i="2" s="1"/>
  <c r="M386" i="2"/>
  <c r="M642" i="2"/>
  <c r="M762" i="2"/>
  <c r="M802" i="2"/>
  <c r="M1058" i="2"/>
  <c r="M1586" i="2"/>
  <c r="M1602" i="2"/>
  <c r="M1730" i="2"/>
  <c r="M1746" i="2"/>
  <c r="M1762" i="2"/>
  <c r="M1778" i="2"/>
  <c r="M1794" i="2"/>
  <c r="N85" i="2"/>
  <c r="P85" i="2" s="1"/>
  <c r="N893" i="2"/>
  <c r="P893" i="2" s="1"/>
  <c r="N1149" i="2"/>
  <c r="P1149" i="2" s="1"/>
  <c r="N1589" i="2"/>
  <c r="P1589" i="2" s="1"/>
  <c r="M258" i="2"/>
  <c r="M930" i="2"/>
  <c r="M1102" i="2"/>
  <c r="M1250" i="2"/>
  <c r="N1365" i="2"/>
  <c r="P1365" i="2" s="1"/>
  <c r="N38" i="2"/>
  <c r="P38" i="2" s="1"/>
  <c r="M98" i="2"/>
  <c r="M718" i="2"/>
  <c r="M974" i="2"/>
  <c r="M1122" i="2"/>
  <c r="M1138" i="2"/>
  <c r="M1298" i="2"/>
  <c r="M1378" i="2"/>
  <c r="M1426" i="2"/>
  <c r="M1634" i="2"/>
  <c r="N361" i="2"/>
  <c r="P361" i="2" s="1"/>
  <c r="N977" i="2"/>
  <c r="P977" i="2" s="1"/>
  <c r="N1313" i="2"/>
  <c r="P1313" i="2" s="1"/>
  <c r="N1385" i="2"/>
  <c r="P1385" i="2" s="1"/>
  <c r="M954" i="2"/>
  <c r="N1121" i="2"/>
  <c r="P1121" i="2" s="1"/>
  <c r="N97" i="2"/>
  <c r="P97" i="2" s="1"/>
  <c r="M322" i="2"/>
  <c r="M546" i="2"/>
  <c r="M698" i="2"/>
  <c r="M910" i="2"/>
  <c r="M1314" i="2"/>
  <c r="M1362" i="2"/>
  <c r="M1682" i="2"/>
  <c r="N553" i="2"/>
  <c r="P553" i="2" s="1"/>
  <c r="N817" i="2"/>
  <c r="P817" i="2" s="1"/>
  <c r="N1125" i="2"/>
  <c r="P1125" i="2" s="1"/>
  <c r="N101" i="2"/>
  <c r="P101" i="2" s="1"/>
  <c r="M58" i="2"/>
  <c r="M82" i="2"/>
  <c r="M102" i="2"/>
  <c r="M186" i="2"/>
  <c r="M234" i="2"/>
  <c r="M298" i="2"/>
  <c r="M330" i="2"/>
  <c r="M362" i="2"/>
  <c r="M522" i="2"/>
  <c r="M554" i="2"/>
  <c r="M618" i="2"/>
  <c r="M682" i="2"/>
  <c r="M702" i="2"/>
  <c r="M766" i="2"/>
  <c r="M810" i="2"/>
  <c r="M874" i="2"/>
  <c r="M894" i="2"/>
  <c r="M938" i="2"/>
  <c r="M958" i="2"/>
  <c r="M978" i="2"/>
  <c r="M1086" i="2"/>
  <c r="M1126" i="2"/>
  <c r="M1222" i="2"/>
  <c r="M1238" i="2"/>
  <c r="M1254" i="2"/>
  <c r="M1318" i="2"/>
  <c r="M1382" i="2"/>
  <c r="M1398" i="2"/>
  <c r="M1414" i="2"/>
  <c r="M1446" i="2"/>
  <c r="M1526" i="2"/>
  <c r="M1590" i="2"/>
  <c r="M1606" i="2"/>
  <c r="M1638" i="2"/>
  <c r="M1702" i="2"/>
  <c r="M1734" i="2"/>
  <c r="M1750" i="2"/>
  <c r="M1766" i="2"/>
  <c r="M1782" i="2"/>
  <c r="M1798" i="2"/>
  <c r="N155" i="2"/>
  <c r="P155" i="2" s="1"/>
  <c r="N243" i="2"/>
  <c r="P243" i="2" s="1"/>
  <c r="N259" i="2"/>
  <c r="P259" i="2" s="1"/>
  <c r="N315" i="2"/>
  <c r="P315" i="2" s="1"/>
  <c r="N331" i="2"/>
  <c r="P331" i="2" s="1"/>
  <c r="N363" i="2"/>
  <c r="P363" i="2" s="1"/>
  <c r="N547" i="2"/>
  <c r="P547" i="2" s="1"/>
  <c r="N619" i="2"/>
  <c r="P619" i="2" s="1"/>
  <c r="N659" i="2"/>
  <c r="P659" i="2" s="1"/>
  <c r="N763" i="2"/>
  <c r="P763" i="2" s="1"/>
  <c r="N803" i="2"/>
  <c r="P803" i="2" s="1"/>
  <c r="N875" i="2"/>
  <c r="P875" i="2" s="1"/>
  <c r="N931" i="2"/>
  <c r="P931" i="2" s="1"/>
  <c r="N955" i="2"/>
  <c r="P955" i="2" s="1"/>
  <c r="N979" i="2"/>
  <c r="P979" i="2" s="1"/>
  <c r="N1059" i="2"/>
  <c r="P1059" i="2" s="1"/>
  <c r="N1219" i="2"/>
  <c r="P1219" i="2" s="1"/>
  <c r="N1235" i="2"/>
  <c r="P1235" i="2" s="1"/>
  <c r="N1251" i="2"/>
  <c r="P1251" i="2" s="1"/>
  <c r="N1275" i="2"/>
  <c r="P1275" i="2" s="1"/>
  <c r="N1299" i="2"/>
  <c r="P1299" i="2" s="1"/>
  <c r="N1411" i="2"/>
  <c r="P1411" i="2" s="1"/>
  <c r="N1587" i="2"/>
  <c r="P1587" i="2" s="1"/>
  <c r="N1603" i="2"/>
  <c r="P1603" i="2" s="1"/>
  <c r="M42" i="2"/>
  <c r="M86" i="2"/>
  <c r="M194" i="2"/>
  <c r="M242" i="2"/>
  <c r="M274" i="2"/>
  <c r="M306" i="2"/>
  <c r="M338" i="2"/>
  <c r="M434" i="2"/>
  <c r="M530" i="2"/>
  <c r="M658" i="2"/>
  <c r="M686" i="2"/>
  <c r="M706" i="2"/>
  <c r="M814" i="2"/>
  <c r="M878" i="2"/>
  <c r="M898" i="2"/>
  <c r="M942" i="2"/>
  <c r="M986" i="2"/>
  <c r="M1114" i="2"/>
  <c r="M1130" i="2"/>
  <c r="M1226" i="2"/>
  <c r="M1242" i="2"/>
  <c r="M1258" i="2"/>
  <c r="M1274" i="2"/>
  <c r="M1290" i="2"/>
  <c r="M1322" i="2"/>
  <c r="M1338" i="2"/>
  <c r="M1354" i="2"/>
  <c r="M1370" i="2"/>
  <c r="M1402" i="2"/>
  <c r="M1434" i="2"/>
  <c r="M1450" i="2"/>
  <c r="M1530" i="2"/>
  <c r="M1594" i="2"/>
  <c r="M1610" i="2"/>
  <c r="M1642" i="2"/>
  <c r="M1706" i="2"/>
  <c r="M1738" i="2"/>
  <c r="M1754" i="2"/>
  <c r="M1770" i="2"/>
  <c r="M1786" i="2"/>
  <c r="M50" i="2"/>
  <c r="M90" i="2"/>
  <c r="M154" i="2"/>
  <c r="M178" i="2"/>
  <c r="M198" i="2"/>
  <c r="M250" i="2"/>
  <c r="M282" i="2"/>
  <c r="M314" i="2"/>
  <c r="M378" i="2"/>
  <c r="M410" i="2"/>
  <c r="M442" i="2"/>
  <c r="M570" i="2"/>
  <c r="M666" i="2"/>
  <c r="M754" i="2"/>
  <c r="M798" i="2"/>
  <c r="M818" i="2"/>
  <c r="M882" i="2"/>
  <c r="M906" i="2"/>
  <c r="M946" i="2"/>
  <c r="M1054" i="2"/>
  <c r="M1134" i="2"/>
  <c r="M1150" i="2"/>
  <c r="M1230" i="2"/>
  <c r="M1246" i="2"/>
  <c r="M1262" i="2"/>
  <c r="M1278" i="2"/>
  <c r="M1294" i="2"/>
  <c r="M1358" i="2"/>
  <c r="M1374" i="2"/>
  <c r="M1406" i="2"/>
  <c r="M1438" i="2"/>
  <c r="M1454" i="2"/>
  <c r="M1534" i="2"/>
  <c r="M1582" i="2"/>
  <c r="M1598" i="2"/>
  <c r="M1630" i="2"/>
  <c r="M1710" i="2"/>
  <c r="M1742" i="2"/>
  <c r="M1758" i="2"/>
  <c r="M1774" i="2"/>
  <c r="M1790" i="2"/>
  <c r="N47" i="2"/>
  <c r="P47" i="2" s="1"/>
  <c r="N87" i="2"/>
  <c r="P87" i="2" s="1"/>
  <c r="N191" i="2"/>
  <c r="P191" i="2" s="1"/>
  <c r="N295" i="2"/>
  <c r="P295" i="2" s="1"/>
  <c r="N383" i="2"/>
  <c r="P383" i="2" s="1"/>
  <c r="N423" i="2"/>
  <c r="P423" i="2" s="1"/>
  <c r="N447" i="2"/>
  <c r="P447" i="2" s="1"/>
  <c r="N687" i="2"/>
  <c r="P687" i="2" s="1"/>
  <c r="N711" i="2"/>
  <c r="P711" i="2" s="1"/>
  <c r="N895" i="2"/>
  <c r="P895" i="2" s="1"/>
  <c r="N1111" i="2"/>
  <c r="P1111" i="2" s="1"/>
  <c r="N1135" i="2"/>
  <c r="P1135" i="2" s="1"/>
  <c r="N1335" i="2"/>
  <c r="P1335" i="2" s="1"/>
  <c r="N1359" i="2"/>
  <c r="P1359" i="2" s="1"/>
  <c r="N1383" i="2"/>
  <c r="P1383" i="2" s="1"/>
  <c r="N1439" i="2"/>
  <c r="P1439" i="2" s="1"/>
  <c r="N1527" i="2"/>
  <c r="P1527" i="2" s="1"/>
  <c r="N1639" i="2"/>
  <c r="P1639" i="2" s="1"/>
  <c r="N1703" i="2"/>
  <c r="P1703" i="2" s="1"/>
  <c r="N1735" i="2"/>
  <c r="P1735" i="2" s="1"/>
  <c r="N1751" i="2"/>
  <c r="P1751" i="2" s="1"/>
  <c r="N1767" i="2"/>
  <c r="P1767" i="2" s="1"/>
  <c r="N1783" i="2"/>
  <c r="P1783" i="2" s="1"/>
  <c r="R1758" i="2" l="1"/>
  <c r="V1758" i="2" s="1"/>
  <c r="W1758" i="2"/>
  <c r="R1438" i="2"/>
  <c r="V1438" i="2" s="1"/>
  <c r="R1230" i="2"/>
  <c r="V1230" i="2" s="1"/>
  <c r="W1230" i="2"/>
  <c r="R442" i="2"/>
  <c r="V442" i="2" s="1"/>
  <c r="R154" i="2"/>
  <c r="V154" i="2" s="1"/>
  <c r="R1450" i="2"/>
  <c r="V1450" i="2" s="1"/>
  <c r="R1130" i="2"/>
  <c r="V1130" i="2" s="1"/>
  <c r="R686" i="2"/>
  <c r="V686" i="2" s="1"/>
  <c r="R1526" i="2"/>
  <c r="V1526" i="2" s="1"/>
  <c r="W1526" i="2"/>
  <c r="R958" i="2"/>
  <c r="V958" i="2" s="1"/>
  <c r="R618" i="2"/>
  <c r="V618" i="2" s="1"/>
  <c r="W618" i="2"/>
  <c r="R102" i="2"/>
  <c r="V102" i="2" s="1"/>
  <c r="W102" i="2"/>
  <c r="R546" i="2"/>
  <c r="V546" i="2" s="1"/>
  <c r="W546" i="2"/>
  <c r="R1298" i="2"/>
  <c r="V1298" i="2" s="1"/>
  <c r="W1298" i="2"/>
  <c r="R1794" i="2"/>
  <c r="V1794" i="2" s="1"/>
  <c r="R1598" i="2"/>
  <c r="V1598" i="2" s="1"/>
  <c r="W1598" i="2"/>
  <c r="R1294" i="2"/>
  <c r="V1294" i="2" s="1"/>
  <c r="W1294" i="2"/>
  <c r="R946" i="2"/>
  <c r="V946" i="2" s="1"/>
  <c r="W946" i="2"/>
  <c r="R282" i="2"/>
  <c r="V282" i="2" s="1"/>
  <c r="R1642" i="2"/>
  <c r="V1642" i="2" s="1"/>
  <c r="W1642" i="2"/>
  <c r="R1354" i="2"/>
  <c r="V1354" i="2" s="1"/>
  <c r="W1354" i="2"/>
  <c r="R898" i="2"/>
  <c r="V898" i="2" s="1"/>
  <c r="W898" i="2"/>
  <c r="R338" i="2"/>
  <c r="V338" i="2" s="1"/>
  <c r="W338" i="2"/>
  <c r="R1782" i="2"/>
  <c r="V1782" i="2" s="1"/>
  <c r="R1702" i="2"/>
  <c r="V1702" i="2" s="1"/>
  <c r="W1702" i="2"/>
  <c r="R1382" i="2"/>
  <c r="V1382" i="2" s="1"/>
  <c r="R810" i="2"/>
  <c r="V810" i="2" s="1"/>
  <c r="W810" i="2"/>
  <c r="R330" i="2"/>
  <c r="V330" i="2" s="1"/>
  <c r="W330" i="2"/>
  <c r="R1362" i="2"/>
  <c r="V1362" i="2" s="1"/>
  <c r="R954" i="2"/>
  <c r="V954" i="2" s="1"/>
  <c r="R718" i="2"/>
  <c r="V718" i="2" s="1"/>
  <c r="R1730" i="2"/>
  <c r="V1730" i="2" s="1"/>
  <c r="W1730" i="2"/>
  <c r="R1742" i="2"/>
  <c r="V1742" i="2" s="1"/>
  <c r="R1406" i="2"/>
  <c r="V1406" i="2" s="1"/>
  <c r="R906" i="2"/>
  <c r="V906" i="2" s="1"/>
  <c r="R410" i="2"/>
  <c r="V410" i="2" s="1"/>
  <c r="R90" i="2"/>
  <c r="V90" i="2" s="1"/>
  <c r="W90" i="2"/>
  <c r="R1610" i="2"/>
  <c r="V1610" i="2" s="1"/>
  <c r="W1610" i="2"/>
  <c r="R1258" i="2"/>
  <c r="V1258" i="2" s="1"/>
  <c r="W1258" i="2"/>
  <c r="R878" i="2"/>
  <c r="V878" i="2" s="1"/>
  <c r="W878" i="2"/>
  <c r="R306" i="2"/>
  <c r="V306" i="2" s="1"/>
  <c r="W306" i="2"/>
  <c r="R1766" i="2"/>
  <c r="V1766" i="2" s="1"/>
  <c r="W1766" i="2"/>
  <c r="R1446" i="2"/>
  <c r="V1446" i="2" s="1"/>
  <c r="R1126" i="2"/>
  <c r="V1126" i="2" s="1"/>
  <c r="R766" i="2"/>
  <c r="V766" i="2" s="1"/>
  <c r="R298" i="2"/>
  <c r="V298" i="2" s="1"/>
  <c r="W298" i="2"/>
  <c r="R322" i="2"/>
  <c r="V322" i="2" s="1"/>
  <c r="R1634" i="2"/>
  <c r="V1634" i="2" s="1"/>
  <c r="W1634" i="2"/>
  <c r="R98" i="2"/>
  <c r="V98" i="2" s="1"/>
  <c r="R1602" i="2"/>
  <c r="V1602" i="2" s="1"/>
  <c r="W1602" i="2"/>
  <c r="R1410" i="2"/>
  <c r="V1410" i="2" s="1"/>
  <c r="R1790" i="2"/>
  <c r="V1790" i="2" s="1"/>
  <c r="R1710" i="2"/>
  <c r="V1710" i="2" s="1"/>
  <c r="W1710" i="2"/>
  <c r="R1534" i="2"/>
  <c r="V1534" i="2" s="1"/>
  <c r="W1534" i="2"/>
  <c r="R1374" i="2"/>
  <c r="V1374" i="2" s="1"/>
  <c r="W1374" i="2"/>
  <c r="R1262" i="2"/>
  <c r="V1262" i="2" s="1"/>
  <c r="W1262" i="2"/>
  <c r="R1134" i="2"/>
  <c r="V1134" i="2" s="1"/>
  <c r="R882" i="2"/>
  <c r="V882" i="2" s="1"/>
  <c r="W882" i="2"/>
  <c r="R666" i="2"/>
  <c r="V666" i="2" s="1"/>
  <c r="R378" i="2"/>
  <c r="V378" i="2" s="1"/>
  <c r="R198" i="2"/>
  <c r="V198" i="2" s="1"/>
  <c r="W198" i="2"/>
  <c r="R50" i="2"/>
  <c r="V50" i="2" s="1"/>
  <c r="W51" i="2" s="1"/>
  <c r="W50" i="2"/>
  <c r="R1738" i="2"/>
  <c r="V1738" i="2" s="1"/>
  <c r="R1594" i="2"/>
  <c r="V1594" i="2" s="1"/>
  <c r="W1594" i="2"/>
  <c r="R1402" i="2"/>
  <c r="V1402" i="2" s="1"/>
  <c r="R1322" i="2"/>
  <c r="V1322" i="2" s="1"/>
  <c r="W1322" i="2"/>
  <c r="R1242" i="2"/>
  <c r="V1242" i="2" s="1"/>
  <c r="W1242" i="2"/>
  <c r="R986" i="2"/>
  <c r="V986" i="2" s="1"/>
  <c r="R814" i="2"/>
  <c r="V814" i="2" s="1"/>
  <c r="R530" i="2"/>
  <c r="V530" i="2" s="1"/>
  <c r="R274" i="2"/>
  <c r="V274" i="2" s="1"/>
  <c r="W274" i="2"/>
  <c r="R42" i="2"/>
  <c r="V42" i="2" s="1"/>
  <c r="R1750" i="2"/>
  <c r="V1750" i="2" s="1"/>
  <c r="W1750" i="2"/>
  <c r="R1606" i="2"/>
  <c r="V1606" i="2" s="1"/>
  <c r="W1606" i="2"/>
  <c r="R1414" i="2"/>
  <c r="V1414" i="2" s="1"/>
  <c r="W1414" i="2"/>
  <c r="R1254" i="2"/>
  <c r="V1254" i="2" s="1"/>
  <c r="W1254" i="2"/>
  <c r="R1086" i="2"/>
  <c r="V1086" i="2" s="1"/>
  <c r="W1086" i="2"/>
  <c r="R894" i="2"/>
  <c r="V894" i="2" s="1"/>
  <c r="W894" i="2"/>
  <c r="R702" i="2"/>
  <c r="V702" i="2" s="1"/>
  <c r="R522" i="2"/>
  <c r="V522" i="2" s="1"/>
  <c r="W522" i="2"/>
  <c r="R234" i="2"/>
  <c r="V234" i="2" s="1"/>
  <c r="W234" i="2"/>
  <c r="R58" i="2"/>
  <c r="V58" i="2" s="1"/>
  <c r="W58" i="2"/>
  <c r="R910" i="2"/>
  <c r="V910" i="2" s="1"/>
  <c r="W910" i="2"/>
  <c r="R1426" i="2"/>
  <c r="V1426" i="2" s="1"/>
  <c r="R1122" i="2"/>
  <c r="V1122" i="2" s="1"/>
  <c r="W1122" i="2"/>
  <c r="R930" i="2"/>
  <c r="V930" i="2" s="1"/>
  <c r="W930" i="2"/>
  <c r="R1762" i="2"/>
  <c r="V1762" i="2" s="1"/>
  <c r="W1762" i="2"/>
  <c r="R1586" i="2"/>
  <c r="V1586" i="2" s="1"/>
  <c r="W1586" i="2"/>
  <c r="R642" i="2"/>
  <c r="V642" i="2" s="1"/>
  <c r="W642" i="2"/>
  <c r="R1234" i="2"/>
  <c r="V1234" i="2" s="1"/>
  <c r="W1234" i="2"/>
  <c r="W175" i="2"/>
  <c r="W237" i="2"/>
  <c r="W97" i="2"/>
  <c r="W46" i="2"/>
  <c r="R798" i="2"/>
  <c r="V798" i="2" s="1"/>
  <c r="R1770" i="2"/>
  <c r="V1770" i="2" s="1"/>
  <c r="R1274" i="2"/>
  <c r="V1274" i="2" s="1"/>
  <c r="W1274" i="2"/>
  <c r="R194" i="2"/>
  <c r="V194" i="2" s="1"/>
  <c r="R1222" i="2"/>
  <c r="V1222" i="2" s="1"/>
  <c r="W1222" i="2"/>
  <c r="R1250" i="2"/>
  <c r="V1250" i="2" s="1"/>
  <c r="W1250" i="2"/>
  <c r="R802" i="2"/>
  <c r="V802" i="2" s="1"/>
  <c r="R1582" i="2"/>
  <c r="V1582" i="2" s="1"/>
  <c r="W1582" i="2"/>
  <c r="R1278" i="2"/>
  <c r="V1278" i="2" s="1"/>
  <c r="W1278" i="2"/>
  <c r="R1150" i="2"/>
  <c r="V1150" i="2" s="1"/>
  <c r="R754" i="2"/>
  <c r="V754" i="2" s="1"/>
  <c r="W754" i="2"/>
  <c r="R250" i="2"/>
  <c r="V250" i="2" s="1"/>
  <c r="R1754" i="2"/>
  <c r="V1754" i="2" s="1"/>
  <c r="W1754" i="2"/>
  <c r="R1434" i="2"/>
  <c r="V1434" i="2" s="1"/>
  <c r="R1338" i="2"/>
  <c r="V1338" i="2" s="1"/>
  <c r="W1338" i="2"/>
  <c r="R1114" i="2"/>
  <c r="V1114" i="2" s="1"/>
  <c r="W1114" i="2"/>
  <c r="R658" i="2"/>
  <c r="V658" i="2" s="1"/>
  <c r="R86" i="2"/>
  <c r="V86" i="2" s="1"/>
  <c r="W86" i="2"/>
  <c r="R1638" i="2"/>
  <c r="V1638" i="2" s="1"/>
  <c r="W1638" i="2"/>
  <c r="R1318" i="2"/>
  <c r="V1318" i="2" s="1"/>
  <c r="W1318" i="2"/>
  <c r="R938" i="2"/>
  <c r="V938" i="2" s="1"/>
  <c r="W938" i="2"/>
  <c r="R554" i="2"/>
  <c r="V554" i="2" s="1"/>
  <c r="W554" i="2"/>
  <c r="R82" i="2"/>
  <c r="V82" i="2" s="1"/>
  <c r="W82" i="2"/>
  <c r="R1314" i="2"/>
  <c r="V1314" i="2" s="1"/>
  <c r="W1314" i="2"/>
  <c r="R1138" i="2"/>
  <c r="V1138" i="2" s="1"/>
  <c r="R1102" i="2"/>
  <c r="V1102" i="2" s="1"/>
  <c r="R1778" i="2"/>
  <c r="V1778" i="2" s="1"/>
  <c r="R762" i="2"/>
  <c r="V762" i="2" s="1"/>
  <c r="R1774" i="2"/>
  <c r="V1774" i="2" s="1"/>
  <c r="R1630" i="2"/>
  <c r="V1630" i="2" s="1"/>
  <c r="W1630" i="2"/>
  <c r="R1454" i="2"/>
  <c r="V1454" i="2" s="1"/>
  <c r="R1358" i="2"/>
  <c r="V1358" i="2" s="1"/>
  <c r="R1246" i="2"/>
  <c r="V1246" i="2" s="1"/>
  <c r="W1246" i="2"/>
  <c r="R1054" i="2"/>
  <c r="V1054" i="2" s="1"/>
  <c r="R818" i="2"/>
  <c r="V818" i="2" s="1"/>
  <c r="R570" i="2"/>
  <c r="V570" i="2" s="1"/>
  <c r="W570" i="2"/>
  <c r="R314" i="2"/>
  <c r="V314" i="2" s="1"/>
  <c r="W314" i="2"/>
  <c r="R178" i="2"/>
  <c r="V178" i="2" s="1"/>
  <c r="W178" i="2"/>
  <c r="R1786" i="2"/>
  <c r="V1786" i="2" s="1"/>
  <c r="R1706" i="2"/>
  <c r="V1706" i="2" s="1"/>
  <c r="W1706" i="2"/>
  <c r="R1530" i="2"/>
  <c r="V1530" i="2" s="1"/>
  <c r="R1370" i="2"/>
  <c r="V1370" i="2" s="1"/>
  <c r="W1370" i="2"/>
  <c r="R1290" i="2"/>
  <c r="V1290" i="2" s="1"/>
  <c r="W1290" i="2"/>
  <c r="R1226" i="2"/>
  <c r="V1226" i="2" s="1"/>
  <c r="W1226" i="2"/>
  <c r="R942" i="2"/>
  <c r="V942" i="2" s="1"/>
  <c r="W942" i="2"/>
  <c r="R706" i="2"/>
  <c r="V706" i="2" s="1"/>
  <c r="W706" i="2"/>
  <c r="R434" i="2"/>
  <c r="V434" i="2" s="1"/>
  <c r="W434" i="2"/>
  <c r="R242" i="2"/>
  <c r="V242" i="2" s="1"/>
  <c r="R1798" i="2"/>
  <c r="V1798" i="2" s="1"/>
  <c r="W1798" i="2"/>
  <c r="R1734" i="2"/>
  <c r="V1734" i="2" s="1"/>
  <c r="R1590" i="2"/>
  <c r="V1590" i="2" s="1"/>
  <c r="W1590" i="2"/>
  <c r="R1398" i="2"/>
  <c r="V1398" i="2" s="1"/>
  <c r="W1398" i="2"/>
  <c r="R1238" i="2"/>
  <c r="V1238" i="2" s="1"/>
  <c r="W1238" i="2"/>
  <c r="R978" i="2"/>
  <c r="V978" i="2" s="1"/>
  <c r="R874" i="2"/>
  <c r="V874" i="2" s="1"/>
  <c r="W874" i="2"/>
  <c r="R682" i="2"/>
  <c r="V682" i="2" s="1"/>
  <c r="R362" i="2"/>
  <c r="V362" i="2" s="1"/>
  <c r="R186" i="2"/>
  <c r="V186" i="2" s="1"/>
  <c r="W186" i="2"/>
  <c r="R1682" i="2"/>
  <c r="V1682" i="2" s="1"/>
  <c r="W1682" i="2"/>
  <c r="R698" i="2"/>
  <c r="V698" i="2" s="1"/>
  <c r="W698" i="2"/>
  <c r="R1378" i="2"/>
  <c r="V1378" i="2" s="1"/>
  <c r="R974" i="2"/>
  <c r="V974" i="2" s="1"/>
  <c r="R258" i="2"/>
  <c r="V258" i="2" s="1"/>
  <c r="R1746" i="2"/>
  <c r="V1746" i="2" s="1"/>
  <c r="W1746" i="2"/>
  <c r="R1058" i="2"/>
  <c r="V1058" i="2" s="1"/>
  <c r="R386" i="2"/>
  <c r="V386" i="2" s="1"/>
  <c r="R54" i="2"/>
  <c r="V54" i="2" s="1"/>
  <c r="W54" i="2"/>
  <c r="W189" i="2"/>
  <c r="U3" i="2"/>
  <c r="O1790" i="2"/>
  <c r="O1534" i="2"/>
  <c r="O1134" i="2"/>
  <c r="O378" i="2"/>
  <c r="O50" i="2"/>
  <c r="O910" i="2"/>
  <c r="O930" i="2"/>
  <c r="O1762" i="2"/>
  <c r="O434" i="2"/>
  <c r="O1758" i="2"/>
  <c r="O1598" i="2"/>
  <c r="O1438" i="2"/>
  <c r="O1294" i="2"/>
  <c r="O1230" i="2"/>
  <c r="O946" i="2"/>
  <c r="O798" i="2"/>
  <c r="O442" i="2"/>
  <c r="O282" i="2"/>
  <c r="O154" i="2"/>
  <c r="O1362" i="2"/>
  <c r="O1298" i="2"/>
  <c r="O718" i="2"/>
  <c r="O1250" i="2"/>
  <c r="O1794" i="2"/>
  <c r="O1730" i="2"/>
  <c r="O1710" i="2"/>
  <c r="O1374" i="2"/>
  <c r="O1262" i="2"/>
  <c r="O882" i="2"/>
  <c r="O666" i="2"/>
  <c r="O198" i="2"/>
  <c r="O1426" i="2"/>
  <c r="O1122" i="2"/>
  <c r="O1586" i="2"/>
  <c r="O1234" i="2"/>
  <c r="O1786" i="2"/>
  <c r="O1706" i="2"/>
  <c r="O1530" i="2"/>
  <c r="O1370" i="2"/>
  <c r="O1290" i="2"/>
  <c r="O1226" i="2"/>
  <c r="O942" i="2"/>
  <c r="O706" i="2"/>
  <c r="O242" i="2"/>
  <c r="O1798" i="2"/>
  <c r="O1734" i="2"/>
  <c r="O1590" i="2"/>
  <c r="O1398" i="2"/>
  <c r="O1238" i="2"/>
  <c r="O978" i="2"/>
  <c r="O874" i="2"/>
  <c r="O682" i="2"/>
  <c r="O362" i="2"/>
  <c r="O186" i="2"/>
  <c r="O1682" i="2"/>
  <c r="O698" i="2"/>
  <c r="O974" i="2"/>
  <c r="O258" i="2"/>
  <c r="O1746" i="2"/>
  <c r="O1058" i="2"/>
  <c r="O386" i="2"/>
  <c r="O54" i="2"/>
  <c r="O1754" i="2"/>
  <c r="O1610" i="2"/>
  <c r="O1434" i="2"/>
  <c r="O1338" i="2"/>
  <c r="O1258" i="2"/>
  <c r="O1114" i="2"/>
  <c r="O878" i="2"/>
  <c r="O658" i="2"/>
  <c r="O306" i="2"/>
  <c r="O86" i="2"/>
  <c r="O1766" i="2"/>
  <c r="O1638" i="2"/>
  <c r="O1446" i="2"/>
  <c r="O1318" i="2"/>
  <c r="O1126" i="2"/>
  <c r="O938" i="2"/>
  <c r="O766" i="2"/>
  <c r="O554" i="2"/>
  <c r="O298" i="2"/>
  <c r="O82" i="2"/>
  <c r="O1314" i="2"/>
  <c r="O322" i="2"/>
  <c r="O1138" i="2"/>
  <c r="O98" i="2"/>
  <c r="O1102" i="2"/>
  <c r="O1778" i="2"/>
  <c r="O1602" i="2"/>
  <c r="O762" i="2"/>
  <c r="O1410" i="2"/>
  <c r="S1402" i="2"/>
  <c r="O1402" i="2"/>
  <c r="S1242" i="2"/>
  <c r="O1242" i="2"/>
  <c r="S814" i="2"/>
  <c r="O814" i="2"/>
  <c r="S274" i="2"/>
  <c r="O274" i="2"/>
  <c r="S1750" i="2"/>
  <c r="O1750" i="2"/>
  <c r="S1414" i="2"/>
  <c r="O1414" i="2"/>
  <c r="S1086" i="2"/>
  <c r="O1086" i="2"/>
  <c r="S702" i="2"/>
  <c r="O702" i="2"/>
  <c r="S234" i="2"/>
  <c r="O234" i="2"/>
  <c r="S642" i="2"/>
  <c r="O642" i="2"/>
  <c r="S1774" i="2"/>
  <c r="O1774" i="2"/>
  <c r="S1454" i="2"/>
  <c r="O1454" i="2"/>
  <c r="S1246" i="2"/>
  <c r="O1246" i="2"/>
  <c r="S818" i="2"/>
  <c r="O818" i="2"/>
  <c r="S314" i="2"/>
  <c r="O314" i="2"/>
  <c r="S1770" i="2"/>
  <c r="O1770" i="2"/>
  <c r="S1642" i="2"/>
  <c r="O1642" i="2"/>
  <c r="S1450" i="2"/>
  <c r="O1450" i="2"/>
  <c r="S1354" i="2"/>
  <c r="O1354" i="2"/>
  <c r="S1274" i="2"/>
  <c r="O1274" i="2"/>
  <c r="S1130" i="2"/>
  <c r="O1130" i="2"/>
  <c r="S898" i="2"/>
  <c r="O898" i="2"/>
  <c r="S686" i="2"/>
  <c r="O686" i="2"/>
  <c r="S338" i="2"/>
  <c r="O338" i="2"/>
  <c r="S194" i="2"/>
  <c r="O194" i="2"/>
  <c r="S1782" i="2"/>
  <c r="O1782" i="2"/>
  <c r="S1702" i="2"/>
  <c r="O1702" i="2"/>
  <c r="S1526" i="2"/>
  <c r="O1526" i="2"/>
  <c r="S1382" i="2"/>
  <c r="O1382" i="2"/>
  <c r="S1222" i="2"/>
  <c r="O1222" i="2"/>
  <c r="S958" i="2"/>
  <c r="O958" i="2"/>
  <c r="S810" i="2"/>
  <c r="O810" i="2"/>
  <c r="S618" i="2"/>
  <c r="O618" i="2"/>
  <c r="S330" i="2"/>
  <c r="O330" i="2"/>
  <c r="S102" i="2"/>
  <c r="O102" i="2"/>
  <c r="S546" i="2"/>
  <c r="O546" i="2"/>
  <c r="S954" i="2"/>
  <c r="O954" i="2"/>
  <c r="S802" i="2"/>
  <c r="O802" i="2"/>
  <c r="S1738" i="2"/>
  <c r="O1738" i="2"/>
  <c r="S1594" i="2"/>
  <c r="O1594" i="2"/>
  <c r="S1322" i="2"/>
  <c r="O1322" i="2"/>
  <c r="S986" i="2"/>
  <c r="O986" i="2"/>
  <c r="S530" i="2"/>
  <c r="O530" i="2"/>
  <c r="S42" i="2"/>
  <c r="O42" i="2"/>
  <c r="S1606" i="2"/>
  <c r="O1606" i="2"/>
  <c r="S1254" i="2"/>
  <c r="O1254" i="2"/>
  <c r="S894" i="2"/>
  <c r="O894" i="2"/>
  <c r="S522" i="2"/>
  <c r="O522" i="2"/>
  <c r="S58" i="2"/>
  <c r="O58" i="2"/>
  <c r="S1630" i="2"/>
  <c r="O1630" i="2"/>
  <c r="S1358" i="2"/>
  <c r="O1358" i="2"/>
  <c r="S1054" i="2"/>
  <c r="O1054" i="2"/>
  <c r="S570" i="2"/>
  <c r="O570" i="2"/>
  <c r="S178" i="2"/>
  <c r="O178" i="2"/>
  <c r="S1378" i="2"/>
  <c r="O1378" i="2"/>
  <c r="S1742" i="2"/>
  <c r="O1742" i="2"/>
  <c r="S1582" i="2"/>
  <c r="O1582" i="2"/>
  <c r="S1406" i="2"/>
  <c r="O1406" i="2"/>
  <c r="S1278" i="2"/>
  <c r="O1278" i="2"/>
  <c r="S1150" i="2"/>
  <c r="O1150" i="2"/>
  <c r="S906" i="2"/>
  <c r="O906" i="2"/>
  <c r="S754" i="2"/>
  <c r="O754" i="2"/>
  <c r="S410" i="2"/>
  <c r="O410" i="2"/>
  <c r="S250" i="2"/>
  <c r="O250" i="2"/>
  <c r="S90" i="2"/>
  <c r="O90" i="2"/>
  <c r="S1634" i="2"/>
  <c r="O1634" i="2"/>
  <c r="T16" i="2"/>
  <c r="T11" i="2"/>
  <c r="T20" i="2"/>
  <c r="Q11" i="2"/>
  <c r="T3" i="2"/>
  <c r="T35" i="2"/>
  <c r="Q36" i="2"/>
  <c r="Q17" i="2"/>
  <c r="T33" i="2"/>
  <c r="Q30" i="2"/>
  <c r="T12" i="2"/>
  <c r="T27" i="2"/>
  <c r="T13" i="2"/>
  <c r="T25" i="2"/>
  <c r="T37" i="2"/>
  <c r="T14" i="2"/>
  <c r="T24" i="2"/>
  <c r="T26" i="2"/>
  <c r="T38" i="2"/>
  <c r="T23" i="2"/>
  <c r="T15" i="2"/>
  <c r="T9" i="2"/>
  <c r="T21" i="2"/>
  <c r="Q16" i="2"/>
  <c r="T36" i="2"/>
  <c r="T10" i="2"/>
  <c r="T7" i="2"/>
  <c r="T22" i="2"/>
  <c r="T8" i="2"/>
  <c r="T34" i="2"/>
  <c r="T5" i="2"/>
  <c r="T19" i="2"/>
  <c r="T17" i="2"/>
  <c r="Q3" i="2"/>
  <c r="Q14" i="2"/>
  <c r="Q20" i="2"/>
  <c r="T4" i="2"/>
  <c r="T29" i="2"/>
  <c r="T28" i="2"/>
  <c r="T6" i="2"/>
  <c r="T32" i="2"/>
  <c r="T18" i="2"/>
  <c r="T31" i="2"/>
  <c r="T30" i="2"/>
  <c r="Q19" i="2"/>
  <c r="Q33" i="2"/>
  <c r="Q4" i="2"/>
  <c r="Q12" i="2"/>
  <c r="N1534" i="2"/>
  <c r="P1534" i="2" s="1"/>
  <c r="S1534" i="2"/>
  <c r="N1134" i="2"/>
  <c r="P1134" i="2" s="1"/>
  <c r="S1134" i="2"/>
  <c r="N378" i="2"/>
  <c r="P378" i="2" s="1"/>
  <c r="S378" i="2"/>
  <c r="N1598" i="2"/>
  <c r="P1598" i="2" s="1"/>
  <c r="S1598" i="2"/>
  <c r="N1294" i="2"/>
  <c r="P1294" i="2" s="1"/>
  <c r="S1294" i="2"/>
  <c r="N946" i="2"/>
  <c r="P946" i="2" s="1"/>
  <c r="S946" i="2"/>
  <c r="N442" i="2"/>
  <c r="P442" i="2" s="1"/>
  <c r="S442" i="2"/>
  <c r="N1298" i="2"/>
  <c r="P1298" i="2" s="1"/>
  <c r="S1298" i="2"/>
  <c r="N1250" i="2"/>
  <c r="P1250" i="2" s="1"/>
  <c r="S1250" i="2"/>
  <c r="N1794" i="2"/>
  <c r="P1794" i="2" s="1"/>
  <c r="S1794" i="2"/>
  <c r="N1730" i="2"/>
  <c r="P1730" i="2" s="1"/>
  <c r="S1730" i="2"/>
  <c r="Q7" i="2"/>
  <c r="Q22" i="2"/>
  <c r="Q25" i="2"/>
  <c r="Q9" i="2"/>
  <c r="Q28" i="2"/>
  <c r="N1754" i="2"/>
  <c r="P1754" i="2" s="1"/>
  <c r="S1754" i="2"/>
  <c r="N1610" i="2"/>
  <c r="P1610" i="2" s="1"/>
  <c r="S1610" i="2"/>
  <c r="N1434" i="2"/>
  <c r="P1434" i="2" s="1"/>
  <c r="S1434" i="2"/>
  <c r="N1338" i="2"/>
  <c r="P1338" i="2" s="1"/>
  <c r="S1338" i="2"/>
  <c r="N1258" i="2"/>
  <c r="P1258" i="2" s="1"/>
  <c r="S1258" i="2"/>
  <c r="N1114" i="2"/>
  <c r="P1114" i="2" s="1"/>
  <c r="S1114" i="2"/>
  <c r="N878" i="2"/>
  <c r="P878" i="2" s="1"/>
  <c r="S878" i="2"/>
  <c r="N658" i="2"/>
  <c r="P658" i="2" s="1"/>
  <c r="S658" i="2"/>
  <c r="N306" i="2"/>
  <c r="P306" i="2" s="1"/>
  <c r="S306" i="2"/>
  <c r="N86" i="2"/>
  <c r="P86" i="2" s="1"/>
  <c r="S86" i="2"/>
  <c r="N1766" i="2"/>
  <c r="P1766" i="2" s="1"/>
  <c r="S1766" i="2"/>
  <c r="N1638" i="2"/>
  <c r="P1638" i="2" s="1"/>
  <c r="S1638" i="2"/>
  <c r="N1446" i="2"/>
  <c r="P1446" i="2" s="1"/>
  <c r="S1446" i="2"/>
  <c r="N1318" i="2"/>
  <c r="P1318" i="2" s="1"/>
  <c r="S1318" i="2"/>
  <c r="N1126" i="2"/>
  <c r="P1126" i="2" s="1"/>
  <c r="S1126" i="2"/>
  <c r="N938" i="2"/>
  <c r="P938" i="2" s="1"/>
  <c r="S938" i="2"/>
  <c r="N766" i="2"/>
  <c r="P766" i="2" s="1"/>
  <c r="S766" i="2"/>
  <c r="N554" i="2"/>
  <c r="P554" i="2" s="1"/>
  <c r="S554" i="2"/>
  <c r="N298" i="2"/>
  <c r="P298" i="2" s="1"/>
  <c r="S298" i="2"/>
  <c r="N82" i="2"/>
  <c r="P82" i="2" s="1"/>
  <c r="S82" i="2"/>
  <c r="N1314" i="2"/>
  <c r="P1314" i="2" s="1"/>
  <c r="S1314" i="2"/>
  <c r="N322" i="2"/>
  <c r="P322" i="2" s="1"/>
  <c r="S322" i="2"/>
  <c r="N1138" i="2"/>
  <c r="P1138" i="2" s="1"/>
  <c r="S1138" i="2"/>
  <c r="N98" i="2"/>
  <c r="P98" i="2" s="1"/>
  <c r="S98" i="2"/>
  <c r="N1102" i="2"/>
  <c r="P1102" i="2" s="1"/>
  <c r="S1102" i="2"/>
  <c r="N1778" i="2"/>
  <c r="P1778" i="2" s="1"/>
  <c r="S1778" i="2"/>
  <c r="N1602" i="2"/>
  <c r="P1602" i="2" s="1"/>
  <c r="S1602" i="2"/>
  <c r="N762" i="2"/>
  <c r="P762" i="2" s="1"/>
  <c r="S762" i="2"/>
  <c r="N1410" i="2"/>
  <c r="P1410" i="2" s="1"/>
  <c r="S1410" i="2"/>
  <c r="Q35" i="2"/>
  <c r="Q27" i="2"/>
  <c r="Q34" i="2"/>
  <c r="Q18" i="2"/>
  <c r="Q37" i="2"/>
  <c r="Q21" i="2"/>
  <c r="Q5" i="2"/>
  <c r="Q24" i="2"/>
  <c r="Q8" i="2"/>
  <c r="N1710" i="2"/>
  <c r="P1710" i="2" s="1"/>
  <c r="S1710" i="2"/>
  <c r="N1262" i="2"/>
  <c r="P1262" i="2" s="1"/>
  <c r="S1262" i="2"/>
  <c r="N666" i="2"/>
  <c r="P666" i="2" s="1"/>
  <c r="S666" i="2"/>
  <c r="N910" i="2"/>
  <c r="P910" i="2" s="1"/>
  <c r="S910" i="2"/>
  <c r="N1426" i="2"/>
  <c r="P1426" i="2" s="1"/>
  <c r="S1426" i="2"/>
  <c r="N1586" i="2"/>
  <c r="P1586" i="2" s="1"/>
  <c r="S1586" i="2"/>
  <c r="N1234" i="2"/>
  <c r="P1234" i="2" s="1"/>
  <c r="S1234" i="2"/>
  <c r="N1786" i="2"/>
  <c r="P1786" i="2" s="1"/>
  <c r="S1786" i="2"/>
  <c r="N1706" i="2"/>
  <c r="P1706" i="2" s="1"/>
  <c r="S1706" i="2"/>
  <c r="N1530" i="2"/>
  <c r="P1530" i="2" s="1"/>
  <c r="S1530" i="2"/>
  <c r="N1370" i="2"/>
  <c r="P1370" i="2" s="1"/>
  <c r="S1370" i="2"/>
  <c r="N1290" i="2"/>
  <c r="P1290" i="2" s="1"/>
  <c r="S1290" i="2"/>
  <c r="N1226" i="2"/>
  <c r="P1226" i="2" s="1"/>
  <c r="S1226" i="2"/>
  <c r="N942" i="2"/>
  <c r="P942" i="2" s="1"/>
  <c r="S942" i="2"/>
  <c r="N706" i="2"/>
  <c r="P706" i="2" s="1"/>
  <c r="S706" i="2"/>
  <c r="N434" i="2"/>
  <c r="P434" i="2" s="1"/>
  <c r="S434" i="2"/>
  <c r="N242" i="2"/>
  <c r="P242" i="2" s="1"/>
  <c r="S242" i="2"/>
  <c r="N1798" i="2"/>
  <c r="P1798" i="2" s="1"/>
  <c r="S1798" i="2"/>
  <c r="N1734" i="2"/>
  <c r="P1734" i="2" s="1"/>
  <c r="S1734" i="2"/>
  <c r="N1590" i="2"/>
  <c r="P1590" i="2" s="1"/>
  <c r="S1590" i="2"/>
  <c r="N1398" i="2"/>
  <c r="P1398" i="2" s="1"/>
  <c r="S1398" i="2"/>
  <c r="N1238" i="2"/>
  <c r="P1238" i="2" s="1"/>
  <c r="S1238" i="2"/>
  <c r="N978" i="2"/>
  <c r="P978" i="2" s="1"/>
  <c r="S978" i="2"/>
  <c r="N874" i="2"/>
  <c r="P874" i="2" s="1"/>
  <c r="S874" i="2"/>
  <c r="N682" i="2"/>
  <c r="P682" i="2" s="1"/>
  <c r="S682" i="2"/>
  <c r="N362" i="2"/>
  <c r="P362" i="2" s="1"/>
  <c r="S362" i="2"/>
  <c r="N186" i="2"/>
  <c r="P186" i="2" s="1"/>
  <c r="S186" i="2"/>
  <c r="N1682" i="2"/>
  <c r="P1682" i="2" s="1"/>
  <c r="S1682" i="2"/>
  <c r="N698" i="2"/>
  <c r="P698" i="2" s="1"/>
  <c r="S698" i="2"/>
  <c r="N974" i="2"/>
  <c r="P974" i="2" s="1"/>
  <c r="S974" i="2"/>
  <c r="N258" i="2"/>
  <c r="P258" i="2" s="1"/>
  <c r="S258" i="2"/>
  <c r="N1746" i="2"/>
  <c r="P1746" i="2" s="1"/>
  <c r="S1746" i="2"/>
  <c r="N1058" i="2"/>
  <c r="P1058" i="2" s="1"/>
  <c r="S1058" i="2"/>
  <c r="N386" i="2"/>
  <c r="P386" i="2" s="1"/>
  <c r="S386" i="2"/>
  <c r="N54" i="2"/>
  <c r="P54" i="2" s="1"/>
  <c r="S54" i="2"/>
  <c r="Q31" i="2"/>
  <c r="Q23" i="2"/>
  <c r="Q26" i="2"/>
  <c r="Q10" i="2"/>
  <c r="Q29" i="2"/>
  <c r="Q13" i="2"/>
  <c r="Q32" i="2"/>
  <c r="N1790" i="2"/>
  <c r="P1790" i="2" s="1"/>
  <c r="S1790" i="2"/>
  <c r="N1374" i="2"/>
  <c r="P1374" i="2" s="1"/>
  <c r="S1374" i="2"/>
  <c r="N882" i="2"/>
  <c r="P882" i="2" s="1"/>
  <c r="S882" i="2"/>
  <c r="N198" i="2"/>
  <c r="P198" i="2" s="1"/>
  <c r="S198" i="2"/>
  <c r="N50" i="2"/>
  <c r="P50" i="2" s="1"/>
  <c r="S50" i="2"/>
  <c r="N1122" i="2"/>
  <c r="P1122" i="2" s="1"/>
  <c r="S1122" i="2"/>
  <c r="N930" i="2"/>
  <c r="P930" i="2" s="1"/>
  <c r="S930" i="2"/>
  <c r="N1762" i="2"/>
  <c r="P1762" i="2" s="1"/>
  <c r="S1762" i="2"/>
  <c r="N1758" i="2"/>
  <c r="P1758" i="2" s="1"/>
  <c r="S1758" i="2"/>
  <c r="N1438" i="2"/>
  <c r="P1438" i="2" s="1"/>
  <c r="S1438" i="2"/>
  <c r="N1230" i="2"/>
  <c r="P1230" i="2" s="1"/>
  <c r="S1230" i="2"/>
  <c r="N798" i="2"/>
  <c r="P798" i="2" s="1"/>
  <c r="S798" i="2"/>
  <c r="N282" i="2"/>
  <c r="P282" i="2" s="1"/>
  <c r="S282" i="2"/>
  <c r="N154" i="2"/>
  <c r="P154" i="2" s="1"/>
  <c r="S154" i="2"/>
  <c r="N1362" i="2"/>
  <c r="P1362" i="2" s="1"/>
  <c r="S1362" i="2"/>
  <c r="N718" i="2"/>
  <c r="P718" i="2" s="1"/>
  <c r="S718" i="2"/>
  <c r="Q15" i="2"/>
  <c r="Q6" i="2"/>
  <c r="Q41" i="2"/>
  <c r="Q39" i="2"/>
  <c r="Q40" i="2"/>
  <c r="Q38" i="2"/>
  <c r="N642" i="2"/>
  <c r="P642" i="2" s="1"/>
  <c r="N1774" i="2"/>
  <c r="P1774" i="2" s="1"/>
  <c r="N1630" i="2"/>
  <c r="P1630" i="2" s="1"/>
  <c r="N1454" i="2"/>
  <c r="P1454" i="2" s="1"/>
  <c r="N1358" i="2"/>
  <c r="P1358" i="2" s="1"/>
  <c r="N1246" i="2"/>
  <c r="P1246" i="2" s="1"/>
  <c r="N1054" i="2"/>
  <c r="P1054" i="2" s="1"/>
  <c r="N818" i="2"/>
  <c r="P818" i="2" s="1"/>
  <c r="N570" i="2"/>
  <c r="P570" i="2" s="1"/>
  <c r="N314" i="2"/>
  <c r="P314" i="2" s="1"/>
  <c r="N178" i="2"/>
  <c r="P178" i="2" s="1"/>
  <c r="N1770" i="2"/>
  <c r="P1770" i="2" s="1"/>
  <c r="N1642" i="2"/>
  <c r="P1642" i="2" s="1"/>
  <c r="N1450" i="2"/>
  <c r="P1450" i="2" s="1"/>
  <c r="N1354" i="2"/>
  <c r="P1354" i="2" s="1"/>
  <c r="N1274" i="2"/>
  <c r="P1274" i="2" s="1"/>
  <c r="N1130" i="2"/>
  <c r="P1130" i="2" s="1"/>
  <c r="N898" i="2"/>
  <c r="P898" i="2" s="1"/>
  <c r="N686" i="2"/>
  <c r="P686" i="2" s="1"/>
  <c r="N338" i="2"/>
  <c r="P338" i="2" s="1"/>
  <c r="N194" i="2"/>
  <c r="P194" i="2" s="1"/>
  <c r="N1782" i="2"/>
  <c r="P1782" i="2" s="1"/>
  <c r="N1702" i="2"/>
  <c r="P1702" i="2" s="1"/>
  <c r="N1526" i="2"/>
  <c r="P1526" i="2" s="1"/>
  <c r="N1382" i="2"/>
  <c r="P1382" i="2" s="1"/>
  <c r="N1222" i="2"/>
  <c r="P1222" i="2" s="1"/>
  <c r="N958" i="2"/>
  <c r="P958" i="2" s="1"/>
  <c r="N810" i="2"/>
  <c r="P810" i="2" s="1"/>
  <c r="N618" i="2"/>
  <c r="P618" i="2" s="1"/>
  <c r="N330" i="2"/>
  <c r="P330" i="2" s="1"/>
  <c r="N102" i="2"/>
  <c r="P102" i="2" s="1"/>
  <c r="N1378" i="2"/>
  <c r="P1378" i="2" s="1"/>
  <c r="T40" i="2"/>
  <c r="T41" i="2"/>
  <c r="T39" i="2"/>
  <c r="N802" i="2"/>
  <c r="P802" i="2" s="1"/>
  <c r="N954" i="2"/>
  <c r="P954" i="2" s="1"/>
  <c r="N1634" i="2"/>
  <c r="P1634" i="2" s="1"/>
  <c r="N546" i="2"/>
  <c r="P546" i="2" s="1"/>
  <c r="N1742" i="2"/>
  <c r="P1742" i="2" s="1"/>
  <c r="N1582" i="2"/>
  <c r="P1582" i="2" s="1"/>
  <c r="N1406" i="2"/>
  <c r="P1406" i="2" s="1"/>
  <c r="N1278" i="2"/>
  <c r="P1278" i="2" s="1"/>
  <c r="N1150" i="2"/>
  <c r="P1150" i="2" s="1"/>
  <c r="N906" i="2"/>
  <c r="P906" i="2" s="1"/>
  <c r="N754" i="2"/>
  <c r="P754" i="2" s="1"/>
  <c r="N410" i="2"/>
  <c r="P410" i="2" s="1"/>
  <c r="N250" i="2"/>
  <c r="P250" i="2" s="1"/>
  <c r="N90" i="2"/>
  <c r="P90" i="2" s="1"/>
  <c r="N1738" i="2"/>
  <c r="P1738" i="2" s="1"/>
  <c r="N1594" i="2"/>
  <c r="P1594" i="2" s="1"/>
  <c r="N1402" i="2"/>
  <c r="P1402" i="2" s="1"/>
  <c r="N1322" i="2"/>
  <c r="P1322" i="2" s="1"/>
  <c r="N1242" i="2"/>
  <c r="P1242" i="2" s="1"/>
  <c r="N986" i="2"/>
  <c r="P986" i="2" s="1"/>
  <c r="N814" i="2"/>
  <c r="P814" i="2" s="1"/>
  <c r="N530" i="2"/>
  <c r="P530" i="2" s="1"/>
  <c r="N274" i="2"/>
  <c r="P274" i="2" s="1"/>
  <c r="N42" i="2"/>
  <c r="P42" i="2" s="1"/>
  <c r="N1750" i="2"/>
  <c r="P1750" i="2" s="1"/>
  <c r="N1606" i="2"/>
  <c r="P1606" i="2" s="1"/>
  <c r="N1414" i="2"/>
  <c r="P1414" i="2" s="1"/>
  <c r="N1254" i="2"/>
  <c r="P1254" i="2" s="1"/>
  <c r="N1086" i="2"/>
  <c r="P1086" i="2" s="1"/>
  <c r="N894" i="2"/>
  <c r="P894" i="2" s="1"/>
  <c r="N702" i="2"/>
  <c r="P702" i="2" s="1"/>
  <c r="N522" i="2"/>
  <c r="P522" i="2" s="1"/>
  <c r="N234" i="2"/>
  <c r="P234" i="2" s="1"/>
  <c r="N58" i="2"/>
  <c r="P58" i="2" s="1"/>
  <c r="W101" i="2" l="1"/>
  <c r="W100" i="2"/>
  <c r="W157" i="2"/>
  <c r="W158" i="2"/>
  <c r="W155" i="2"/>
  <c r="W156" i="2"/>
  <c r="W191" i="2"/>
  <c r="W187" i="2"/>
  <c r="W190" i="2"/>
  <c r="W188" i="2"/>
  <c r="W192" i="2"/>
  <c r="W193" i="2"/>
  <c r="W194" i="2"/>
  <c r="W48" i="2"/>
  <c r="W47" i="2"/>
  <c r="W42" i="2"/>
  <c r="W43" i="2"/>
  <c r="W45" i="2"/>
  <c r="W44" i="2"/>
  <c r="W99" i="2"/>
  <c r="W56" i="2"/>
  <c r="W55" i="2"/>
  <c r="W98" i="2"/>
  <c r="Q528" i="2"/>
  <c r="T411" i="2"/>
  <c r="T445" i="2"/>
  <c r="T49" i="2"/>
  <c r="T47" i="2"/>
  <c r="T78" i="2"/>
  <c r="Q876" i="2"/>
  <c r="Q921" i="2"/>
  <c r="Q1177" i="2"/>
  <c r="Q898" i="2"/>
  <c r="Q1489" i="2"/>
  <c r="Q1745" i="2"/>
  <c r="Q1254" i="2"/>
  <c r="Q1562" i="2"/>
  <c r="Q1690" i="2"/>
  <c r="Q1424" i="2"/>
  <c r="Q1162" i="2"/>
  <c r="Q1427" i="2"/>
  <c r="Q1519" i="2"/>
  <c r="Q1583" i="2"/>
  <c r="Q1647" i="2"/>
  <c r="Q1711" i="2"/>
  <c r="Q1775" i="2"/>
  <c r="Q846" i="2"/>
  <c r="Q1134" i="2"/>
  <c r="Q1420" i="2"/>
  <c r="Q1644" i="2"/>
  <c r="Q1488" i="2"/>
  <c r="Q1744" i="2"/>
  <c r="Q1540" i="2"/>
  <c r="Q1796" i="2"/>
  <c r="Q940" i="2"/>
  <c r="Q937" i="2"/>
  <c r="Q1193" i="2"/>
  <c r="Q962" i="2"/>
  <c r="Q1505" i="2"/>
  <c r="Q1761" i="2"/>
  <c r="Q1295" i="2"/>
  <c r="Q1566" i="2"/>
  <c r="Q1694" i="2"/>
  <c r="Q1432" i="2"/>
  <c r="Q1178" i="2"/>
  <c r="Q1431" i="2"/>
  <c r="Q1523" i="2"/>
  <c r="Q1587" i="2"/>
  <c r="Q1651" i="2"/>
  <c r="Q1715" i="2"/>
  <c r="Q1779" i="2"/>
  <c r="Q862" i="2"/>
  <c r="Q1166" i="2"/>
  <c r="Q1428" i="2"/>
  <c r="Q1660" i="2"/>
  <c r="Q1504" i="2"/>
  <c r="Q1760" i="2"/>
  <c r="Q1556" i="2"/>
  <c r="Q1464" i="2"/>
  <c r="Q762" i="2"/>
  <c r="Q1081" i="2"/>
  <c r="Q1337" i="2"/>
  <c r="Q1393" i="2"/>
  <c r="Q1649" i="2"/>
  <c r="Q870" i="2"/>
  <c r="Q1482" i="2"/>
  <c r="Q1642" i="2"/>
  <c r="Q1246" i="2"/>
  <c r="Q970" i="2"/>
  <c r="Q1378" i="2"/>
  <c r="Q1487" i="2"/>
  <c r="Q1559" i="2"/>
  <c r="Q1623" i="2"/>
  <c r="Q1687" i="2"/>
  <c r="Q1751" i="2"/>
  <c r="Q654" i="2"/>
  <c r="Q1038" i="2"/>
  <c r="Q1363" i="2"/>
  <c r="Q1548" i="2"/>
  <c r="Q1456" i="2"/>
  <c r="Q1712" i="2"/>
  <c r="Q1508" i="2"/>
  <c r="Q1764" i="2"/>
  <c r="Q809" i="2"/>
  <c r="Q1097" i="2"/>
  <c r="Q1353" i="2"/>
  <c r="Q1409" i="2"/>
  <c r="Q1665" i="2"/>
  <c r="Q934" i="2"/>
  <c r="Q1498" i="2"/>
  <c r="Q1646" i="2"/>
  <c r="Q1275" i="2"/>
  <c r="Q986" i="2"/>
  <c r="Q1383" i="2"/>
  <c r="Q1491" i="2"/>
  <c r="Q1563" i="2"/>
  <c r="Q1627" i="2"/>
  <c r="Q1691" i="2"/>
  <c r="Q1755" i="2"/>
  <c r="Q718" i="2"/>
  <c r="Q1054" i="2"/>
  <c r="Q1379" i="2"/>
  <c r="Q1564" i="2"/>
  <c r="Q1528" i="2"/>
  <c r="Q1664" i="2"/>
  <c r="Q1460" i="2"/>
  <c r="Q1716" i="2"/>
  <c r="Q1736" i="2"/>
  <c r="Q1191" i="2"/>
  <c r="Q871" i="2"/>
  <c r="Q625" i="2"/>
  <c r="Q505" i="2"/>
  <c r="Q1407" i="2"/>
  <c r="Q1082" i="2"/>
  <c r="Q1371" i="2"/>
  <c r="Q1670" i="2"/>
  <c r="Q1542" i="2"/>
  <c r="Q1414" i="2"/>
  <c r="Q1110" i="2"/>
  <c r="Q1774" i="2"/>
  <c r="Q1645" i="2"/>
  <c r="Q1389" i="2"/>
  <c r="Q1333" i="2"/>
  <c r="Q1077" i="2"/>
  <c r="Q746" i="2"/>
  <c r="Q1047" i="2"/>
  <c r="Q1515" i="2"/>
  <c r="Q1002" i="2"/>
  <c r="Q1650" i="2"/>
  <c r="Q1394" i="2"/>
  <c r="Q1734" i="2"/>
  <c r="Q1561" i="2"/>
  <c r="Q1186" i="2"/>
  <c r="Q1249" i="2"/>
  <c r="Q993" i="2"/>
  <c r="Q1164" i="2"/>
  <c r="Q393" i="2"/>
  <c r="Q1438" i="2"/>
  <c r="Q1392" i="2"/>
  <c r="Q1605" i="2"/>
  <c r="Q1318" i="2"/>
  <c r="Q1293" i="2"/>
  <c r="Q1037" i="2"/>
  <c r="Q1340" i="2"/>
  <c r="Q887" i="2"/>
  <c r="Q833" i="2"/>
  <c r="Q1252" i="2"/>
  <c r="Q996" i="2"/>
  <c r="Q614" i="2"/>
  <c r="Q1055" i="2"/>
  <c r="Q798" i="2"/>
  <c r="Q617" i="2"/>
  <c r="Q668" i="2"/>
  <c r="Q751" i="2"/>
  <c r="Q381" i="2"/>
  <c r="Q356" i="2"/>
  <c r="Q581" i="2"/>
  <c r="Q1152" i="2"/>
  <c r="Q896" i="2"/>
  <c r="Q1211" i="2"/>
  <c r="Q955" i="2"/>
  <c r="Q773" i="2"/>
  <c r="Q442" i="2"/>
  <c r="Q545" i="2"/>
  <c r="Q651" i="2"/>
  <c r="Q44" i="2"/>
  <c r="Q108" i="2"/>
  <c r="Q172" i="2"/>
  <c r="Q236" i="2"/>
  <c r="Q300" i="2"/>
  <c r="Q85" i="2"/>
  <c r="Q149" i="2"/>
  <c r="Q213" i="2"/>
  <c r="Q277" i="2"/>
  <c r="Q58" i="2"/>
  <c r="Q122" i="2"/>
  <c r="Q186" i="2"/>
  <c r="Q250" i="2"/>
  <c r="Q314" i="2"/>
  <c r="Q199" i="2"/>
  <c r="Q362" i="2"/>
  <c r="Q43" i="2"/>
  <c r="Q299" i="2"/>
  <c r="Q387" i="2"/>
  <c r="Q451" i="2"/>
  <c r="Q515" i="2"/>
  <c r="Q48" i="2"/>
  <c r="Q112" i="2"/>
  <c r="Q176" i="2"/>
  <c r="Q240" i="2"/>
  <c r="Q304" i="2"/>
  <c r="Q73" i="2"/>
  <c r="Q137" i="2"/>
  <c r="Q201" i="2"/>
  <c r="Q265" i="2"/>
  <c r="Q46" i="2"/>
  <c r="Q110" i="2"/>
  <c r="Q174" i="2"/>
  <c r="Q238" i="2"/>
  <c r="Q302" i="2"/>
  <c r="Q151" i="2"/>
  <c r="Q350" i="2"/>
  <c r="Q414" i="2"/>
  <c r="Q251" i="2"/>
  <c r="Q375" i="2"/>
  <c r="Q439" i="2"/>
  <c r="Q503" i="2"/>
  <c r="Q567" i="2"/>
  <c r="Q100" i="2"/>
  <c r="Q164" i="2"/>
  <c r="Q228" i="2"/>
  <c r="Q292" i="2"/>
  <c r="Q61" i="2"/>
  <c r="Q125" i="2"/>
  <c r="Q189" i="2"/>
  <c r="Q253" i="2"/>
  <c r="Q317" i="2"/>
  <c r="Q98" i="2"/>
  <c r="Q162" i="2"/>
  <c r="Q226" i="2"/>
  <c r="Q290" i="2"/>
  <c r="Q295" i="2"/>
  <c r="Q386" i="2"/>
  <c r="Q203" i="2"/>
  <c r="Q363" i="2"/>
  <c r="Q427" i="2"/>
  <c r="Q491" i="2"/>
  <c r="Q555" i="2"/>
  <c r="Q88" i="2"/>
  <c r="Q152" i="2"/>
  <c r="Q216" i="2"/>
  <c r="Q280" i="2"/>
  <c r="Q49" i="2"/>
  <c r="Q113" i="2"/>
  <c r="Q177" i="2"/>
  <c r="Q241" i="2"/>
  <c r="Q305" i="2"/>
  <c r="Q86" i="2"/>
  <c r="Q150" i="2"/>
  <c r="Q214" i="2"/>
  <c r="Q278" i="2"/>
  <c r="Q342" i="2"/>
  <c r="Q247" i="2"/>
  <c r="Q374" i="2"/>
  <c r="Q155" i="2"/>
  <c r="Q351" i="2"/>
  <c r="Q415" i="2"/>
  <c r="Q479" i="2"/>
  <c r="Q543" i="2"/>
  <c r="Q63" i="2"/>
  <c r="Q319" i="2"/>
  <c r="Q392" i="2"/>
  <c r="Q456" i="2"/>
  <c r="Q520" i="2"/>
  <c r="Q584" i="2"/>
  <c r="Q438" i="2"/>
  <c r="Q566" i="2"/>
  <c r="Q643" i="2"/>
  <c r="Q707" i="2"/>
  <c r="Q771" i="2"/>
  <c r="Q433" i="2"/>
  <c r="Q561" i="2"/>
  <c r="Q640" i="2"/>
  <c r="Q704" i="2"/>
  <c r="Q768" i="2"/>
  <c r="Q458" i="2"/>
  <c r="Q586" i="2"/>
  <c r="Q653" i="2"/>
  <c r="Q717" i="2"/>
  <c r="Q321" i="2"/>
  <c r="Q738" i="2"/>
  <c r="Q835" i="2"/>
  <c r="Q899" i="2"/>
  <c r="Q963" i="2"/>
  <c r="Q1027" i="2"/>
  <c r="Q1091" i="2"/>
  <c r="Q1155" i="2"/>
  <c r="Q1219" i="2"/>
  <c r="Q409" i="2"/>
  <c r="Q758" i="2"/>
  <c r="Q840" i="2"/>
  <c r="Q904" i="2"/>
  <c r="Q968" i="2"/>
  <c r="Q1032" i="2"/>
  <c r="Q1096" i="2"/>
  <c r="Q1160" i="2"/>
  <c r="Q1224" i="2"/>
  <c r="Q1288" i="2"/>
  <c r="Q1352" i="2"/>
  <c r="Q79" i="2"/>
  <c r="Q327" i="2"/>
  <c r="Q396" i="2"/>
  <c r="Q460" i="2"/>
  <c r="Q524" i="2"/>
  <c r="Q588" i="2"/>
  <c r="Q446" i="2"/>
  <c r="Q574" i="2"/>
  <c r="Q647" i="2"/>
  <c r="Q711" i="2"/>
  <c r="Q579" i="2"/>
  <c r="Q287" i="2"/>
  <c r="Q384" i="2"/>
  <c r="Q448" i="2"/>
  <c r="Q512" i="2"/>
  <c r="Q576" i="2"/>
  <c r="Q422" i="2"/>
  <c r="Q550" i="2"/>
  <c r="Q635" i="2"/>
  <c r="Q699" i="2"/>
  <c r="Q763" i="2"/>
  <c r="Q353" i="2"/>
  <c r="Q513" i="2"/>
  <c r="Q616" i="2"/>
  <c r="Q680" i="2"/>
  <c r="Q744" i="2"/>
  <c r="Q405" i="2"/>
  <c r="Q538" i="2"/>
  <c r="Q629" i="2"/>
  <c r="Q693" i="2"/>
  <c r="Q757" i="2"/>
  <c r="Q642" i="2"/>
  <c r="Q811" i="2"/>
  <c r="Q875" i="2"/>
  <c r="Q939" i="2"/>
  <c r="Q1003" i="2"/>
  <c r="Q1067" i="2"/>
  <c r="Q1131" i="2"/>
  <c r="Q1195" i="2"/>
  <c r="Q1259" i="2"/>
  <c r="Q662" i="2"/>
  <c r="Q816" i="2"/>
  <c r="Q880" i="2"/>
  <c r="Q944" i="2"/>
  <c r="Q1008" i="2"/>
  <c r="Q1072" i="2"/>
  <c r="Q1136" i="2"/>
  <c r="Q1200" i="2"/>
  <c r="Q1264" i="2"/>
  <c r="Q1328" i="2"/>
  <c r="Q453" i="2"/>
  <c r="Q774" i="2"/>
  <c r="Q845" i="2"/>
  <c r="Q111" i="2"/>
  <c r="Q339" i="2"/>
  <c r="Q404" i="2"/>
  <c r="Q468" i="2"/>
  <c r="Q532" i="2"/>
  <c r="Q275" i="2"/>
  <c r="Q494" i="2"/>
  <c r="Q607" i="2"/>
  <c r="Q671" i="2"/>
  <c r="Q735" i="2"/>
  <c r="Q799" i="2"/>
  <c r="Q457" i="2"/>
  <c r="Q585" i="2"/>
  <c r="Q652" i="2"/>
  <c r="Q716" i="2"/>
  <c r="Q179" i="2"/>
  <c r="Q482" i="2"/>
  <c r="Q601" i="2"/>
  <c r="Q665" i="2"/>
  <c r="Q729" i="2"/>
  <c r="Q469" i="2"/>
  <c r="Q777" i="2"/>
  <c r="Q847" i="2"/>
  <c r="Q911" i="2"/>
  <c r="Q975" i="2"/>
  <c r="Q1039" i="2"/>
  <c r="Q1103" i="2"/>
  <c r="Q1167" i="2"/>
  <c r="Q1231" i="2"/>
  <c r="Q509" i="2"/>
  <c r="Q784" i="2"/>
  <c r="Q852" i="2"/>
  <c r="Q916" i="2"/>
  <c r="Q980" i="2"/>
  <c r="Q1044" i="2"/>
  <c r="Q1108" i="2"/>
  <c r="Q1172" i="2"/>
  <c r="Q1236" i="2"/>
  <c r="Q1300" i="2"/>
  <c r="Q1364" i="2"/>
  <c r="Q666" i="2"/>
  <c r="Q817" i="2"/>
  <c r="Q791" i="2"/>
  <c r="Q692" i="2"/>
  <c r="Q641" i="2"/>
  <c r="Q823" i="2"/>
  <c r="Q1079" i="2"/>
  <c r="Q710" i="2"/>
  <c r="Q1020" i="2"/>
  <c r="Q1276" i="2"/>
  <c r="Q785" i="2"/>
  <c r="Q893" i="2"/>
  <c r="Q957" i="2"/>
  <c r="Q1021" i="2"/>
  <c r="Q1085" i="2"/>
  <c r="Q1149" i="2"/>
  <c r="Q1213" i="2"/>
  <c r="Q1277" i="2"/>
  <c r="Q1341" i="2"/>
  <c r="Q781" i="2"/>
  <c r="Q1042" i="2"/>
  <c r="Q1286" i="2"/>
  <c r="Q1397" i="2"/>
  <c r="Q1461" i="2"/>
  <c r="Q1525" i="2"/>
  <c r="Q1589" i="2"/>
  <c r="Q1653" i="2"/>
  <c r="Q1717" i="2"/>
  <c r="Q1781" i="2"/>
  <c r="Q1786" i="2"/>
  <c r="Q886" i="2"/>
  <c r="Q1142" i="2"/>
  <c r="Q1335" i="2"/>
  <c r="Q1422" i="2"/>
  <c r="Q1486" i="2"/>
  <c r="Q441" i="2"/>
  <c r="Q51" i="2"/>
  <c r="Q721" i="2"/>
  <c r="Q903" i="2"/>
  <c r="Q1159" i="2"/>
  <c r="Q844" i="2"/>
  <c r="Q1100" i="2"/>
  <c r="Q1356" i="2"/>
  <c r="Q825" i="2"/>
  <c r="Q913" i="2"/>
  <c r="Q977" i="2"/>
  <c r="Q1041" i="2"/>
  <c r="Q1105" i="2"/>
  <c r="Q1169" i="2"/>
  <c r="Q1233" i="2"/>
  <c r="Q1297" i="2"/>
  <c r="Q1361" i="2"/>
  <c r="Q866" i="2"/>
  <c r="Q1122" i="2"/>
  <c r="Q1326" i="2"/>
  <c r="Q1417" i="2"/>
  <c r="Q1481" i="2"/>
  <c r="Q1545" i="2"/>
  <c r="Q1609" i="2"/>
  <c r="Q1673" i="2"/>
  <c r="Q1737" i="2"/>
  <c r="Q1801" i="2"/>
  <c r="Q377" i="2"/>
  <c r="Q966" i="2"/>
  <c r="Q1222" i="2"/>
  <c r="Q1375" i="2"/>
  <c r="Q1442" i="2"/>
  <c r="Q1506" i="2"/>
  <c r="Q1570" i="2"/>
  <c r="Q1634" i="2"/>
  <c r="Q1698" i="2"/>
  <c r="Q1182" i="2"/>
  <c r="Q1444" i="2"/>
  <c r="Q938" i="2"/>
  <c r="Q1194" i="2"/>
  <c r="Q1362" i="2"/>
  <c r="Q1435" i="2"/>
  <c r="Q1499" i="2"/>
  <c r="Q596" i="2"/>
  <c r="Q498" i="2"/>
  <c r="Q533" i="2"/>
  <c r="Q983" i="2"/>
  <c r="Q1239" i="2"/>
  <c r="Q924" i="2"/>
  <c r="Q1180" i="2"/>
  <c r="Q618" i="2"/>
  <c r="Q869" i="2"/>
  <c r="Q933" i="2"/>
  <c r="Q997" i="2"/>
  <c r="Q1061" i="2"/>
  <c r="Q1125" i="2"/>
  <c r="Q1189" i="2"/>
  <c r="Q1253" i="2"/>
  <c r="Q1317" i="2"/>
  <c r="Q1381" i="2"/>
  <c r="Q946" i="2"/>
  <c r="Q1202" i="2"/>
  <c r="Q1366" i="2"/>
  <c r="Q1437" i="2"/>
  <c r="Q1501" i="2"/>
  <c r="Q1565" i="2"/>
  <c r="Q1629" i="2"/>
  <c r="Q1693" i="2"/>
  <c r="Q1757" i="2"/>
  <c r="Q60" i="2"/>
  <c r="Q124" i="2"/>
  <c r="Q188" i="2"/>
  <c r="Q252" i="2"/>
  <c r="Q316" i="2"/>
  <c r="Q101" i="2"/>
  <c r="Q165" i="2"/>
  <c r="Q229" i="2"/>
  <c r="Q293" i="2"/>
  <c r="Q74" i="2"/>
  <c r="Q138" i="2"/>
  <c r="Q202" i="2"/>
  <c r="Q266" i="2"/>
  <c r="Q330" i="2"/>
  <c r="Q263" i="2"/>
  <c r="Q378" i="2"/>
  <c r="Q107" i="2"/>
  <c r="Q337" i="2"/>
  <c r="Q403" i="2"/>
  <c r="Q467" i="2"/>
  <c r="Q531" i="2"/>
  <c r="Q64" i="2"/>
  <c r="Q128" i="2"/>
  <c r="Q192" i="2"/>
  <c r="Q256" i="2"/>
  <c r="Q320" i="2"/>
  <c r="Q89" i="2"/>
  <c r="Q153" i="2"/>
  <c r="Q217" i="2"/>
  <c r="Q281" i="2"/>
  <c r="Q62" i="2"/>
  <c r="Q126" i="2"/>
  <c r="Q190" i="2"/>
  <c r="Q254" i="2"/>
  <c r="Q318" i="2"/>
  <c r="Q215" i="2"/>
  <c r="Q366" i="2"/>
  <c r="Q59" i="2"/>
  <c r="Q315" i="2"/>
  <c r="Q391" i="2"/>
  <c r="Q455" i="2"/>
  <c r="Q519" i="2"/>
  <c r="Q52" i="2"/>
  <c r="Q116" i="2"/>
  <c r="Q180" i="2"/>
  <c r="Q244" i="2"/>
  <c r="Q308" i="2"/>
  <c r="Q77" i="2"/>
  <c r="Q141" i="2"/>
  <c r="Q205" i="2"/>
  <c r="Q269" i="2"/>
  <c r="Q50" i="2"/>
  <c r="Q114" i="2"/>
  <c r="Q178" i="2"/>
  <c r="Q242" i="2"/>
  <c r="Q306" i="2"/>
  <c r="Q103" i="2"/>
  <c r="Q336" i="2"/>
  <c r="Q402" i="2"/>
  <c r="Q267" i="2"/>
  <c r="Q379" i="2"/>
  <c r="Q443" i="2"/>
  <c r="Q507" i="2"/>
  <c r="Q104" i="2"/>
  <c r="Q168" i="2"/>
  <c r="Q232" i="2"/>
  <c r="Q296" i="2"/>
  <c r="Q65" i="2"/>
  <c r="Q129" i="2"/>
  <c r="Q193" i="2"/>
  <c r="Q257" i="2"/>
  <c r="Q102" i="2"/>
  <c r="Q166" i="2"/>
  <c r="Q230" i="2"/>
  <c r="Q294" i="2"/>
  <c r="Q55" i="2"/>
  <c r="Q311" i="2"/>
  <c r="Q390" i="2"/>
  <c r="Q219" i="2"/>
  <c r="Q367" i="2"/>
  <c r="Q431" i="2"/>
  <c r="Q495" i="2"/>
  <c r="Q559" i="2"/>
  <c r="Q127" i="2"/>
  <c r="Q344" i="2"/>
  <c r="Q408" i="2"/>
  <c r="Q472" i="2"/>
  <c r="Q536" i="2"/>
  <c r="Q83" i="2"/>
  <c r="Q470" i="2"/>
  <c r="Q595" i="2"/>
  <c r="Q659" i="2"/>
  <c r="Q723" i="2"/>
  <c r="Q787" i="2"/>
  <c r="Q465" i="2"/>
  <c r="Q591" i="2"/>
  <c r="Q656" i="2"/>
  <c r="Q720" i="2"/>
  <c r="Q243" i="2"/>
  <c r="Q490" i="2"/>
  <c r="Q605" i="2"/>
  <c r="Q669" i="2"/>
  <c r="Q733" i="2"/>
  <c r="Q501" i="2"/>
  <c r="Q782" i="2"/>
  <c r="Q851" i="2"/>
  <c r="Q915" i="2"/>
  <c r="Q979" i="2"/>
  <c r="Q1043" i="2"/>
  <c r="Q1107" i="2"/>
  <c r="Q1171" i="2"/>
  <c r="Q1235" i="2"/>
  <c r="Q541" i="2"/>
  <c r="Q789" i="2"/>
  <c r="Q856" i="2"/>
  <c r="Q920" i="2"/>
  <c r="Q984" i="2"/>
  <c r="Q1048" i="2"/>
  <c r="Q1112" i="2"/>
  <c r="Q1176" i="2"/>
  <c r="Q1240" i="2"/>
  <c r="Q1304" i="2"/>
  <c r="Q1368" i="2"/>
  <c r="Q143" i="2"/>
  <c r="Q348" i="2"/>
  <c r="Q412" i="2"/>
  <c r="Q476" i="2"/>
  <c r="Q540" i="2"/>
  <c r="Q147" i="2"/>
  <c r="Q478" i="2"/>
  <c r="Q599" i="2"/>
  <c r="Q663" i="2"/>
  <c r="Q727" i="2"/>
  <c r="Q95" i="2"/>
  <c r="Q76" i="2"/>
  <c r="Q140" i="2"/>
  <c r="Q204" i="2"/>
  <c r="Q268" i="2"/>
  <c r="Q53" i="2"/>
  <c r="Q117" i="2"/>
  <c r="Q181" i="2"/>
  <c r="Q245" i="2"/>
  <c r="Q309" i="2"/>
  <c r="Q90" i="2"/>
  <c r="Q154" i="2"/>
  <c r="Q218" i="2"/>
  <c r="Q282" i="2"/>
  <c r="Q71" i="2"/>
  <c r="Q323" i="2"/>
  <c r="Q394" i="2"/>
  <c r="Q171" i="2"/>
  <c r="Q355" i="2"/>
  <c r="Q419" i="2"/>
  <c r="Q483" i="2"/>
  <c r="Q547" i="2"/>
  <c r="Q80" i="2"/>
  <c r="Q144" i="2"/>
  <c r="Q208" i="2"/>
  <c r="Q272" i="2"/>
  <c r="Q105" i="2"/>
  <c r="Q169" i="2"/>
  <c r="Q233" i="2"/>
  <c r="Q297" i="2"/>
  <c r="Q78" i="2"/>
  <c r="Q142" i="2"/>
  <c r="Q206" i="2"/>
  <c r="Q270" i="2"/>
  <c r="Q334" i="2"/>
  <c r="Q279" i="2"/>
  <c r="Q382" i="2"/>
  <c r="Q123" i="2"/>
  <c r="Q343" i="2"/>
  <c r="Q407" i="2"/>
  <c r="Q471" i="2"/>
  <c r="Q535" i="2"/>
  <c r="Q68" i="2"/>
  <c r="Q132" i="2"/>
  <c r="Q196" i="2"/>
  <c r="Q260" i="2"/>
  <c r="Q324" i="2"/>
  <c r="Q93" i="2"/>
  <c r="Q157" i="2"/>
  <c r="Q221" i="2"/>
  <c r="Q285" i="2"/>
  <c r="Q66" i="2"/>
  <c r="Q130" i="2"/>
  <c r="Q194" i="2"/>
  <c r="Q258" i="2"/>
  <c r="Q322" i="2"/>
  <c r="Q167" i="2"/>
  <c r="Q354" i="2"/>
  <c r="Q75" i="2"/>
  <c r="Q325" i="2"/>
  <c r="Q395" i="2"/>
  <c r="Q459" i="2"/>
  <c r="Q523" i="2"/>
  <c r="Q56" i="2"/>
  <c r="Q120" i="2"/>
  <c r="Q184" i="2"/>
  <c r="Q248" i="2"/>
  <c r="Q312" i="2"/>
  <c r="Q81" i="2"/>
  <c r="Q145" i="2"/>
  <c r="Q209" i="2"/>
  <c r="Q273" i="2"/>
  <c r="Q54" i="2"/>
  <c r="Q118" i="2"/>
  <c r="Q182" i="2"/>
  <c r="Q246" i="2"/>
  <c r="Q310" i="2"/>
  <c r="Q119" i="2"/>
  <c r="Q341" i="2"/>
  <c r="Q406" i="2"/>
  <c r="Q283" i="2"/>
  <c r="Q383" i="2"/>
  <c r="Q447" i="2"/>
  <c r="Q511" i="2"/>
  <c r="Q571" i="2"/>
  <c r="Q191" i="2"/>
  <c r="Q360" i="2"/>
  <c r="Q424" i="2"/>
  <c r="Q488" i="2"/>
  <c r="Q552" i="2"/>
  <c r="Q329" i="2"/>
  <c r="Q502" i="2"/>
  <c r="Q611" i="2"/>
  <c r="Q675" i="2"/>
  <c r="Q739" i="2"/>
  <c r="Q291" i="2"/>
  <c r="Q497" i="2"/>
  <c r="Q608" i="2"/>
  <c r="Q672" i="2"/>
  <c r="Q736" i="2"/>
  <c r="Q373" i="2"/>
  <c r="Q522" i="2"/>
  <c r="Q621" i="2"/>
  <c r="Q685" i="2"/>
  <c r="Q749" i="2"/>
  <c r="Q610" i="2"/>
  <c r="Q803" i="2"/>
  <c r="Q867" i="2"/>
  <c r="Q931" i="2"/>
  <c r="Q995" i="2"/>
  <c r="Q1059" i="2"/>
  <c r="Q1123" i="2"/>
  <c r="Q1187" i="2"/>
  <c r="Q1251" i="2"/>
  <c r="Q630" i="2"/>
  <c r="Q808" i="2"/>
  <c r="Q872" i="2"/>
  <c r="Q936" i="2"/>
  <c r="Q1000" i="2"/>
  <c r="Q1064" i="2"/>
  <c r="Q1128" i="2"/>
  <c r="Q1192" i="2"/>
  <c r="Q1256" i="2"/>
  <c r="Q1320" i="2"/>
  <c r="Q361" i="2"/>
  <c r="Q207" i="2"/>
  <c r="Q364" i="2"/>
  <c r="Q428" i="2"/>
  <c r="Q492" i="2"/>
  <c r="Q556" i="2"/>
  <c r="Q349" i="2"/>
  <c r="Q510" i="2"/>
  <c r="Q615" i="2"/>
  <c r="Q679" i="2"/>
  <c r="Q743" i="2"/>
  <c r="Q159" i="2"/>
  <c r="Q352" i="2"/>
  <c r="Q416" i="2"/>
  <c r="Q480" i="2"/>
  <c r="Q544" i="2"/>
  <c r="Q211" i="2"/>
  <c r="Q486" i="2"/>
  <c r="Q603" i="2"/>
  <c r="Q667" i="2"/>
  <c r="Q731" i="2"/>
  <c r="Q795" i="2"/>
  <c r="Q449" i="2"/>
  <c r="Q577" i="2"/>
  <c r="Q648" i="2"/>
  <c r="Q712" i="2"/>
  <c r="Q115" i="2"/>
  <c r="Q474" i="2"/>
  <c r="Q597" i="2"/>
  <c r="Q661" i="2"/>
  <c r="Q725" i="2"/>
  <c r="Q437" i="2"/>
  <c r="Q770" i="2"/>
  <c r="Q843" i="2"/>
  <c r="Q907" i="2"/>
  <c r="Q971" i="2"/>
  <c r="Q1035" i="2"/>
  <c r="Q1099" i="2"/>
  <c r="Q1163" i="2"/>
  <c r="Q1227" i="2"/>
  <c r="Q477" i="2"/>
  <c r="Q778" i="2"/>
  <c r="Q848" i="2"/>
  <c r="Q912" i="2"/>
  <c r="Q976" i="2"/>
  <c r="Q1040" i="2"/>
  <c r="Q1104" i="2"/>
  <c r="Q1168" i="2"/>
  <c r="Q1232" i="2"/>
  <c r="Q1296" i="2"/>
  <c r="Q1360" i="2"/>
  <c r="Q650" i="2"/>
  <c r="Q813" i="2"/>
  <c r="Q583" i="2"/>
  <c r="Q239" i="2"/>
  <c r="Q372" i="2"/>
  <c r="Q436" i="2"/>
  <c r="Q500" i="2"/>
  <c r="Q564" i="2"/>
  <c r="Q430" i="2"/>
  <c r="Q558" i="2"/>
  <c r="Q639" i="2"/>
  <c r="Q703" i="2"/>
  <c r="Q767" i="2"/>
  <c r="Q369" i="2"/>
  <c r="Q521" i="2"/>
  <c r="Q620" i="2"/>
  <c r="Q684" i="2"/>
  <c r="Q748" i="2"/>
  <c r="Q418" i="2"/>
  <c r="Q546" i="2"/>
  <c r="Q633" i="2"/>
  <c r="Q697" i="2"/>
  <c r="Q761" i="2"/>
  <c r="Q658" i="2"/>
  <c r="Q815" i="2"/>
  <c r="Q879" i="2"/>
  <c r="Q943" i="2"/>
  <c r="Q1007" i="2"/>
  <c r="Q1071" i="2"/>
  <c r="Q1135" i="2"/>
  <c r="Q1199" i="2"/>
  <c r="Q1263" i="2"/>
  <c r="Q678" i="2"/>
  <c r="Q820" i="2"/>
  <c r="Q884" i="2"/>
  <c r="Q948" i="2"/>
  <c r="Q1012" i="2"/>
  <c r="Q1076" i="2"/>
  <c r="Q1140" i="2"/>
  <c r="Q1204" i="2"/>
  <c r="Q1268" i="2"/>
  <c r="Q1332" i="2"/>
  <c r="Q485" i="2"/>
  <c r="Q780" i="2"/>
  <c r="Q849" i="2"/>
  <c r="Q537" i="2"/>
  <c r="Q434" i="2"/>
  <c r="Q769" i="2"/>
  <c r="Q951" i="2"/>
  <c r="Q1207" i="2"/>
  <c r="Q892" i="2"/>
  <c r="Q1148" i="2"/>
  <c r="Q517" i="2"/>
  <c r="Q853" i="2"/>
  <c r="Q925" i="2"/>
  <c r="Q989" i="2"/>
  <c r="Q1053" i="2"/>
  <c r="Q1117" i="2"/>
  <c r="Q1181" i="2"/>
  <c r="Q1245" i="2"/>
  <c r="Q1309" i="2"/>
  <c r="Q1373" i="2"/>
  <c r="Q914" i="2"/>
  <c r="Q1170" i="2"/>
  <c r="Q1350" i="2"/>
  <c r="Q1429" i="2"/>
  <c r="Q1493" i="2"/>
  <c r="Q1557" i="2"/>
  <c r="Q1621" i="2"/>
  <c r="Q1685" i="2"/>
  <c r="Q1749" i="2"/>
  <c r="Q1726" i="2"/>
  <c r="Q686" i="2"/>
  <c r="Q1014" i="2"/>
  <c r="Q1270" i="2"/>
  <c r="Q1390" i="2"/>
  <c r="Q1454" i="2"/>
  <c r="Q1518" i="2"/>
  <c r="Q644" i="2"/>
  <c r="Q593" i="2"/>
  <c r="Q754" i="2"/>
  <c r="Q1031" i="2"/>
  <c r="Q445" i="2"/>
  <c r="Q972" i="2"/>
  <c r="Q1228" i="2"/>
  <c r="Q698" i="2"/>
  <c r="Q881" i="2"/>
  <c r="Q945" i="2"/>
  <c r="Q1009" i="2"/>
  <c r="Q1073" i="2"/>
  <c r="Q1137" i="2"/>
  <c r="Q1201" i="2"/>
  <c r="Q1265" i="2"/>
  <c r="Q1329" i="2"/>
  <c r="Q606" i="2"/>
  <c r="Q994" i="2"/>
  <c r="Q1250" i="2"/>
  <c r="Q1385" i="2"/>
  <c r="Q1449" i="2"/>
  <c r="Q1513" i="2"/>
  <c r="Q1577" i="2"/>
  <c r="Q1641" i="2"/>
  <c r="Q1705" i="2"/>
  <c r="Q1769" i="2"/>
  <c r="Q1766" i="2"/>
  <c r="Q838" i="2"/>
  <c r="Q1094" i="2"/>
  <c r="Q1311" i="2"/>
  <c r="Q1410" i="2"/>
  <c r="Q1474" i="2"/>
  <c r="Q1538" i="2"/>
  <c r="Q1602" i="2"/>
  <c r="Q1666" i="2"/>
  <c r="Q1754" i="2"/>
  <c r="Q1355" i="2"/>
  <c r="Q810" i="2"/>
  <c r="Q1066" i="2"/>
  <c r="Q1298" i="2"/>
  <c r="Q1403" i="2"/>
  <c r="Q1467" i="2"/>
  <c r="Q99" i="2"/>
  <c r="Q724" i="2"/>
  <c r="Q673" i="2"/>
  <c r="Q855" i="2"/>
  <c r="Q1111" i="2"/>
  <c r="Q794" i="2"/>
  <c r="Q1052" i="2"/>
  <c r="Q1308" i="2"/>
  <c r="Q805" i="2"/>
  <c r="Q901" i="2"/>
  <c r="Q965" i="2"/>
  <c r="Q1029" i="2"/>
  <c r="Q1093" i="2"/>
  <c r="Q1157" i="2"/>
  <c r="Q1221" i="2"/>
  <c r="Q1285" i="2"/>
  <c r="Q1349" i="2"/>
  <c r="Q818" i="2"/>
  <c r="Q1074" i="2"/>
  <c r="Q1302" i="2"/>
  <c r="Q1405" i="2"/>
  <c r="Q1469" i="2"/>
  <c r="Q1533" i="2"/>
  <c r="Q1597" i="2"/>
  <c r="Q1661" i="2"/>
  <c r="Q1725" i="2"/>
  <c r="Q1789" i="2"/>
  <c r="Q1802" i="2"/>
  <c r="Q918" i="2"/>
  <c r="Q1174" i="2"/>
  <c r="Q1351" i="2"/>
  <c r="Q1430" i="2"/>
  <c r="Q1494" i="2"/>
  <c r="Q1558" i="2"/>
  <c r="Q1622" i="2"/>
  <c r="Q1686" i="2"/>
  <c r="Q1798" i="2"/>
  <c r="Q1416" i="2"/>
  <c r="Q890" i="2"/>
  <c r="Q1146" i="2"/>
  <c r="Q1338" i="2"/>
  <c r="Q92" i="2"/>
  <c r="Q156" i="2"/>
  <c r="Q220" i="2"/>
  <c r="Q284" i="2"/>
  <c r="Q69" i="2"/>
  <c r="Q133" i="2"/>
  <c r="Q197" i="2"/>
  <c r="Q261" i="2"/>
  <c r="Q42" i="2"/>
  <c r="Q106" i="2"/>
  <c r="Q170" i="2"/>
  <c r="Q234" i="2"/>
  <c r="Q298" i="2"/>
  <c r="Q135" i="2"/>
  <c r="Q346" i="2"/>
  <c r="Q410" i="2"/>
  <c r="Q235" i="2"/>
  <c r="Q371" i="2"/>
  <c r="Q435" i="2"/>
  <c r="Q499" i="2"/>
  <c r="Q563" i="2"/>
  <c r="Q96" i="2"/>
  <c r="Q160" i="2"/>
  <c r="Q224" i="2"/>
  <c r="Q288" i="2"/>
  <c r="Q57" i="2"/>
  <c r="Q121" i="2"/>
  <c r="Q185" i="2"/>
  <c r="Q249" i="2"/>
  <c r="Q313" i="2"/>
  <c r="Q94" i="2"/>
  <c r="Q158" i="2"/>
  <c r="Q222" i="2"/>
  <c r="Q286" i="2"/>
  <c r="Q87" i="2"/>
  <c r="Q331" i="2"/>
  <c r="Q398" i="2"/>
  <c r="Q187" i="2"/>
  <c r="Q359" i="2"/>
  <c r="Q423" i="2"/>
  <c r="Q487" i="2"/>
  <c r="Q551" i="2"/>
  <c r="Q84" i="2"/>
  <c r="Q148" i="2"/>
  <c r="Q212" i="2"/>
  <c r="Q276" i="2"/>
  <c r="Q45" i="2"/>
  <c r="Q109" i="2"/>
  <c r="Q173" i="2"/>
  <c r="Q237" i="2"/>
  <c r="Q301" i="2"/>
  <c r="Q82" i="2"/>
  <c r="Q146" i="2"/>
  <c r="Q210" i="2"/>
  <c r="Q274" i="2"/>
  <c r="Q338" i="2"/>
  <c r="Q231" i="2"/>
  <c r="Q370" i="2"/>
  <c r="Q139" i="2"/>
  <c r="Q347" i="2"/>
  <c r="Q411" i="2"/>
  <c r="Q475" i="2"/>
  <c r="Q539" i="2"/>
  <c r="Q72" i="2"/>
  <c r="Q136" i="2"/>
  <c r="Q200" i="2"/>
  <c r="Q264" i="2"/>
  <c r="Q328" i="2"/>
  <c r="Q97" i="2"/>
  <c r="Q161" i="2"/>
  <c r="Q225" i="2"/>
  <c r="Q289" i="2"/>
  <c r="Q70" i="2"/>
  <c r="Q134" i="2"/>
  <c r="Q198" i="2"/>
  <c r="Q262" i="2"/>
  <c r="Q326" i="2"/>
  <c r="Q183" i="2"/>
  <c r="Q358" i="2"/>
  <c r="Q91" i="2"/>
  <c r="Q332" i="2"/>
  <c r="Q399" i="2"/>
  <c r="Q463" i="2"/>
  <c r="Q527" i="2"/>
  <c r="Q587" i="2"/>
  <c r="Q255" i="2"/>
  <c r="Q376" i="2"/>
  <c r="Q440" i="2"/>
  <c r="Q504" i="2"/>
  <c r="Q568" i="2"/>
  <c r="Q397" i="2"/>
  <c r="Q534" i="2"/>
  <c r="Q627" i="2"/>
  <c r="Q691" i="2"/>
  <c r="Q755" i="2"/>
  <c r="Q385" i="2"/>
  <c r="Q529" i="2"/>
  <c r="Q624" i="2"/>
  <c r="Q688" i="2"/>
  <c r="Q752" i="2"/>
  <c r="Q426" i="2"/>
  <c r="Q554" i="2"/>
  <c r="Q637" i="2"/>
  <c r="Q701" i="2"/>
  <c r="Q765" i="2"/>
  <c r="Q674" i="2"/>
  <c r="Q819" i="2"/>
  <c r="Q883" i="2"/>
  <c r="Q947" i="2"/>
  <c r="Q1011" i="2"/>
  <c r="Q1075" i="2"/>
  <c r="Q1139" i="2"/>
  <c r="Q1203" i="2"/>
  <c r="Q1267" i="2"/>
  <c r="Q694" i="2"/>
  <c r="Q824" i="2"/>
  <c r="Q888" i="2"/>
  <c r="Q952" i="2"/>
  <c r="Q1016" i="2"/>
  <c r="Q1080" i="2"/>
  <c r="Q1144" i="2"/>
  <c r="Q1208" i="2"/>
  <c r="Q1272" i="2"/>
  <c r="Q1336" i="2"/>
  <c r="Q575" i="2"/>
  <c r="Q271" i="2"/>
  <c r="Q380" i="2"/>
  <c r="Q444" i="2"/>
  <c r="Q508" i="2"/>
  <c r="Q572" i="2"/>
  <c r="Q413" i="2"/>
  <c r="Q542" i="2"/>
  <c r="Q631" i="2"/>
  <c r="Q695" i="2"/>
  <c r="Q759" i="2"/>
  <c r="Q223" i="2"/>
  <c r="Q368" i="2"/>
  <c r="Q432" i="2"/>
  <c r="Q496" i="2"/>
  <c r="Q560" i="2"/>
  <c r="Q365" i="2"/>
  <c r="Q518" i="2"/>
  <c r="Q619" i="2"/>
  <c r="Q683" i="2"/>
  <c r="Q747" i="2"/>
  <c r="Q163" i="2"/>
  <c r="Q481" i="2"/>
  <c r="Q600" i="2"/>
  <c r="Q664" i="2"/>
  <c r="Q728" i="2"/>
  <c r="Q340" i="2"/>
  <c r="Q506" i="2"/>
  <c r="Q613" i="2"/>
  <c r="Q677" i="2"/>
  <c r="Q741" i="2"/>
  <c r="Q565" i="2"/>
  <c r="Q793" i="2"/>
  <c r="Q859" i="2"/>
  <c r="Q923" i="2"/>
  <c r="Q987" i="2"/>
  <c r="Q1051" i="2"/>
  <c r="Q1115" i="2"/>
  <c r="Q1179" i="2"/>
  <c r="Q1243" i="2"/>
  <c r="Q598" i="2"/>
  <c r="Q800" i="2"/>
  <c r="Q864" i="2"/>
  <c r="Q928" i="2"/>
  <c r="Q992" i="2"/>
  <c r="Q1056" i="2"/>
  <c r="Q1120" i="2"/>
  <c r="Q1184" i="2"/>
  <c r="Q1248" i="2"/>
  <c r="Q1312" i="2"/>
  <c r="Q1376" i="2"/>
  <c r="Q714" i="2"/>
  <c r="Q829" i="2"/>
  <c r="Q47" i="2"/>
  <c r="Q303" i="2"/>
  <c r="Q388" i="2"/>
  <c r="Q452" i="2"/>
  <c r="Q516" i="2"/>
  <c r="Q580" i="2"/>
  <c r="Q462" i="2"/>
  <c r="Q590" i="2"/>
  <c r="Q655" i="2"/>
  <c r="Q719" i="2"/>
  <c r="Q783" i="2"/>
  <c r="Q425" i="2"/>
  <c r="Q553" i="2"/>
  <c r="Q636" i="2"/>
  <c r="Q700" i="2"/>
  <c r="Q764" i="2"/>
  <c r="Q450" i="2"/>
  <c r="Q578" i="2"/>
  <c r="Q649" i="2"/>
  <c r="Q713" i="2"/>
  <c r="Q67" i="2"/>
  <c r="Q722" i="2"/>
  <c r="Q831" i="2"/>
  <c r="Q895" i="2"/>
  <c r="Q959" i="2"/>
  <c r="Q1023" i="2"/>
  <c r="Q1087" i="2"/>
  <c r="Q1151" i="2"/>
  <c r="Q1215" i="2"/>
  <c r="Q345" i="2"/>
  <c r="Q742" i="2"/>
  <c r="Q836" i="2"/>
  <c r="Q900" i="2"/>
  <c r="Q964" i="2"/>
  <c r="Q1028" i="2"/>
  <c r="Q1092" i="2"/>
  <c r="Q1156" i="2"/>
  <c r="Q1220" i="2"/>
  <c r="Q1284" i="2"/>
  <c r="Q1348" i="2"/>
  <c r="Q602" i="2"/>
  <c r="Q801" i="2"/>
  <c r="Q865" i="2"/>
  <c r="Q628" i="2"/>
  <c r="Q562" i="2"/>
  <c r="Q690" i="2"/>
  <c r="Q1015" i="2"/>
  <c r="Q1271" i="2"/>
  <c r="Q956" i="2"/>
  <c r="Q1212" i="2"/>
  <c r="Q682" i="2"/>
  <c r="Q877" i="2"/>
  <c r="Q941" i="2"/>
  <c r="Q1005" i="2"/>
  <c r="Q1069" i="2"/>
  <c r="Q1133" i="2"/>
  <c r="Q1197" i="2"/>
  <c r="Q1261" i="2"/>
  <c r="Q1325" i="2"/>
  <c r="Q493" i="2"/>
  <c r="Q978" i="2"/>
  <c r="Q1234" i="2"/>
  <c r="Q1380" i="2"/>
  <c r="Q1445" i="2"/>
  <c r="Q1509" i="2"/>
  <c r="Q1573" i="2"/>
  <c r="Q1637" i="2"/>
  <c r="Q1701" i="2"/>
  <c r="Q1765" i="2"/>
  <c r="Q1758" i="2"/>
  <c r="Q822" i="2"/>
  <c r="Q1078" i="2"/>
  <c r="Q1303" i="2"/>
  <c r="Q1406" i="2"/>
  <c r="Q1470" i="2"/>
  <c r="Q1534" i="2"/>
  <c r="Q708" i="2"/>
  <c r="Q657" i="2"/>
  <c r="Q839" i="2"/>
  <c r="Q1095" i="2"/>
  <c r="Q772" i="2"/>
  <c r="Q1036" i="2"/>
  <c r="Q1292" i="2"/>
  <c r="Q790" i="2"/>
  <c r="Q897" i="2"/>
  <c r="Q961" i="2"/>
  <c r="Q1025" i="2"/>
  <c r="Q1089" i="2"/>
  <c r="Q1153" i="2"/>
  <c r="Q1217" i="2"/>
  <c r="Q1281" i="2"/>
  <c r="Q1345" i="2"/>
  <c r="Q802" i="2"/>
  <c r="Q1058" i="2"/>
  <c r="Q1294" i="2"/>
  <c r="Q1401" i="2"/>
  <c r="Q1465" i="2"/>
  <c r="Q1529" i="2"/>
  <c r="Q1593" i="2"/>
  <c r="Q1657" i="2"/>
  <c r="Q1721" i="2"/>
  <c r="Q1785" i="2"/>
  <c r="Q1794" i="2"/>
  <c r="Q902" i="2"/>
  <c r="Q1158" i="2"/>
  <c r="Q1343" i="2"/>
  <c r="Q1426" i="2"/>
  <c r="Q1490" i="2"/>
  <c r="Q1554" i="2"/>
  <c r="Q1618" i="2"/>
  <c r="Q1682" i="2"/>
  <c r="Q1790" i="2"/>
  <c r="Q1408" i="2"/>
  <c r="Q874" i="2"/>
  <c r="Q1130" i="2"/>
  <c r="Q1330" i="2"/>
  <c r="Q1419" i="2"/>
  <c r="Q1483" i="2"/>
  <c r="Q473" i="2"/>
  <c r="Q307" i="2"/>
  <c r="Q737" i="2"/>
  <c r="Q919" i="2"/>
  <c r="Q1175" i="2"/>
  <c r="Q860" i="2"/>
  <c r="Q1116" i="2"/>
  <c r="Q1372" i="2"/>
  <c r="Q837" i="2"/>
  <c r="Q917" i="2"/>
  <c r="Q981" i="2"/>
  <c r="Q1045" i="2"/>
  <c r="Q1109" i="2"/>
  <c r="Q1173" i="2"/>
  <c r="Q1237" i="2"/>
  <c r="Q1301" i="2"/>
  <c r="Q1365" i="2"/>
  <c r="Q882" i="2"/>
  <c r="Q1138" i="2"/>
  <c r="Q1334" i="2"/>
  <c r="Q1421" i="2"/>
  <c r="Q1485" i="2"/>
  <c r="Q1549" i="2"/>
  <c r="Q1613" i="2"/>
  <c r="Q1677" i="2"/>
  <c r="Q1741" i="2"/>
  <c r="Q1710" i="2"/>
  <c r="Q525" i="2"/>
  <c r="Q982" i="2"/>
  <c r="Q1238" i="2"/>
  <c r="Q1382" i="2"/>
  <c r="Q1446" i="2"/>
  <c r="Q1510" i="2"/>
  <c r="Q1574" i="2"/>
  <c r="Q1638" i="2"/>
  <c r="Q1702" i="2"/>
  <c r="Q1214" i="2"/>
  <c r="Q1452" i="2"/>
  <c r="Q954" i="2"/>
  <c r="Q1210" i="2"/>
  <c r="Q1370" i="2"/>
  <c r="Q1439" i="2"/>
  <c r="Q612" i="2"/>
  <c r="Q530" i="2"/>
  <c r="Q626" i="2"/>
  <c r="Q999" i="2"/>
  <c r="T92" i="2"/>
  <c r="T91" i="2"/>
  <c r="T62" i="2"/>
  <c r="T90" i="2"/>
  <c r="Q1132" i="2"/>
  <c r="Q985" i="2"/>
  <c r="Q1241" i="2"/>
  <c r="Q1154" i="2"/>
  <c r="Q1553" i="2"/>
  <c r="Q1722" i="2"/>
  <c r="Q1386" i="2"/>
  <c r="Q1594" i="2"/>
  <c r="Q1738" i="2"/>
  <c r="Q766" i="2"/>
  <c r="Q1282" i="2"/>
  <c r="Q1455" i="2"/>
  <c r="Q1535" i="2"/>
  <c r="Q1599" i="2"/>
  <c r="Q1663" i="2"/>
  <c r="Q1727" i="2"/>
  <c r="Q1791" i="2"/>
  <c r="Q910" i="2"/>
  <c r="Q1262" i="2"/>
  <c r="Q1436" i="2"/>
  <c r="Q1708" i="2"/>
  <c r="Q1552" i="2"/>
  <c r="Q1576" i="2"/>
  <c r="Q1604" i="2"/>
  <c r="Q1512" i="2"/>
  <c r="Q1196" i="2"/>
  <c r="Q1001" i="2"/>
  <c r="Q1257" i="2"/>
  <c r="Q1218" i="2"/>
  <c r="Q1569" i="2"/>
  <c r="Q1750" i="2"/>
  <c r="Q1402" i="2"/>
  <c r="Q1598" i="2"/>
  <c r="Q1746" i="2"/>
  <c r="Q792" i="2"/>
  <c r="Q1290" i="2"/>
  <c r="Q1459" i="2"/>
  <c r="Q1539" i="2"/>
  <c r="Q1603" i="2"/>
  <c r="Q1667" i="2"/>
  <c r="Q1731" i="2"/>
  <c r="Q1795" i="2"/>
  <c r="Q926" i="2"/>
  <c r="Q1283" i="2"/>
  <c r="Q1468" i="2"/>
  <c r="Q1724" i="2"/>
  <c r="Q1568" i="2"/>
  <c r="Q1608" i="2"/>
  <c r="Q1620" i="2"/>
  <c r="Q1544" i="2"/>
  <c r="Q889" i="2"/>
  <c r="Q1145" i="2"/>
  <c r="Q734" i="2"/>
  <c r="Q1457" i="2"/>
  <c r="Q1713" i="2"/>
  <c r="Q1126" i="2"/>
  <c r="Q1546" i="2"/>
  <c r="Q1674" i="2"/>
  <c r="Q1388" i="2"/>
  <c r="Q1098" i="2"/>
  <c r="Q1411" i="2"/>
  <c r="Q1507" i="2"/>
  <c r="Q1575" i="2"/>
  <c r="Q1639" i="2"/>
  <c r="Q1703" i="2"/>
  <c r="Q1767" i="2"/>
  <c r="Q814" i="2"/>
  <c r="Q1102" i="2"/>
  <c r="Q1404" i="2"/>
  <c r="Q1612" i="2"/>
  <c r="Q1520" i="2"/>
  <c r="Q1776" i="2"/>
  <c r="Q1572" i="2"/>
  <c r="Q1480" i="2"/>
  <c r="Q905" i="2"/>
  <c r="Q1161" i="2"/>
  <c r="Q834" i="2"/>
  <c r="Q1473" i="2"/>
  <c r="Q1729" i="2"/>
  <c r="Q1190" i="2"/>
  <c r="Q1550" i="2"/>
  <c r="Q1678" i="2"/>
  <c r="Q1400" i="2"/>
  <c r="Q1114" i="2"/>
  <c r="Q1415" i="2"/>
  <c r="Q1511" i="2"/>
  <c r="Q1579" i="2"/>
  <c r="Q1643" i="2"/>
  <c r="Q1707" i="2"/>
  <c r="Q1771" i="2"/>
  <c r="Q830" i="2"/>
  <c r="Q1118" i="2"/>
  <c r="Q1412" i="2"/>
  <c r="Q1628" i="2"/>
  <c r="Q1472" i="2"/>
  <c r="Q1728" i="2"/>
  <c r="Q1524" i="2"/>
  <c r="Q1780" i="2"/>
  <c r="Q812" i="2"/>
  <c r="Q1127" i="2"/>
  <c r="Q807" i="2"/>
  <c r="Q389" i="2"/>
  <c r="Q335" i="2"/>
  <c r="Q1391" i="2"/>
  <c r="Q1018" i="2"/>
  <c r="Q1307" i="2"/>
  <c r="Q1654" i="2"/>
  <c r="Q1526" i="2"/>
  <c r="Q1398" i="2"/>
  <c r="Q1046" i="2"/>
  <c r="Q1742" i="2"/>
  <c r="Q1581" i="2"/>
  <c r="Q1266" i="2"/>
  <c r="Q1269" i="2"/>
  <c r="Q1013" i="2"/>
  <c r="Q1244" i="2"/>
  <c r="Q788" i="2"/>
  <c r="Q1451" i="2"/>
  <c r="Q638" i="2"/>
  <c r="Q1586" i="2"/>
  <c r="Q1279" i="2"/>
  <c r="Q1753" i="2"/>
  <c r="Q1497" i="2"/>
  <c r="Q930" i="2"/>
  <c r="Q1185" i="2"/>
  <c r="Q929" i="2"/>
  <c r="Q908" i="2"/>
  <c r="Q466" i="2"/>
  <c r="Q1367" i="2"/>
  <c r="Q1797" i="2"/>
  <c r="Q1541" i="2"/>
  <c r="Q1106" i="2"/>
  <c r="Q1229" i="2"/>
  <c r="Q973" i="2"/>
  <c r="Q1084" i="2"/>
  <c r="Q705" i="2"/>
  <c r="Q730" i="2"/>
  <c r="Q1188" i="2"/>
  <c r="Q932" i="2"/>
  <c r="Q1247" i="2"/>
  <c r="Q991" i="2"/>
  <c r="Q594" i="2"/>
  <c r="Q514" i="2"/>
  <c r="Q604" i="2"/>
  <c r="Q687" i="2"/>
  <c r="Q548" i="2"/>
  <c r="Q175" i="2"/>
  <c r="Q1344" i="2"/>
  <c r="Q1088" i="2"/>
  <c r="Q832" i="2"/>
  <c r="Q1147" i="2"/>
  <c r="Q891" i="2"/>
  <c r="Q709" i="2"/>
  <c r="Q760" i="2"/>
  <c r="Q417" i="2"/>
  <c r="Q582" i="2"/>
  <c r="Q464" i="2"/>
  <c r="T1505" i="2"/>
  <c r="T42" i="2"/>
  <c r="T84" i="2"/>
  <c r="Q421" i="2"/>
  <c r="Q1049" i="2"/>
  <c r="Q1305" i="2"/>
  <c r="Q1342" i="2"/>
  <c r="Q1617" i="2"/>
  <c r="Q622" i="2"/>
  <c r="Q1450" i="2"/>
  <c r="Q1626" i="2"/>
  <c r="Q990" i="2"/>
  <c r="Q906" i="2"/>
  <c r="Q1346" i="2"/>
  <c r="Q1475" i="2"/>
  <c r="Q1551" i="2"/>
  <c r="Q1615" i="2"/>
  <c r="Q1679" i="2"/>
  <c r="Q1743" i="2"/>
  <c r="Q461" i="2"/>
  <c r="Q1006" i="2"/>
  <c r="Q1331" i="2"/>
  <c r="Q1516" i="2"/>
  <c r="Q1772" i="2"/>
  <c r="Q1616" i="2"/>
  <c r="Q1720" i="2"/>
  <c r="Q1668" i="2"/>
  <c r="Q1624" i="2"/>
  <c r="Q634" i="2"/>
  <c r="Q1065" i="2"/>
  <c r="Q1321" i="2"/>
  <c r="Q1374" i="2"/>
  <c r="Q1633" i="2"/>
  <c r="Q806" i="2"/>
  <c r="Q1466" i="2"/>
  <c r="Q1630" i="2"/>
  <c r="Q1150" i="2"/>
  <c r="Q922" i="2"/>
  <c r="Q1354" i="2"/>
  <c r="Q1479" i="2"/>
  <c r="Q1555" i="2"/>
  <c r="Q1619" i="2"/>
  <c r="Q1683" i="2"/>
  <c r="Q1747" i="2"/>
  <c r="Q589" i="2"/>
  <c r="Q1022" i="2"/>
  <c r="Q1347" i="2"/>
  <c r="Q1532" i="2"/>
  <c r="Q1788" i="2"/>
  <c r="Q1632" i="2"/>
  <c r="Q1752" i="2"/>
  <c r="Q1684" i="2"/>
  <c r="Q1656" i="2"/>
  <c r="Q1004" i="2"/>
  <c r="Q953" i="2"/>
  <c r="Q1209" i="2"/>
  <c r="Q1026" i="2"/>
  <c r="Q1521" i="2"/>
  <c r="Q1777" i="2"/>
  <c r="Q1327" i="2"/>
  <c r="Q1578" i="2"/>
  <c r="Q1706" i="2"/>
  <c r="Q429" i="2"/>
  <c r="Q1226" i="2"/>
  <c r="Q1443" i="2"/>
  <c r="Q1527" i="2"/>
  <c r="Q1591" i="2"/>
  <c r="Q1655" i="2"/>
  <c r="Q1719" i="2"/>
  <c r="Q1783" i="2"/>
  <c r="Q878" i="2"/>
  <c r="Q1198" i="2"/>
  <c r="Q1440" i="2"/>
  <c r="Q1676" i="2"/>
  <c r="Q1584" i="2"/>
  <c r="Q1640" i="2"/>
  <c r="Q1636" i="2"/>
  <c r="Q1560" i="2"/>
  <c r="Q1068" i="2"/>
  <c r="Q969" i="2"/>
  <c r="Q1225" i="2"/>
  <c r="Q1090" i="2"/>
  <c r="Q1537" i="2"/>
  <c r="Q1793" i="2"/>
  <c r="Q1359" i="2"/>
  <c r="Q1582" i="2"/>
  <c r="Q1714" i="2"/>
  <c r="Q557" i="2"/>
  <c r="Q1242" i="2"/>
  <c r="Q1447" i="2"/>
  <c r="Q1531" i="2"/>
  <c r="Q1595" i="2"/>
  <c r="Q1659" i="2"/>
  <c r="Q1723" i="2"/>
  <c r="Q1787" i="2"/>
  <c r="Q894" i="2"/>
  <c r="Q1230" i="2"/>
  <c r="Q1448" i="2"/>
  <c r="Q1692" i="2"/>
  <c r="Q1536" i="2"/>
  <c r="Q1792" i="2"/>
  <c r="Q1588" i="2"/>
  <c r="Q1496" i="2"/>
  <c r="Q646" i="2"/>
  <c r="Q1063" i="2"/>
  <c r="Q753" i="2"/>
  <c r="Q740" i="2"/>
  <c r="Q775" i="2"/>
  <c r="Q1306" i="2"/>
  <c r="Q826" i="2"/>
  <c r="Q1762" i="2"/>
  <c r="Q1606" i="2"/>
  <c r="Q1478" i="2"/>
  <c r="Q1319" i="2"/>
  <c r="Q854" i="2"/>
  <c r="Q1773" i="2"/>
  <c r="Q1517" i="2"/>
  <c r="Q1010" i="2"/>
  <c r="Q1205" i="2"/>
  <c r="Q949" i="2"/>
  <c r="Q988" i="2"/>
  <c r="Q609" i="2"/>
  <c r="Q1387" i="2"/>
  <c r="Q1291" i="2"/>
  <c r="Q1522" i="2"/>
  <c r="Q1030" i="2"/>
  <c r="Q1689" i="2"/>
  <c r="Q1433" i="2"/>
  <c r="Q1377" i="2"/>
  <c r="Q1121" i="2"/>
  <c r="Q857" i="2"/>
  <c r="Q1223" i="2"/>
  <c r="Q569" i="2"/>
  <c r="Q1206" i="2"/>
  <c r="Q1733" i="2"/>
  <c r="Q1477" i="2"/>
  <c r="Q850" i="2"/>
  <c r="Q1165" i="2"/>
  <c r="Q909" i="2"/>
  <c r="Q828" i="2"/>
  <c r="Q756" i="2"/>
  <c r="Q195" i="2"/>
  <c r="Q1124" i="2"/>
  <c r="Q868" i="2"/>
  <c r="Q1183" i="2"/>
  <c r="Q927" i="2"/>
  <c r="Q745" i="2"/>
  <c r="Q357" i="2"/>
  <c r="Q489" i="2"/>
  <c r="Q623" i="2"/>
  <c r="Q484" i="2"/>
  <c r="Q861" i="2"/>
  <c r="Q1280" i="2"/>
  <c r="Q1024" i="2"/>
  <c r="Q726" i="2"/>
  <c r="Q1083" i="2"/>
  <c r="Q827" i="2"/>
  <c r="Q645" i="2"/>
  <c r="Q696" i="2"/>
  <c r="Q779" i="2"/>
  <c r="Q454" i="2"/>
  <c r="Q400" i="2"/>
  <c r="T65" i="2"/>
  <c r="T45" i="2"/>
  <c r="T71" i="2"/>
  <c r="T79" i="2"/>
  <c r="Q841" i="2"/>
  <c r="Q1113" i="2"/>
  <c r="Q1369" i="2"/>
  <c r="Q1425" i="2"/>
  <c r="Q1681" i="2"/>
  <c r="Q998" i="2"/>
  <c r="Q1514" i="2"/>
  <c r="Q1658" i="2"/>
  <c r="Q1323" i="2"/>
  <c r="Q1034" i="2"/>
  <c r="Q1395" i="2"/>
  <c r="Q1495" i="2"/>
  <c r="Q1567" i="2"/>
  <c r="Q1631" i="2"/>
  <c r="Q1695" i="2"/>
  <c r="Q1759" i="2"/>
  <c r="Q776" i="2"/>
  <c r="Q1070" i="2"/>
  <c r="Q1384" i="2"/>
  <c r="Q1580" i="2"/>
  <c r="Q1704" i="2"/>
  <c r="Q1680" i="2"/>
  <c r="Q1476" i="2"/>
  <c r="Q1732" i="2"/>
  <c r="Q1768" i="2"/>
  <c r="Q873" i="2"/>
  <c r="Q1129" i="2"/>
  <c r="Q259" i="2"/>
  <c r="Q1441" i="2"/>
  <c r="Q1697" i="2"/>
  <c r="Q1062" i="2"/>
  <c r="Q1530" i="2"/>
  <c r="Q1662" i="2"/>
  <c r="Q1339" i="2"/>
  <c r="Q1050" i="2"/>
  <c r="Q1399" i="2"/>
  <c r="Q1503" i="2"/>
  <c r="Q1571" i="2"/>
  <c r="Q1635" i="2"/>
  <c r="Q1699" i="2"/>
  <c r="Q1763" i="2"/>
  <c r="Q797" i="2"/>
  <c r="Q1086" i="2"/>
  <c r="Q1396" i="2"/>
  <c r="Q1596" i="2"/>
  <c r="Q1784" i="2"/>
  <c r="Q1696" i="2"/>
  <c r="Q1492" i="2"/>
  <c r="Q1748" i="2"/>
  <c r="Q1260" i="2"/>
  <c r="Q1017" i="2"/>
  <c r="Q1273" i="2"/>
  <c r="Q1278" i="2"/>
  <c r="Q1585" i="2"/>
  <c r="Q1782" i="2"/>
  <c r="Q1418" i="2"/>
  <c r="Q1610" i="2"/>
  <c r="Q1770" i="2"/>
  <c r="Q842" i="2"/>
  <c r="Q1314" i="2"/>
  <c r="Q1463" i="2"/>
  <c r="Q1543" i="2"/>
  <c r="Q1607" i="2"/>
  <c r="Q1671" i="2"/>
  <c r="Q1735" i="2"/>
  <c r="Q1799" i="2"/>
  <c r="Q942" i="2"/>
  <c r="Q1299" i="2"/>
  <c r="Q1484" i="2"/>
  <c r="Q1740" i="2"/>
  <c r="Q1648" i="2"/>
  <c r="Q1800" i="2"/>
  <c r="Q1700" i="2"/>
  <c r="Q1688" i="2"/>
  <c r="Q1324" i="2"/>
  <c r="Q1033" i="2"/>
  <c r="Q1289" i="2"/>
  <c r="Q1310" i="2"/>
  <c r="Q1601" i="2"/>
  <c r="Q958" i="2"/>
  <c r="Q1434" i="2"/>
  <c r="Q1614" i="2"/>
  <c r="Q1778" i="2"/>
  <c r="Q858" i="2"/>
  <c r="Q1322" i="2"/>
  <c r="Q1471" i="2"/>
  <c r="Q1547" i="2"/>
  <c r="Q1611" i="2"/>
  <c r="Q1675" i="2"/>
  <c r="Q1739" i="2"/>
  <c r="Q1803" i="2"/>
  <c r="Q974" i="2"/>
  <c r="Q1315" i="2"/>
  <c r="Q1500" i="2"/>
  <c r="Q1756" i="2"/>
  <c r="Q1600" i="2"/>
  <c r="Q1672" i="2"/>
  <c r="Q1652" i="2"/>
  <c r="Q1592" i="2"/>
  <c r="Q1255" i="2"/>
  <c r="Q935" i="2"/>
  <c r="Q689" i="2"/>
  <c r="Q676" i="2"/>
  <c r="Q1423" i="2"/>
  <c r="Q1274" i="2"/>
  <c r="Q702" i="2"/>
  <c r="Q1730" i="2"/>
  <c r="Q1590" i="2"/>
  <c r="Q1462" i="2"/>
  <c r="Q1287" i="2"/>
  <c r="Q786" i="2"/>
  <c r="Q1709" i="2"/>
  <c r="Q1453" i="2"/>
  <c r="Q670" i="2"/>
  <c r="Q1141" i="2"/>
  <c r="Q885" i="2"/>
  <c r="Q573" i="2"/>
  <c r="Q660" i="2"/>
  <c r="Q1258" i="2"/>
  <c r="Q1718" i="2"/>
  <c r="Q1458" i="2"/>
  <c r="Q750" i="2"/>
  <c r="Q1625" i="2"/>
  <c r="Q1358" i="2"/>
  <c r="Q1313" i="2"/>
  <c r="Q1057" i="2"/>
  <c r="Q549" i="2"/>
  <c r="Q967" i="2"/>
  <c r="Q1502" i="2"/>
  <c r="Q950" i="2"/>
  <c r="Q1669" i="2"/>
  <c r="Q1413" i="2"/>
  <c r="Q1357" i="2"/>
  <c r="Q1101" i="2"/>
  <c r="Q821" i="2"/>
  <c r="Q1143" i="2"/>
  <c r="Q401" i="2"/>
  <c r="Q1316" i="2"/>
  <c r="Q1060" i="2"/>
  <c r="Q804" i="2"/>
  <c r="Q1119" i="2"/>
  <c r="Q863" i="2"/>
  <c r="Q681" i="2"/>
  <c r="Q732" i="2"/>
  <c r="Q227" i="2"/>
  <c r="Q526" i="2"/>
  <c r="Q420" i="2"/>
  <c r="Q796" i="2"/>
  <c r="Q1216" i="2"/>
  <c r="Q960" i="2"/>
  <c r="Q131" i="2"/>
  <c r="Q1019" i="2"/>
  <c r="Q706" i="2"/>
  <c r="Q570" i="2"/>
  <c r="Q632" i="2"/>
  <c r="Q715" i="2"/>
  <c r="Q592" i="2"/>
  <c r="Q333" i="2"/>
  <c r="T1736" i="2"/>
  <c r="T708" i="2"/>
  <c r="T130" i="2"/>
  <c r="T118" i="2"/>
  <c r="T435" i="2"/>
  <c r="T1191" i="2"/>
  <c r="T1126" i="2"/>
  <c r="T1515" i="2"/>
  <c r="T455" i="2"/>
  <c r="T1117" i="2"/>
  <c r="T1604" i="2"/>
  <c r="T1166" i="2"/>
  <c r="T135" i="2"/>
  <c r="T223" i="2"/>
  <c r="T390" i="2"/>
  <c r="T629" i="2"/>
  <c r="T955" i="2"/>
  <c r="T785" i="2"/>
  <c r="T1186" i="2"/>
  <c r="T1380" i="2"/>
  <c r="T1360" i="2"/>
  <c r="T1235" i="2"/>
  <c r="T388" i="2"/>
  <c r="T1410" i="2"/>
  <c r="T259" i="2"/>
  <c r="T910" i="2"/>
  <c r="T109" i="2"/>
  <c r="T1533" i="2"/>
  <c r="T1702" i="2"/>
  <c r="T1660" i="2"/>
  <c r="T1656" i="2"/>
  <c r="T1493" i="2"/>
  <c r="T1034" i="2"/>
  <c r="T799" i="2"/>
  <c r="T594" i="2"/>
  <c r="T568" i="2"/>
  <c r="T1167" i="2"/>
  <c r="T1231" i="2"/>
  <c r="T1497" i="2"/>
  <c r="T1381" i="2"/>
  <c r="T189" i="2"/>
  <c r="T1746" i="2"/>
  <c r="T624" i="2"/>
  <c r="T748" i="2"/>
  <c r="T1260" i="2"/>
  <c r="T1741" i="2"/>
  <c r="T1162" i="2"/>
  <c r="T1232" i="2"/>
  <c r="T1547" i="2"/>
  <c r="T722" i="2"/>
  <c r="T457" i="2"/>
  <c r="T1009" i="2"/>
  <c r="T887" i="2"/>
  <c r="T394" i="2"/>
  <c r="T1414" i="2"/>
  <c r="T1747" i="2"/>
  <c r="T1684" i="2"/>
  <c r="T1193" i="2"/>
  <c r="T527" i="2"/>
  <c r="T698" i="2"/>
  <c r="T1090" i="2"/>
  <c r="T1553" i="2"/>
  <c r="T366" i="2"/>
  <c r="T1689" i="2"/>
  <c r="T985" i="2"/>
  <c r="T697" i="2"/>
  <c r="T1676" i="2"/>
  <c r="T1795" i="2"/>
  <c r="T319" i="2"/>
  <c r="T926" i="2"/>
  <c r="T723" i="2"/>
  <c r="T359" i="2"/>
  <c r="T822" i="2"/>
  <c r="T1088" i="2"/>
  <c r="T1156" i="2"/>
  <c r="T1681" i="2"/>
  <c r="T485" i="2"/>
  <c r="T552" i="2"/>
  <c r="T529" i="2"/>
  <c r="T820" i="2"/>
  <c r="T558" i="2"/>
  <c r="T299" i="2"/>
  <c r="T1752" i="2"/>
  <c r="T936" i="2"/>
  <c r="T553" i="2"/>
  <c r="T1267" i="2"/>
  <c r="T347" i="2"/>
  <c r="T676" i="2"/>
  <c r="T1593" i="2"/>
  <c r="T1255" i="2"/>
  <c r="T251" i="2"/>
  <c r="T1397" i="2"/>
  <c r="T1391" i="2"/>
  <c r="T1778" i="2"/>
  <c r="T1439" i="2"/>
  <c r="T1012" i="2"/>
  <c r="T357" i="2"/>
  <c r="T582" i="2"/>
  <c r="T1534" i="2"/>
  <c r="T912" i="2"/>
  <c r="T1180" i="2"/>
  <c r="T1116" i="2"/>
  <c r="T1447" i="2"/>
  <c r="T1121" i="2"/>
  <c r="T440" i="2"/>
  <c r="T351" i="2"/>
  <c r="T498" i="2"/>
  <c r="T309" i="2"/>
  <c r="T1743" i="2"/>
  <c r="T859" i="2"/>
  <c r="T264" i="2"/>
  <c r="T1602" i="2"/>
  <c r="T1266" i="2"/>
  <c r="T1789" i="2"/>
  <c r="T1212" i="2"/>
  <c r="T609" i="2"/>
  <c r="T167" i="2"/>
  <c r="T322" i="2"/>
  <c r="T973" i="2"/>
  <c r="T141" i="2"/>
  <c r="T174" i="2"/>
  <c r="T1700" i="2"/>
  <c r="T1477" i="2"/>
  <c r="T904" i="2"/>
  <c r="T1377" i="2"/>
  <c r="T1611" i="2"/>
  <c r="T1616" i="2"/>
  <c r="T1643" i="2"/>
  <c r="T1783" i="2"/>
  <c r="T1226" i="2"/>
  <c r="T1788" i="2"/>
  <c r="T612" i="2"/>
  <c r="T1664" i="2"/>
  <c r="T1699" i="2"/>
  <c r="T261" i="2"/>
  <c r="T821" i="2"/>
  <c r="T1582" i="2"/>
  <c r="T1261" i="2"/>
  <c r="T438" i="2"/>
  <c r="T970" i="2"/>
  <c r="T275" i="2"/>
  <c r="T515" i="2"/>
  <c r="T735" i="2"/>
  <c r="T392" i="2"/>
  <c r="T704" i="2"/>
  <c r="T460" i="2"/>
  <c r="T1025" i="2"/>
  <c r="T1432" i="2"/>
  <c r="T934" i="2"/>
  <c r="T1399" i="2"/>
  <c r="T1633" i="2"/>
  <c r="T1103" i="2"/>
  <c r="T1020" i="2"/>
  <c r="T1187" i="2"/>
  <c r="T793" i="2"/>
  <c r="T825" i="2"/>
  <c r="T1152" i="2"/>
  <c r="T1648" i="2"/>
  <c r="T1579" i="2"/>
  <c r="T1441" i="2"/>
  <c r="T1032" i="2"/>
  <c r="T1509" i="2"/>
  <c r="T537" i="2"/>
  <c r="T158" i="2"/>
  <c r="T125" i="2"/>
  <c r="T395" i="2"/>
  <c r="T623" i="2"/>
  <c r="T824" i="2"/>
  <c r="T468" i="2"/>
  <c r="T798" i="2"/>
  <c r="T306" i="2"/>
  <c r="T103" i="2"/>
  <c r="T490" i="2"/>
  <c r="T903" i="2"/>
  <c r="T545" i="2"/>
  <c r="T1421" i="2"/>
  <c r="T312" i="2"/>
  <c r="T1196" i="2"/>
  <c r="T507" i="2"/>
  <c r="T1227" i="2"/>
  <c r="T1568" i="2"/>
  <c r="T1378" i="2"/>
  <c r="T1306" i="2"/>
  <c r="T1298" i="2"/>
  <c r="T1455" i="2"/>
  <c r="T294" i="2"/>
  <c r="T207" i="2"/>
  <c r="T1436" i="2"/>
  <c r="T108" i="2"/>
  <c r="T1079" i="2"/>
  <c r="T535" i="2"/>
  <c r="T974" i="2"/>
  <c r="T51" i="2"/>
  <c r="T341" i="2"/>
  <c r="T899" i="2"/>
  <c r="T995" i="2"/>
  <c r="T1055" i="2"/>
  <c r="T1415" i="2"/>
  <c r="T1512" i="2"/>
  <c r="T539" i="2"/>
  <c r="T472" i="2"/>
  <c r="T666" i="2"/>
  <c r="T730" i="2"/>
  <c r="T282" i="2"/>
  <c r="T1205" i="2"/>
  <c r="T169" i="2"/>
  <c r="T186" i="2"/>
  <c r="T1732" i="2"/>
  <c r="T749" i="2"/>
  <c r="T1545" i="2"/>
  <c r="T1457" i="2"/>
  <c r="T1358" i="2"/>
  <c r="T1112" i="2"/>
  <c r="T1782" i="2"/>
  <c r="T303" i="2"/>
  <c r="T1639" i="2"/>
  <c r="T1706" i="2"/>
  <c r="T1502" i="2"/>
  <c r="T281" i="2"/>
  <c r="T805" i="2"/>
  <c r="T139" i="2"/>
  <c r="T425" i="2"/>
  <c r="T672" i="2"/>
  <c r="T284" i="2"/>
  <c r="T581" i="2"/>
  <c r="T161" i="2"/>
  <c r="T542" i="2"/>
  <c r="T1026" i="2"/>
  <c r="T1046" i="2"/>
  <c r="T1411" i="2"/>
  <c r="T1621" i="2"/>
  <c r="T1051" i="2"/>
  <c r="T916" i="2"/>
  <c r="T364" i="2"/>
  <c r="T977" i="2"/>
  <c r="T1408" i="2"/>
  <c r="T1428" i="2"/>
  <c r="T1801" i="2"/>
  <c r="T1785" i="2"/>
  <c r="T1412" i="2"/>
  <c r="T1623" i="2"/>
  <c r="T1672" i="2"/>
  <c r="T1342" i="2"/>
  <c r="T925" i="2"/>
  <c r="T434" i="2"/>
  <c r="T1437" i="2"/>
  <c r="T1796" i="2"/>
  <c r="T162" i="2"/>
  <c r="T400" i="2"/>
  <c r="T746" i="2"/>
  <c r="T230" i="2"/>
  <c r="T618" i="2"/>
  <c r="T1118" i="2"/>
  <c r="T467" i="2"/>
  <c r="T679" i="2"/>
  <c r="T1538" i="2"/>
  <c r="T418" i="2"/>
  <c r="T1208" i="2"/>
  <c r="T610" i="2"/>
  <c r="T1169" i="2"/>
  <c r="T1516" i="2"/>
  <c r="T875" i="2"/>
  <c r="T397" i="2"/>
  <c r="T321" i="2"/>
  <c r="T391" i="2"/>
  <c r="T578" i="2"/>
  <c r="T1540" i="2"/>
  <c r="T848" i="2"/>
  <c r="T896" i="2"/>
  <c r="T1403" i="2"/>
  <c r="T1308" i="2"/>
  <c r="T86" i="2"/>
  <c r="T951" i="2"/>
  <c r="T295" i="2"/>
  <c r="T846" i="2"/>
  <c r="T182" i="2"/>
  <c r="T448" i="2"/>
  <c r="T300" i="2"/>
  <c r="T398" i="2"/>
  <c r="T927" i="2"/>
  <c r="T1287" i="2"/>
  <c r="T1384" i="2"/>
  <c r="T272" i="2"/>
  <c r="T344" i="2"/>
  <c r="T538" i="2"/>
  <c r="T509" i="2"/>
  <c r="T166" i="2"/>
  <c r="T1333" i="2"/>
  <c r="T105" i="2"/>
  <c r="T122" i="2"/>
  <c r="T1631" i="2"/>
  <c r="T1465" i="2"/>
  <c r="T1679" i="2"/>
  <c r="T1628" i="2"/>
  <c r="T1354" i="2"/>
  <c r="T1069" i="2"/>
  <c r="T1326" i="2"/>
  <c r="T1794" i="2"/>
  <c r="T1612" i="2"/>
  <c r="T1188" i="2"/>
  <c r="T1650" i="2"/>
  <c r="T1246" i="2"/>
  <c r="T285" i="2"/>
  <c r="T148" i="2"/>
  <c r="T453" i="2"/>
  <c r="T1045" i="2"/>
  <c r="T414" i="2"/>
  <c r="T958" i="2"/>
  <c r="T283" i="2"/>
  <c r="T519" i="2"/>
  <c r="T755" i="2"/>
  <c r="T1063" i="2"/>
  <c r="T940" i="2"/>
  <c r="T487" i="2"/>
  <c r="T873" i="2"/>
  <c r="T1356" i="2"/>
  <c r="T950" i="2"/>
  <c r="T1387" i="2"/>
  <c r="T1645" i="2"/>
  <c r="T960" i="2"/>
  <c r="T816" i="2"/>
  <c r="T800" i="2"/>
  <c r="T1498" i="2"/>
  <c r="T1446" i="2"/>
  <c r="T1535" i="2"/>
  <c r="T1262" i="2"/>
  <c r="T1790" i="2"/>
  <c r="T101" i="2"/>
  <c r="T1309" i="2"/>
  <c r="T893" i="2"/>
  <c r="T1675" i="2"/>
  <c r="T464" i="2"/>
  <c r="T810" i="2"/>
  <c r="T302" i="2"/>
  <c r="T87" i="2"/>
  <c r="T410" i="2"/>
  <c r="T132" i="2"/>
  <c r="T255" i="2"/>
  <c r="T310" i="2"/>
  <c r="T702" i="2"/>
  <c r="T1272" i="2"/>
  <c r="T481" i="2"/>
  <c r="T1239" i="2"/>
  <c r="T1793" i="2"/>
  <c r="T943" i="2"/>
  <c r="T696" i="2"/>
  <c r="T523" i="2"/>
  <c r="T597" i="2"/>
  <c r="T966" i="2"/>
  <c r="T1199" i="2"/>
  <c r="T992" i="2"/>
  <c r="T1282" i="2"/>
  <c r="T1275" i="2"/>
  <c r="T1176" i="2"/>
  <c r="T1531" i="2"/>
  <c r="T1110" i="2"/>
  <c r="T622" i="2"/>
  <c r="T718" i="2"/>
  <c r="T789" i="2"/>
  <c r="T171" i="2"/>
  <c r="T752" i="2"/>
  <c r="T1563" i="2"/>
  <c r="T855" i="2"/>
  <c r="T1148" i="2"/>
  <c r="T1256" i="2"/>
  <c r="T343" i="2"/>
  <c r="T100" i="2"/>
  <c r="T304" i="2"/>
  <c r="T671" i="2"/>
  <c r="T129" i="2"/>
  <c r="T1461" i="2"/>
  <c r="T58" i="2"/>
  <c r="T1513" i="2"/>
  <c r="T1632" i="2"/>
  <c r="T88" i="2"/>
  <c r="T1756" i="2"/>
  <c r="T1348" i="2"/>
  <c r="T1011" i="2"/>
  <c r="T681" i="2"/>
  <c r="T1163" i="2"/>
  <c r="T843" i="2"/>
  <c r="T258" i="2"/>
  <c r="T795" i="2"/>
  <c r="T50" i="2"/>
  <c r="T1599" i="2"/>
  <c r="T1739" i="2"/>
  <c r="T774" i="2"/>
  <c r="T168" i="2"/>
  <c r="T437" i="2"/>
  <c r="T886" i="2"/>
  <c r="T1099" i="2"/>
  <c r="T1459" i="2"/>
  <c r="T1074" i="2"/>
  <c r="T1688" i="2"/>
  <c r="T318" i="2"/>
  <c r="T480" i="2"/>
  <c r="T1198" i="2"/>
  <c r="T1221" i="2"/>
  <c r="T1562" i="2"/>
  <c r="T1284" i="2"/>
  <c r="T1597" i="2"/>
  <c r="T1319" i="2"/>
  <c r="T1111" i="2"/>
  <c r="T1714" i="2"/>
  <c r="T200" i="2"/>
  <c r="T77" i="2"/>
  <c r="T1574" i="2"/>
  <c r="T1744" i="2"/>
  <c r="T880" i="2"/>
  <c r="T1661" i="2"/>
  <c r="T959" i="2"/>
  <c r="T1511" i="2"/>
  <c r="T1544" i="2"/>
  <c r="T311" i="2"/>
  <c r="T590" i="2"/>
  <c r="T677" i="2"/>
  <c r="T1229" i="2"/>
  <c r="T116" i="2"/>
  <c r="T1786" i="2"/>
  <c r="T117" i="2"/>
  <c r="T1337" i="2"/>
  <c r="T1481" i="2"/>
  <c r="T1172" i="2"/>
  <c r="T380" i="2"/>
  <c r="T247" i="2"/>
  <c r="T172" i="2"/>
  <c r="T44" i="2"/>
  <c r="T513" i="2"/>
  <c r="T895" i="2"/>
  <c r="T1532" i="2"/>
  <c r="T1190" i="2"/>
  <c r="T674" i="2"/>
  <c r="T1224" i="2"/>
  <c r="T524" i="2"/>
  <c r="T917" i="2"/>
  <c r="T695" i="2"/>
  <c r="T483" i="2"/>
  <c r="T104" i="2"/>
  <c r="T634" i="2"/>
  <c r="T250" i="2"/>
  <c r="T762" i="2"/>
  <c r="T416" i="2"/>
  <c r="T178" i="2"/>
  <c r="T1668" i="2"/>
  <c r="T1405" i="2"/>
  <c r="T53" i="2"/>
  <c r="T797" i="2"/>
  <c r="T1787" i="2"/>
  <c r="T1640" i="2"/>
  <c r="T1591" i="2"/>
  <c r="T1027" i="2"/>
  <c r="T1264" i="2"/>
  <c r="T1133" i="2"/>
  <c r="T1036" i="2"/>
  <c r="T557" i="2"/>
  <c r="T691" i="2"/>
  <c r="T646" i="2"/>
  <c r="T181" i="2"/>
  <c r="T1587" i="2"/>
  <c r="T976" i="2"/>
  <c r="T1268" i="2"/>
  <c r="T1252" i="2"/>
  <c r="T1060" i="2"/>
  <c r="T1328" i="2"/>
  <c r="T817" i="2"/>
  <c r="T291" i="2"/>
  <c r="T756" i="2"/>
  <c r="T971" i="2"/>
  <c r="T1701" i="2"/>
  <c r="T1331" i="2"/>
  <c r="T726" i="2"/>
  <c r="T946" i="2"/>
  <c r="T422" i="2"/>
  <c r="T1325" i="2"/>
  <c r="T340" i="2"/>
  <c r="T124" i="2"/>
  <c r="T512" i="2"/>
  <c r="T199" i="2"/>
  <c r="T314" i="2"/>
  <c r="T1124" i="2"/>
  <c r="T201" i="2"/>
  <c r="T218" i="2"/>
  <c r="T1409" i="2"/>
  <c r="T1799" i="2"/>
  <c r="T1168" i="2"/>
  <c r="T989" i="2"/>
  <c r="T1603" i="2"/>
  <c r="T1687" i="2"/>
  <c r="T1161" i="2"/>
  <c r="T1334" i="2"/>
  <c r="T714" i="2"/>
  <c r="T1086" i="2"/>
  <c r="T883" i="2"/>
  <c r="T462" i="2"/>
  <c r="T827" i="2"/>
  <c r="T569" i="2"/>
  <c r="T548" i="2"/>
  <c r="T185" i="2"/>
  <c r="T458" i="2"/>
  <c r="T1717" i="2"/>
  <c r="T163" i="2"/>
  <c r="T932" i="2"/>
  <c r="T720" i="2"/>
  <c r="T342" i="2"/>
  <c r="T850" i="2"/>
  <c r="T607" i="2"/>
  <c r="T1211" i="2"/>
  <c r="T1015" i="2"/>
  <c r="T694" i="2"/>
  <c r="T142" i="2"/>
  <c r="T1146" i="2"/>
  <c r="T690" i="2"/>
  <c r="T1711" i="2"/>
  <c r="T370" i="2"/>
  <c r="T367" i="2"/>
  <c r="T456" i="2"/>
  <c r="T1142" i="2"/>
  <c r="T1463" i="2"/>
  <c r="T1138" i="2"/>
  <c r="T1247" i="2"/>
  <c r="T1278" i="2"/>
  <c r="T1021" i="2"/>
  <c r="T459" i="2"/>
  <c r="T112" i="2"/>
  <c r="T345" i="2"/>
  <c r="T262" i="2"/>
  <c r="T373" i="2"/>
  <c r="T1173" i="2"/>
  <c r="T429" i="2"/>
  <c r="T1057" i="2"/>
  <c r="T188" i="2"/>
  <c r="T1492" i="2"/>
  <c r="T765" i="2"/>
  <c r="T379" i="2"/>
  <c r="T717" i="2"/>
  <c r="T1766" i="2"/>
  <c r="T1718" i="2"/>
  <c r="T1622" i="2"/>
  <c r="T267" i="2"/>
  <c r="T372" i="2"/>
  <c r="T606" i="2"/>
  <c r="T1475" i="2"/>
  <c r="T1044" i="2"/>
  <c r="T1472" i="2"/>
  <c r="T1514" i="2"/>
  <c r="T1691" i="2"/>
  <c r="T1698" i="2"/>
  <c r="T253" i="2"/>
  <c r="T1357" i="2"/>
  <c r="T219" i="2"/>
  <c r="T1031" i="2"/>
  <c r="T809" i="2"/>
  <c r="T1355" i="2"/>
  <c r="T944" i="2"/>
  <c r="T921" i="2"/>
  <c r="T683" i="2"/>
  <c r="T753" i="2"/>
  <c r="T743" i="2"/>
  <c r="T1050" i="2"/>
  <c r="T297" i="2"/>
  <c r="T1607" i="2"/>
  <c r="T1723" i="2"/>
  <c r="T561" i="2"/>
  <c r="T256" i="2"/>
  <c r="T1005" i="2"/>
  <c r="T354" i="2"/>
  <c r="T99" i="2"/>
  <c r="T511" i="2"/>
  <c r="T1482" i="2"/>
  <c r="T292" i="2"/>
  <c r="T154" i="2"/>
  <c r="T1073" i="2"/>
  <c r="T1047" i="2"/>
  <c r="T415" i="2"/>
  <c r="T1449" i="2"/>
  <c r="T1615" i="2"/>
  <c r="T1158" i="2"/>
  <c r="T1151" i="2"/>
  <c r="T378" i="2"/>
  <c r="T530" i="2"/>
  <c r="T783" i="2"/>
  <c r="T1018" i="2"/>
  <c r="T1522" i="2"/>
  <c r="T1567" i="2"/>
  <c r="T521" i="2"/>
  <c r="T150" i="2"/>
  <c r="T616" i="2"/>
  <c r="T381" i="2"/>
  <c r="T1274" i="2"/>
  <c r="T571" i="2"/>
  <c r="T628" i="2"/>
  <c r="T528" i="2"/>
  <c r="T484" i="2"/>
  <c r="T639" i="2"/>
  <c r="T1080" i="2"/>
  <c r="T1016" i="2"/>
  <c r="T861" i="2"/>
  <c r="T1064" i="2"/>
  <c r="T1767" i="2"/>
  <c r="T1140" i="2"/>
  <c r="T633" i="2"/>
  <c r="T217" i="2"/>
  <c r="T1061" i="2"/>
  <c r="T330" i="2"/>
  <c r="T263" i="2"/>
  <c r="T544" i="2"/>
  <c r="T156" i="2"/>
  <c r="T405" i="2"/>
  <c r="T1197" i="2"/>
  <c r="T454" i="2"/>
  <c r="T962" i="2"/>
  <c r="T790" i="2"/>
  <c r="T1347" i="2"/>
  <c r="T1685" i="2"/>
  <c r="T987" i="2"/>
  <c r="T788" i="2"/>
  <c r="T375" i="2"/>
  <c r="T849" i="2"/>
  <c r="T1344" i="2"/>
  <c r="T1165" i="2"/>
  <c r="T1316" i="2"/>
  <c r="T1332" i="2"/>
  <c r="T1194" i="2"/>
  <c r="T1751" i="2"/>
  <c r="T1800" i="2"/>
  <c r="T1731" i="2"/>
  <c r="T1297" i="2"/>
  <c r="T837" i="2"/>
  <c r="T1549" i="2"/>
  <c r="T1695" i="2"/>
  <c r="T98" i="2"/>
  <c r="T333" i="2"/>
  <c r="T669" i="2"/>
  <c r="T273" i="2"/>
  <c r="T554" i="2"/>
  <c r="T1054" i="2"/>
  <c r="T403" i="2"/>
  <c r="T615" i="2"/>
  <c r="T851" i="2"/>
  <c r="T1159" i="2"/>
  <c r="T1128" i="2"/>
  <c r="T80" i="2"/>
  <c r="T1065" i="2"/>
  <c r="T1452" i="2"/>
  <c r="T710" i="2"/>
  <c r="T1483" i="2"/>
  <c r="T1542" i="2"/>
  <c r="T413" i="2"/>
  <c r="T305" i="2"/>
  <c r="T1104" i="2"/>
  <c r="T1721" i="2"/>
  <c r="T1236" i="2"/>
  <c r="T881" i="2"/>
  <c r="T685" i="2"/>
  <c r="T1797" i="2"/>
  <c r="T658" i="2"/>
  <c r="T128" i="2"/>
  <c r="T95" i="2"/>
  <c r="T763" i="2"/>
  <c r="T1171" i="2"/>
  <c r="T1466" i="2"/>
  <c r="T1552" i="2"/>
  <c r="T699" i="2"/>
  <c r="T604" i="2"/>
  <c r="T844" i="2"/>
  <c r="T771" i="2"/>
  <c r="T187" i="2"/>
  <c r="T316" i="2"/>
  <c r="T324" i="2"/>
  <c r="T1594" i="2"/>
  <c r="T1630" i="2"/>
  <c r="T1013" i="2"/>
  <c r="T213" i="2"/>
  <c r="T1678" i="2"/>
  <c r="T1550" i="2"/>
  <c r="T1353" i="2"/>
  <c r="T1254" i="2"/>
  <c r="T839" i="2"/>
  <c r="T1369" i="2"/>
  <c r="T984" i="2"/>
  <c r="T957" i="2"/>
  <c r="T1740" i="2"/>
  <c r="T1317" i="2"/>
  <c r="T1762" i="2"/>
  <c r="T254" i="2"/>
  <c r="T221" i="2"/>
  <c r="T491" i="2"/>
  <c r="T63" i="2"/>
  <c r="T1578" i="2"/>
  <c r="T240" i="2"/>
  <c r="T894" i="2"/>
  <c r="T155" i="2"/>
  <c r="T409" i="2"/>
  <c r="T684" i="2"/>
  <c r="T999" i="2"/>
  <c r="T812" i="2"/>
  <c r="T131" i="2"/>
  <c r="T745" i="2"/>
  <c r="T1292" i="2"/>
  <c r="T688" i="2"/>
  <c r="T1323" i="2"/>
  <c r="T1709" i="2"/>
  <c r="T1184" i="2"/>
  <c r="T1072" i="2"/>
  <c r="T1056" i="2"/>
  <c r="T1028" i="2"/>
  <c r="T1724" i="2"/>
  <c r="T1775" i="2"/>
  <c r="T1600" i="2"/>
  <c r="T1651" i="2"/>
  <c r="T293" i="2"/>
  <c r="T686" i="2"/>
  <c r="T1543" i="2"/>
  <c r="T853" i="2"/>
  <c r="T501" i="2"/>
  <c r="T1002" i="2"/>
  <c r="T332" i="2"/>
  <c r="T547" i="2"/>
  <c r="T767" i="2"/>
  <c r="T424" i="2"/>
  <c r="T738" i="2"/>
  <c r="T430" i="2"/>
  <c r="T1089" i="2"/>
  <c r="T1464" i="2"/>
  <c r="T1062" i="2"/>
  <c r="T1431" i="2"/>
  <c r="T1601" i="2"/>
  <c r="T1135" i="2"/>
  <c r="T1084" i="2"/>
  <c r="T761" i="2"/>
  <c r="T1049" i="2"/>
  <c r="T1081" i="2"/>
  <c r="T1418" i="2"/>
  <c r="T1122" i="2"/>
  <c r="T1407" i="2"/>
  <c r="T556" i="2"/>
  <c r="T1479" i="2"/>
  <c r="T1448" i="2"/>
  <c r="T204" i="2"/>
  <c r="T408" i="2"/>
  <c r="T659" i="2"/>
  <c r="T576" i="2"/>
  <c r="T1322" i="2"/>
  <c r="T1737" i="2"/>
  <c r="T1424" i="2"/>
  <c r="T494" i="2"/>
  <c r="T1131" i="2"/>
  <c r="T461" i="2"/>
  <c r="T426" i="2"/>
  <c r="T290" i="2"/>
  <c r="T60" i="2"/>
  <c r="T614" i="2"/>
  <c r="T1523" i="2"/>
  <c r="T1722" i="2"/>
  <c r="T1213" i="2"/>
  <c r="T149" i="2"/>
  <c r="T1742" i="2"/>
  <c r="T1518" i="2"/>
  <c r="T1576" i="2"/>
  <c r="T1510" i="2"/>
  <c r="T1157" i="2"/>
  <c r="T1318" i="2"/>
  <c r="T1417" i="2"/>
  <c r="T1683" i="2"/>
  <c r="T1758" i="2"/>
  <c r="T133" i="2"/>
  <c r="T1245" i="2"/>
  <c r="T1754" i="2"/>
  <c r="T1321" i="2"/>
  <c r="T496" i="2"/>
  <c r="T842" i="2"/>
  <c r="T334" i="2"/>
  <c r="T215" i="2"/>
  <c r="T520" i="2"/>
  <c r="T196" i="2"/>
  <c r="T421" i="2"/>
  <c r="T227" i="2"/>
  <c r="T769" i="2"/>
  <c r="T1304" i="2"/>
  <c r="T619" i="2"/>
  <c r="T1271" i="2"/>
  <c r="T1761" i="2"/>
  <c r="T975" i="2"/>
  <c r="T764" i="2"/>
  <c r="T838" i="2"/>
  <c r="T727" i="2"/>
  <c r="T791" i="2"/>
  <c r="T900" i="2"/>
  <c r="T1422" i="2"/>
  <c r="T1596" i="2"/>
  <c r="T1647" i="2"/>
  <c r="T1401" i="2"/>
  <c r="T1257" i="2"/>
  <c r="T74" i="2"/>
  <c r="T57" i="2"/>
  <c r="T1429" i="2"/>
  <c r="T193" i="2"/>
  <c r="T566" i="2"/>
  <c r="T1066" i="2"/>
  <c r="T399" i="2"/>
  <c r="T611" i="2"/>
  <c r="T831" i="2"/>
  <c r="T488" i="2"/>
  <c r="T802" i="2"/>
  <c r="T55" i="2"/>
  <c r="T1185" i="2"/>
  <c r="T1528" i="2"/>
  <c r="T759" i="2"/>
  <c r="T1495" i="2"/>
  <c r="T1526" i="2"/>
  <c r="T120" i="2"/>
  <c r="T1181" i="2"/>
  <c r="T1215" i="2"/>
  <c r="T1359" i="2"/>
  <c r="T1375" i="2"/>
  <c r="T772" i="2"/>
  <c r="T1311" i="2"/>
  <c r="T572" i="2"/>
  <c r="T1119" i="2"/>
  <c r="T1351" i="2"/>
  <c r="T1320" i="2"/>
  <c r="T242" i="2"/>
  <c r="T228" i="2"/>
  <c r="T595" i="2"/>
  <c r="T1114" i="2"/>
  <c r="T508" i="2"/>
  <c r="T1092" i="2"/>
  <c r="T1296" i="2"/>
  <c r="T439" i="2"/>
  <c r="T1003" i="2"/>
  <c r="T1427" i="2"/>
  <c r="T1042" i="2"/>
  <c r="T225" i="2"/>
  <c r="T383" i="2"/>
  <c r="T470" i="2"/>
  <c r="T210" i="2"/>
  <c r="T1281" i="2"/>
  <c r="T1341" i="2"/>
  <c r="T85" i="2"/>
  <c r="T216" i="2"/>
  <c r="T1763" i="2"/>
  <c r="T1704" i="2"/>
  <c r="T1655" i="2"/>
  <c r="T1030" i="2"/>
  <c r="T271" i="2"/>
  <c r="T626" i="2"/>
  <c r="T348" i="2"/>
  <c r="T471" i="2"/>
  <c r="T1006" i="2"/>
  <c r="T573" i="2"/>
  <c r="T1269" i="2"/>
  <c r="T1029" i="2"/>
  <c r="T1225" i="2"/>
  <c r="T1641" i="2"/>
  <c r="T1609" i="2"/>
  <c r="T1200" i="2"/>
  <c r="T1557" i="2"/>
  <c r="T555" i="2"/>
  <c r="T737" i="2"/>
  <c r="T502" i="2"/>
  <c r="T942" i="2"/>
  <c r="T731" i="2"/>
  <c r="T257" i="2"/>
  <c r="T73" i="2"/>
  <c r="T845" i="2"/>
  <c r="T1438" i="2"/>
  <c r="T1394" i="2"/>
  <c r="T1435" i="2"/>
  <c r="T533" i="2"/>
  <c r="T803" i="2"/>
  <c r="T750" i="2"/>
  <c r="T575" i="2"/>
  <c r="T1385" i="2"/>
  <c r="T1489" i="2"/>
  <c r="T1327" i="2"/>
  <c r="T1423" i="2"/>
  <c r="T1456" i="2"/>
  <c r="T144" i="2"/>
  <c r="T841" i="2"/>
  <c r="T908" i="2"/>
  <c r="T739" i="2"/>
  <c r="T164" i="2"/>
  <c r="T627" i="2"/>
  <c r="T1082" i="2"/>
  <c r="T235" i="2"/>
  <c r="T46" i="2"/>
  <c r="T1638" i="2"/>
  <c r="T402" i="2"/>
  <c r="T1561" i="2"/>
  <c r="T1486" i="2"/>
  <c r="T1120" i="2"/>
  <c r="T1130" i="2"/>
  <c r="T1218" i="2"/>
  <c r="T1725" i="2"/>
  <c r="T1307" i="2"/>
  <c r="T565" i="2"/>
  <c r="T1276" i="2"/>
  <c r="T713" i="2"/>
  <c r="T326" i="2"/>
  <c r="T780" i="2"/>
  <c r="T983" i="2"/>
  <c r="T656" i="2"/>
  <c r="T377" i="2"/>
  <c r="T123" i="2"/>
  <c r="T878" i="2"/>
  <c r="T176" i="2"/>
  <c r="T1642" i="2"/>
  <c r="T703" i="2"/>
  <c r="T475" i="2"/>
  <c r="T205" i="2"/>
  <c r="T238" i="2"/>
  <c r="T1802" i="2"/>
  <c r="T1349" i="2"/>
  <c r="T1772" i="2"/>
  <c r="T1085" i="2"/>
  <c r="T1571" i="2"/>
  <c r="T1433" i="2"/>
  <c r="T836" i="2"/>
  <c r="T1174" i="2"/>
  <c r="T969" i="2"/>
  <c r="T865" i="2"/>
  <c r="T654" i="2"/>
  <c r="T420" i="2"/>
  <c r="T246" i="2"/>
  <c r="T1206" i="2"/>
  <c r="T1670" i="2"/>
  <c r="T417" i="2"/>
  <c r="T692" i="2"/>
  <c r="T636" i="2"/>
  <c r="T1123" i="2"/>
  <c r="T988" i="2"/>
  <c r="T1087" i="2"/>
  <c r="T1649" i="2"/>
  <c r="T1383" i="2"/>
  <c r="T870" i="2"/>
  <c r="T1416" i="2"/>
  <c r="T993" i="2"/>
  <c r="T396" i="2"/>
  <c r="T682" i="2"/>
  <c r="T376" i="2"/>
  <c r="T719" i="2"/>
  <c r="T497" i="2"/>
  <c r="T243" i="2"/>
  <c r="T954" i="2"/>
  <c r="T406" i="2"/>
  <c r="T1389" i="2"/>
  <c r="T1598" i="2"/>
  <c r="T885" i="2"/>
  <c r="T245" i="2"/>
  <c r="T505" i="2"/>
  <c r="T1696" i="2"/>
  <c r="T781" i="2"/>
  <c r="T1680" i="2"/>
  <c r="T1107" i="2"/>
  <c r="T1406" i="2"/>
  <c r="T1501" i="2"/>
  <c r="T368" i="2"/>
  <c r="T586" i="2"/>
  <c r="T647" i="2"/>
  <c r="T1170" i="2"/>
  <c r="T1484" i="2"/>
  <c r="T1490" i="2"/>
  <c r="T477" i="2"/>
  <c r="T1238" i="2"/>
  <c r="T202" i="2"/>
  <c r="T298" i="2"/>
  <c r="T1453" i="2"/>
  <c r="T930" i="2"/>
  <c r="T1315" i="2"/>
  <c r="T724" i="2"/>
  <c r="T1312" i="2"/>
  <c r="T1204" i="2"/>
  <c r="T939" i="2"/>
  <c r="T872" i="2"/>
  <c r="T1458" i="2"/>
  <c r="T1244" i="2"/>
  <c r="T441" i="2"/>
  <c r="T443" i="2"/>
  <c r="T1125" i="2"/>
  <c r="T1652" i="2"/>
  <c r="T111" i="2"/>
  <c r="T1525" i="2"/>
  <c r="T534" i="2"/>
  <c r="T579" i="2"/>
  <c r="T770" i="2"/>
  <c r="T1496" i="2"/>
  <c r="T1569" i="2"/>
  <c r="T1017" i="2"/>
  <c r="T1476" i="2"/>
  <c r="T1182" i="2"/>
  <c r="T222" i="2"/>
  <c r="T687" i="2"/>
  <c r="T862" i="2"/>
  <c r="T967" i="2"/>
  <c r="T668" i="2"/>
  <c r="T1291" i="2"/>
  <c r="T1250" i="2"/>
  <c r="T1144" i="2"/>
  <c r="T689" i="2"/>
  <c r="T751" i="2"/>
  <c r="T1396" i="2"/>
  <c r="T1076" i="2"/>
  <c r="T782" i="2"/>
  <c r="T1606" i="2"/>
  <c r="T1780" i="2"/>
  <c r="T1178" i="2"/>
  <c r="T1478" i="2"/>
  <c r="T280" i="2"/>
  <c r="T747" i="2"/>
  <c r="T134" i="2"/>
  <c r="T664" i="2"/>
  <c r="T1115" i="2"/>
  <c r="T1105" i="2"/>
  <c r="T1537" i="2"/>
  <c r="T1241" i="2"/>
  <c r="T1253" i="2"/>
  <c r="T350" i="2"/>
  <c r="T473" i="2"/>
  <c r="T876" i="2"/>
  <c r="T1324" i="2"/>
  <c r="T1677" i="2"/>
  <c r="T928" i="2"/>
  <c r="T1052" i="2"/>
  <c r="T801" i="2"/>
  <c r="T447" i="2"/>
  <c r="T804" i="2"/>
  <c r="T1605" i="2"/>
  <c r="T613" i="2"/>
  <c r="T741" i="2"/>
  <c r="T1674" i="2"/>
  <c r="T733" i="2"/>
  <c r="T860" i="2"/>
  <c r="T479" i="2"/>
  <c r="T137" i="2"/>
  <c r="T1753" i="2"/>
  <c r="T1288" i="2"/>
  <c r="T356" i="2"/>
  <c r="T728" i="2"/>
  <c r="T1404" i="2"/>
  <c r="T115" i="2"/>
  <c r="T1430" i="2"/>
  <c r="T1279" i="2"/>
  <c r="T423" i="2"/>
  <c r="T474" i="2"/>
  <c r="T532" i="2"/>
  <c r="T1382" i="2"/>
  <c r="T889" i="2"/>
  <c r="T1585" i="2"/>
  <c r="T1480" i="2"/>
  <c r="T754" i="2"/>
  <c r="T563" i="2"/>
  <c r="T518" i="2"/>
  <c r="T564" i="2"/>
  <c r="T1784" i="2"/>
  <c r="T1692" i="2"/>
  <c r="T1474" i="2"/>
  <c r="T890" i="2"/>
  <c r="T1588" i="2"/>
  <c r="T1346" i="2"/>
  <c r="T1243" i="2"/>
  <c r="T450" i="2"/>
  <c r="T919" i="2"/>
  <c r="T814" i="2"/>
  <c r="T601" i="2"/>
  <c r="T1413" i="2"/>
  <c r="T1345" i="2"/>
  <c r="T206" i="2"/>
  <c r="T173" i="2"/>
  <c r="T52" i="2"/>
  <c r="T1136" i="2"/>
  <c r="T1038" i="2"/>
  <c r="T599" i="2"/>
  <c r="T1143" i="2"/>
  <c r="T476" i="2"/>
  <c r="T1372" i="2"/>
  <c r="T1339" i="2"/>
  <c r="T1141" i="2"/>
  <c r="T1202" i="2"/>
  <c r="T191" i="2"/>
  <c r="T48" i="2"/>
  <c r="T981" i="2"/>
  <c r="T978" i="2"/>
  <c r="T1363" i="2"/>
  <c r="T1067" i="2"/>
  <c r="T428" i="2"/>
  <c r="T1488" i="2"/>
  <c r="T1338" i="2"/>
  <c r="T915" i="2"/>
  <c r="T1426" i="2"/>
  <c r="T1434" i="2"/>
  <c r="T1558" i="2"/>
  <c r="T1504" i="2"/>
  <c r="T1153" i="2"/>
  <c r="T562" i="2"/>
  <c r="T1108" i="2"/>
  <c r="T1147" i="2"/>
  <c r="T1506" i="2"/>
  <c r="T1507" i="2"/>
  <c r="T807" i="2"/>
  <c r="T136" i="2"/>
  <c r="T638" i="2"/>
  <c r="T234" i="2"/>
  <c r="T734" i="2"/>
  <c r="T404" i="2"/>
  <c r="T779" i="2"/>
  <c r="T559" i="2"/>
  <c r="T327" i="2"/>
  <c r="T61" i="2"/>
  <c r="T94" i="2"/>
  <c r="T1727" i="2"/>
  <c r="T1590" i="2"/>
  <c r="T1350" i="2"/>
  <c r="T1620" i="2"/>
  <c r="T1686" i="2"/>
  <c r="T1776" i="2"/>
  <c r="T195" i="2"/>
  <c r="T1362" i="2"/>
  <c r="T1370" i="2"/>
  <c r="T1442" i="2"/>
  <c r="T1536" i="2"/>
  <c r="T1195" i="2"/>
  <c r="T183" i="2"/>
  <c r="T1154" i="2"/>
  <c r="T1179" i="2"/>
  <c r="T1755" i="2"/>
  <c r="T329" i="2"/>
  <c r="T863" i="2"/>
  <c r="T362" i="2"/>
  <c r="T670" i="2"/>
  <c r="T274" i="2"/>
  <c r="T766" i="2"/>
  <c r="T436" i="2"/>
  <c r="T811" i="2"/>
  <c r="T591" i="2"/>
  <c r="T363" i="2"/>
  <c r="T93" i="2"/>
  <c r="T126" i="2"/>
  <c r="T1398" i="2"/>
  <c r="T1554" i="2"/>
  <c r="T1222" i="2"/>
  <c r="T1551" i="2"/>
  <c r="T1707" i="2"/>
  <c r="T1712" i="2"/>
  <c r="T1201" i="2"/>
  <c r="T1635" i="2"/>
  <c r="T43" i="2"/>
  <c r="T854" i="2"/>
  <c r="T1183" i="2"/>
  <c r="T550" i="2"/>
  <c r="T663" i="2"/>
  <c r="T1564" i="2"/>
  <c r="T1220" i="2"/>
  <c r="T832" i="2"/>
  <c r="T1419" i="2"/>
  <c r="T937" i="2"/>
  <c r="T1095" i="2"/>
  <c r="T337" i="2"/>
  <c r="T152" i="2"/>
  <c r="T317" i="2"/>
  <c r="T1093" i="2"/>
  <c r="T1715" i="2"/>
  <c r="T239" i="2"/>
  <c r="T1581" i="2"/>
  <c r="T442" i="2"/>
  <c r="T412" i="2"/>
  <c r="T819" i="2"/>
  <c r="T1022" i="2"/>
  <c r="T276" i="2"/>
  <c r="T1586" i="2"/>
  <c r="T1803" i="2"/>
  <c r="T336" i="2"/>
  <c r="T1053" i="2"/>
  <c r="T596" i="2"/>
  <c r="T1469" i="2"/>
  <c r="T1000" i="2"/>
  <c r="T146" i="2"/>
  <c r="T96" i="2"/>
  <c r="T179" i="2"/>
  <c r="T1559" i="2"/>
  <c r="T914" i="2"/>
  <c r="T1299" i="2"/>
  <c r="T871" i="2"/>
  <c r="T1293" i="2"/>
  <c r="T1160" i="2"/>
  <c r="T1295" i="2"/>
  <c r="T1290" i="2"/>
  <c r="T986" i="2"/>
  <c r="T531" i="2"/>
  <c r="T451" i="2"/>
  <c r="T835" i="2"/>
  <c r="T1192" i="2"/>
  <c r="T1223" i="2"/>
  <c r="T991" i="2"/>
  <c r="T1094" i="2"/>
  <c r="T1155" i="2"/>
  <c r="T979" i="2"/>
  <c r="T740" i="2"/>
  <c r="T706" i="2"/>
  <c r="T1471" i="2"/>
  <c r="T1248" i="2"/>
  <c r="T620" i="2"/>
  <c r="T241" i="2"/>
  <c r="T493" i="2"/>
  <c r="T891" i="2"/>
  <c r="T1781" i="2"/>
  <c r="T1251" i="2"/>
  <c r="T603" i="2"/>
  <c r="T866" i="2"/>
  <c r="T192" i="2"/>
  <c r="T1217" i="2"/>
  <c r="T675" i="2"/>
  <c r="T463" i="2"/>
  <c r="T72" i="2"/>
  <c r="T630" i="2"/>
  <c r="T226" i="2"/>
  <c r="T1301" i="2"/>
  <c r="T121" i="2"/>
  <c r="T138" i="2"/>
  <c r="T1462" i="2"/>
  <c r="T1129" i="2"/>
  <c r="T1494" i="2"/>
  <c r="T1393" i="2"/>
  <c r="T1048" i="2"/>
  <c r="T208" i="2"/>
  <c r="T996" i="2"/>
  <c r="T964" i="2"/>
  <c r="T657" i="2"/>
  <c r="T1280" i="2"/>
  <c r="T721" i="2"/>
  <c r="T278" i="2"/>
  <c r="T625" i="2"/>
  <c r="T923" i="2"/>
  <c r="T1749" i="2"/>
  <c r="T1283" i="2"/>
  <c r="T159" i="2"/>
  <c r="T898" i="2"/>
  <c r="T320" i="2"/>
  <c r="T1626" i="2"/>
  <c r="T707" i="2"/>
  <c r="T495" i="2"/>
  <c r="T325" i="2"/>
  <c r="T662" i="2"/>
  <c r="T266" i="2"/>
  <c r="T1237" i="2"/>
  <c r="T153" i="2"/>
  <c r="T170" i="2"/>
  <c r="T744" i="2"/>
  <c r="T877" i="2"/>
  <c r="T1366" i="2"/>
  <c r="T1265" i="2"/>
  <c r="T1529" i="2"/>
  <c r="T1302" i="2"/>
  <c r="T233" i="2"/>
  <c r="T858" i="2"/>
  <c r="T358" i="2"/>
  <c r="T365" i="2"/>
  <c r="T953" i="2"/>
  <c r="T1102" i="2"/>
  <c r="T546" i="2"/>
  <c r="T879" i="2"/>
  <c r="T649" i="2"/>
  <c r="T1613" i="2"/>
  <c r="T1388" i="2"/>
  <c r="T1004" i="2"/>
  <c r="T551" i="2"/>
  <c r="T478" i="2"/>
  <c r="T212" i="2"/>
  <c r="T1618" i="2"/>
  <c r="T1771" i="2"/>
  <c r="T349" i="2"/>
  <c r="T1451" i="2"/>
  <c r="T1420" i="2"/>
  <c r="T1068" i="2"/>
  <c r="T583" i="2"/>
  <c r="T522" i="2"/>
  <c r="T605" i="2"/>
  <c r="T1101" i="2"/>
  <c r="T1425" i="2"/>
  <c r="T1769" i="2"/>
  <c r="T840" i="2"/>
  <c r="T1037" i="2"/>
  <c r="T1760" i="2"/>
  <c r="T1627" i="2"/>
  <c r="T277" i="2"/>
  <c r="T757" i="2"/>
  <c r="T1565" i="2"/>
  <c r="T1109" i="2"/>
  <c r="T543" i="2"/>
  <c r="T452" i="2"/>
  <c r="T387" i="2"/>
  <c r="T1764" i="2"/>
  <c r="T1100" i="2"/>
  <c r="T905" i="2"/>
  <c r="T1014" i="2"/>
  <c r="T1693" i="2"/>
  <c r="T1210" i="2"/>
  <c r="T1209" i="2"/>
  <c r="T1473" i="2"/>
  <c r="T469" i="2"/>
  <c r="T486" i="2"/>
  <c r="T499" i="2"/>
  <c r="T1669" i="2"/>
  <c r="T948" i="2"/>
  <c r="T1132" i="2"/>
  <c r="T1625" i="2"/>
  <c r="T1330" i="2"/>
  <c r="T642" i="2"/>
  <c r="T963" i="2"/>
  <c r="T947" i="2"/>
  <c r="T632" i="2"/>
  <c r="T828" i="2"/>
  <c r="T1007" i="2"/>
  <c r="T1729" i="2"/>
  <c r="T1303" i="2"/>
  <c r="T287" i="2"/>
  <c r="T1336" i="2"/>
  <c r="T833" i="2"/>
  <c r="T407" i="2"/>
  <c r="T525" i="2"/>
  <c r="T260" i="2"/>
  <c r="T584" i="2"/>
  <c r="T335" i="2"/>
  <c r="T83" i="2"/>
  <c r="T874" i="2"/>
  <c r="T160" i="2"/>
  <c r="T1636" i="2"/>
  <c r="T1690" i="2"/>
  <c r="T1177" i="2"/>
  <c r="T165" i="2"/>
  <c r="T1726" i="2"/>
  <c r="T1310" i="2"/>
  <c r="T1289" i="2"/>
  <c r="T1189" i="2"/>
  <c r="T1263" i="2"/>
  <c r="T1043" i="2"/>
  <c r="T1091" i="2"/>
  <c r="T1075" i="2"/>
  <c r="T931" i="2"/>
  <c r="T892" i="2"/>
  <c r="T1039" i="2"/>
  <c r="T1697" i="2"/>
  <c r="T1335" i="2"/>
  <c r="T661" i="2"/>
  <c r="T1368" i="2"/>
  <c r="T897" i="2"/>
  <c r="T76" i="2"/>
  <c r="T589" i="2"/>
  <c r="T323" i="2"/>
  <c r="T648" i="2"/>
  <c r="T401" i="2"/>
  <c r="T147" i="2"/>
  <c r="T906" i="2"/>
  <c r="T288" i="2"/>
  <c r="T1658" i="2"/>
  <c r="T1646" i="2"/>
  <c r="T1077" i="2"/>
  <c r="T197" i="2"/>
  <c r="T1694" i="2"/>
  <c r="T1792" i="2"/>
  <c r="T1150" i="2"/>
  <c r="T968" i="2"/>
  <c r="T1667" i="2"/>
  <c r="T1735" i="2"/>
  <c r="T580" i="2"/>
  <c r="T997" i="2"/>
  <c r="T433" i="2"/>
  <c r="T1733" i="2"/>
  <c r="T1137" i="2"/>
  <c r="T307" i="2"/>
  <c r="T248" i="2"/>
  <c r="T796" i="2"/>
  <c r="T680" i="2"/>
  <c r="T1078" i="2"/>
  <c r="T236" i="2"/>
  <c r="T787" i="2"/>
  <c r="T990" i="2"/>
  <c r="T541" i="2"/>
  <c r="T1592" i="2"/>
  <c r="T1541" i="2"/>
  <c r="T813" i="2"/>
  <c r="T701" i="2"/>
  <c r="T1001" i="2"/>
  <c r="T1127" i="2"/>
  <c r="T371" i="2"/>
  <c r="T145" i="2"/>
  <c r="T66" i="2"/>
  <c r="T965" i="2"/>
  <c r="T1374" i="2"/>
  <c r="T175" i="2"/>
  <c r="T1584" i="2"/>
  <c r="T1539" i="2"/>
  <c r="T1313" i="2"/>
  <c r="T776" i="2"/>
  <c r="T1445" i="2"/>
  <c r="T1572" i="2"/>
  <c r="T190" i="2"/>
  <c r="T157" i="2"/>
  <c r="T427" i="2"/>
  <c r="T655" i="2"/>
  <c r="T1270" i="2"/>
  <c r="T500" i="2"/>
  <c r="T830" i="2"/>
  <c r="T338" i="2"/>
  <c r="T231" i="2"/>
  <c r="T560" i="2"/>
  <c r="T935" i="2"/>
  <c r="T673" i="2"/>
  <c r="T177" i="2"/>
  <c r="T540" i="2"/>
  <c r="T1228" i="2"/>
  <c r="T635" i="2"/>
  <c r="T1259" i="2"/>
  <c r="T1773" i="2"/>
  <c r="T1314" i="2"/>
  <c r="T1242" i="2"/>
  <c r="T1234" i="2"/>
  <c r="T857" i="2"/>
  <c r="T712" i="2"/>
  <c r="T909" i="2"/>
  <c r="T1728" i="2"/>
  <c r="T1230" i="2"/>
  <c r="T229" i="2"/>
  <c r="T949" i="2"/>
  <c r="T1614" i="2"/>
  <c r="T1517" i="2"/>
  <c r="T374" i="2"/>
  <c r="T938" i="2"/>
  <c r="T211" i="2"/>
  <c r="T465" i="2"/>
  <c r="T700" i="2"/>
  <c r="T360" i="2"/>
  <c r="T653" i="2"/>
  <c r="T328" i="2"/>
  <c r="T961" i="2"/>
  <c r="T1400" i="2"/>
  <c r="T806" i="2"/>
  <c r="T1367" i="2"/>
  <c r="T1665" i="2"/>
  <c r="T1071" i="2"/>
  <c r="T956" i="2"/>
  <c r="T1059" i="2"/>
  <c r="T184" i="2"/>
  <c r="T386" i="2"/>
  <c r="T617" i="2"/>
  <c r="T709" i="2"/>
  <c r="T214" i="2"/>
  <c r="T600" i="2"/>
  <c r="T1033" i="2"/>
  <c r="T972" i="2"/>
  <c r="T705" i="2"/>
  <c r="T315" i="2"/>
  <c r="T279" i="2"/>
  <c r="T922" i="2"/>
  <c r="T503" i="2"/>
  <c r="T1139" i="2"/>
  <c r="T924" i="2"/>
  <c r="T1617" i="2"/>
  <c r="T998" i="2"/>
  <c r="T1164" i="2"/>
  <c r="T786" i="2"/>
  <c r="T815" i="2"/>
  <c r="T286" i="2"/>
  <c r="T384" i="2"/>
  <c r="T82" i="2"/>
  <c r="T466" i="2"/>
  <c r="T1570" i="2"/>
  <c r="T901" i="2"/>
  <c r="T1361" i="2"/>
  <c r="T792" i="2"/>
  <c r="T856" i="2"/>
  <c r="T941" i="2"/>
  <c r="T1040" i="2"/>
  <c r="T1555" i="2"/>
  <c r="T1608" i="2"/>
  <c r="T1659" i="2"/>
  <c r="T644" i="2"/>
  <c r="T69" i="2"/>
  <c r="T1373" i="2"/>
  <c r="T1530" i="2"/>
  <c r="T194" i="2"/>
  <c r="T432" i="2"/>
  <c r="T778" i="2"/>
  <c r="T270" i="2"/>
  <c r="T650" i="2"/>
  <c r="T232" i="2"/>
  <c r="T68" i="2"/>
  <c r="T711" i="2"/>
  <c r="T113" i="2"/>
  <c r="T588" i="2"/>
  <c r="T1240" i="2"/>
  <c r="T119" i="2"/>
  <c r="T1207" i="2"/>
  <c r="T1548" i="2"/>
  <c r="T911" i="2"/>
  <c r="T577" i="2"/>
  <c r="T444" i="2"/>
  <c r="T514" i="2"/>
  <c r="T651" i="2"/>
  <c r="T1386" i="2"/>
  <c r="T1595" i="2"/>
  <c r="T516" i="2"/>
  <c r="T808" i="2"/>
  <c r="T1703" i="2"/>
  <c r="T1770" i="2"/>
  <c r="T1214" i="2"/>
  <c r="T249" i="2"/>
  <c r="T933" i="2"/>
  <c r="T75" i="2"/>
  <c r="T361" i="2"/>
  <c r="T608" i="2"/>
  <c r="T220" i="2"/>
  <c r="T517" i="2"/>
  <c r="T725" i="2"/>
  <c r="T510" i="2"/>
  <c r="T994" i="2"/>
  <c r="T918" i="2"/>
  <c r="T1379" i="2"/>
  <c r="T1653" i="2"/>
  <c r="T1019" i="2"/>
  <c r="T852" i="2"/>
  <c r="T140" i="2"/>
  <c r="T913" i="2"/>
  <c r="T1376" i="2"/>
  <c r="T1300" i="2"/>
  <c r="T1444" i="2"/>
  <c r="T1460" i="2"/>
  <c r="T1450" i="2"/>
  <c r="T1610" i="2"/>
  <c r="T1629" i="2"/>
  <c r="T758" i="2"/>
  <c r="T777" i="2"/>
  <c r="T716" i="2"/>
  <c r="T592" i="2"/>
  <c r="T59" i="2"/>
  <c r="T602" i="2"/>
  <c r="T794" i="2"/>
  <c r="T1577" i="2"/>
  <c r="T587" i="2"/>
  <c r="T641" i="2"/>
  <c r="T1745" i="2"/>
  <c r="T742" i="2"/>
  <c r="T929" i="2"/>
  <c r="T621" i="2"/>
  <c r="T678" i="2"/>
  <c r="T209" i="2"/>
  <c r="T308" i="2"/>
  <c r="T301" i="2"/>
  <c r="T1720" i="2"/>
  <c r="T1634" i="2"/>
  <c r="T1145" i="2"/>
  <c r="T1580" i="2"/>
  <c r="T829" i="2"/>
  <c r="T1470" i="2"/>
  <c r="T1305" i="2"/>
  <c r="T1294" i="2"/>
  <c r="T1519" i="2"/>
  <c r="T1583" i="2"/>
  <c r="T1273" i="2"/>
  <c r="T1759" i="2"/>
  <c r="T106" i="2"/>
  <c r="T89" i="2"/>
  <c r="T1365" i="2"/>
  <c r="T102" i="2"/>
  <c r="T598" i="2"/>
  <c r="T1098" i="2"/>
  <c r="T431" i="2"/>
  <c r="T643" i="2"/>
  <c r="T1791" i="2"/>
  <c r="T64" i="2"/>
  <c r="T834" i="2"/>
  <c r="T449" i="2"/>
  <c r="T1219" i="2"/>
  <c r="T1560" i="2"/>
  <c r="T847" i="2"/>
  <c r="T143" i="2"/>
  <c r="T1682" i="2"/>
  <c r="T482" i="2"/>
  <c r="T1216" i="2"/>
  <c r="T1343" i="2"/>
  <c r="T1487" i="2"/>
  <c r="T1503" i="2"/>
  <c r="T1113" i="2"/>
  <c r="T1619" i="2"/>
  <c r="T1750" i="2"/>
  <c r="T1748" i="2"/>
  <c r="T1575" i="2"/>
  <c r="T1654" i="2"/>
  <c r="T1624" i="2"/>
  <c r="T313" i="2"/>
  <c r="T660" i="2"/>
  <c r="T203" i="2"/>
  <c r="T489" i="2"/>
  <c r="T715" i="2"/>
  <c r="T339" i="2"/>
  <c r="T645" i="2"/>
  <c r="T289" i="2"/>
  <c r="T574" i="2"/>
  <c r="T1058" i="2"/>
  <c r="T296" i="2"/>
  <c r="T1443" i="2"/>
  <c r="T1589" i="2"/>
  <c r="T1083" i="2"/>
  <c r="T980" i="2"/>
  <c r="T492" i="2"/>
  <c r="T1041" i="2"/>
  <c r="T1440" i="2"/>
  <c r="T1556" i="2"/>
  <c r="T1673" i="2"/>
  <c r="T1657" i="2"/>
  <c r="T593" i="2"/>
  <c r="T1008" i="2"/>
  <c r="T1757" i="2"/>
  <c r="T385" i="2"/>
  <c r="T56" i="2"/>
  <c r="T1491" i="2"/>
  <c r="T1106" i="2"/>
  <c r="T198" i="2"/>
  <c r="T446" i="2"/>
  <c r="T637" i="2"/>
  <c r="T736" i="2"/>
  <c r="T585" i="2"/>
  <c r="T1467" i="2"/>
  <c r="T1500" i="2"/>
  <c r="T353" i="2"/>
  <c r="T652" i="2"/>
  <c r="T127" i="2"/>
  <c r="T346" i="2"/>
  <c r="T1485" i="2"/>
  <c r="T180" i="2"/>
  <c r="T237" i="2"/>
  <c r="T920" i="2"/>
  <c r="T1730" i="2"/>
  <c r="T1285" i="2"/>
  <c r="T1708" i="2"/>
  <c r="T1249" i="2"/>
  <c r="T888" i="2"/>
  <c r="T1546" i="2"/>
  <c r="T868" i="2"/>
  <c r="T1520" i="2"/>
  <c r="T1713" i="2"/>
  <c r="T1352" i="2"/>
  <c r="T882" i="2"/>
  <c r="T369" i="2"/>
  <c r="T224" i="2"/>
  <c r="T1662" i="2"/>
  <c r="T1710" i="2"/>
  <c r="T1329" i="2"/>
  <c r="T1258" i="2"/>
  <c r="T902" i="2"/>
  <c r="T1371" i="2"/>
  <c r="T1340" i="2"/>
  <c r="T1573" i="2"/>
  <c r="T536" i="2"/>
  <c r="T504" i="2"/>
  <c r="T151" i="2"/>
  <c r="T826" i="2"/>
  <c r="T269" i="2"/>
  <c r="T1666" i="2"/>
  <c r="T1644" i="2"/>
  <c r="T784" i="2"/>
  <c r="T1402" i="2"/>
  <c r="T1765" i="2"/>
  <c r="T567" i="2"/>
  <c r="T506" i="2"/>
  <c r="T244" i="2"/>
  <c r="T1134" i="2"/>
  <c r="T952" i="2"/>
  <c r="T864" i="2"/>
  <c r="T1024" i="2"/>
  <c r="T732" i="2"/>
  <c r="T1777" i="2"/>
  <c r="T823" i="2"/>
  <c r="T1203" i="2"/>
  <c r="T818" i="2"/>
  <c r="T70" i="2"/>
  <c r="T382" i="2"/>
  <c r="T389" i="2"/>
  <c r="T1779" i="2"/>
  <c r="T1277" i="2"/>
  <c r="T1774" i="2"/>
  <c r="T1716" i="2"/>
  <c r="T1734" i="2"/>
  <c r="T1705" i="2"/>
  <c r="T1524" i="2"/>
  <c r="T1508" i="2"/>
  <c r="T1364" i="2"/>
  <c r="T1392" i="2"/>
  <c r="T945" i="2"/>
  <c r="T268" i="2"/>
  <c r="T884" i="2"/>
  <c r="T1035" i="2"/>
  <c r="T1637" i="2"/>
  <c r="T1395" i="2"/>
  <c r="T982" i="2"/>
  <c r="T1010" i="2"/>
  <c r="T526" i="2"/>
  <c r="T97" i="2"/>
  <c r="T549" i="2"/>
  <c r="T252" i="2"/>
  <c r="T640" i="2"/>
  <c r="T393" i="2"/>
  <c r="T107" i="2"/>
  <c r="T869" i="2"/>
  <c r="T265" i="2"/>
  <c r="T1454" i="2"/>
  <c r="T1738" i="2"/>
  <c r="T1671" i="2"/>
  <c r="T665" i="2"/>
  <c r="T1798" i="2"/>
  <c r="T1390" i="2"/>
  <c r="T768" i="2"/>
  <c r="T1023" i="2"/>
  <c r="T907" i="2"/>
  <c r="T667" i="2"/>
  <c r="T355" i="2"/>
  <c r="T81" i="2"/>
  <c r="T110" i="2"/>
  <c r="T1286" i="2"/>
  <c r="T1096" i="2"/>
  <c r="T729" i="2"/>
  <c r="T67" i="2"/>
  <c r="T1663" i="2"/>
  <c r="T1521" i="2"/>
  <c r="T1499" i="2"/>
  <c r="T775" i="2"/>
  <c r="T1468" i="2"/>
  <c r="T1097" i="2"/>
  <c r="T331" i="2"/>
  <c r="T1149" i="2"/>
  <c r="T1175" i="2"/>
  <c r="T867" i="2"/>
  <c r="T631" i="2"/>
  <c r="T419" i="2"/>
  <c r="T1070" i="2"/>
  <c r="T570" i="2"/>
  <c r="T54" i="2"/>
  <c r="T693" i="2"/>
  <c r="T352" i="2"/>
  <c r="T114" i="2"/>
  <c r="T1566" i="2"/>
  <c r="T1527" i="2"/>
  <c r="T773" i="2"/>
  <c r="T1233" i="2"/>
  <c r="T760" i="2"/>
  <c r="T1768" i="2"/>
  <c r="T1719" i="2"/>
</calcChain>
</file>

<file path=xl/sharedStrings.xml><?xml version="1.0" encoding="utf-8"?>
<sst xmlns="http://schemas.openxmlformats.org/spreadsheetml/2006/main" count="1873" uniqueCount="54">
  <si>
    <t>Rolling Resistance Coefficient</t>
  </si>
  <si>
    <t xml:space="preserve">Drag Coefficient </t>
  </si>
  <si>
    <t>Test Mass (kg)</t>
  </si>
  <si>
    <t>Rolling Resistance (N)</t>
  </si>
  <si>
    <t>Rolling Resistance with Rider (N)</t>
  </si>
  <si>
    <t>Rider Mass (kg)</t>
  </si>
  <si>
    <t>Air Density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</si>
  <si>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</si>
  <si>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</si>
  <si>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</si>
  <si>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</si>
  <si>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</si>
  <si>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</si>
  <si>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</si>
  <si>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</si>
  <si>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km/h/s</t>
  </si>
  <si>
    <t>Low</t>
    <phoneticPr fontId="0"/>
  </si>
  <si>
    <t>Middle</t>
    <phoneticPr fontId="0"/>
  </si>
  <si>
    <t>High</t>
    <phoneticPr fontId="0"/>
  </si>
  <si>
    <t>Extra-high</t>
    <phoneticPr fontId="0"/>
  </si>
  <si>
    <t>m/s</t>
  </si>
  <si>
    <t xml:space="preserve">Aero Drag with Rider </t>
  </si>
  <si>
    <t>(N)</t>
  </si>
  <si>
    <t>Acceleration Resistance</t>
  </si>
  <si>
    <t>Rolling Resistance</t>
  </si>
  <si>
    <t>Braking
Energy</t>
  </si>
  <si>
    <t>Cumulative
Braking
Energy</t>
  </si>
  <si>
    <t>(W)</t>
  </si>
  <si>
    <t>Power (KW)</t>
  </si>
  <si>
    <t>Power (BHP)</t>
  </si>
  <si>
    <t>W/kg</t>
  </si>
  <si>
    <t>Power</t>
  </si>
  <si>
    <t xml:space="preserve">
Tractive
Energy
</t>
  </si>
  <si>
    <t>Cumulative
Tractive
Energy</t>
  </si>
  <si>
    <r>
      <t>Frontal Area (m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)</t>
    </r>
  </si>
  <si>
    <r>
      <t>Frontal Area with rider (m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)</t>
    </r>
  </si>
  <si>
    <t>Total Mass (kg)</t>
  </si>
  <si>
    <t>Energy</t>
  </si>
  <si>
    <t>Total  Resistive/
Tractive Forces</t>
  </si>
  <si>
    <t>Tractive Power</t>
  </si>
  <si>
    <t>Braking Power</t>
  </si>
  <si>
    <t>Max
Power 
Input</t>
  </si>
  <si>
    <t>(kWh)</t>
  </si>
  <si>
    <t>Power 
Stored</t>
  </si>
  <si>
    <t>Max Energy 
Storage
Required</t>
  </si>
  <si>
    <t>(Wh)</t>
  </si>
  <si>
    <t>Power Back to the
Wheel</t>
  </si>
  <si>
    <t>(kW)</t>
  </si>
  <si>
    <t>Kinetic Energy Back to the
Wheel</t>
  </si>
  <si>
    <t>Cumulative
Power
Stored for
each period</t>
  </si>
  <si>
    <t>Cumulative
Kinetic Energy Back to the Wheel</t>
  </si>
  <si>
    <t>Percentage
of Regenerated
Energy Used</t>
  </si>
  <si>
    <t>(%)</t>
  </si>
  <si>
    <t>Pecentage
of Braking
Energy used
for KERs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</si>
</sst>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_ 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theme="1"/>
      <name val="Arial"/>
      <family val="2"/>
    </font>
    <font>
      <i/>
      <sz val="10"/>
      <name val="Arial"/>
      <family val="2"/>
    </font>
    <font>
      <i/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3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vertical="center"/>
    </xf>
    <xf numFmtId="2" fontId="0" fillId="0" borderId="0" xfId="0" applyNumberFormat="1"/>
    <xf numFmtId="0" fontId="1" fillId="3" borderId="1" xfId="0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164" fontId="1" fillId="5" borderId="1" xfId="0" applyNumberFormat="1" applyFont="1" applyFill="1" applyBorder="1" applyAlignment="1">
      <alignment vertical="center"/>
    </xf>
    <xf numFmtId="0" fontId="1" fillId="6" borderId="1" xfId="0" applyFont="1" applyFill="1" applyBorder="1" applyAlignment="1">
      <alignment horizontal="center" vertical="center"/>
    </xf>
    <xf numFmtId="164" fontId="1" fillId="6" borderId="1" xfId="0" applyNumberFormat="1" applyFont="1" applyFill="1" applyBorder="1" applyAlignment="1">
      <alignment vertical="center"/>
    </xf>
    <xf numFmtId="164" fontId="0" fillId="0" borderId="0" xfId="0" applyNumberFormat="1"/>
    <xf numFmtId="0" fontId="1" fillId="7" borderId="1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2" fillId="8" borderId="0" xfId="0" applyFont="1" applyFill="1"/>
    <xf numFmtId="0" fontId="0" fillId="7" borderId="0" xfId="0" applyFill="1"/>
    <xf numFmtId="0" fontId="6" fillId="7" borderId="3" xfId="0" applyFont="1" applyFill="1" applyBorder="1" applyAlignment="1">
      <alignment horizontal="center" vertical="center" wrapText="1"/>
    </xf>
    <xf numFmtId="0" fontId="7" fillId="7" borderId="0" xfId="0" applyFont="1" applyFill="1" applyAlignment="1">
      <alignment horizontal="center"/>
    </xf>
    <xf numFmtId="0" fontId="6" fillId="7" borderId="0" xfId="0" applyFont="1" applyFill="1" applyAlignment="1">
      <alignment horizontal="center" vertical="center" wrapText="1"/>
    </xf>
    <xf numFmtId="0" fontId="4" fillId="8" borderId="0" xfId="0" applyFont="1" applyFill="1" applyAlignment="1">
      <alignment horizontal="center" vertical="center" wrapText="1"/>
    </xf>
    <xf numFmtId="0" fontId="4" fillId="10" borderId="0" xfId="0" applyFont="1" applyFill="1" applyAlignment="1">
      <alignment horizontal="center" vertical="center" wrapText="1"/>
    </xf>
    <xf numFmtId="0" fontId="4" fillId="9" borderId="0" xfId="0" applyFont="1" applyFill="1" applyAlignment="1">
      <alignment horizontal="center" vertical="center" wrapText="1"/>
    </xf>
    <xf numFmtId="0" fontId="4" fillId="11" borderId="0" xfId="0" applyFont="1" applyFill="1" applyAlignment="1">
      <alignment horizontal="center" vertical="center" wrapText="1"/>
    </xf>
    <xf numFmtId="0" fontId="5" fillId="12" borderId="0" xfId="0" applyFont="1" applyFill="1" applyAlignment="1">
      <alignment horizontal="center" vertical="center" wrapText="1"/>
    </xf>
    <xf numFmtId="0" fontId="5" fillId="13" borderId="0" xfId="0" applyFont="1" applyFill="1" applyAlignment="1">
      <alignment horizontal="center" vertical="center" wrapText="1"/>
    </xf>
    <xf numFmtId="0" fontId="0" fillId="0" borderId="0" xfId="0" quotePrefix="1"/>
    <xf numFmtId="0" fontId="8" fillId="12" borderId="0" xfId="0" applyFont="1" applyFill="1" applyAlignment="1">
      <alignment horizontal="center" vertical="center" wrapText="1"/>
    </xf>
    <xf numFmtId="0" fontId="5" fillId="14" borderId="0" xfId="0" applyFont="1" applyFill="1" applyAlignment="1">
      <alignment horizontal="center" vertical="center" wrapText="1"/>
    </xf>
    <xf numFmtId="0" fontId="7" fillId="15" borderId="0" xfId="0" applyFont="1" applyFill="1" applyAlignment="1">
      <alignment horizontal="center"/>
    </xf>
    <xf numFmtId="0" fontId="0" fillId="0" borderId="0" xfId="1" applyNumberFormat="1" applyFont="1"/>
    <xf numFmtId="10" fontId="0" fillId="8" borderId="0" xfId="0" applyNumberFormat="1" applyFill="1"/>
    <xf numFmtId="9" fontId="0" fillId="8" borderId="0" xfId="1" applyFont="1" applyFill="1"/>
    <xf numFmtId="0" fontId="0" fillId="8" borderId="0" xfId="0" applyFill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</a:t>
            </a:r>
            <a:r>
              <a:rPr lang="en-GB" baseline="0"/>
              <a:t> Tractive and Cumulative Braking Energy required over the WLTP cycle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Tractive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Calculations!$B$3:$B$1803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Calculations!$Q$3:$Q$1803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1.8013016460695728E-6</c:v>
                </c:pt>
                <c:pt idx="13">
                  <c:v>3.4332040779286458E-5</c:v>
                </c:pt>
                <c:pt idx="14">
                  <c:v>1.8463484036668009E-4</c:v>
                </c:pt>
                <c:pt idx="15">
                  <c:v>4.4632286699085083E-4</c:v>
                </c:pt>
                <c:pt idx="16">
                  <c:v>7.6670811228325567E-4</c:v>
                </c:pt>
                <c:pt idx="17">
                  <c:v>1.2595586354893704E-3</c:v>
                </c:pt>
                <c:pt idx="18">
                  <c:v>1.9264736945680081E-3</c:v>
                </c:pt>
                <c:pt idx="19">
                  <c:v>2.4808447390482057E-3</c:v>
                </c:pt>
                <c:pt idx="20">
                  <c:v>2.7742590042553398E-3</c:v>
                </c:pt>
                <c:pt idx="21">
                  <c:v>2.9690016741505043E-3</c:v>
                </c:pt>
                <c:pt idx="22">
                  <c:v>3.157155227466174E-3</c:v>
                </c:pt>
                <c:pt idx="23">
                  <c:v>3.3575162315389205E-3</c:v>
                </c:pt>
                <c:pt idx="24">
                  <c:v>3.6613440128018273E-3</c:v>
                </c:pt>
                <c:pt idx="25">
                  <c:v>4.0563148341833475E-3</c:v>
                </c:pt>
                <c:pt idx="26">
                  <c:v>4.5130146599769907E-3</c:v>
                </c:pt>
                <c:pt idx="27">
                  <c:v>5.1426586544817965E-3</c:v>
                </c:pt>
                <c:pt idx="28">
                  <c:v>5.8545610593462478E-3</c:v>
                </c:pt>
                <c:pt idx="29">
                  <c:v>6.5860980283813609E-3</c:v>
                </c:pt>
                <c:pt idx="30">
                  <c:v>7.2083277440499766E-3</c:v>
                </c:pt>
                <c:pt idx="31">
                  <c:v>7.6793304042676227E-3</c:v>
                </c:pt>
                <c:pt idx="32">
                  <c:v>8.0860129014706829E-3</c:v>
                </c:pt>
                <c:pt idx="33">
                  <c:v>8.4617590350779415E-3</c:v>
                </c:pt>
                <c:pt idx="34">
                  <c:v>8.7788594946142679E-3</c:v>
                </c:pt>
                <c:pt idx="35">
                  <c:v>8.993929434747628E-3</c:v>
                </c:pt>
                <c:pt idx="36">
                  <c:v>9.0021333105380977E-3</c:v>
                </c:pt>
                <c:pt idx="37">
                  <c:v>9.0021333105380977E-3</c:v>
                </c:pt>
                <c:pt idx="38">
                  <c:v>9.0021333105380977E-3</c:v>
                </c:pt>
                <c:pt idx="39">
                  <c:v>9.0021333105380977E-3</c:v>
                </c:pt>
                <c:pt idx="40">
                  <c:v>9.0021333105380977E-3</c:v>
                </c:pt>
                <c:pt idx="41">
                  <c:v>9.0021333105380977E-3</c:v>
                </c:pt>
                <c:pt idx="42">
                  <c:v>9.0021333105380977E-3</c:v>
                </c:pt>
                <c:pt idx="43">
                  <c:v>9.0021333105380977E-3</c:v>
                </c:pt>
                <c:pt idx="44">
                  <c:v>9.0021333105380977E-3</c:v>
                </c:pt>
                <c:pt idx="45">
                  <c:v>9.0021333105380977E-3</c:v>
                </c:pt>
                <c:pt idx="46">
                  <c:v>9.0085566438479984E-3</c:v>
                </c:pt>
                <c:pt idx="47">
                  <c:v>9.0085566438479984E-3</c:v>
                </c:pt>
                <c:pt idx="48">
                  <c:v>9.0085566438479984E-3</c:v>
                </c:pt>
                <c:pt idx="49">
                  <c:v>9.0541827903869044E-3</c:v>
                </c:pt>
                <c:pt idx="50">
                  <c:v>9.1101098628517362E-3</c:v>
                </c:pt>
                <c:pt idx="51">
                  <c:v>9.1101098628517362E-3</c:v>
                </c:pt>
                <c:pt idx="52">
                  <c:v>9.1101098628517362E-3</c:v>
                </c:pt>
                <c:pt idx="53">
                  <c:v>9.1101098628517362E-3</c:v>
                </c:pt>
                <c:pt idx="54">
                  <c:v>9.1222405625821044E-3</c:v>
                </c:pt>
                <c:pt idx="55">
                  <c:v>9.1689738913875215E-3</c:v>
                </c:pt>
                <c:pt idx="56">
                  <c:v>9.219179442415161E-3</c:v>
                </c:pt>
                <c:pt idx="57">
                  <c:v>9.2798016601094661E-3</c:v>
                </c:pt>
                <c:pt idx="58">
                  <c:v>9.3526764788445065E-3</c:v>
                </c:pt>
                <c:pt idx="59">
                  <c:v>9.4930166736028766E-3</c:v>
                </c:pt>
                <c:pt idx="60">
                  <c:v>9.6700708833349185E-3</c:v>
                </c:pt>
                <c:pt idx="61">
                  <c:v>9.7881297114500321E-3</c:v>
                </c:pt>
                <c:pt idx="62">
                  <c:v>9.8972152578616218E-3</c:v>
                </c:pt>
                <c:pt idx="63">
                  <c:v>1.002252584672125E-2</c:v>
                </c:pt>
                <c:pt idx="64">
                  <c:v>1.0174932512785752E-2</c:v>
                </c:pt>
                <c:pt idx="65">
                  <c:v>1.0302966066732065E-2</c:v>
                </c:pt>
                <c:pt idx="66">
                  <c:v>1.041233877408518E-2</c:v>
                </c:pt>
                <c:pt idx="67">
                  <c:v>1.0608844207967634E-2</c:v>
                </c:pt>
                <c:pt idx="68">
                  <c:v>1.0979359044638055E-2</c:v>
                </c:pt>
                <c:pt idx="69">
                  <c:v>1.1498743188049339E-2</c:v>
                </c:pt>
                <c:pt idx="70">
                  <c:v>1.2125582986251146E-2</c:v>
                </c:pt>
                <c:pt idx="71">
                  <c:v>1.2791071059706364E-2</c:v>
                </c:pt>
                <c:pt idx="72">
                  <c:v>1.3381404111309577E-2</c:v>
                </c:pt>
                <c:pt idx="73">
                  <c:v>1.383789356184424E-2</c:v>
                </c:pt>
                <c:pt idx="74">
                  <c:v>1.4218357481393811E-2</c:v>
                </c:pt>
                <c:pt idx="75">
                  <c:v>1.459950969411414E-2</c:v>
                </c:pt>
                <c:pt idx="76">
                  <c:v>1.5014622392015016E-2</c:v>
                </c:pt>
                <c:pt idx="77">
                  <c:v>1.5421813709817465E-2</c:v>
                </c:pt>
                <c:pt idx="78">
                  <c:v>1.5736758110490176E-2</c:v>
                </c:pt>
                <c:pt idx="79">
                  <c:v>1.5905139398331325E-2</c:v>
                </c:pt>
                <c:pt idx="80">
                  <c:v>1.5991372576229769E-2</c:v>
                </c:pt>
                <c:pt idx="81">
                  <c:v>1.599752222736555E-2</c:v>
                </c:pt>
                <c:pt idx="82">
                  <c:v>1.6022797005015313E-2</c:v>
                </c:pt>
                <c:pt idx="83">
                  <c:v>1.6143671152123527E-2</c:v>
                </c:pt>
                <c:pt idx="84">
                  <c:v>1.6209926548267466E-2</c:v>
                </c:pt>
                <c:pt idx="85">
                  <c:v>1.6242180157842425E-2</c:v>
                </c:pt>
                <c:pt idx="86">
                  <c:v>1.6283100387284023E-2</c:v>
                </c:pt>
                <c:pt idx="87">
                  <c:v>1.6342100184507047E-2</c:v>
                </c:pt>
                <c:pt idx="88">
                  <c:v>1.6342100184507047E-2</c:v>
                </c:pt>
                <c:pt idx="89">
                  <c:v>1.6342100184507047E-2</c:v>
                </c:pt>
                <c:pt idx="90">
                  <c:v>1.6342100184507047E-2</c:v>
                </c:pt>
                <c:pt idx="91">
                  <c:v>1.6342100184507047E-2</c:v>
                </c:pt>
                <c:pt idx="92">
                  <c:v>1.6342100184507047E-2</c:v>
                </c:pt>
                <c:pt idx="93">
                  <c:v>1.6342100184507047E-2</c:v>
                </c:pt>
                <c:pt idx="94">
                  <c:v>1.6342100184507047E-2</c:v>
                </c:pt>
                <c:pt idx="95">
                  <c:v>1.6342100184507047E-2</c:v>
                </c:pt>
                <c:pt idx="96">
                  <c:v>1.6342100184507047E-2</c:v>
                </c:pt>
                <c:pt idx="97">
                  <c:v>1.6342100184507047E-2</c:v>
                </c:pt>
                <c:pt idx="98">
                  <c:v>1.6342100184507047E-2</c:v>
                </c:pt>
                <c:pt idx="99">
                  <c:v>1.6342100184507047E-2</c:v>
                </c:pt>
                <c:pt idx="100">
                  <c:v>1.6342100184507047E-2</c:v>
                </c:pt>
                <c:pt idx="101">
                  <c:v>1.6342100184507047E-2</c:v>
                </c:pt>
                <c:pt idx="102">
                  <c:v>1.6342100184507047E-2</c:v>
                </c:pt>
                <c:pt idx="103">
                  <c:v>1.6342100184507047E-2</c:v>
                </c:pt>
                <c:pt idx="104">
                  <c:v>1.6342100184507047E-2</c:v>
                </c:pt>
                <c:pt idx="105">
                  <c:v>1.6342100184507047E-2</c:v>
                </c:pt>
                <c:pt idx="106">
                  <c:v>1.6342100184507047E-2</c:v>
                </c:pt>
                <c:pt idx="107">
                  <c:v>1.6342100184507047E-2</c:v>
                </c:pt>
                <c:pt idx="108">
                  <c:v>1.6342100184507047E-2</c:v>
                </c:pt>
                <c:pt idx="109">
                  <c:v>1.6342100184507047E-2</c:v>
                </c:pt>
                <c:pt idx="110">
                  <c:v>1.6342100184507047E-2</c:v>
                </c:pt>
                <c:pt idx="111">
                  <c:v>1.6342100184507047E-2</c:v>
                </c:pt>
                <c:pt idx="112">
                  <c:v>1.6342100184507047E-2</c:v>
                </c:pt>
                <c:pt idx="113">
                  <c:v>1.6342100184507047E-2</c:v>
                </c:pt>
                <c:pt idx="114">
                  <c:v>1.6342100184507047E-2</c:v>
                </c:pt>
                <c:pt idx="115">
                  <c:v>1.6342100184507047E-2</c:v>
                </c:pt>
                <c:pt idx="116">
                  <c:v>1.6342100184507047E-2</c:v>
                </c:pt>
                <c:pt idx="117">
                  <c:v>1.6342100184507047E-2</c:v>
                </c:pt>
                <c:pt idx="118">
                  <c:v>1.6342100184507047E-2</c:v>
                </c:pt>
                <c:pt idx="119">
                  <c:v>1.6342100184507047E-2</c:v>
                </c:pt>
                <c:pt idx="120">
                  <c:v>1.6342100184507047E-2</c:v>
                </c:pt>
                <c:pt idx="121">
                  <c:v>1.6342100184507047E-2</c:v>
                </c:pt>
                <c:pt idx="122">
                  <c:v>1.6342100184507047E-2</c:v>
                </c:pt>
                <c:pt idx="123">
                  <c:v>1.6342100184507047E-2</c:v>
                </c:pt>
                <c:pt idx="124">
                  <c:v>1.6342100184507047E-2</c:v>
                </c:pt>
                <c:pt idx="125">
                  <c:v>1.6342100184507047E-2</c:v>
                </c:pt>
                <c:pt idx="126">
                  <c:v>1.6342100184507047E-2</c:v>
                </c:pt>
                <c:pt idx="127">
                  <c:v>1.6342100184507047E-2</c:v>
                </c:pt>
                <c:pt idx="128">
                  <c:v>1.6342100184507047E-2</c:v>
                </c:pt>
                <c:pt idx="129">
                  <c:v>1.6342100184507047E-2</c:v>
                </c:pt>
                <c:pt idx="130">
                  <c:v>1.6342100184507047E-2</c:v>
                </c:pt>
                <c:pt idx="131">
                  <c:v>1.6342100184507047E-2</c:v>
                </c:pt>
                <c:pt idx="132">
                  <c:v>1.6342100184507047E-2</c:v>
                </c:pt>
                <c:pt idx="133">
                  <c:v>1.6342100184507047E-2</c:v>
                </c:pt>
                <c:pt idx="134">
                  <c:v>1.6342100184507047E-2</c:v>
                </c:pt>
                <c:pt idx="135">
                  <c:v>1.6342100184507047E-2</c:v>
                </c:pt>
                <c:pt idx="136">
                  <c:v>1.6342100184507047E-2</c:v>
                </c:pt>
                <c:pt idx="137">
                  <c:v>1.6342100184507047E-2</c:v>
                </c:pt>
                <c:pt idx="138">
                  <c:v>1.6344017226893857E-2</c:v>
                </c:pt>
                <c:pt idx="139">
                  <c:v>1.6384224406248312E-2</c:v>
                </c:pt>
                <c:pt idx="140">
                  <c:v>1.6582284480396347E-2</c:v>
                </c:pt>
                <c:pt idx="141">
                  <c:v>1.6979877180366271E-2</c:v>
                </c:pt>
                <c:pt idx="142">
                  <c:v>1.7391528540824638E-2</c:v>
                </c:pt>
                <c:pt idx="143">
                  <c:v>1.766470326063414E-2</c:v>
                </c:pt>
                <c:pt idx="144">
                  <c:v>1.7860718373060563E-2</c:v>
                </c:pt>
                <c:pt idx="145">
                  <c:v>1.8126293177464052E-2</c:v>
                </c:pt>
                <c:pt idx="146">
                  <c:v>1.8530886324184849E-2</c:v>
                </c:pt>
                <c:pt idx="147">
                  <c:v>1.9005794523632293E-2</c:v>
                </c:pt>
                <c:pt idx="148">
                  <c:v>1.9437802998238496E-2</c:v>
                </c:pt>
                <c:pt idx="149">
                  <c:v>1.9751237775798458E-2</c:v>
                </c:pt>
                <c:pt idx="150">
                  <c:v>1.990798742332775E-2</c:v>
                </c:pt>
                <c:pt idx="151">
                  <c:v>1.990798742332775E-2</c:v>
                </c:pt>
                <c:pt idx="152">
                  <c:v>1.990798742332775E-2</c:v>
                </c:pt>
                <c:pt idx="153">
                  <c:v>1.990798742332775E-2</c:v>
                </c:pt>
                <c:pt idx="154">
                  <c:v>1.990798742332775E-2</c:v>
                </c:pt>
                <c:pt idx="155">
                  <c:v>1.990798742332775E-2</c:v>
                </c:pt>
                <c:pt idx="156">
                  <c:v>1.9933887418799832E-2</c:v>
                </c:pt>
                <c:pt idx="157">
                  <c:v>2.0063290113558202E-2</c:v>
                </c:pt>
                <c:pt idx="158">
                  <c:v>2.0310472049268415E-2</c:v>
                </c:pt>
                <c:pt idx="159">
                  <c:v>2.0682790915770435E-2</c:v>
                </c:pt>
                <c:pt idx="160">
                  <c:v>2.1130970365325179E-2</c:v>
                </c:pt>
                <c:pt idx="161">
                  <c:v>2.1600811131751243E-2</c:v>
                </c:pt>
                <c:pt idx="162">
                  <c:v>2.2026026539691587E-2</c:v>
                </c:pt>
                <c:pt idx="163">
                  <c:v>2.2472345573489313E-2</c:v>
                </c:pt>
                <c:pt idx="164">
                  <c:v>2.2908850283739995E-2</c:v>
                </c:pt>
                <c:pt idx="165">
                  <c:v>2.3290056743140265E-2</c:v>
                </c:pt>
                <c:pt idx="166">
                  <c:v>2.3638436321747846E-2</c:v>
                </c:pt>
                <c:pt idx="167">
                  <c:v>2.4096413694171571E-2</c:v>
                </c:pt>
                <c:pt idx="168">
                  <c:v>2.4676866867131095E-2</c:v>
                </c:pt>
                <c:pt idx="169">
                  <c:v>2.5164735776684374E-2</c:v>
                </c:pt>
                <c:pt idx="170">
                  <c:v>2.5378745612325924E-2</c:v>
                </c:pt>
                <c:pt idx="171">
                  <c:v>2.5378745612325924E-2</c:v>
                </c:pt>
                <c:pt idx="172">
                  <c:v>2.5378745612325924E-2</c:v>
                </c:pt>
                <c:pt idx="173">
                  <c:v>2.5378745612325924E-2</c:v>
                </c:pt>
                <c:pt idx="174">
                  <c:v>2.5378745612325924E-2</c:v>
                </c:pt>
                <c:pt idx="175">
                  <c:v>2.5378745612325924E-2</c:v>
                </c:pt>
                <c:pt idx="176">
                  <c:v>2.5535492914665833E-2</c:v>
                </c:pt>
                <c:pt idx="177">
                  <c:v>2.585532127073506E-2</c:v>
                </c:pt>
                <c:pt idx="178">
                  <c:v>2.6248772612379952E-2</c:v>
                </c:pt>
                <c:pt idx="179">
                  <c:v>2.6536860167717693E-2</c:v>
                </c:pt>
                <c:pt idx="180">
                  <c:v>2.6700887464370431E-2</c:v>
                </c:pt>
                <c:pt idx="181">
                  <c:v>2.6804492869065558E-2</c:v>
                </c:pt>
                <c:pt idx="182">
                  <c:v>2.6839108202181078E-2</c:v>
                </c:pt>
                <c:pt idx="183">
                  <c:v>2.6839108202181078E-2</c:v>
                </c:pt>
                <c:pt idx="184">
                  <c:v>2.6839108202181078E-2</c:v>
                </c:pt>
                <c:pt idx="185">
                  <c:v>2.6839108202181078E-2</c:v>
                </c:pt>
                <c:pt idx="186">
                  <c:v>2.6839108202181078E-2</c:v>
                </c:pt>
                <c:pt idx="187">
                  <c:v>2.6839108202181078E-2</c:v>
                </c:pt>
                <c:pt idx="188">
                  <c:v>2.6839108202181078E-2</c:v>
                </c:pt>
                <c:pt idx="189">
                  <c:v>2.6839108202181078E-2</c:v>
                </c:pt>
                <c:pt idx="190">
                  <c:v>2.6839108202181078E-2</c:v>
                </c:pt>
                <c:pt idx="191">
                  <c:v>2.6839108202181078E-2</c:v>
                </c:pt>
                <c:pt idx="192">
                  <c:v>2.6848480822944949E-2</c:v>
                </c:pt>
                <c:pt idx="193">
                  <c:v>2.6875562382899149E-2</c:v>
                </c:pt>
                <c:pt idx="194">
                  <c:v>2.6908993716824169E-2</c:v>
                </c:pt>
                <c:pt idx="195">
                  <c:v>2.6952254823407362E-2</c:v>
                </c:pt>
                <c:pt idx="196">
                  <c:v>2.7002460374434999E-2</c:v>
                </c:pt>
                <c:pt idx="197">
                  <c:v>2.7052665925462637E-2</c:v>
                </c:pt>
                <c:pt idx="198">
                  <c:v>2.7120232587601389E-2</c:v>
                </c:pt>
                <c:pt idx="199">
                  <c:v>2.7208801416074107E-2</c:v>
                </c:pt>
                <c:pt idx="200">
                  <c:v>2.731983170867117E-2</c:v>
                </c:pt>
                <c:pt idx="201">
                  <c:v>2.7459910199423392E-2</c:v>
                </c:pt>
                <c:pt idx="202">
                  <c:v>2.7631986579468693E-2</c:v>
                </c:pt>
                <c:pt idx="203">
                  <c:v>2.7893406532975656E-2</c:v>
                </c:pt>
                <c:pt idx="204">
                  <c:v>2.823404699854196E-2</c:v>
                </c:pt>
                <c:pt idx="205">
                  <c:v>2.8621518108554619E-2</c:v>
                </c:pt>
                <c:pt idx="206">
                  <c:v>2.9120350549361032E-2</c:v>
                </c:pt>
                <c:pt idx="207">
                  <c:v>2.9694767798613377E-2</c:v>
                </c:pt>
                <c:pt idx="208">
                  <c:v>3.0269906206377227E-2</c:v>
                </c:pt>
                <c:pt idx="209">
                  <c:v>3.0941137396234674E-2</c:v>
                </c:pt>
                <c:pt idx="210">
                  <c:v>3.1674368346971973E-2</c:v>
                </c:pt>
                <c:pt idx="211">
                  <c:v>3.2296941993513142E-2</c:v>
                </c:pt>
                <c:pt idx="212">
                  <c:v>3.2837731081765201E-2</c:v>
                </c:pt>
                <c:pt idx="213">
                  <c:v>3.3328948095196875E-2</c:v>
                </c:pt>
                <c:pt idx="214">
                  <c:v>3.3860093197091469E-2</c:v>
                </c:pt>
                <c:pt idx="215">
                  <c:v>3.4513820507002288E-2</c:v>
                </c:pt>
                <c:pt idx="216">
                  <c:v>3.5279528601558766E-2</c:v>
                </c:pt>
                <c:pt idx="217">
                  <c:v>3.6087061534713319E-2</c:v>
                </c:pt>
                <c:pt idx="218">
                  <c:v>3.6862261895159315E-2</c:v>
                </c:pt>
                <c:pt idx="219">
                  <c:v>3.7565678809183475E-2</c:v>
                </c:pt>
                <c:pt idx="220">
                  <c:v>3.8185115102181748E-2</c:v>
                </c:pt>
                <c:pt idx="221">
                  <c:v>3.8696637536512854E-2</c:v>
                </c:pt>
                <c:pt idx="222">
                  <c:v>3.9136722323361503E-2</c:v>
                </c:pt>
                <c:pt idx="223">
                  <c:v>3.9566167440371905E-2</c:v>
                </c:pt>
                <c:pt idx="224">
                  <c:v>3.9999178767724006E-2</c:v>
                </c:pt>
                <c:pt idx="225">
                  <c:v>4.0484023892902912E-2</c:v>
                </c:pt>
                <c:pt idx="226">
                  <c:v>4.0992489433701887E-2</c:v>
                </c:pt>
                <c:pt idx="227">
                  <c:v>4.1491628867167632E-2</c:v>
                </c:pt>
                <c:pt idx="228">
                  <c:v>4.1981208311909948E-2</c:v>
                </c:pt>
                <c:pt idx="229">
                  <c:v>4.2443457819219411E-2</c:v>
                </c:pt>
                <c:pt idx="230">
                  <c:v>4.2844058767651634E-2</c:v>
                </c:pt>
                <c:pt idx="231">
                  <c:v>4.3146569438306082E-2</c:v>
                </c:pt>
                <c:pt idx="232">
                  <c:v>4.323480274191184E-2</c:v>
                </c:pt>
                <c:pt idx="233">
                  <c:v>4.323480274191184E-2</c:v>
                </c:pt>
                <c:pt idx="234">
                  <c:v>4.323480274191184E-2</c:v>
                </c:pt>
                <c:pt idx="235">
                  <c:v>4.323480274191184E-2</c:v>
                </c:pt>
                <c:pt idx="236">
                  <c:v>4.3261576373841912E-2</c:v>
                </c:pt>
                <c:pt idx="237">
                  <c:v>4.3343017550662256E-2</c:v>
                </c:pt>
                <c:pt idx="238">
                  <c:v>4.3343017550662256E-2</c:v>
                </c:pt>
                <c:pt idx="239">
                  <c:v>4.3343017550662256E-2</c:v>
                </c:pt>
                <c:pt idx="240">
                  <c:v>4.3343017550662256E-2</c:v>
                </c:pt>
                <c:pt idx="241">
                  <c:v>4.3343017550662256E-2</c:v>
                </c:pt>
                <c:pt idx="242">
                  <c:v>4.3343017550662256E-2</c:v>
                </c:pt>
                <c:pt idx="243">
                  <c:v>4.3343017550662256E-2</c:v>
                </c:pt>
                <c:pt idx="244">
                  <c:v>4.3343017550662256E-2</c:v>
                </c:pt>
                <c:pt idx="245">
                  <c:v>4.3343017550662256E-2</c:v>
                </c:pt>
                <c:pt idx="246">
                  <c:v>4.3343017550662256E-2</c:v>
                </c:pt>
                <c:pt idx="247">
                  <c:v>4.3343017550662256E-2</c:v>
                </c:pt>
                <c:pt idx="248">
                  <c:v>4.3343017550662256E-2</c:v>
                </c:pt>
                <c:pt idx="249">
                  <c:v>4.3343017550662256E-2</c:v>
                </c:pt>
                <c:pt idx="250">
                  <c:v>4.3349440883972155E-2</c:v>
                </c:pt>
                <c:pt idx="251">
                  <c:v>4.3349440883972155E-2</c:v>
                </c:pt>
                <c:pt idx="252">
                  <c:v>4.3349440883972155E-2</c:v>
                </c:pt>
                <c:pt idx="253">
                  <c:v>4.3395067030511061E-2</c:v>
                </c:pt>
                <c:pt idx="254">
                  <c:v>4.3450994102975891E-2</c:v>
                </c:pt>
                <c:pt idx="255">
                  <c:v>4.3450994102975891E-2</c:v>
                </c:pt>
                <c:pt idx="256">
                  <c:v>4.3450994102975891E-2</c:v>
                </c:pt>
                <c:pt idx="257">
                  <c:v>4.3499714728989572E-2</c:v>
                </c:pt>
                <c:pt idx="258">
                  <c:v>4.371660920666226E-2</c:v>
                </c:pt>
                <c:pt idx="259">
                  <c:v>4.4062939505779913E-2</c:v>
                </c:pt>
                <c:pt idx="260">
                  <c:v>4.4468902199334442E-2</c:v>
                </c:pt>
                <c:pt idx="261">
                  <c:v>4.4914443750153132E-2</c:v>
                </c:pt>
                <c:pt idx="262">
                  <c:v>4.5439842620746247E-2</c:v>
                </c:pt>
                <c:pt idx="263">
                  <c:v>4.6137661459985213E-2</c:v>
                </c:pt>
                <c:pt idx="264">
                  <c:v>4.6989352374406892E-2</c:v>
                </c:pt>
                <c:pt idx="265">
                  <c:v>4.7847335844392845E-2</c:v>
                </c:pt>
                <c:pt idx="266">
                  <c:v>4.8576798188957958E-2</c:v>
                </c:pt>
                <c:pt idx="267">
                  <c:v>4.9249402633214943E-2</c:v>
                </c:pt>
                <c:pt idx="268">
                  <c:v>4.9924429358275547E-2</c:v>
                </c:pt>
                <c:pt idx="269">
                  <c:v>5.0549863151145208E-2</c:v>
                </c:pt>
                <c:pt idx="270">
                  <c:v>5.1014646510253302E-2</c:v>
                </c:pt>
                <c:pt idx="271">
                  <c:v>5.122783164614813E-2</c:v>
                </c:pt>
                <c:pt idx="272">
                  <c:v>5.1385267931025616E-2</c:v>
                </c:pt>
                <c:pt idx="273">
                  <c:v>5.1385267931025616E-2</c:v>
                </c:pt>
                <c:pt idx="274">
                  <c:v>5.1385267931025616E-2</c:v>
                </c:pt>
                <c:pt idx="275">
                  <c:v>5.1385267931025616E-2</c:v>
                </c:pt>
                <c:pt idx="276">
                  <c:v>5.1385267931025616E-2</c:v>
                </c:pt>
                <c:pt idx="277">
                  <c:v>5.1385267931025616E-2</c:v>
                </c:pt>
                <c:pt idx="278">
                  <c:v>5.1385267931025616E-2</c:v>
                </c:pt>
                <c:pt idx="279">
                  <c:v>5.1385267931025616E-2</c:v>
                </c:pt>
                <c:pt idx="280">
                  <c:v>5.1385267931025616E-2</c:v>
                </c:pt>
                <c:pt idx="281">
                  <c:v>5.1561020918892871E-2</c:v>
                </c:pt>
                <c:pt idx="282">
                  <c:v>5.2086729414020101E-2</c:v>
                </c:pt>
                <c:pt idx="283">
                  <c:v>5.2769906414497005E-2</c:v>
                </c:pt>
                <c:pt idx="284">
                  <c:v>5.3567149866192189E-2</c:v>
                </c:pt>
                <c:pt idx="285">
                  <c:v>5.4443466314400696E-2</c:v>
                </c:pt>
                <c:pt idx="286">
                  <c:v>5.5345558178968239E-2</c:v>
                </c:pt>
                <c:pt idx="287">
                  <c:v>5.6334261014602607E-2</c:v>
                </c:pt>
                <c:pt idx="288">
                  <c:v>5.7411353178224364E-2</c:v>
                </c:pt>
                <c:pt idx="289">
                  <c:v>5.8387148421559447E-2</c:v>
                </c:pt>
                <c:pt idx="290">
                  <c:v>5.9023797931713126E-2</c:v>
                </c:pt>
                <c:pt idx="291">
                  <c:v>5.9309946563643197E-2</c:v>
                </c:pt>
                <c:pt idx="292">
                  <c:v>5.9348679407130206E-2</c:v>
                </c:pt>
                <c:pt idx="293">
                  <c:v>5.9355267949530652E-2</c:v>
                </c:pt>
                <c:pt idx="294">
                  <c:v>5.9441450924347217E-2</c:v>
                </c:pt>
                <c:pt idx="295">
                  <c:v>5.9620042055755731E-2</c:v>
                </c:pt>
                <c:pt idx="296">
                  <c:v>5.9879035977102472E-2</c:v>
                </c:pt>
                <c:pt idx="297">
                  <c:v>6.0193043775177653E-2</c:v>
                </c:pt>
                <c:pt idx="298">
                  <c:v>6.0523580180554426E-2</c:v>
                </c:pt>
                <c:pt idx="299">
                  <c:v>6.0815058294259879E-2</c:v>
                </c:pt>
                <c:pt idx="300">
                  <c:v>6.1051791037594963E-2</c:v>
                </c:pt>
                <c:pt idx="301">
                  <c:v>6.1218785776305074E-2</c:v>
                </c:pt>
                <c:pt idx="302">
                  <c:v>6.1301645009496281E-2</c:v>
                </c:pt>
                <c:pt idx="303">
                  <c:v>6.1314556211254867E-2</c:v>
                </c:pt>
                <c:pt idx="304">
                  <c:v>6.1314556211254867E-2</c:v>
                </c:pt>
                <c:pt idx="305">
                  <c:v>6.1314556211254867E-2</c:v>
                </c:pt>
                <c:pt idx="306">
                  <c:v>6.1314556211254867E-2</c:v>
                </c:pt>
                <c:pt idx="307">
                  <c:v>6.1349660655511853E-2</c:v>
                </c:pt>
                <c:pt idx="308">
                  <c:v>6.14765291337524E-2</c:v>
                </c:pt>
                <c:pt idx="309">
                  <c:v>6.1613939803936972E-2</c:v>
                </c:pt>
                <c:pt idx="310">
                  <c:v>6.1714670568427894E-2</c:v>
                </c:pt>
                <c:pt idx="311">
                  <c:v>6.1779070767791058E-2</c:v>
                </c:pt>
                <c:pt idx="312">
                  <c:v>6.1779070767791058E-2</c:v>
                </c:pt>
                <c:pt idx="313">
                  <c:v>6.1779070767791058E-2</c:v>
                </c:pt>
                <c:pt idx="314">
                  <c:v>6.1779070767791058E-2</c:v>
                </c:pt>
                <c:pt idx="315">
                  <c:v>6.1779070767791058E-2</c:v>
                </c:pt>
                <c:pt idx="316">
                  <c:v>6.1779070767791058E-2</c:v>
                </c:pt>
                <c:pt idx="317">
                  <c:v>6.1779070767791058E-2</c:v>
                </c:pt>
                <c:pt idx="318">
                  <c:v>6.1779070767791058E-2</c:v>
                </c:pt>
                <c:pt idx="319">
                  <c:v>6.1779070767791058E-2</c:v>
                </c:pt>
                <c:pt idx="320">
                  <c:v>6.1779070767791058E-2</c:v>
                </c:pt>
                <c:pt idx="321">
                  <c:v>6.1806041166627704E-2</c:v>
                </c:pt>
                <c:pt idx="322">
                  <c:v>6.1867709780341187E-2</c:v>
                </c:pt>
                <c:pt idx="323">
                  <c:v>6.1936583255165781E-2</c:v>
                </c:pt>
                <c:pt idx="324">
                  <c:v>6.1975192430067022E-2</c:v>
                </c:pt>
                <c:pt idx="325">
                  <c:v>6.2054350976959202E-2</c:v>
                </c:pt>
                <c:pt idx="326">
                  <c:v>6.2140425033110645E-2</c:v>
                </c:pt>
                <c:pt idx="327">
                  <c:v>6.220470765957381E-2</c:v>
                </c:pt>
                <c:pt idx="328">
                  <c:v>6.220470765957381E-2</c:v>
                </c:pt>
                <c:pt idx="329">
                  <c:v>6.220470765957381E-2</c:v>
                </c:pt>
                <c:pt idx="330">
                  <c:v>6.220470765957381E-2</c:v>
                </c:pt>
                <c:pt idx="331">
                  <c:v>6.2237893830928072E-2</c:v>
                </c:pt>
                <c:pt idx="332">
                  <c:v>6.2260947868055291E-2</c:v>
                </c:pt>
                <c:pt idx="333">
                  <c:v>6.2278019525577995E-2</c:v>
                </c:pt>
                <c:pt idx="334">
                  <c:v>6.2303698271185717E-2</c:v>
                </c:pt>
                <c:pt idx="335">
                  <c:v>6.2319524651231022E-2</c:v>
                </c:pt>
                <c:pt idx="336">
                  <c:v>6.2351462869837289E-2</c:v>
                </c:pt>
                <c:pt idx="337">
                  <c:v>6.241186960039509E-2</c:v>
                </c:pt>
                <c:pt idx="338">
                  <c:v>6.2519328652334699E-2</c:v>
                </c:pt>
                <c:pt idx="339">
                  <c:v>6.2731767111488868E-2</c:v>
                </c:pt>
                <c:pt idx="340">
                  <c:v>6.3101872424694436E-2</c:v>
                </c:pt>
                <c:pt idx="341">
                  <c:v>6.3579036016488774E-2</c:v>
                </c:pt>
                <c:pt idx="342">
                  <c:v>6.3958867017516519E-2</c:v>
                </c:pt>
                <c:pt idx="343">
                  <c:v>6.4158308849001963E-2</c:v>
                </c:pt>
                <c:pt idx="344">
                  <c:v>6.4309155072051274E-2</c:v>
                </c:pt>
                <c:pt idx="345">
                  <c:v>6.4505637841102734E-2</c:v>
                </c:pt>
                <c:pt idx="346">
                  <c:v>6.4709879926222805E-2</c:v>
                </c:pt>
                <c:pt idx="347">
                  <c:v>6.48850708155886E-2</c:v>
                </c:pt>
                <c:pt idx="348">
                  <c:v>6.5095407092810031E-2</c:v>
                </c:pt>
                <c:pt idx="349">
                  <c:v>6.5302994271119935E-2</c:v>
                </c:pt>
                <c:pt idx="350">
                  <c:v>6.5473344579903989E-2</c:v>
                </c:pt>
                <c:pt idx="351">
                  <c:v>6.5603608676696804E-2</c:v>
                </c:pt>
                <c:pt idx="352">
                  <c:v>6.5717043476221593E-2</c:v>
                </c:pt>
                <c:pt idx="353">
                  <c:v>6.5829969550387529E-2</c:v>
                </c:pt>
                <c:pt idx="354">
                  <c:v>6.5950460939313657E-2</c:v>
                </c:pt>
                <c:pt idx="355">
                  <c:v>6.6095171078239784E-2</c:v>
                </c:pt>
                <c:pt idx="356">
                  <c:v>6.6249259812949768E-2</c:v>
                </c:pt>
                <c:pt idx="357">
                  <c:v>6.6371364187520362E-2</c:v>
                </c:pt>
                <c:pt idx="358">
                  <c:v>6.6395169891315928E-2</c:v>
                </c:pt>
                <c:pt idx="359">
                  <c:v>6.6395169891315928E-2</c:v>
                </c:pt>
                <c:pt idx="360">
                  <c:v>6.6395169891315928E-2</c:v>
                </c:pt>
                <c:pt idx="361">
                  <c:v>6.6395169891315928E-2</c:v>
                </c:pt>
                <c:pt idx="362">
                  <c:v>6.6395169891315928E-2</c:v>
                </c:pt>
                <c:pt idx="363">
                  <c:v>6.6414434177554715E-2</c:v>
                </c:pt>
                <c:pt idx="364">
                  <c:v>6.6481018483479801E-2</c:v>
                </c:pt>
                <c:pt idx="365">
                  <c:v>6.6577550706071548E-2</c:v>
                </c:pt>
                <c:pt idx="366">
                  <c:v>6.6698681066030593E-2</c:v>
                </c:pt>
                <c:pt idx="367">
                  <c:v>6.687145310196918E-2</c:v>
                </c:pt>
                <c:pt idx="368">
                  <c:v>6.7116082486905954E-2</c:v>
                </c:pt>
                <c:pt idx="369">
                  <c:v>6.7370412230420312E-2</c:v>
                </c:pt>
                <c:pt idx="370">
                  <c:v>6.7549646405321559E-2</c:v>
                </c:pt>
                <c:pt idx="371">
                  <c:v>6.7624178857784711E-2</c:v>
                </c:pt>
                <c:pt idx="372">
                  <c:v>6.7624178857784711E-2</c:v>
                </c:pt>
                <c:pt idx="373">
                  <c:v>6.7624178857784711E-2</c:v>
                </c:pt>
                <c:pt idx="374">
                  <c:v>6.7624178857784711E-2</c:v>
                </c:pt>
                <c:pt idx="375">
                  <c:v>6.7624178857784711E-2</c:v>
                </c:pt>
                <c:pt idx="376">
                  <c:v>6.7624178857784711E-2</c:v>
                </c:pt>
                <c:pt idx="377">
                  <c:v>6.7624178857784711E-2</c:v>
                </c:pt>
                <c:pt idx="378">
                  <c:v>6.7624178857784711E-2</c:v>
                </c:pt>
                <c:pt idx="379">
                  <c:v>6.7624178857784711E-2</c:v>
                </c:pt>
                <c:pt idx="380">
                  <c:v>6.7624178857784711E-2</c:v>
                </c:pt>
                <c:pt idx="381">
                  <c:v>6.7624178857784711E-2</c:v>
                </c:pt>
                <c:pt idx="382">
                  <c:v>6.7624178857784711E-2</c:v>
                </c:pt>
                <c:pt idx="383">
                  <c:v>6.7624178857784711E-2</c:v>
                </c:pt>
                <c:pt idx="384">
                  <c:v>6.7624178857784711E-2</c:v>
                </c:pt>
                <c:pt idx="385">
                  <c:v>6.7624178857784711E-2</c:v>
                </c:pt>
                <c:pt idx="386">
                  <c:v>6.7624178857784711E-2</c:v>
                </c:pt>
                <c:pt idx="387">
                  <c:v>6.7624178857784711E-2</c:v>
                </c:pt>
                <c:pt idx="388">
                  <c:v>6.7624178857784711E-2</c:v>
                </c:pt>
                <c:pt idx="389">
                  <c:v>6.7624178857784711E-2</c:v>
                </c:pt>
                <c:pt idx="390">
                  <c:v>6.7624178857784711E-2</c:v>
                </c:pt>
                <c:pt idx="391">
                  <c:v>6.7624178857784711E-2</c:v>
                </c:pt>
                <c:pt idx="392">
                  <c:v>6.7629260885819359E-2</c:v>
                </c:pt>
                <c:pt idx="393">
                  <c:v>6.7663979301072874E-2</c:v>
                </c:pt>
                <c:pt idx="394">
                  <c:v>6.7769784367449751E-2</c:v>
                </c:pt>
                <c:pt idx="395">
                  <c:v>6.7984214511579058E-2</c:v>
                </c:pt>
                <c:pt idx="396">
                  <c:v>6.8331134469202984E-2</c:v>
                </c:pt>
                <c:pt idx="397">
                  <c:v>6.8815124603718913E-2</c:v>
                </c:pt>
                <c:pt idx="398">
                  <c:v>6.9366264815239512E-2</c:v>
                </c:pt>
                <c:pt idx="399">
                  <c:v>6.9803768561230606E-2</c:v>
                </c:pt>
                <c:pt idx="400">
                  <c:v>7.0023331552659843E-2</c:v>
                </c:pt>
                <c:pt idx="401">
                  <c:v>7.0087338988533518E-2</c:v>
                </c:pt>
                <c:pt idx="402">
                  <c:v>7.0087338988533518E-2</c:v>
                </c:pt>
                <c:pt idx="403">
                  <c:v>7.0087338988533518E-2</c:v>
                </c:pt>
                <c:pt idx="404">
                  <c:v>7.0087338988533518E-2</c:v>
                </c:pt>
                <c:pt idx="405">
                  <c:v>7.0087338988533518E-2</c:v>
                </c:pt>
                <c:pt idx="406">
                  <c:v>7.0087338988533518E-2</c:v>
                </c:pt>
                <c:pt idx="407">
                  <c:v>7.0087338988533518E-2</c:v>
                </c:pt>
                <c:pt idx="408">
                  <c:v>7.0087338988533518E-2</c:v>
                </c:pt>
                <c:pt idx="409">
                  <c:v>7.0089773083088391E-2</c:v>
                </c:pt>
                <c:pt idx="410">
                  <c:v>7.0140341283201416E-2</c:v>
                </c:pt>
                <c:pt idx="411">
                  <c:v>7.02115540332129E-2</c:v>
                </c:pt>
                <c:pt idx="412">
                  <c:v>7.0292055257397401E-2</c:v>
                </c:pt>
                <c:pt idx="413">
                  <c:v>7.0382731901929604E-2</c:v>
                </c:pt>
                <c:pt idx="414">
                  <c:v>7.0506206545370764E-2</c:v>
                </c:pt>
                <c:pt idx="415">
                  <c:v>7.0688903202893463E-2</c:v>
                </c:pt>
                <c:pt idx="416">
                  <c:v>7.0904520766867318E-2</c:v>
                </c:pt>
                <c:pt idx="417">
                  <c:v>7.1077314877253078E-2</c:v>
                </c:pt>
                <c:pt idx="418">
                  <c:v>7.1165572313881847E-2</c:v>
                </c:pt>
                <c:pt idx="419">
                  <c:v>7.1165572313881847E-2</c:v>
                </c:pt>
                <c:pt idx="420">
                  <c:v>7.1165572313881847E-2</c:v>
                </c:pt>
                <c:pt idx="421">
                  <c:v>7.1169238374323707E-2</c:v>
                </c:pt>
                <c:pt idx="422">
                  <c:v>7.1228923963183338E-2</c:v>
                </c:pt>
                <c:pt idx="423">
                  <c:v>7.1346362360678747E-2</c:v>
                </c:pt>
                <c:pt idx="424">
                  <c:v>7.1554445116069648E-2</c:v>
                </c:pt>
                <c:pt idx="425">
                  <c:v>7.1935613432328044E-2</c:v>
                </c:pt>
                <c:pt idx="426">
                  <c:v>7.2578476307842518E-2</c:v>
                </c:pt>
                <c:pt idx="427">
                  <c:v>7.3417771630072015E-2</c:v>
                </c:pt>
                <c:pt idx="428">
                  <c:v>7.4116648916113345E-2</c:v>
                </c:pt>
                <c:pt idx="429">
                  <c:v>7.4461710472390377E-2</c:v>
                </c:pt>
                <c:pt idx="430">
                  <c:v>7.4565622841728171E-2</c:v>
                </c:pt>
                <c:pt idx="431">
                  <c:v>7.4571438540209922E-2</c:v>
                </c:pt>
                <c:pt idx="432">
                  <c:v>7.4585082810448011E-2</c:v>
                </c:pt>
                <c:pt idx="433">
                  <c:v>7.4661073736321956E-2</c:v>
                </c:pt>
                <c:pt idx="434">
                  <c:v>7.4745318390166668E-2</c:v>
                </c:pt>
                <c:pt idx="435">
                  <c:v>7.4745318390166668E-2</c:v>
                </c:pt>
                <c:pt idx="436">
                  <c:v>7.4745318390166668E-2</c:v>
                </c:pt>
                <c:pt idx="437">
                  <c:v>7.4745318390166668E-2</c:v>
                </c:pt>
                <c:pt idx="438">
                  <c:v>7.4745318390166668E-2</c:v>
                </c:pt>
                <c:pt idx="439">
                  <c:v>7.4745318390166668E-2</c:v>
                </c:pt>
                <c:pt idx="440">
                  <c:v>7.4745318390166668E-2</c:v>
                </c:pt>
                <c:pt idx="441">
                  <c:v>7.4745318390166668E-2</c:v>
                </c:pt>
                <c:pt idx="442">
                  <c:v>7.4745318390166668E-2</c:v>
                </c:pt>
                <c:pt idx="443">
                  <c:v>7.4745318390166668E-2</c:v>
                </c:pt>
                <c:pt idx="444">
                  <c:v>7.4745383580701624E-2</c:v>
                </c:pt>
                <c:pt idx="445">
                  <c:v>7.4745383580701624E-2</c:v>
                </c:pt>
                <c:pt idx="446">
                  <c:v>7.4745383580701624E-2</c:v>
                </c:pt>
                <c:pt idx="447">
                  <c:v>7.4745383580701624E-2</c:v>
                </c:pt>
                <c:pt idx="448">
                  <c:v>7.4745383580701624E-2</c:v>
                </c:pt>
                <c:pt idx="449">
                  <c:v>7.4745383580701624E-2</c:v>
                </c:pt>
                <c:pt idx="450">
                  <c:v>7.4745383580701624E-2</c:v>
                </c:pt>
                <c:pt idx="451">
                  <c:v>7.4745383580701624E-2</c:v>
                </c:pt>
                <c:pt idx="452">
                  <c:v>7.4745383580701624E-2</c:v>
                </c:pt>
                <c:pt idx="453">
                  <c:v>7.4745383580701624E-2</c:v>
                </c:pt>
                <c:pt idx="454">
                  <c:v>7.4745383580701624E-2</c:v>
                </c:pt>
                <c:pt idx="455">
                  <c:v>7.4745383580701624E-2</c:v>
                </c:pt>
                <c:pt idx="456">
                  <c:v>7.4745383580701624E-2</c:v>
                </c:pt>
                <c:pt idx="457">
                  <c:v>7.4745383580701624E-2</c:v>
                </c:pt>
                <c:pt idx="458">
                  <c:v>7.4745383580701624E-2</c:v>
                </c:pt>
                <c:pt idx="459">
                  <c:v>7.4745383580701624E-2</c:v>
                </c:pt>
                <c:pt idx="460">
                  <c:v>7.4745383580701624E-2</c:v>
                </c:pt>
                <c:pt idx="461">
                  <c:v>7.4745383580701624E-2</c:v>
                </c:pt>
                <c:pt idx="462">
                  <c:v>7.4745383580701624E-2</c:v>
                </c:pt>
                <c:pt idx="463">
                  <c:v>7.4745383580701624E-2</c:v>
                </c:pt>
                <c:pt idx="464">
                  <c:v>7.4745383580701624E-2</c:v>
                </c:pt>
                <c:pt idx="465">
                  <c:v>7.4745383580701624E-2</c:v>
                </c:pt>
                <c:pt idx="466">
                  <c:v>7.4745383580701624E-2</c:v>
                </c:pt>
                <c:pt idx="467">
                  <c:v>7.4745383580701624E-2</c:v>
                </c:pt>
                <c:pt idx="468">
                  <c:v>7.4745383580701624E-2</c:v>
                </c:pt>
                <c:pt idx="469">
                  <c:v>7.4745383580701624E-2</c:v>
                </c:pt>
                <c:pt idx="470">
                  <c:v>7.4745383580701624E-2</c:v>
                </c:pt>
                <c:pt idx="471">
                  <c:v>7.4745383580701624E-2</c:v>
                </c:pt>
                <c:pt idx="472">
                  <c:v>7.4745383580701624E-2</c:v>
                </c:pt>
                <c:pt idx="473">
                  <c:v>7.4745383580701624E-2</c:v>
                </c:pt>
                <c:pt idx="474">
                  <c:v>7.4745383580701624E-2</c:v>
                </c:pt>
                <c:pt idx="475">
                  <c:v>7.4745383580701624E-2</c:v>
                </c:pt>
                <c:pt idx="476">
                  <c:v>7.4745383580701624E-2</c:v>
                </c:pt>
                <c:pt idx="477">
                  <c:v>7.4745383580701624E-2</c:v>
                </c:pt>
                <c:pt idx="478">
                  <c:v>7.4745383580701624E-2</c:v>
                </c:pt>
                <c:pt idx="479">
                  <c:v>7.4745383580701624E-2</c:v>
                </c:pt>
                <c:pt idx="480">
                  <c:v>7.4745383580701624E-2</c:v>
                </c:pt>
                <c:pt idx="481">
                  <c:v>7.4745383580701624E-2</c:v>
                </c:pt>
                <c:pt idx="482">
                  <c:v>7.4745383580701624E-2</c:v>
                </c:pt>
                <c:pt idx="483">
                  <c:v>7.4745383580701624E-2</c:v>
                </c:pt>
                <c:pt idx="484">
                  <c:v>7.4745383580701624E-2</c:v>
                </c:pt>
                <c:pt idx="485">
                  <c:v>7.4745383580701624E-2</c:v>
                </c:pt>
                <c:pt idx="486">
                  <c:v>7.4745383580701624E-2</c:v>
                </c:pt>
                <c:pt idx="487">
                  <c:v>7.4745383580701624E-2</c:v>
                </c:pt>
                <c:pt idx="488">
                  <c:v>7.4745383580701624E-2</c:v>
                </c:pt>
                <c:pt idx="489">
                  <c:v>7.4745383580701624E-2</c:v>
                </c:pt>
                <c:pt idx="490">
                  <c:v>7.4745383580701624E-2</c:v>
                </c:pt>
                <c:pt idx="491">
                  <c:v>7.4745383580701624E-2</c:v>
                </c:pt>
                <c:pt idx="492">
                  <c:v>7.4745383580701624E-2</c:v>
                </c:pt>
                <c:pt idx="493">
                  <c:v>7.4745383580701624E-2</c:v>
                </c:pt>
                <c:pt idx="494">
                  <c:v>7.4745383580701624E-2</c:v>
                </c:pt>
                <c:pt idx="495">
                  <c:v>7.4745383580701624E-2</c:v>
                </c:pt>
                <c:pt idx="496">
                  <c:v>7.4745383580701624E-2</c:v>
                </c:pt>
                <c:pt idx="497">
                  <c:v>7.4745383580701624E-2</c:v>
                </c:pt>
                <c:pt idx="498">
                  <c:v>7.4745383580701624E-2</c:v>
                </c:pt>
                <c:pt idx="499">
                  <c:v>7.4745383580701624E-2</c:v>
                </c:pt>
                <c:pt idx="500">
                  <c:v>7.4745383580701624E-2</c:v>
                </c:pt>
                <c:pt idx="501">
                  <c:v>7.4745383580701624E-2</c:v>
                </c:pt>
                <c:pt idx="502">
                  <c:v>7.4745383580701624E-2</c:v>
                </c:pt>
                <c:pt idx="503">
                  <c:v>7.4745383580701624E-2</c:v>
                </c:pt>
                <c:pt idx="504">
                  <c:v>7.4745383580701624E-2</c:v>
                </c:pt>
                <c:pt idx="505">
                  <c:v>7.4745383580701624E-2</c:v>
                </c:pt>
                <c:pt idx="506">
                  <c:v>7.4745383580701624E-2</c:v>
                </c:pt>
                <c:pt idx="507">
                  <c:v>7.4745383580701624E-2</c:v>
                </c:pt>
                <c:pt idx="508">
                  <c:v>7.4745383580701624E-2</c:v>
                </c:pt>
                <c:pt idx="509">
                  <c:v>7.4745383580701624E-2</c:v>
                </c:pt>
                <c:pt idx="510">
                  <c:v>7.4745383580701624E-2</c:v>
                </c:pt>
                <c:pt idx="511">
                  <c:v>7.4745383580701624E-2</c:v>
                </c:pt>
                <c:pt idx="512">
                  <c:v>7.4751044312439979E-2</c:v>
                </c:pt>
                <c:pt idx="513">
                  <c:v>7.4805399668623318E-2</c:v>
                </c:pt>
                <c:pt idx="514">
                  <c:v>7.5010173590092211E-2</c:v>
                </c:pt>
                <c:pt idx="515">
                  <c:v>7.5407768710066769E-2</c:v>
                </c:pt>
                <c:pt idx="516">
                  <c:v>7.5902526208753276E-2</c:v>
                </c:pt>
                <c:pt idx="517">
                  <c:v>7.6294598440551295E-2</c:v>
                </c:pt>
                <c:pt idx="518">
                  <c:v>7.6479853858862176E-2</c:v>
                </c:pt>
                <c:pt idx="519">
                  <c:v>7.6538373166061949E-2</c:v>
                </c:pt>
                <c:pt idx="520">
                  <c:v>7.6538373166061949E-2</c:v>
                </c:pt>
                <c:pt idx="521">
                  <c:v>7.6538373166061949E-2</c:v>
                </c:pt>
                <c:pt idx="522">
                  <c:v>7.6538373166061949E-2</c:v>
                </c:pt>
                <c:pt idx="523">
                  <c:v>7.6538373166061949E-2</c:v>
                </c:pt>
                <c:pt idx="524">
                  <c:v>7.6538373166061949E-2</c:v>
                </c:pt>
                <c:pt idx="525">
                  <c:v>7.6538373166061949E-2</c:v>
                </c:pt>
                <c:pt idx="526">
                  <c:v>7.6538373166061949E-2</c:v>
                </c:pt>
                <c:pt idx="527">
                  <c:v>7.6538373166061949E-2</c:v>
                </c:pt>
                <c:pt idx="528">
                  <c:v>7.6538373166061949E-2</c:v>
                </c:pt>
                <c:pt idx="529">
                  <c:v>7.6538373166061949E-2</c:v>
                </c:pt>
                <c:pt idx="530">
                  <c:v>7.6538373166061949E-2</c:v>
                </c:pt>
                <c:pt idx="531">
                  <c:v>7.6538373166061949E-2</c:v>
                </c:pt>
                <c:pt idx="532">
                  <c:v>7.6538373166061949E-2</c:v>
                </c:pt>
                <c:pt idx="533">
                  <c:v>7.653988511585616E-2</c:v>
                </c:pt>
                <c:pt idx="534">
                  <c:v>7.6555207938073855E-2</c:v>
                </c:pt>
                <c:pt idx="535">
                  <c:v>7.6605346887782227E-2</c:v>
                </c:pt>
                <c:pt idx="536">
                  <c:v>7.6701927396878811E-2</c:v>
                </c:pt>
                <c:pt idx="537">
                  <c:v>7.6920883053047215E-2</c:v>
                </c:pt>
                <c:pt idx="538">
                  <c:v>7.737421658638502E-2</c:v>
                </c:pt>
                <c:pt idx="539">
                  <c:v>7.8004926318768084E-2</c:v>
                </c:pt>
                <c:pt idx="540">
                  <c:v>7.848858007674675E-2</c:v>
                </c:pt>
                <c:pt idx="541">
                  <c:v>7.8697805816246941E-2</c:v>
                </c:pt>
                <c:pt idx="542">
                  <c:v>7.8793605629821212E-2</c:v>
                </c:pt>
                <c:pt idx="543">
                  <c:v>7.8839246054722451E-2</c:v>
                </c:pt>
                <c:pt idx="544">
                  <c:v>7.8839246054722451E-2</c:v>
                </c:pt>
                <c:pt idx="545">
                  <c:v>7.8839246054722451E-2</c:v>
                </c:pt>
                <c:pt idx="546">
                  <c:v>7.8839246054722451E-2</c:v>
                </c:pt>
                <c:pt idx="547">
                  <c:v>7.8839246054722451E-2</c:v>
                </c:pt>
                <c:pt idx="548">
                  <c:v>7.8839246054722451E-2</c:v>
                </c:pt>
                <c:pt idx="549">
                  <c:v>7.8839246054722451E-2</c:v>
                </c:pt>
                <c:pt idx="550">
                  <c:v>7.8839246054722451E-2</c:v>
                </c:pt>
                <c:pt idx="551">
                  <c:v>7.8854668320010049E-2</c:v>
                </c:pt>
                <c:pt idx="552">
                  <c:v>7.8873697735753034E-2</c:v>
                </c:pt>
                <c:pt idx="553">
                  <c:v>7.8891774801494688E-2</c:v>
                </c:pt>
                <c:pt idx="554">
                  <c:v>7.8924621533035783E-2</c:v>
                </c:pt>
                <c:pt idx="555">
                  <c:v>7.8972090111661522E-2</c:v>
                </c:pt>
                <c:pt idx="556">
                  <c:v>7.9034720727324301E-2</c:v>
                </c:pt>
                <c:pt idx="557">
                  <c:v>7.9117596394050582E-2</c:v>
                </c:pt>
                <c:pt idx="558">
                  <c:v>7.9223678009386414E-2</c:v>
                </c:pt>
                <c:pt idx="559">
                  <c:v>7.9398266690955649E-2</c:v>
                </c:pt>
                <c:pt idx="560">
                  <c:v>7.9588072061129278E-2</c:v>
                </c:pt>
                <c:pt idx="561">
                  <c:v>7.9685439898049867E-2</c:v>
                </c:pt>
                <c:pt idx="562">
                  <c:v>7.9758212827563055E-2</c:v>
                </c:pt>
                <c:pt idx="563">
                  <c:v>7.9758212827563055E-2</c:v>
                </c:pt>
                <c:pt idx="564">
                  <c:v>7.9758212827563055E-2</c:v>
                </c:pt>
                <c:pt idx="565">
                  <c:v>7.9758212827563055E-2</c:v>
                </c:pt>
                <c:pt idx="566">
                  <c:v>7.9758212827563055E-2</c:v>
                </c:pt>
                <c:pt idx="567">
                  <c:v>7.9758212827563055E-2</c:v>
                </c:pt>
                <c:pt idx="568">
                  <c:v>7.9758212827563055E-2</c:v>
                </c:pt>
                <c:pt idx="569">
                  <c:v>7.9758212827563055E-2</c:v>
                </c:pt>
                <c:pt idx="570">
                  <c:v>7.9758212827563055E-2</c:v>
                </c:pt>
                <c:pt idx="571">
                  <c:v>7.9758212827563055E-2</c:v>
                </c:pt>
                <c:pt idx="572">
                  <c:v>7.9758212827563055E-2</c:v>
                </c:pt>
                <c:pt idx="573">
                  <c:v>7.9758212827563055E-2</c:v>
                </c:pt>
                <c:pt idx="574">
                  <c:v>7.9758212827563055E-2</c:v>
                </c:pt>
                <c:pt idx="575">
                  <c:v>7.9758212827563055E-2</c:v>
                </c:pt>
                <c:pt idx="576">
                  <c:v>7.9758212827563055E-2</c:v>
                </c:pt>
                <c:pt idx="577">
                  <c:v>7.9758212827563055E-2</c:v>
                </c:pt>
                <c:pt idx="578">
                  <c:v>7.9758212827563055E-2</c:v>
                </c:pt>
                <c:pt idx="579">
                  <c:v>7.9758212827563055E-2</c:v>
                </c:pt>
                <c:pt idx="580">
                  <c:v>7.9758212827563055E-2</c:v>
                </c:pt>
                <c:pt idx="581">
                  <c:v>7.9758212827563055E-2</c:v>
                </c:pt>
                <c:pt idx="582">
                  <c:v>7.9758212827563055E-2</c:v>
                </c:pt>
                <c:pt idx="583">
                  <c:v>7.9758212827563055E-2</c:v>
                </c:pt>
                <c:pt idx="584">
                  <c:v>7.9758212827563055E-2</c:v>
                </c:pt>
                <c:pt idx="585">
                  <c:v>7.9758212827563055E-2</c:v>
                </c:pt>
                <c:pt idx="586">
                  <c:v>7.9758212827563055E-2</c:v>
                </c:pt>
                <c:pt idx="587">
                  <c:v>7.9758212827563055E-2</c:v>
                </c:pt>
                <c:pt idx="588">
                  <c:v>7.9758212827563055E-2</c:v>
                </c:pt>
                <c:pt idx="589">
                  <c:v>7.9758212827563055E-2</c:v>
                </c:pt>
                <c:pt idx="590">
                  <c:v>7.9758212827563055E-2</c:v>
                </c:pt>
                <c:pt idx="591">
                  <c:v>7.9758212827563055E-2</c:v>
                </c:pt>
                <c:pt idx="592">
                  <c:v>7.9758212827563055E-2</c:v>
                </c:pt>
                <c:pt idx="593">
                  <c:v>7.9758212827563055E-2</c:v>
                </c:pt>
                <c:pt idx="594">
                  <c:v>7.9758212827563055E-2</c:v>
                </c:pt>
                <c:pt idx="595">
                  <c:v>7.9758212827563055E-2</c:v>
                </c:pt>
                <c:pt idx="596">
                  <c:v>7.9758212827563055E-2</c:v>
                </c:pt>
                <c:pt idx="597">
                  <c:v>7.9758212827563055E-2</c:v>
                </c:pt>
                <c:pt idx="598">
                  <c:v>7.9758212827563055E-2</c:v>
                </c:pt>
                <c:pt idx="599">
                  <c:v>7.9758212827563055E-2</c:v>
                </c:pt>
                <c:pt idx="600">
                  <c:v>7.9758212827563055E-2</c:v>
                </c:pt>
                <c:pt idx="601">
                  <c:v>7.9768377385173603E-2</c:v>
                </c:pt>
                <c:pt idx="602">
                  <c:v>7.9800057605982674E-2</c:v>
                </c:pt>
                <c:pt idx="603">
                  <c:v>7.9916973783470666E-2</c:v>
                </c:pt>
                <c:pt idx="604">
                  <c:v>8.0202185536794424E-2</c:v>
                </c:pt>
                <c:pt idx="605">
                  <c:v>8.0701783983201159E-2</c:v>
                </c:pt>
                <c:pt idx="606">
                  <c:v>8.143530319619452E-2</c:v>
                </c:pt>
                <c:pt idx="607">
                  <c:v>8.2340119298579303E-2</c:v>
                </c:pt>
                <c:pt idx="608">
                  <c:v>8.3304507965231825E-2</c:v>
                </c:pt>
                <c:pt idx="609">
                  <c:v>8.4310699588133795E-2</c:v>
                </c:pt>
                <c:pt idx="610">
                  <c:v>8.5417730337135581E-2</c:v>
                </c:pt>
                <c:pt idx="611">
                  <c:v>8.6589284839973968E-2</c:v>
                </c:pt>
                <c:pt idx="612">
                  <c:v>8.757074835763462E-2</c:v>
                </c:pt>
                <c:pt idx="613">
                  <c:v>8.8164966191547095E-2</c:v>
                </c:pt>
                <c:pt idx="614">
                  <c:v>8.8469448534935574E-2</c:v>
                </c:pt>
                <c:pt idx="615">
                  <c:v>8.8701882115885242E-2</c:v>
                </c:pt>
                <c:pt idx="616">
                  <c:v>8.8933522824554689E-2</c:v>
                </c:pt>
                <c:pt idx="617">
                  <c:v>8.9121743332776671E-2</c:v>
                </c:pt>
                <c:pt idx="618">
                  <c:v>8.9224188281988207E-2</c:v>
                </c:pt>
                <c:pt idx="619">
                  <c:v>8.9227338267140147E-2</c:v>
                </c:pt>
                <c:pt idx="620">
                  <c:v>8.9227338267140147E-2</c:v>
                </c:pt>
                <c:pt idx="621">
                  <c:v>8.9276520459838429E-2</c:v>
                </c:pt>
                <c:pt idx="622">
                  <c:v>8.9439454252708092E-2</c:v>
                </c:pt>
                <c:pt idx="623">
                  <c:v>8.9691486318677446E-2</c:v>
                </c:pt>
                <c:pt idx="624">
                  <c:v>9.0035317832884876E-2</c:v>
                </c:pt>
                <c:pt idx="625">
                  <c:v>9.0437605718181366E-2</c:v>
                </c:pt>
                <c:pt idx="626">
                  <c:v>9.0807240350237559E-2</c:v>
                </c:pt>
                <c:pt idx="627">
                  <c:v>9.1100286597243493E-2</c:v>
                </c:pt>
                <c:pt idx="628">
                  <c:v>9.1353402288693875E-2</c:v>
                </c:pt>
                <c:pt idx="629">
                  <c:v>9.1619828165329445E-2</c:v>
                </c:pt>
                <c:pt idx="630">
                  <c:v>9.1967151877386494E-2</c:v>
                </c:pt>
                <c:pt idx="631">
                  <c:v>9.2442349502436932E-2</c:v>
                </c:pt>
                <c:pt idx="632">
                  <c:v>9.3013546338883216E-2</c:v>
                </c:pt>
                <c:pt idx="633">
                  <c:v>9.365950076998851E-2</c:v>
                </c:pt>
                <c:pt idx="634">
                  <c:v>9.434317464695946E-2</c:v>
                </c:pt>
                <c:pt idx="635">
                  <c:v>9.4989366820291729E-2</c:v>
                </c:pt>
                <c:pt idx="636">
                  <c:v>9.5514768141009732E-2</c:v>
                </c:pt>
                <c:pt idx="637">
                  <c:v>9.589230550810568E-2</c:v>
                </c:pt>
                <c:pt idx="638">
                  <c:v>9.6193164634460884E-2</c:v>
                </c:pt>
                <c:pt idx="639">
                  <c:v>9.6462468050931588E-2</c:v>
                </c:pt>
                <c:pt idx="640">
                  <c:v>9.6730009003781217E-2</c:v>
                </c:pt>
                <c:pt idx="641">
                  <c:v>9.7103211250425148E-2</c:v>
                </c:pt>
                <c:pt idx="642">
                  <c:v>9.7681577287273794E-2</c:v>
                </c:pt>
                <c:pt idx="643">
                  <c:v>9.8340540802474563E-2</c:v>
                </c:pt>
                <c:pt idx="644">
                  <c:v>9.8870314183967495E-2</c:v>
                </c:pt>
                <c:pt idx="645">
                  <c:v>9.9323904187402154E-2</c:v>
                </c:pt>
                <c:pt idx="646">
                  <c:v>9.9798603797953772E-2</c:v>
                </c:pt>
                <c:pt idx="647">
                  <c:v>0.10027838987412371</c:v>
                </c:pt>
                <c:pt idx="648">
                  <c:v>0.10073048605898022</c:v>
                </c:pt>
                <c:pt idx="649">
                  <c:v>0.10110272083948461</c:v>
                </c:pt>
                <c:pt idx="650">
                  <c:v>0.10130951770581151</c:v>
                </c:pt>
                <c:pt idx="651">
                  <c:v>0.10130951770581151</c:v>
                </c:pt>
                <c:pt idx="652">
                  <c:v>0.10130951770581151</c:v>
                </c:pt>
                <c:pt idx="653">
                  <c:v>0.10130951770581151</c:v>
                </c:pt>
                <c:pt idx="654">
                  <c:v>0.10130951770581151</c:v>
                </c:pt>
                <c:pt idx="655">
                  <c:v>0.10130951770581151</c:v>
                </c:pt>
                <c:pt idx="656">
                  <c:v>0.10130951770581151</c:v>
                </c:pt>
                <c:pt idx="657">
                  <c:v>0.10130951770581151</c:v>
                </c:pt>
                <c:pt idx="658">
                  <c:v>0.10130951770581151</c:v>
                </c:pt>
                <c:pt idx="659">
                  <c:v>0.10130951770581151</c:v>
                </c:pt>
                <c:pt idx="660">
                  <c:v>0.10130951770581151</c:v>
                </c:pt>
                <c:pt idx="661">
                  <c:v>0.10130951770581151</c:v>
                </c:pt>
                <c:pt idx="662">
                  <c:v>0.10130951770581151</c:v>
                </c:pt>
                <c:pt idx="663">
                  <c:v>0.10130951770581151</c:v>
                </c:pt>
                <c:pt idx="664">
                  <c:v>0.10130951770581151</c:v>
                </c:pt>
                <c:pt idx="665">
                  <c:v>0.10133888992350581</c:v>
                </c:pt>
                <c:pt idx="666">
                  <c:v>0.10146362773346002</c:v>
                </c:pt>
                <c:pt idx="667">
                  <c:v>0.1017859978908789</c:v>
                </c:pt>
                <c:pt idx="668">
                  <c:v>0.10237403418977854</c:v>
                </c:pt>
                <c:pt idx="669">
                  <c:v>0.1030813812961528</c:v>
                </c:pt>
                <c:pt idx="670">
                  <c:v>0.10392347403698539</c:v>
                </c:pt>
                <c:pt idx="671">
                  <c:v>0.10463174226387988</c:v>
                </c:pt>
                <c:pt idx="672">
                  <c:v>0.10519051921850391</c:v>
                </c:pt>
                <c:pt idx="673">
                  <c:v>0.10578553576291683</c:v>
                </c:pt>
                <c:pt idx="674">
                  <c:v>0.10641736967263245</c:v>
                </c:pt>
                <c:pt idx="675">
                  <c:v>0.10688987156254499</c:v>
                </c:pt>
                <c:pt idx="676">
                  <c:v>0.1071566705963411</c:v>
                </c:pt>
                <c:pt idx="677">
                  <c:v>0.10721429385977277</c:v>
                </c:pt>
                <c:pt idx="678">
                  <c:v>0.10721429385977277</c:v>
                </c:pt>
                <c:pt idx="679">
                  <c:v>0.10721429385977277</c:v>
                </c:pt>
                <c:pt idx="680">
                  <c:v>0.10721429385977277</c:v>
                </c:pt>
                <c:pt idx="681">
                  <c:v>0.10721429385977277</c:v>
                </c:pt>
                <c:pt idx="682">
                  <c:v>0.10721429385977277</c:v>
                </c:pt>
                <c:pt idx="683">
                  <c:v>0.10721429385977277</c:v>
                </c:pt>
                <c:pt idx="684">
                  <c:v>0.10721429385977277</c:v>
                </c:pt>
                <c:pt idx="685">
                  <c:v>0.10742731232958228</c:v>
                </c:pt>
                <c:pt idx="686">
                  <c:v>0.1078289980584272</c:v>
                </c:pt>
                <c:pt idx="687">
                  <c:v>0.10825393206828235</c:v>
                </c:pt>
                <c:pt idx="688">
                  <c:v>0.10870865625768492</c:v>
                </c:pt>
                <c:pt idx="689">
                  <c:v>0.10920163327338318</c:v>
                </c:pt>
                <c:pt idx="690">
                  <c:v>0.10956327113521296</c:v>
                </c:pt>
                <c:pt idx="691">
                  <c:v>0.10978083237873727</c:v>
                </c:pt>
                <c:pt idx="692">
                  <c:v>0.11000905851406347</c:v>
                </c:pt>
                <c:pt idx="693">
                  <c:v>0.11030776760757841</c:v>
                </c:pt>
                <c:pt idx="694">
                  <c:v>0.11059727651179012</c:v>
                </c:pt>
                <c:pt idx="695">
                  <c:v>0.11072863351384347</c:v>
                </c:pt>
                <c:pt idx="696">
                  <c:v>0.11072863351384347</c:v>
                </c:pt>
                <c:pt idx="697">
                  <c:v>0.11072863351384347</c:v>
                </c:pt>
                <c:pt idx="698">
                  <c:v>0.11072863351384347</c:v>
                </c:pt>
                <c:pt idx="699">
                  <c:v>0.11072863351384347</c:v>
                </c:pt>
                <c:pt idx="700">
                  <c:v>0.11072863351384347</c:v>
                </c:pt>
                <c:pt idx="701">
                  <c:v>0.11077258610533762</c:v>
                </c:pt>
                <c:pt idx="702">
                  <c:v>0.11085246385884859</c:v>
                </c:pt>
                <c:pt idx="703">
                  <c:v>0.11093841800124846</c:v>
                </c:pt>
                <c:pt idx="704">
                  <c:v>0.11096342974054683</c:v>
                </c:pt>
                <c:pt idx="705">
                  <c:v>0.11096342974054683</c:v>
                </c:pt>
                <c:pt idx="706">
                  <c:v>0.11096342974054683</c:v>
                </c:pt>
                <c:pt idx="707">
                  <c:v>0.11096342974054683</c:v>
                </c:pt>
                <c:pt idx="708">
                  <c:v>0.11096342974054683</c:v>
                </c:pt>
                <c:pt idx="709">
                  <c:v>0.11102752418046337</c:v>
                </c:pt>
                <c:pt idx="710">
                  <c:v>0.11127780888554782</c:v>
                </c:pt>
                <c:pt idx="711">
                  <c:v>0.11174193430161232</c:v>
                </c:pt>
                <c:pt idx="712">
                  <c:v>0.11212141270822147</c:v>
                </c:pt>
                <c:pt idx="713">
                  <c:v>0.11222375619012782</c:v>
                </c:pt>
                <c:pt idx="714">
                  <c:v>0.11222375619012782</c:v>
                </c:pt>
                <c:pt idx="715">
                  <c:v>0.11222375619012782</c:v>
                </c:pt>
                <c:pt idx="716">
                  <c:v>0.11222375619012782</c:v>
                </c:pt>
                <c:pt idx="717">
                  <c:v>0.11222375619012782</c:v>
                </c:pt>
                <c:pt idx="718">
                  <c:v>0.11230868396337769</c:v>
                </c:pt>
                <c:pt idx="719">
                  <c:v>0.1125137536078266</c:v>
                </c:pt>
                <c:pt idx="720">
                  <c:v>0.1128365223213736</c:v>
                </c:pt>
                <c:pt idx="721">
                  <c:v>0.11316261359207694</c:v>
                </c:pt>
                <c:pt idx="722">
                  <c:v>0.11349108785970555</c:v>
                </c:pt>
                <c:pt idx="723">
                  <c:v>0.1138120279340251</c:v>
                </c:pt>
                <c:pt idx="724">
                  <c:v>0.11420409456446844</c:v>
                </c:pt>
                <c:pt idx="725">
                  <c:v>0.11477951693531571</c:v>
                </c:pt>
                <c:pt idx="726">
                  <c:v>0.11562904158682565</c:v>
                </c:pt>
                <c:pt idx="727">
                  <c:v>0.11659495543194984</c:v>
                </c:pt>
                <c:pt idx="728">
                  <c:v>0.11737620569042584</c:v>
                </c:pt>
                <c:pt idx="729">
                  <c:v>0.11802598045353045</c:v>
                </c:pt>
                <c:pt idx="730">
                  <c:v>0.11844879222209172</c:v>
                </c:pt>
                <c:pt idx="731">
                  <c:v>0.11871774504719046</c:v>
                </c:pt>
                <c:pt idx="732">
                  <c:v>0.11897542263083381</c:v>
                </c:pt>
                <c:pt idx="733">
                  <c:v>0.11924701312444778</c:v>
                </c:pt>
                <c:pt idx="734">
                  <c:v>0.11953263904158609</c:v>
                </c:pt>
                <c:pt idx="735">
                  <c:v>0.11984572553917691</c:v>
                </c:pt>
                <c:pt idx="736">
                  <c:v>0.12020014729353218</c:v>
                </c:pt>
                <c:pt idx="737">
                  <c:v>0.12054838025844779</c:v>
                </c:pt>
                <c:pt idx="738">
                  <c:v>0.12083612057021768</c:v>
                </c:pt>
                <c:pt idx="739">
                  <c:v>0.12123961839964949</c:v>
                </c:pt>
                <c:pt idx="740">
                  <c:v>0.12178842199356518</c:v>
                </c:pt>
                <c:pt idx="741">
                  <c:v>0.12229997810381842</c:v>
                </c:pt>
                <c:pt idx="742">
                  <c:v>0.12268614355996818</c:v>
                </c:pt>
                <c:pt idx="743">
                  <c:v>0.12297762167367363</c:v>
                </c:pt>
                <c:pt idx="744">
                  <c:v>0.12325630091684091</c:v>
                </c:pt>
                <c:pt idx="745">
                  <c:v>0.12353498016000819</c:v>
                </c:pt>
                <c:pt idx="746">
                  <c:v>0.12386952562892616</c:v>
                </c:pt>
                <c:pt idx="747">
                  <c:v>0.1242912703773152</c:v>
                </c:pt>
                <c:pt idx="748">
                  <c:v>0.12477762377652513</c:v>
                </c:pt>
                <c:pt idx="749">
                  <c:v>0.12523169098079998</c:v>
                </c:pt>
                <c:pt idx="750">
                  <c:v>0.12557547850161893</c:v>
                </c:pt>
                <c:pt idx="751">
                  <c:v>0.12584721741132679</c:v>
                </c:pt>
                <c:pt idx="752">
                  <c:v>0.12606055681953376</c:v>
                </c:pt>
                <c:pt idx="753">
                  <c:v>0.12617101835437536</c:v>
                </c:pt>
                <c:pt idx="754">
                  <c:v>0.12620698202791764</c:v>
                </c:pt>
                <c:pt idx="755">
                  <c:v>0.12620698202791764</c:v>
                </c:pt>
                <c:pt idx="756">
                  <c:v>0.12620698202791764</c:v>
                </c:pt>
                <c:pt idx="757">
                  <c:v>0.12620698202791764</c:v>
                </c:pt>
                <c:pt idx="758">
                  <c:v>0.12620698202791764</c:v>
                </c:pt>
                <c:pt idx="759">
                  <c:v>0.12620698202791764</c:v>
                </c:pt>
                <c:pt idx="760">
                  <c:v>0.12620698202791764</c:v>
                </c:pt>
                <c:pt idx="761">
                  <c:v>0.12620698202791764</c:v>
                </c:pt>
                <c:pt idx="762">
                  <c:v>0.12620698202791764</c:v>
                </c:pt>
                <c:pt idx="763">
                  <c:v>0.12620698202791764</c:v>
                </c:pt>
                <c:pt idx="764">
                  <c:v>0.12620698202791764</c:v>
                </c:pt>
                <c:pt idx="765">
                  <c:v>0.12640885258703147</c:v>
                </c:pt>
                <c:pt idx="766">
                  <c:v>0.1267686583376155</c:v>
                </c:pt>
                <c:pt idx="767">
                  <c:v>0.12720509285757758</c:v>
                </c:pt>
                <c:pt idx="768">
                  <c:v>0.12772546520014313</c:v>
                </c:pt>
                <c:pt idx="769">
                  <c:v>0.12841169485823903</c:v>
                </c:pt>
                <c:pt idx="770">
                  <c:v>0.12939778585226402</c:v>
                </c:pt>
                <c:pt idx="771">
                  <c:v>0.13057247344281672</c:v>
                </c:pt>
                <c:pt idx="772">
                  <c:v>0.13184019547220405</c:v>
                </c:pt>
                <c:pt idx="773">
                  <c:v>0.13305960569011518</c:v>
                </c:pt>
                <c:pt idx="774">
                  <c:v>0.13420505972384797</c:v>
                </c:pt>
                <c:pt idx="775">
                  <c:v>0.13547334790077967</c:v>
                </c:pt>
                <c:pt idx="776">
                  <c:v>0.13664567981987882</c:v>
                </c:pt>
                <c:pt idx="777">
                  <c:v>0.13764676219234506</c:v>
                </c:pt>
                <c:pt idx="778">
                  <c:v>0.13860379459165995</c:v>
                </c:pt>
                <c:pt idx="779">
                  <c:v>0.13951032856299866</c:v>
                </c:pt>
                <c:pt idx="780">
                  <c:v>0.14031923579982192</c:v>
                </c:pt>
                <c:pt idx="781">
                  <c:v>0.14103868580979914</c:v>
                </c:pt>
                <c:pt idx="782">
                  <c:v>0.14167906076657702</c:v>
                </c:pt>
                <c:pt idx="783">
                  <c:v>0.14225393927280197</c:v>
                </c:pt>
                <c:pt idx="784">
                  <c:v>0.14281475868758822</c:v>
                </c:pt>
                <c:pt idx="785">
                  <c:v>0.14345536376200338</c:v>
                </c:pt>
                <c:pt idx="786">
                  <c:v>0.14412559437942432</c:v>
                </c:pt>
                <c:pt idx="787">
                  <c:v>0.14469064194039818</c:v>
                </c:pt>
                <c:pt idx="788">
                  <c:v>0.14516265262029884</c:v>
                </c:pt>
                <c:pt idx="789">
                  <c:v>0.1456346633001995</c:v>
                </c:pt>
                <c:pt idx="790">
                  <c:v>0.14616473925611548</c:v>
                </c:pt>
                <c:pt idx="791">
                  <c:v>0.14673699555050942</c:v>
                </c:pt>
                <c:pt idx="792">
                  <c:v>0.14717992813051062</c:v>
                </c:pt>
                <c:pt idx="793">
                  <c:v>0.14717992813051062</c:v>
                </c:pt>
                <c:pt idx="794">
                  <c:v>0.14717992813051062</c:v>
                </c:pt>
                <c:pt idx="795">
                  <c:v>0.14717992813051062</c:v>
                </c:pt>
                <c:pt idx="796">
                  <c:v>0.14717992813051062</c:v>
                </c:pt>
                <c:pt idx="797">
                  <c:v>0.14717992813051062</c:v>
                </c:pt>
                <c:pt idx="798">
                  <c:v>0.14717992813051062</c:v>
                </c:pt>
                <c:pt idx="799">
                  <c:v>0.14717992813051062</c:v>
                </c:pt>
                <c:pt idx="800">
                  <c:v>0.14727681007791127</c:v>
                </c:pt>
                <c:pt idx="801">
                  <c:v>0.14757638354357988</c:v>
                </c:pt>
                <c:pt idx="802">
                  <c:v>0.14821254451539087</c:v>
                </c:pt>
                <c:pt idx="803">
                  <c:v>0.14926982613830223</c:v>
                </c:pt>
                <c:pt idx="804">
                  <c:v>0.15048179092104574</c:v>
                </c:pt>
                <c:pt idx="805">
                  <c:v>0.15142222410801287</c:v>
                </c:pt>
                <c:pt idx="806">
                  <c:v>0.15197949307012176</c:v>
                </c:pt>
                <c:pt idx="807">
                  <c:v>0.15226501654832883</c:v>
                </c:pt>
                <c:pt idx="808">
                  <c:v>0.1523181298844378</c:v>
                </c:pt>
                <c:pt idx="809">
                  <c:v>0.1523181298844378</c:v>
                </c:pt>
                <c:pt idx="810">
                  <c:v>0.1523181298844378</c:v>
                </c:pt>
                <c:pt idx="811">
                  <c:v>0.1523181298844378</c:v>
                </c:pt>
                <c:pt idx="812">
                  <c:v>0.1523181298844378</c:v>
                </c:pt>
                <c:pt idx="813">
                  <c:v>0.1523181298844378</c:v>
                </c:pt>
                <c:pt idx="814">
                  <c:v>0.1523181298844378</c:v>
                </c:pt>
                <c:pt idx="815">
                  <c:v>0.1523181298844378</c:v>
                </c:pt>
                <c:pt idx="816">
                  <c:v>0.1523181298844378</c:v>
                </c:pt>
                <c:pt idx="817">
                  <c:v>0.1523181298844378</c:v>
                </c:pt>
                <c:pt idx="818">
                  <c:v>0.1523181298844378</c:v>
                </c:pt>
                <c:pt idx="819">
                  <c:v>0.15239090281395098</c:v>
                </c:pt>
                <c:pt idx="820">
                  <c:v>0.15269754446533593</c:v>
                </c:pt>
                <c:pt idx="821">
                  <c:v>0.15321263548245423</c:v>
                </c:pt>
                <c:pt idx="822">
                  <c:v>0.15379064067376219</c:v>
                </c:pt>
                <c:pt idx="823">
                  <c:v>0.15440357997935497</c:v>
                </c:pt>
                <c:pt idx="824">
                  <c:v>0.15500352765258835</c:v>
                </c:pt>
                <c:pt idx="825">
                  <c:v>0.15557303728064406</c:v>
                </c:pt>
                <c:pt idx="826">
                  <c:v>0.15616183267983202</c:v>
                </c:pt>
                <c:pt idx="827">
                  <c:v>0.15675555531572741</c:v>
                </c:pt>
                <c:pt idx="828">
                  <c:v>0.15743792145248306</c:v>
                </c:pt>
                <c:pt idx="829">
                  <c:v>0.15826553256655038</c:v>
                </c:pt>
                <c:pt idx="830">
                  <c:v>0.15912618954498695</c:v>
                </c:pt>
                <c:pt idx="831">
                  <c:v>0.1598775019809516</c:v>
                </c:pt>
                <c:pt idx="832">
                  <c:v>0.16040729256739789</c:v>
                </c:pt>
                <c:pt idx="833">
                  <c:v>0.16081866122376801</c:v>
                </c:pt>
                <c:pt idx="834">
                  <c:v>0.16124996648382314</c:v>
                </c:pt>
                <c:pt idx="835">
                  <c:v>0.16168852408347956</c:v>
                </c:pt>
                <c:pt idx="836">
                  <c:v>0.16210436021540964</c:v>
                </c:pt>
                <c:pt idx="837">
                  <c:v>0.1625539301156104</c:v>
                </c:pt>
                <c:pt idx="838">
                  <c:v>0.16308581782957912</c:v>
                </c:pt>
                <c:pt idx="839">
                  <c:v>0.16363031199294775</c:v>
                </c:pt>
                <c:pt idx="840">
                  <c:v>0.16416953644016785</c:v>
                </c:pt>
                <c:pt idx="841">
                  <c:v>0.16479710672143513</c:v>
                </c:pt>
                <c:pt idx="842">
                  <c:v>0.16550659943640708</c:v>
                </c:pt>
                <c:pt idx="843">
                  <c:v>0.16617217206533133</c:v>
                </c:pt>
                <c:pt idx="844">
                  <c:v>0.16670356005080059</c:v>
                </c:pt>
                <c:pt idx="845">
                  <c:v>0.16714044950972007</c:v>
                </c:pt>
                <c:pt idx="846">
                  <c:v>0.16756325180223253</c:v>
                </c:pt>
                <c:pt idx="847">
                  <c:v>0.16803806403941324</c:v>
                </c:pt>
                <c:pt idx="848">
                  <c:v>0.16865280827005133</c:v>
                </c:pt>
                <c:pt idx="849">
                  <c:v>0.16943564039124284</c:v>
                </c:pt>
                <c:pt idx="850">
                  <c:v>0.17024382755456879</c:v>
                </c:pt>
                <c:pt idx="851">
                  <c:v>0.17092897900435503</c:v>
                </c:pt>
                <c:pt idx="852">
                  <c:v>0.17155248662802644</c:v>
                </c:pt>
                <c:pt idx="853">
                  <c:v>0.17218515714004867</c:v>
                </c:pt>
                <c:pt idx="854">
                  <c:v>0.17279068006599502</c:v>
                </c:pt>
                <c:pt idx="855">
                  <c:v>0.17331061065555331</c:v>
                </c:pt>
                <c:pt idx="856">
                  <c:v>0.17377686506762555</c:v>
                </c:pt>
                <c:pt idx="857">
                  <c:v>0.1744097583460289</c:v>
                </c:pt>
                <c:pt idx="858">
                  <c:v>0.17528209774706846</c:v>
                </c:pt>
                <c:pt idx="859">
                  <c:v>0.17617947266188094</c:v>
                </c:pt>
                <c:pt idx="860">
                  <c:v>0.17696110788987501</c:v>
                </c:pt>
                <c:pt idx="861">
                  <c:v>0.1778314022373737</c:v>
                </c:pt>
                <c:pt idx="862">
                  <c:v>0.17906697265646582</c:v>
                </c:pt>
                <c:pt idx="863">
                  <c:v>0.18031800156048874</c:v>
                </c:pt>
                <c:pt idx="864">
                  <c:v>0.18122190219934903</c:v>
                </c:pt>
                <c:pt idx="865">
                  <c:v>0.18200919693814868</c:v>
                </c:pt>
                <c:pt idx="866">
                  <c:v>0.1829559550147076</c:v>
                </c:pt>
                <c:pt idx="867">
                  <c:v>0.18409973647664643</c:v>
                </c:pt>
                <c:pt idx="868">
                  <c:v>0.18514375405066774</c:v>
                </c:pt>
                <c:pt idx="869">
                  <c:v>0.1858682386676008</c:v>
                </c:pt>
                <c:pt idx="870">
                  <c:v>0.18639177551532343</c:v>
                </c:pt>
                <c:pt idx="871">
                  <c:v>0.18684477912262665</c:v>
                </c:pt>
                <c:pt idx="872">
                  <c:v>0.18727038999047874</c:v>
                </c:pt>
                <c:pt idx="873">
                  <c:v>0.18764707113226922</c:v>
                </c:pt>
                <c:pt idx="874">
                  <c:v>0.1879080293821429</c:v>
                </c:pt>
                <c:pt idx="875">
                  <c:v>0.18803093546695973</c:v>
                </c:pt>
                <c:pt idx="876">
                  <c:v>0.18803811384690547</c:v>
                </c:pt>
                <c:pt idx="877">
                  <c:v>0.18809743409367841</c:v>
                </c:pt>
                <c:pt idx="878">
                  <c:v>0.18835370540328053</c:v>
                </c:pt>
                <c:pt idx="879">
                  <c:v>0.18878818341397505</c:v>
                </c:pt>
                <c:pt idx="880">
                  <c:v>0.18910113364689179</c:v>
                </c:pt>
                <c:pt idx="881">
                  <c:v>0.18920354667498127</c:v>
                </c:pt>
                <c:pt idx="882">
                  <c:v>0.18949500490456608</c:v>
                </c:pt>
                <c:pt idx="883">
                  <c:v>0.18998322239341014</c:v>
                </c:pt>
                <c:pt idx="884">
                  <c:v>0.19049111580818015</c:v>
                </c:pt>
                <c:pt idx="885">
                  <c:v>0.19105949050701565</c:v>
                </c:pt>
                <c:pt idx="886">
                  <c:v>0.19165203380181051</c:v>
                </c:pt>
                <c:pt idx="887">
                  <c:v>0.19220786756124469</c:v>
                </c:pt>
                <c:pt idx="888">
                  <c:v>0.19268562845745768</c:v>
                </c:pt>
                <c:pt idx="889">
                  <c:v>0.19306163852701586</c:v>
                </c:pt>
                <c:pt idx="890">
                  <c:v>0.19331473544807357</c:v>
                </c:pt>
                <c:pt idx="891">
                  <c:v>0.19342367053519768</c:v>
                </c:pt>
                <c:pt idx="892">
                  <c:v>0.19342367053519768</c:v>
                </c:pt>
                <c:pt idx="893">
                  <c:v>0.19342367053519768</c:v>
                </c:pt>
                <c:pt idx="894">
                  <c:v>0.19345080939442838</c:v>
                </c:pt>
                <c:pt idx="895">
                  <c:v>0.19359903254216065</c:v>
                </c:pt>
                <c:pt idx="896">
                  <c:v>0.19388723255213788</c:v>
                </c:pt>
                <c:pt idx="897">
                  <c:v>0.1942630322118829</c:v>
                </c:pt>
                <c:pt idx="898">
                  <c:v>0.19465674275125755</c:v>
                </c:pt>
                <c:pt idx="899">
                  <c:v>0.19499566019945211</c:v>
                </c:pt>
                <c:pt idx="900">
                  <c:v>0.1952424354579988</c:v>
                </c:pt>
                <c:pt idx="901">
                  <c:v>0.19532521854810017</c:v>
                </c:pt>
                <c:pt idx="902">
                  <c:v>0.19532521854810017</c:v>
                </c:pt>
                <c:pt idx="903">
                  <c:v>0.19532521854810017</c:v>
                </c:pt>
                <c:pt idx="904">
                  <c:v>0.19532521854810017</c:v>
                </c:pt>
                <c:pt idx="905">
                  <c:v>0.19532521854810017</c:v>
                </c:pt>
                <c:pt idx="906">
                  <c:v>0.19532521854810017</c:v>
                </c:pt>
                <c:pt idx="907">
                  <c:v>0.19542210049550082</c:v>
                </c:pt>
                <c:pt idx="908">
                  <c:v>0.19572167396116943</c:v>
                </c:pt>
                <c:pt idx="909">
                  <c:v>0.19635783493298042</c:v>
                </c:pt>
                <c:pt idx="910">
                  <c:v>0.19741511655589178</c:v>
                </c:pt>
                <c:pt idx="911">
                  <c:v>0.1986270813386353</c:v>
                </c:pt>
                <c:pt idx="912">
                  <c:v>0.19956751452560242</c:v>
                </c:pt>
                <c:pt idx="913">
                  <c:v>0.20027727191363723</c:v>
                </c:pt>
                <c:pt idx="914">
                  <c:v>0.20127517150103083</c:v>
                </c:pt>
                <c:pt idx="915">
                  <c:v>0.20230821684909883</c:v>
                </c:pt>
                <c:pt idx="916">
                  <c:v>0.20304670179471002</c:v>
                </c:pt>
                <c:pt idx="917">
                  <c:v>0.20358159127904304</c:v>
                </c:pt>
                <c:pt idx="918">
                  <c:v>0.20394302340549295</c:v>
                </c:pt>
                <c:pt idx="919">
                  <c:v>0.20440813904375943</c:v>
                </c:pt>
                <c:pt idx="920">
                  <c:v>0.20503323817672997</c:v>
                </c:pt>
                <c:pt idx="921">
                  <c:v>0.20591877911524811</c:v>
                </c:pt>
                <c:pt idx="922">
                  <c:v>0.2069480352754185</c:v>
                </c:pt>
                <c:pt idx="923">
                  <c:v>0.20790141578756494</c:v>
                </c:pt>
                <c:pt idx="924">
                  <c:v>0.20838968224379925</c:v>
                </c:pt>
                <c:pt idx="925">
                  <c:v>0.20838968224379925</c:v>
                </c:pt>
                <c:pt idx="926">
                  <c:v>0.20842981337152222</c:v>
                </c:pt>
                <c:pt idx="927">
                  <c:v>0.2085914560597833</c:v>
                </c:pt>
                <c:pt idx="928">
                  <c:v>0.20880094748094433</c:v>
                </c:pt>
                <c:pt idx="929">
                  <c:v>0.20905994584882348</c:v>
                </c:pt>
                <c:pt idx="930">
                  <c:v>0.20933278424104534</c:v>
                </c:pt>
                <c:pt idx="931">
                  <c:v>0.20960281200806011</c:v>
                </c:pt>
                <c:pt idx="932">
                  <c:v>0.20985182283125067</c:v>
                </c:pt>
                <c:pt idx="933">
                  <c:v>0.21002852408207154</c:v>
                </c:pt>
                <c:pt idx="934">
                  <c:v>0.21008045412721196</c:v>
                </c:pt>
                <c:pt idx="935">
                  <c:v>0.21010986100432136</c:v>
                </c:pt>
                <c:pt idx="936">
                  <c:v>0.21021680739380968</c:v>
                </c:pt>
                <c:pt idx="937">
                  <c:v>0.21038490487602601</c:v>
                </c:pt>
                <c:pt idx="938">
                  <c:v>0.21056549140723846</c:v>
                </c:pt>
                <c:pt idx="939">
                  <c:v>0.2107265046029696</c:v>
                </c:pt>
                <c:pt idx="940">
                  <c:v>0.21091485489059109</c:v>
                </c:pt>
                <c:pt idx="941">
                  <c:v>0.21117925856894948</c:v>
                </c:pt>
                <c:pt idx="942">
                  <c:v>0.21147403315634308</c:v>
                </c:pt>
                <c:pt idx="943">
                  <c:v>0.21178346901387449</c:v>
                </c:pt>
                <c:pt idx="944">
                  <c:v>0.21212409700103552</c:v>
                </c:pt>
                <c:pt idx="945">
                  <c:v>0.2124969965884291</c:v>
                </c:pt>
                <c:pt idx="946">
                  <c:v>0.21298184171360801</c:v>
                </c:pt>
                <c:pt idx="947">
                  <c:v>0.21357254240933915</c:v>
                </c:pt>
                <c:pt idx="948">
                  <c:v>0.21411055935408146</c:v>
                </c:pt>
                <c:pt idx="949">
                  <c:v>0.21450776256509463</c:v>
                </c:pt>
                <c:pt idx="950">
                  <c:v>0.2146765807677323</c:v>
                </c:pt>
                <c:pt idx="951">
                  <c:v>0.2146765807677323</c:v>
                </c:pt>
                <c:pt idx="952">
                  <c:v>0.2146765807677323</c:v>
                </c:pt>
                <c:pt idx="953">
                  <c:v>0.2146765807677323</c:v>
                </c:pt>
                <c:pt idx="954">
                  <c:v>0.2146765807677323</c:v>
                </c:pt>
                <c:pt idx="955">
                  <c:v>0.2146765807677323</c:v>
                </c:pt>
                <c:pt idx="956">
                  <c:v>0.2146765807677323</c:v>
                </c:pt>
                <c:pt idx="957">
                  <c:v>0.2146765807677323</c:v>
                </c:pt>
                <c:pt idx="958">
                  <c:v>0.21470259890340554</c:v>
                </c:pt>
                <c:pt idx="959">
                  <c:v>0.21513659957751535</c:v>
                </c:pt>
                <c:pt idx="960">
                  <c:v>0.21600229298593568</c:v>
                </c:pt>
                <c:pt idx="961">
                  <c:v>0.21728270482019574</c:v>
                </c:pt>
                <c:pt idx="962">
                  <c:v>0.21874274501943008</c:v>
                </c:pt>
                <c:pt idx="963">
                  <c:v>0.22011732986334578</c:v>
                </c:pt>
                <c:pt idx="964">
                  <c:v>0.22121862976082882</c:v>
                </c:pt>
                <c:pt idx="965">
                  <c:v>0.22197509270352719</c:v>
                </c:pt>
                <c:pt idx="966">
                  <c:v>0.22244845012580905</c:v>
                </c:pt>
                <c:pt idx="967">
                  <c:v>0.2227569343531032</c:v>
                </c:pt>
                <c:pt idx="968">
                  <c:v>0.22298908807168133</c:v>
                </c:pt>
                <c:pt idx="969">
                  <c:v>0.22311330751765932</c:v>
                </c:pt>
                <c:pt idx="970">
                  <c:v>0.22311330751765932</c:v>
                </c:pt>
                <c:pt idx="971">
                  <c:v>0.22311330751765932</c:v>
                </c:pt>
                <c:pt idx="972">
                  <c:v>0.22311330751765932</c:v>
                </c:pt>
                <c:pt idx="973">
                  <c:v>0.22311330751765932</c:v>
                </c:pt>
                <c:pt idx="974">
                  <c:v>0.22311330751765932</c:v>
                </c:pt>
                <c:pt idx="975">
                  <c:v>0.22311330751765932</c:v>
                </c:pt>
                <c:pt idx="976">
                  <c:v>0.22311330751765932</c:v>
                </c:pt>
                <c:pt idx="977">
                  <c:v>0.22311330751765932</c:v>
                </c:pt>
                <c:pt idx="978">
                  <c:v>0.22311330751765932</c:v>
                </c:pt>
                <c:pt idx="979">
                  <c:v>0.22311330751765932</c:v>
                </c:pt>
                <c:pt idx="980">
                  <c:v>0.22311330751765932</c:v>
                </c:pt>
                <c:pt idx="981">
                  <c:v>0.22311330751765932</c:v>
                </c:pt>
                <c:pt idx="982">
                  <c:v>0.22311330751765932</c:v>
                </c:pt>
                <c:pt idx="983">
                  <c:v>0.22311330751765932</c:v>
                </c:pt>
                <c:pt idx="984">
                  <c:v>0.22311330751765932</c:v>
                </c:pt>
                <c:pt idx="985">
                  <c:v>0.22311330751765932</c:v>
                </c:pt>
                <c:pt idx="986">
                  <c:v>0.22311330751765932</c:v>
                </c:pt>
                <c:pt idx="987">
                  <c:v>0.22311330751765932</c:v>
                </c:pt>
                <c:pt idx="988">
                  <c:v>0.22311330751765932</c:v>
                </c:pt>
                <c:pt idx="989">
                  <c:v>0.22311330751765932</c:v>
                </c:pt>
                <c:pt idx="990">
                  <c:v>0.22311330751765932</c:v>
                </c:pt>
                <c:pt idx="991">
                  <c:v>0.22311330751765932</c:v>
                </c:pt>
                <c:pt idx="992">
                  <c:v>0.22311330751765932</c:v>
                </c:pt>
                <c:pt idx="993">
                  <c:v>0.22311330751765932</c:v>
                </c:pt>
                <c:pt idx="994">
                  <c:v>0.22311330751765932</c:v>
                </c:pt>
                <c:pt idx="995">
                  <c:v>0.22311330751765932</c:v>
                </c:pt>
                <c:pt idx="996">
                  <c:v>0.22311330751765932</c:v>
                </c:pt>
                <c:pt idx="997">
                  <c:v>0.22311330751765932</c:v>
                </c:pt>
                <c:pt idx="998">
                  <c:v>0.22311330751765932</c:v>
                </c:pt>
                <c:pt idx="999">
                  <c:v>0.22311330751765932</c:v>
                </c:pt>
                <c:pt idx="1000">
                  <c:v>0.22311330751765932</c:v>
                </c:pt>
                <c:pt idx="1001">
                  <c:v>0.22311330751765932</c:v>
                </c:pt>
                <c:pt idx="1002">
                  <c:v>0.22311330751765932</c:v>
                </c:pt>
                <c:pt idx="1003">
                  <c:v>0.22311330751765932</c:v>
                </c:pt>
                <c:pt idx="1004">
                  <c:v>0.22311330751765932</c:v>
                </c:pt>
                <c:pt idx="1005">
                  <c:v>0.22311330751765932</c:v>
                </c:pt>
                <c:pt idx="1006">
                  <c:v>0.22311330751765932</c:v>
                </c:pt>
                <c:pt idx="1007">
                  <c:v>0.22311330751765932</c:v>
                </c:pt>
                <c:pt idx="1008">
                  <c:v>0.22311330751765932</c:v>
                </c:pt>
                <c:pt idx="1009">
                  <c:v>0.22311330751765932</c:v>
                </c:pt>
                <c:pt idx="1010">
                  <c:v>0.22311330751765932</c:v>
                </c:pt>
                <c:pt idx="1011">
                  <c:v>0.22311330751765932</c:v>
                </c:pt>
                <c:pt idx="1012">
                  <c:v>0.22311330751765932</c:v>
                </c:pt>
                <c:pt idx="1013">
                  <c:v>0.22311330751765932</c:v>
                </c:pt>
                <c:pt idx="1014">
                  <c:v>0.22311330751765932</c:v>
                </c:pt>
                <c:pt idx="1015">
                  <c:v>0.22311330751765932</c:v>
                </c:pt>
                <c:pt idx="1016">
                  <c:v>0.22311330751765932</c:v>
                </c:pt>
                <c:pt idx="1017">
                  <c:v>0.22311330751765932</c:v>
                </c:pt>
                <c:pt idx="1018">
                  <c:v>0.22311330751765932</c:v>
                </c:pt>
                <c:pt idx="1019">
                  <c:v>0.22311330751765932</c:v>
                </c:pt>
                <c:pt idx="1020">
                  <c:v>0.22311330751765932</c:v>
                </c:pt>
                <c:pt idx="1021">
                  <c:v>0.22311330751765932</c:v>
                </c:pt>
                <c:pt idx="1022">
                  <c:v>0.22311330751765932</c:v>
                </c:pt>
                <c:pt idx="1023">
                  <c:v>0.22311330751765932</c:v>
                </c:pt>
                <c:pt idx="1024">
                  <c:v>0.22311330751765932</c:v>
                </c:pt>
                <c:pt idx="1025">
                  <c:v>0.22311330751765932</c:v>
                </c:pt>
                <c:pt idx="1026">
                  <c:v>0.22311330751765932</c:v>
                </c:pt>
                <c:pt idx="1027">
                  <c:v>0.22312491119337813</c:v>
                </c:pt>
                <c:pt idx="1028">
                  <c:v>0.22322090739325587</c:v>
                </c:pt>
                <c:pt idx="1029">
                  <c:v>0.22353021208953158</c:v>
                </c:pt>
                <c:pt idx="1030">
                  <c:v>0.22407356796450437</c:v>
                </c:pt>
                <c:pt idx="1031">
                  <c:v>0.22472779736741011</c:v>
                </c:pt>
                <c:pt idx="1032">
                  <c:v>0.22541618192769916</c:v>
                </c:pt>
                <c:pt idx="1033">
                  <c:v>0.2261421057467142</c:v>
                </c:pt>
                <c:pt idx="1034">
                  <c:v>0.22691670848572323</c:v>
                </c:pt>
                <c:pt idx="1035">
                  <c:v>0.22768595400094893</c:v>
                </c:pt>
                <c:pt idx="1036">
                  <c:v>0.22838653408223561</c:v>
                </c:pt>
                <c:pt idx="1037">
                  <c:v>0.22903865373561541</c:v>
                </c:pt>
                <c:pt idx="1038">
                  <c:v>0.22972439675177864</c:v>
                </c:pt>
                <c:pt idx="1039">
                  <c:v>0.23052574497739983</c:v>
                </c:pt>
                <c:pt idx="1040">
                  <c:v>0.23141774955773911</c:v>
                </c:pt>
                <c:pt idx="1041">
                  <c:v>0.23232161248863079</c:v>
                </c:pt>
                <c:pt idx="1042">
                  <c:v>0.23312558371109371</c:v>
                </c:pt>
                <c:pt idx="1043">
                  <c:v>0.23374657573505475</c:v>
                </c:pt>
                <c:pt idx="1044">
                  <c:v>0.23419587751873572</c:v>
                </c:pt>
                <c:pt idx="1045">
                  <c:v>0.23455596531080744</c:v>
                </c:pt>
                <c:pt idx="1046">
                  <c:v>0.23491710900505594</c:v>
                </c:pt>
                <c:pt idx="1047">
                  <c:v>0.23529573545857127</c:v>
                </c:pt>
                <c:pt idx="1048">
                  <c:v>0.23561485666576448</c:v>
                </c:pt>
                <c:pt idx="1049">
                  <c:v>0.23577837895261314</c:v>
                </c:pt>
                <c:pt idx="1050">
                  <c:v>0.23577837895261314</c:v>
                </c:pt>
                <c:pt idx="1051">
                  <c:v>0.23577837895261314</c:v>
                </c:pt>
                <c:pt idx="1052">
                  <c:v>0.23577837895261314</c:v>
                </c:pt>
                <c:pt idx="1053">
                  <c:v>0.23577837895261314</c:v>
                </c:pt>
                <c:pt idx="1054">
                  <c:v>0.23577837895261314</c:v>
                </c:pt>
                <c:pt idx="1055">
                  <c:v>0.23577837895261314</c:v>
                </c:pt>
                <c:pt idx="1056">
                  <c:v>0.23577837895261314</c:v>
                </c:pt>
                <c:pt idx="1057">
                  <c:v>0.23577837895261314</c:v>
                </c:pt>
                <c:pt idx="1058">
                  <c:v>0.23577837895261314</c:v>
                </c:pt>
                <c:pt idx="1059">
                  <c:v>0.23577837895261314</c:v>
                </c:pt>
                <c:pt idx="1060">
                  <c:v>0.23577837895261314</c:v>
                </c:pt>
                <c:pt idx="1061">
                  <c:v>0.23577837895261314</c:v>
                </c:pt>
                <c:pt idx="1062">
                  <c:v>0.2357834456147519</c:v>
                </c:pt>
                <c:pt idx="1063">
                  <c:v>0.23586209830522301</c:v>
                </c:pt>
                <c:pt idx="1064">
                  <c:v>0.23604545034581834</c:v>
                </c:pt>
                <c:pt idx="1065">
                  <c:v>0.23643224020253717</c:v>
                </c:pt>
                <c:pt idx="1066">
                  <c:v>0.23696798332422286</c:v>
                </c:pt>
                <c:pt idx="1067">
                  <c:v>0.2373904282573156</c:v>
                </c:pt>
                <c:pt idx="1068">
                  <c:v>0.23762906097386258</c:v>
                </c:pt>
                <c:pt idx="1069">
                  <c:v>0.23787401753192955</c:v>
                </c:pt>
                <c:pt idx="1070">
                  <c:v>0.23826923183927184</c:v>
                </c:pt>
                <c:pt idx="1071">
                  <c:v>0.23885292617667792</c:v>
                </c:pt>
                <c:pt idx="1072">
                  <c:v>0.23960250332574842</c:v>
                </c:pt>
                <c:pt idx="1073">
                  <c:v>0.24056269438852335</c:v>
                </c:pt>
                <c:pt idx="1074">
                  <c:v>0.24181686850043857</c:v>
                </c:pt>
                <c:pt idx="1075">
                  <c:v>0.24331955418131268</c:v>
                </c:pt>
                <c:pt idx="1076">
                  <c:v>0.24485652034578392</c:v>
                </c:pt>
                <c:pt idx="1077">
                  <c:v>0.24627063576594008</c:v>
                </c:pt>
                <c:pt idx="1078">
                  <c:v>0.24753503242917152</c:v>
                </c:pt>
                <c:pt idx="1079">
                  <c:v>0.24873048595737585</c:v>
                </c:pt>
                <c:pt idx="1080">
                  <c:v>0.24978913429007651</c:v>
                </c:pt>
                <c:pt idx="1081">
                  <c:v>0.25053510049336436</c:v>
                </c:pt>
                <c:pt idx="1082">
                  <c:v>0.25094159567149399</c:v>
                </c:pt>
                <c:pt idx="1083">
                  <c:v>0.25098055223984306</c:v>
                </c:pt>
                <c:pt idx="1084">
                  <c:v>0.25098055223984306</c:v>
                </c:pt>
                <c:pt idx="1085">
                  <c:v>0.25098055223984306</c:v>
                </c:pt>
                <c:pt idx="1086">
                  <c:v>0.25123595450720571</c:v>
                </c:pt>
                <c:pt idx="1087">
                  <c:v>0.2516270049227165</c:v>
                </c:pt>
                <c:pt idx="1088">
                  <c:v>0.25203616806242657</c:v>
                </c:pt>
                <c:pt idx="1089">
                  <c:v>0.25242947637416613</c:v>
                </c:pt>
                <c:pt idx="1090">
                  <c:v>0.25280577079701683</c:v>
                </c:pt>
                <c:pt idx="1091">
                  <c:v>0.25323310688653417</c:v>
                </c:pt>
                <c:pt idx="1092">
                  <c:v>0.25383502808035618</c:v>
                </c:pt>
                <c:pt idx="1093">
                  <c:v>0.25467799533627472</c:v>
                </c:pt>
                <c:pt idx="1094">
                  <c:v>0.25560500411735354</c:v>
                </c:pt>
                <c:pt idx="1095">
                  <c:v>0.25639431179548317</c:v>
                </c:pt>
                <c:pt idx="1096">
                  <c:v>0.25699341869479042</c:v>
                </c:pt>
                <c:pt idx="1097">
                  <c:v>0.25739211170693682</c:v>
                </c:pt>
                <c:pt idx="1098">
                  <c:v>0.25752891123534016</c:v>
                </c:pt>
                <c:pt idx="1099">
                  <c:v>0.25752891123534016</c:v>
                </c:pt>
                <c:pt idx="1100">
                  <c:v>0.25752891123534016</c:v>
                </c:pt>
                <c:pt idx="1101">
                  <c:v>0.25758249555058149</c:v>
                </c:pt>
                <c:pt idx="1102">
                  <c:v>0.25793750117846859</c:v>
                </c:pt>
                <c:pt idx="1103">
                  <c:v>0.25862004560131929</c:v>
                </c:pt>
                <c:pt idx="1104">
                  <c:v>0.2596216705905563</c:v>
                </c:pt>
                <c:pt idx="1105">
                  <c:v>0.26070500661183776</c:v>
                </c:pt>
                <c:pt idx="1106">
                  <c:v>0.26154744962398419</c:v>
                </c:pt>
                <c:pt idx="1107">
                  <c:v>0.26208385152502378</c:v>
                </c:pt>
                <c:pt idx="1108">
                  <c:v>0.26233935278977105</c:v>
                </c:pt>
                <c:pt idx="1109">
                  <c:v>0.26233935278977105</c:v>
                </c:pt>
                <c:pt idx="1110">
                  <c:v>0.26233953714469876</c:v>
                </c:pt>
                <c:pt idx="1111">
                  <c:v>0.26261901881073274</c:v>
                </c:pt>
                <c:pt idx="1112">
                  <c:v>0.26327194194485676</c:v>
                </c:pt>
                <c:pt idx="1113">
                  <c:v>0.26441640351851498</c:v>
                </c:pt>
                <c:pt idx="1114">
                  <c:v>0.26588983202248972</c:v>
                </c:pt>
                <c:pt idx="1115">
                  <c:v>0.26718476247429673</c:v>
                </c:pt>
                <c:pt idx="1116">
                  <c:v>0.26803333610420127</c:v>
                </c:pt>
                <c:pt idx="1117">
                  <c:v>0.26852450211760565</c:v>
                </c:pt>
                <c:pt idx="1118">
                  <c:v>0.2687094914996962</c:v>
                </c:pt>
                <c:pt idx="1119">
                  <c:v>0.26872613008742058</c:v>
                </c:pt>
                <c:pt idx="1120">
                  <c:v>0.2688320162070148</c:v>
                </c:pt>
                <c:pt idx="1121">
                  <c:v>0.26906675547068171</c:v>
                </c:pt>
                <c:pt idx="1122">
                  <c:v>0.26927781384840899</c:v>
                </c:pt>
                <c:pt idx="1123">
                  <c:v>0.26927781384840899</c:v>
                </c:pt>
                <c:pt idx="1124">
                  <c:v>0.26927781384840899</c:v>
                </c:pt>
                <c:pt idx="1125">
                  <c:v>0.26927781384840899</c:v>
                </c:pt>
                <c:pt idx="1126">
                  <c:v>0.26927781384840899</c:v>
                </c:pt>
                <c:pt idx="1127">
                  <c:v>0.26927781384840899</c:v>
                </c:pt>
                <c:pt idx="1128">
                  <c:v>0.26927781384840899</c:v>
                </c:pt>
                <c:pt idx="1129">
                  <c:v>0.26927781384840899</c:v>
                </c:pt>
                <c:pt idx="1130">
                  <c:v>0.26927781384840899</c:v>
                </c:pt>
                <c:pt idx="1131">
                  <c:v>0.26927781384840899</c:v>
                </c:pt>
                <c:pt idx="1132">
                  <c:v>0.26927781384840899</c:v>
                </c:pt>
                <c:pt idx="1133">
                  <c:v>0.26927781384840899</c:v>
                </c:pt>
                <c:pt idx="1134">
                  <c:v>0.26927781384840899</c:v>
                </c:pt>
                <c:pt idx="1135">
                  <c:v>0.26927781384840899</c:v>
                </c:pt>
                <c:pt idx="1136">
                  <c:v>0.26927781384840899</c:v>
                </c:pt>
                <c:pt idx="1137">
                  <c:v>0.26927781384840899</c:v>
                </c:pt>
                <c:pt idx="1138">
                  <c:v>0.26932544470222314</c:v>
                </c:pt>
                <c:pt idx="1139">
                  <c:v>0.26940240235870688</c:v>
                </c:pt>
                <c:pt idx="1140">
                  <c:v>0.26949795730775372</c:v>
                </c:pt>
                <c:pt idx="1141">
                  <c:v>0.26964062676699341</c:v>
                </c:pt>
                <c:pt idx="1142">
                  <c:v>0.2699004262755999</c:v>
                </c:pt>
                <c:pt idx="1143">
                  <c:v>0.27032028093445087</c:v>
                </c:pt>
                <c:pt idx="1144">
                  <c:v>0.27076491892543708</c:v>
                </c:pt>
                <c:pt idx="1145">
                  <c:v>0.2710367525598002</c:v>
                </c:pt>
                <c:pt idx="1146">
                  <c:v>0.2710367525598002</c:v>
                </c:pt>
                <c:pt idx="1147">
                  <c:v>0.2710367525598002</c:v>
                </c:pt>
                <c:pt idx="1148">
                  <c:v>0.2710367525598002</c:v>
                </c:pt>
                <c:pt idx="1149">
                  <c:v>0.2710367525598002</c:v>
                </c:pt>
                <c:pt idx="1150">
                  <c:v>0.2710367525598002</c:v>
                </c:pt>
                <c:pt idx="1151">
                  <c:v>0.27108695811082784</c:v>
                </c:pt>
                <c:pt idx="1152">
                  <c:v>0.27120313588407768</c:v>
                </c:pt>
                <c:pt idx="1153">
                  <c:v>0.27153524343604257</c:v>
                </c:pt>
                <c:pt idx="1154">
                  <c:v>0.27222579113138862</c:v>
                </c:pt>
                <c:pt idx="1155">
                  <c:v>0.27313786250780259</c:v>
                </c:pt>
                <c:pt idx="1156">
                  <c:v>0.27402754039607263</c:v>
                </c:pt>
                <c:pt idx="1157">
                  <c:v>0.27501304800764748</c:v>
                </c:pt>
                <c:pt idx="1158">
                  <c:v>0.27626757814882574</c:v>
                </c:pt>
                <c:pt idx="1159">
                  <c:v>0.27784333343626966</c:v>
                </c:pt>
                <c:pt idx="1160">
                  <c:v>0.27959293370070826</c:v>
                </c:pt>
                <c:pt idx="1161">
                  <c:v>0.28130244965768997</c:v>
                </c:pt>
                <c:pt idx="1162">
                  <c:v>0.2829556270311282</c:v>
                </c:pt>
                <c:pt idx="1163">
                  <c:v>0.28464380853967486</c:v>
                </c:pt>
                <c:pt idx="1164">
                  <c:v>0.28639088678097424</c:v>
                </c:pt>
                <c:pt idx="1165">
                  <c:v>0.28819072174243576</c:v>
                </c:pt>
                <c:pt idx="1166">
                  <c:v>0.28968185810818786</c:v>
                </c:pt>
                <c:pt idx="1167">
                  <c:v>0.29081070220200672</c:v>
                </c:pt>
                <c:pt idx="1168">
                  <c:v>0.29207665758766527</c:v>
                </c:pt>
                <c:pt idx="1169">
                  <c:v>0.2934777514727463</c:v>
                </c:pt>
                <c:pt idx="1170">
                  <c:v>0.29485612874263417</c:v>
                </c:pt>
                <c:pt idx="1171">
                  <c:v>0.29623019843297188</c:v>
                </c:pt>
                <c:pt idx="1172">
                  <c:v>0.29757292204042524</c:v>
                </c:pt>
                <c:pt idx="1173">
                  <c:v>0.29887743810912065</c:v>
                </c:pt>
                <c:pt idx="1174">
                  <c:v>0.30016376288891233</c:v>
                </c:pt>
                <c:pt idx="1175">
                  <c:v>0.3014040568356518</c:v>
                </c:pt>
                <c:pt idx="1176">
                  <c:v>0.30259207967704804</c:v>
                </c:pt>
                <c:pt idx="1177">
                  <c:v>0.30377417921257521</c:v>
                </c:pt>
                <c:pt idx="1178">
                  <c:v>0.30502572172716752</c:v>
                </c:pt>
                <c:pt idx="1179">
                  <c:v>0.3063529388671356</c:v>
                </c:pt>
                <c:pt idx="1180">
                  <c:v>0.30770577902615603</c:v>
                </c:pt>
                <c:pt idx="1181">
                  <c:v>0.3090585291009762</c:v>
                </c:pt>
                <c:pt idx="1182">
                  <c:v>0.31035571714695354</c:v>
                </c:pt>
                <c:pt idx="1183">
                  <c:v>0.3115911253100262</c:v>
                </c:pt>
                <c:pt idx="1184">
                  <c:v>0.31278801671002943</c:v>
                </c:pt>
                <c:pt idx="1185">
                  <c:v>0.3139165796661294</c:v>
                </c:pt>
                <c:pt idx="1186">
                  <c:v>0.3149175698347248</c:v>
                </c:pt>
                <c:pt idx="1187">
                  <c:v>0.31583774403109799</c:v>
                </c:pt>
                <c:pt idx="1188">
                  <c:v>0.31675791822747118</c:v>
                </c:pt>
                <c:pt idx="1189">
                  <c:v>0.31767809242384437</c:v>
                </c:pt>
                <c:pt idx="1190">
                  <c:v>0.31859826662021756</c:v>
                </c:pt>
                <c:pt idx="1191">
                  <c:v>0.31951844081659075</c:v>
                </c:pt>
                <c:pt idx="1192">
                  <c:v>0.32043861501296395</c:v>
                </c:pt>
                <c:pt idx="1193">
                  <c:v>0.32135878920933714</c:v>
                </c:pt>
                <c:pt idx="1194">
                  <c:v>0.32227896340571033</c:v>
                </c:pt>
                <c:pt idx="1195">
                  <c:v>0.3232260762594909</c:v>
                </c:pt>
                <c:pt idx="1196">
                  <c:v>0.32417536753242798</c:v>
                </c:pt>
                <c:pt idx="1197">
                  <c:v>0.32512465880536506</c:v>
                </c:pt>
                <c:pt idx="1198">
                  <c:v>0.32618411834806121</c:v>
                </c:pt>
                <c:pt idx="1199">
                  <c:v>0.32736125603754818</c:v>
                </c:pt>
                <c:pt idx="1200">
                  <c:v>0.32865962116945124</c:v>
                </c:pt>
                <c:pt idx="1201">
                  <c:v>0.33006109371709125</c:v>
                </c:pt>
                <c:pt idx="1202">
                  <c:v>0.33142870698198135</c:v>
                </c:pt>
                <c:pt idx="1203">
                  <c:v>0.33270074567738678</c:v>
                </c:pt>
                <c:pt idx="1204">
                  <c:v>0.33387102801340901</c:v>
                </c:pt>
                <c:pt idx="1205">
                  <c:v>0.33496204110545086</c:v>
                </c:pt>
                <c:pt idx="1206">
                  <c:v>0.33602734323551048</c:v>
                </c:pt>
                <c:pt idx="1207">
                  <c:v>0.33709500542918991</c:v>
                </c:pt>
                <c:pt idx="1208">
                  <c:v>0.33816503158647387</c:v>
                </c:pt>
                <c:pt idx="1209">
                  <c:v>0.33920924274098907</c:v>
                </c:pt>
                <c:pt idx="1210">
                  <c:v>0.34022527102513389</c:v>
                </c:pt>
                <c:pt idx="1211">
                  <c:v>0.34124129930927871</c:v>
                </c:pt>
                <c:pt idx="1212">
                  <c:v>0.34222914472305316</c:v>
                </c:pt>
                <c:pt idx="1213">
                  <c:v>0.34321470907478158</c:v>
                </c:pt>
                <c:pt idx="1214">
                  <c:v>0.34422842736169518</c:v>
                </c:pt>
                <c:pt idx="1215">
                  <c:v>0.34524214564860878</c:v>
                </c:pt>
                <c:pt idx="1216">
                  <c:v>0.3462277100003372</c:v>
                </c:pt>
                <c:pt idx="1217">
                  <c:v>0.34718287219401661</c:v>
                </c:pt>
                <c:pt idx="1218">
                  <c:v>0.34813579006481699</c:v>
                </c:pt>
                <c:pt idx="1219">
                  <c:v>0.34908646750871064</c:v>
                </c:pt>
                <c:pt idx="1220">
                  <c:v>0.35000687022321325</c:v>
                </c:pt>
                <c:pt idx="1221">
                  <c:v>0.35086690874987569</c:v>
                </c:pt>
                <c:pt idx="1222">
                  <c:v>0.35169265114898485</c:v>
                </c:pt>
                <c:pt idx="1223">
                  <c:v>0.35248430584262652</c:v>
                </c:pt>
                <c:pt idx="1224">
                  <c:v>0.35329544655572154</c:v>
                </c:pt>
                <c:pt idx="1225">
                  <c:v>0.35415771618061342</c:v>
                </c:pt>
                <c:pt idx="1226">
                  <c:v>0.35504332333143962</c:v>
                </c:pt>
                <c:pt idx="1227">
                  <c:v>0.35592678843193887</c:v>
                </c:pt>
                <c:pt idx="1228">
                  <c:v>0.35680598088698628</c:v>
                </c:pt>
                <c:pt idx="1229">
                  <c:v>0.35768304273888413</c:v>
                </c:pt>
                <c:pt idx="1230">
                  <c:v>0.35852845318320348</c:v>
                </c:pt>
                <c:pt idx="1231">
                  <c:v>0.35939703065939099</c:v>
                </c:pt>
                <c:pt idx="1232">
                  <c:v>0.36031812616044095</c:v>
                </c:pt>
                <c:pt idx="1233">
                  <c:v>0.36123922166149092</c:v>
                </c:pt>
                <c:pt idx="1234">
                  <c:v>0.36215815147504277</c:v>
                </c:pt>
                <c:pt idx="1235">
                  <c:v>0.36304979540896498</c:v>
                </c:pt>
                <c:pt idx="1236">
                  <c:v>0.36388272116661191</c:v>
                </c:pt>
                <c:pt idx="1237">
                  <c:v>0.36463000519298616</c:v>
                </c:pt>
                <c:pt idx="1238">
                  <c:v>0.36525935897116746</c:v>
                </c:pt>
                <c:pt idx="1239">
                  <c:v>0.36579718118652671</c:v>
                </c:pt>
                <c:pt idx="1240">
                  <c:v>0.3662946511625742</c:v>
                </c:pt>
                <c:pt idx="1241">
                  <c:v>0.36680691998942105</c:v>
                </c:pt>
                <c:pt idx="1242">
                  <c:v>0.36733376207407997</c:v>
                </c:pt>
                <c:pt idx="1243">
                  <c:v>0.36785059349719845</c:v>
                </c:pt>
                <c:pt idx="1244">
                  <c:v>0.36835591005924451</c:v>
                </c:pt>
                <c:pt idx="1245">
                  <c:v>0.36887716203920629</c:v>
                </c:pt>
                <c:pt idx="1246">
                  <c:v>0.36936314654028546</c:v>
                </c:pt>
                <c:pt idx="1247">
                  <c:v>0.36981280016701767</c:v>
                </c:pt>
                <c:pt idx="1248">
                  <c:v>0.37025178664959385</c:v>
                </c:pt>
                <c:pt idx="1249">
                  <c:v>0.37068027644382756</c:v>
                </c:pt>
                <c:pt idx="1250">
                  <c:v>0.37112312034226619</c:v>
                </c:pt>
                <c:pt idx="1251">
                  <c:v>0.37158158002570818</c:v>
                </c:pt>
                <c:pt idx="1252">
                  <c:v>0.37203109612515561</c:v>
                </c:pt>
                <c:pt idx="1253">
                  <c:v>0.37247179011791026</c:v>
                </c:pt>
                <c:pt idx="1254">
                  <c:v>0.37290378261461066</c:v>
                </c:pt>
                <c:pt idx="1255">
                  <c:v>0.37332719335923198</c:v>
                </c:pt>
                <c:pt idx="1256">
                  <c:v>0.37374214122908628</c:v>
                </c:pt>
                <c:pt idx="1257">
                  <c:v>0.37414874423482219</c:v>
                </c:pt>
                <c:pt idx="1258">
                  <c:v>0.37454711952042519</c:v>
                </c:pt>
                <c:pt idx="1259">
                  <c:v>0.37496050257618035</c:v>
                </c:pt>
                <c:pt idx="1260">
                  <c:v>0.37541301869210769</c:v>
                </c:pt>
                <c:pt idx="1261">
                  <c:v>0.37590562547631839</c:v>
                </c:pt>
                <c:pt idx="1262">
                  <c:v>0.37648495971546914</c:v>
                </c:pt>
                <c:pt idx="1263">
                  <c:v>0.3771553819175828</c:v>
                </c:pt>
                <c:pt idx="1264">
                  <c:v>0.3778958887185766</c:v>
                </c:pt>
                <c:pt idx="1265">
                  <c:v>0.37868749584885242</c:v>
                </c:pt>
                <c:pt idx="1266">
                  <c:v>0.3794616554832983</c:v>
                </c:pt>
                <c:pt idx="1267">
                  <c:v>0.38021642545636719</c:v>
                </c:pt>
                <c:pt idx="1268">
                  <c:v>0.38092861252479915</c:v>
                </c:pt>
                <c:pt idx="1269">
                  <c:v>0.38154843848212</c:v>
                </c:pt>
                <c:pt idx="1270">
                  <c:v>0.38209591678852223</c:v>
                </c:pt>
                <c:pt idx="1271">
                  <c:v>0.38259291260842182</c:v>
                </c:pt>
                <c:pt idx="1272">
                  <c:v>0.3830612328644562</c:v>
                </c:pt>
                <c:pt idx="1273">
                  <c:v>0.38354658793050095</c:v>
                </c:pt>
                <c:pt idx="1274">
                  <c:v>0.38405025710870777</c:v>
                </c:pt>
                <c:pt idx="1275">
                  <c:v>0.38457209502674383</c:v>
                </c:pt>
                <c:pt idx="1276">
                  <c:v>0.38515842411283524</c:v>
                </c:pt>
                <c:pt idx="1277">
                  <c:v>0.38581220111559328</c:v>
                </c:pt>
                <c:pt idx="1278">
                  <c:v>0.38649014011704586</c:v>
                </c:pt>
                <c:pt idx="1279">
                  <c:v>0.38719230210915601</c:v>
                </c:pt>
                <c:pt idx="1280">
                  <c:v>0.38792049469489021</c:v>
                </c:pt>
                <c:pt idx="1281">
                  <c:v>0.388606877399508</c:v>
                </c:pt>
                <c:pt idx="1282">
                  <c:v>0.38927060385412582</c:v>
                </c:pt>
                <c:pt idx="1283">
                  <c:v>0.3899359995231052</c:v>
                </c:pt>
                <c:pt idx="1284">
                  <c:v>0.39057871000689942</c:v>
                </c:pt>
                <c:pt idx="1285">
                  <c:v>0.39117605012032325</c:v>
                </c:pt>
                <c:pt idx="1286">
                  <c:v>0.39172497392815969</c:v>
                </c:pt>
                <c:pt idx="1287">
                  <c:v>0.39224829490690277</c:v>
                </c:pt>
                <c:pt idx="1288">
                  <c:v>0.39272221079854969</c:v>
                </c:pt>
                <c:pt idx="1289">
                  <c:v>0.39316811515517319</c:v>
                </c:pt>
                <c:pt idx="1290">
                  <c:v>0.39363079139756646</c:v>
                </c:pt>
                <c:pt idx="1291">
                  <c:v>0.3940893037922773</c:v>
                </c:pt>
                <c:pt idx="1292">
                  <c:v>0.39449821017735831</c:v>
                </c:pt>
                <c:pt idx="1293">
                  <c:v>0.39487868475615112</c:v>
                </c:pt>
                <c:pt idx="1294">
                  <c:v>0.39525285207311123</c:v>
                </c:pt>
                <c:pt idx="1295">
                  <c:v>0.39566401672670853</c:v>
                </c:pt>
                <c:pt idx="1296">
                  <c:v>0.39615741578091257</c:v>
                </c:pt>
                <c:pt idx="1297">
                  <c:v>0.39673540820360814</c:v>
                </c:pt>
                <c:pt idx="1298">
                  <c:v>0.39737950170225661</c:v>
                </c:pt>
                <c:pt idx="1299">
                  <c:v>0.39806998455308434</c:v>
                </c:pt>
                <c:pt idx="1300">
                  <c:v>0.39876549055786459</c:v>
                </c:pt>
                <c:pt idx="1301">
                  <c:v>0.39944263002736091</c:v>
                </c:pt>
                <c:pt idx="1302">
                  <c:v>0.40012308746831621</c:v>
                </c:pt>
                <c:pt idx="1303">
                  <c:v>0.40082872103068312</c:v>
                </c:pt>
                <c:pt idx="1304">
                  <c:v>0.40151752634297966</c:v>
                </c:pt>
                <c:pt idx="1305">
                  <c:v>0.40216408672642229</c:v>
                </c:pt>
                <c:pt idx="1306">
                  <c:v>0.40279028022636953</c:v>
                </c:pt>
                <c:pt idx="1307">
                  <c:v>0.40339448298557601</c:v>
                </c:pt>
                <c:pt idx="1308">
                  <c:v>0.40397669500404176</c:v>
                </c:pt>
                <c:pt idx="1309">
                  <c:v>0.40455736997081776</c:v>
                </c:pt>
                <c:pt idx="1310">
                  <c:v>0.40513804493759376</c:v>
                </c:pt>
                <c:pt idx="1311">
                  <c:v>0.40569525302766807</c:v>
                </c:pt>
                <c:pt idx="1312">
                  <c:v>0.40622905515275715</c:v>
                </c:pt>
                <c:pt idx="1313">
                  <c:v>0.40671622806697594</c:v>
                </c:pt>
                <c:pt idx="1314">
                  <c:v>0.40719919168023233</c:v>
                </c:pt>
                <c:pt idx="1315">
                  <c:v>0.40767936418589501</c:v>
                </c:pt>
                <c:pt idx="1316">
                  <c:v>0.40806891425615899</c:v>
                </c:pt>
                <c:pt idx="1317">
                  <c:v>0.40842947041086441</c:v>
                </c:pt>
                <c:pt idx="1318">
                  <c:v>0.40882781698994369</c:v>
                </c:pt>
                <c:pt idx="1319">
                  <c:v>0.40934837630679166</c:v>
                </c:pt>
                <c:pt idx="1320">
                  <c:v>0.41006320530107471</c:v>
                </c:pt>
                <c:pt idx="1321">
                  <c:v>0.41093643088534781</c:v>
                </c:pt>
                <c:pt idx="1322">
                  <c:v>0.41197869614938731</c:v>
                </c:pt>
                <c:pt idx="1323">
                  <c:v>0.41320101887076544</c:v>
                </c:pt>
                <c:pt idx="1324">
                  <c:v>0.41452927504019016</c:v>
                </c:pt>
                <c:pt idx="1325">
                  <c:v>0.41578105467176557</c:v>
                </c:pt>
                <c:pt idx="1326">
                  <c:v>0.41682729196989776</c:v>
                </c:pt>
                <c:pt idx="1327">
                  <c:v>0.41767397948969848</c:v>
                </c:pt>
                <c:pt idx="1328">
                  <c:v>0.41840732809715186</c:v>
                </c:pt>
                <c:pt idx="1329">
                  <c:v>0.41909380170460525</c:v>
                </c:pt>
                <c:pt idx="1330">
                  <c:v>0.41978027531205864</c:v>
                </c:pt>
                <c:pt idx="1331">
                  <c:v>0.42046674891951202</c:v>
                </c:pt>
                <c:pt idx="1332">
                  <c:v>0.42112978502696541</c:v>
                </c:pt>
                <c:pt idx="1333">
                  <c:v>0.42172090100464205</c:v>
                </c:pt>
                <c:pt idx="1334">
                  <c:v>0.42226057003427014</c:v>
                </c:pt>
                <c:pt idx="1335">
                  <c:v>0.42279563835092082</c:v>
                </c:pt>
                <c:pt idx="1336">
                  <c:v>0.423372431247999</c:v>
                </c:pt>
                <c:pt idx="1337">
                  <c:v>0.42399388722042086</c:v>
                </c:pt>
                <c:pt idx="1338">
                  <c:v>0.42463680345551952</c:v>
                </c:pt>
                <c:pt idx="1339">
                  <c:v>0.42530280996839592</c:v>
                </c:pt>
                <c:pt idx="1340">
                  <c:v>0.42599190675905013</c:v>
                </c:pt>
                <c:pt idx="1341">
                  <c:v>0.42670583958332381</c:v>
                </c:pt>
                <c:pt idx="1342">
                  <c:v>0.42749096581373536</c:v>
                </c:pt>
                <c:pt idx="1343">
                  <c:v>0.42835325891857223</c:v>
                </c:pt>
                <c:pt idx="1344">
                  <c:v>0.42922332606800256</c:v>
                </c:pt>
                <c:pt idx="1345">
                  <c:v>0.4300777237630577</c:v>
                </c:pt>
                <c:pt idx="1346">
                  <c:v>0.43086719175685789</c:v>
                </c:pt>
                <c:pt idx="1347">
                  <c:v>0.43158768508869155</c:v>
                </c:pt>
                <c:pt idx="1348">
                  <c:v>0.43223734508719186</c:v>
                </c:pt>
                <c:pt idx="1349">
                  <c:v>0.43271876555004457</c:v>
                </c:pt>
                <c:pt idx="1350">
                  <c:v>0.4329797662798579</c:v>
                </c:pt>
                <c:pt idx="1351">
                  <c:v>0.43306659643811196</c:v>
                </c:pt>
                <c:pt idx="1352">
                  <c:v>0.43307246469039284</c:v>
                </c:pt>
                <c:pt idx="1353">
                  <c:v>0.43307246469039284</c:v>
                </c:pt>
                <c:pt idx="1354">
                  <c:v>0.43307246469039284</c:v>
                </c:pt>
                <c:pt idx="1355">
                  <c:v>0.43307246469039284</c:v>
                </c:pt>
                <c:pt idx="1356">
                  <c:v>0.43307246469039284</c:v>
                </c:pt>
                <c:pt idx="1357">
                  <c:v>0.43307246469039284</c:v>
                </c:pt>
                <c:pt idx="1358">
                  <c:v>0.43307246469039284</c:v>
                </c:pt>
                <c:pt idx="1359">
                  <c:v>0.43307246469039284</c:v>
                </c:pt>
                <c:pt idx="1360">
                  <c:v>0.43307246469039284</c:v>
                </c:pt>
                <c:pt idx="1361">
                  <c:v>0.43307246469039284</c:v>
                </c:pt>
                <c:pt idx="1362">
                  <c:v>0.43315088366111132</c:v>
                </c:pt>
                <c:pt idx="1363">
                  <c:v>0.43357292689170929</c:v>
                </c:pt>
                <c:pt idx="1364">
                  <c:v>0.43431670098675224</c:v>
                </c:pt>
                <c:pt idx="1365">
                  <c:v>0.43512054899050234</c:v>
                </c:pt>
                <c:pt idx="1366">
                  <c:v>0.43570349436045686</c:v>
                </c:pt>
                <c:pt idx="1367">
                  <c:v>0.43599761854373537</c:v>
                </c:pt>
                <c:pt idx="1368">
                  <c:v>0.43599761854373537</c:v>
                </c:pt>
                <c:pt idx="1369">
                  <c:v>0.43599761854373537</c:v>
                </c:pt>
                <c:pt idx="1370">
                  <c:v>0.43599776306051136</c:v>
                </c:pt>
                <c:pt idx="1371">
                  <c:v>0.43626280385987548</c:v>
                </c:pt>
                <c:pt idx="1372">
                  <c:v>0.43662819188146185</c:v>
                </c:pt>
                <c:pt idx="1373">
                  <c:v>0.43690995721786302</c:v>
                </c:pt>
                <c:pt idx="1374">
                  <c:v>0.4370047014790619</c:v>
                </c:pt>
                <c:pt idx="1375">
                  <c:v>0.4370047014790619</c:v>
                </c:pt>
                <c:pt idx="1376">
                  <c:v>0.4370047014790619</c:v>
                </c:pt>
                <c:pt idx="1377">
                  <c:v>0.4370047014790619</c:v>
                </c:pt>
                <c:pt idx="1378">
                  <c:v>0.4370047014790619</c:v>
                </c:pt>
                <c:pt idx="1379">
                  <c:v>0.4370047014790619</c:v>
                </c:pt>
                <c:pt idx="1380">
                  <c:v>0.4370047014790619</c:v>
                </c:pt>
                <c:pt idx="1381">
                  <c:v>0.4370047014790619</c:v>
                </c:pt>
                <c:pt idx="1382">
                  <c:v>0.4371061984021366</c:v>
                </c:pt>
                <c:pt idx="1383">
                  <c:v>0.43771755153277914</c:v>
                </c:pt>
                <c:pt idx="1384">
                  <c:v>0.43847558390638997</c:v>
                </c:pt>
                <c:pt idx="1385">
                  <c:v>0.43904270548610863</c:v>
                </c:pt>
                <c:pt idx="1386">
                  <c:v>0.43943815648410445</c:v>
                </c:pt>
                <c:pt idx="1387">
                  <c:v>0.43992114397279852</c:v>
                </c:pt>
                <c:pt idx="1388">
                  <c:v>0.44068171517014498</c:v>
                </c:pt>
                <c:pt idx="1389">
                  <c:v>0.44177988796925149</c:v>
                </c:pt>
                <c:pt idx="1390">
                  <c:v>0.4430732173932922</c:v>
                </c:pt>
                <c:pt idx="1391">
                  <c:v>0.44427811136756701</c:v>
                </c:pt>
                <c:pt idx="1392">
                  <c:v>0.44521875471519429</c:v>
                </c:pt>
                <c:pt idx="1393">
                  <c:v>0.44587771823039507</c:v>
                </c:pt>
                <c:pt idx="1394">
                  <c:v>0.44630808728431259</c:v>
                </c:pt>
                <c:pt idx="1395">
                  <c:v>0.44661137300489678</c:v>
                </c:pt>
                <c:pt idx="1396">
                  <c:v>0.44681778676837108</c:v>
                </c:pt>
                <c:pt idx="1397">
                  <c:v>0.44690999715969243</c:v>
                </c:pt>
                <c:pt idx="1398">
                  <c:v>0.4469202703857299</c:v>
                </c:pt>
                <c:pt idx="1399">
                  <c:v>0.4469202703857299</c:v>
                </c:pt>
                <c:pt idx="1400">
                  <c:v>0.4469202703857299</c:v>
                </c:pt>
                <c:pt idx="1401">
                  <c:v>0.4469202703857299</c:v>
                </c:pt>
                <c:pt idx="1402">
                  <c:v>0.4469202703857299</c:v>
                </c:pt>
                <c:pt idx="1403">
                  <c:v>0.4469202703857299</c:v>
                </c:pt>
                <c:pt idx="1404">
                  <c:v>0.4469202703857299</c:v>
                </c:pt>
                <c:pt idx="1405">
                  <c:v>0.4469202703857299</c:v>
                </c:pt>
                <c:pt idx="1406">
                  <c:v>0.4469202703857299</c:v>
                </c:pt>
                <c:pt idx="1407">
                  <c:v>0.4469202703857299</c:v>
                </c:pt>
                <c:pt idx="1408">
                  <c:v>0.44701989018127852</c:v>
                </c:pt>
                <c:pt idx="1409">
                  <c:v>0.44719248085435326</c:v>
                </c:pt>
                <c:pt idx="1410">
                  <c:v>0.44732675160104185</c:v>
                </c:pt>
                <c:pt idx="1411">
                  <c:v>0.44742079229364173</c:v>
                </c:pt>
                <c:pt idx="1412">
                  <c:v>0.44748998273752982</c:v>
                </c:pt>
                <c:pt idx="1413">
                  <c:v>0.44758867046126527</c:v>
                </c:pt>
                <c:pt idx="1414">
                  <c:v>0.44782740701658846</c:v>
                </c:pt>
                <c:pt idx="1415">
                  <c:v>0.44830853916893681</c:v>
                </c:pt>
                <c:pt idx="1416">
                  <c:v>0.44904969933204081</c:v>
                </c:pt>
                <c:pt idx="1417">
                  <c:v>0.44995519651049831</c:v>
                </c:pt>
                <c:pt idx="1418">
                  <c:v>0.45082779938434975</c:v>
                </c:pt>
                <c:pt idx="1419">
                  <c:v>0.45143126887981555</c:v>
                </c:pt>
                <c:pt idx="1420">
                  <c:v>0.45165020778286707</c:v>
                </c:pt>
                <c:pt idx="1421">
                  <c:v>0.45165020778286707</c:v>
                </c:pt>
                <c:pt idx="1422">
                  <c:v>0.45165020778286707</c:v>
                </c:pt>
                <c:pt idx="1423">
                  <c:v>0.45165020778286707</c:v>
                </c:pt>
                <c:pt idx="1424">
                  <c:v>0.45174792098427785</c:v>
                </c:pt>
                <c:pt idx="1425">
                  <c:v>0.45211727957779718</c:v>
                </c:pt>
                <c:pt idx="1426">
                  <c:v>0.452812312359406</c:v>
                </c:pt>
                <c:pt idx="1427">
                  <c:v>0.45364359873983973</c:v>
                </c:pt>
                <c:pt idx="1428">
                  <c:v>0.45422614330237493</c:v>
                </c:pt>
                <c:pt idx="1429">
                  <c:v>0.45446349434222222</c:v>
                </c:pt>
                <c:pt idx="1430">
                  <c:v>0.45446349434222222</c:v>
                </c:pt>
                <c:pt idx="1431">
                  <c:v>0.45446349434222222</c:v>
                </c:pt>
                <c:pt idx="1432">
                  <c:v>0.45446349434222222</c:v>
                </c:pt>
                <c:pt idx="1433">
                  <c:v>0.45446349434222222</c:v>
                </c:pt>
                <c:pt idx="1434">
                  <c:v>0.45446349434222222</c:v>
                </c:pt>
                <c:pt idx="1435">
                  <c:v>0.45446349434222222</c:v>
                </c:pt>
                <c:pt idx="1436">
                  <c:v>0.45449648557514727</c:v>
                </c:pt>
                <c:pt idx="1437">
                  <c:v>0.45469612658129704</c:v>
                </c:pt>
                <c:pt idx="1438">
                  <c:v>0.45492907721012843</c:v>
                </c:pt>
                <c:pt idx="1439">
                  <c:v>0.45508978016576634</c:v>
                </c:pt>
                <c:pt idx="1440">
                  <c:v>0.45514896394885124</c:v>
                </c:pt>
                <c:pt idx="1441">
                  <c:v>0.45514896394885124</c:v>
                </c:pt>
                <c:pt idx="1442">
                  <c:v>0.45514896394885124</c:v>
                </c:pt>
                <c:pt idx="1443">
                  <c:v>0.45514896394885124</c:v>
                </c:pt>
                <c:pt idx="1444">
                  <c:v>0.45522643893356951</c:v>
                </c:pt>
                <c:pt idx="1445">
                  <c:v>0.45533181413001089</c:v>
                </c:pt>
                <c:pt idx="1446">
                  <c:v>0.45539025493775126</c:v>
                </c:pt>
                <c:pt idx="1447">
                  <c:v>0.45539025493775126</c:v>
                </c:pt>
                <c:pt idx="1448">
                  <c:v>0.45539025493775126</c:v>
                </c:pt>
                <c:pt idx="1449">
                  <c:v>0.45539025493775126</c:v>
                </c:pt>
                <c:pt idx="1450">
                  <c:v>0.45539025493775126</c:v>
                </c:pt>
                <c:pt idx="1451">
                  <c:v>0.45539025493775126</c:v>
                </c:pt>
                <c:pt idx="1452">
                  <c:v>0.45539025493775126</c:v>
                </c:pt>
                <c:pt idx="1453">
                  <c:v>0.45539025493775126</c:v>
                </c:pt>
                <c:pt idx="1454">
                  <c:v>0.45539025493775126</c:v>
                </c:pt>
                <c:pt idx="1455">
                  <c:v>0.45539025493775126</c:v>
                </c:pt>
                <c:pt idx="1456">
                  <c:v>0.45539025493775126</c:v>
                </c:pt>
                <c:pt idx="1457">
                  <c:v>0.45539025493775126</c:v>
                </c:pt>
                <c:pt idx="1458">
                  <c:v>0.45539025493775126</c:v>
                </c:pt>
                <c:pt idx="1459">
                  <c:v>0.45539025493775126</c:v>
                </c:pt>
                <c:pt idx="1460">
                  <c:v>0.45539025493775126</c:v>
                </c:pt>
                <c:pt idx="1461">
                  <c:v>0.45539025493775126</c:v>
                </c:pt>
                <c:pt idx="1462">
                  <c:v>0.45539025493775126</c:v>
                </c:pt>
                <c:pt idx="1463">
                  <c:v>0.45539025493775126</c:v>
                </c:pt>
                <c:pt idx="1464">
                  <c:v>0.45539025493775126</c:v>
                </c:pt>
                <c:pt idx="1465">
                  <c:v>0.45539025493775126</c:v>
                </c:pt>
                <c:pt idx="1466">
                  <c:v>0.45539025493775126</c:v>
                </c:pt>
                <c:pt idx="1467">
                  <c:v>0.45539025493775126</c:v>
                </c:pt>
                <c:pt idx="1468">
                  <c:v>0.45539025493775126</c:v>
                </c:pt>
                <c:pt idx="1469">
                  <c:v>0.45539025493775126</c:v>
                </c:pt>
                <c:pt idx="1470">
                  <c:v>0.45539025493775126</c:v>
                </c:pt>
                <c:pt idx="1471">
                  <c:v>0.45539025493775126</c:v>
                </c:pt>
                <c:pt idx="1472">
                  <c:v>0.45539025493775126</c:v>
                </c:pt>
                <c:pt idx="1473">
                  <c:v>0.45539025493775126</c:v>
                </c:pt>
                <c:pt idx="1474">
                  <c:v>0.45539025493775126</c:v>
                </c:pt>
                <c:pt idx="1475">
                  <c:v>0.45539025493775126</c:v>
                </c:pt>
                <c:pt idx="1476">
                  <c:v>0.45539025493775126</c:v>
                </c:pt>
                <c:pt idx="1477">
                  <c:v>0.45539025493775126</c:v>
                </c:pt>
                <c:pt idx="1478">
                  <c:v>0.45539025493775126</c:v>
                </c:pt>
                <c:pt idx="1479">
                  <c:v>0.45542726381755877</c:v>
                </c:pt>
                <c:pt idx="1480">
                  <c:v>0.4554975048560187</c:v>
                </c:pt>
                <c:pt idx="1481">
                  <c:v>0.45558722540119684</c:v>
                </c:pt>
                <c:pt idx="1482">
                  <c:v>0.45568613686631437</c:v>
                </c:pt>
                <c:pt idx="1483">
                  <c:v>0.4557908135177719</c:v>
                </c:pt>
                <c:pt idx="1484">
                  <c:v>0.45590328870165564</c:v>
                </c:pt>
                <c:pt idx="1485">
                  <c:v>0.45603450065111695</c:v>
                </c:pt>
                <c:pt idx="1486">
                  <c:v>0.45620810938299194</c:v>
                </c:pt>
                <c:pt idx="1487">
                  <c:v>0.45644471220383509</c:v>
                </c:pt>
                <c:pt idx="1488">
                  <c:v>0.45676835318890385</c:v>
                </c:pt>
                <c:pt idx="1489">
                  <c:v>0.45720395573523054</c:v>
                </c:pt>
                <c:pt idx="1490">
                  <c:v>0.45776781782654252</c:v>
                </c:pt>
                <c:pt idx="1491">
                  <c:v>0.4584613840225002</c:v>
                </c:pt>
                <c:pt idx="1492">
                  <c:v>0.45925809329100459</c:v>
                </c:pt>
                <c:pt idx="1493">
                  <c:v>0.46011467594291677</c:v>
                </c:pt>
                <c:pt idx="1494">
                  <c:v>0.46100851695056905</c:v>
                </c:pt>
                <c:pt idx="1495">
                  <c:v>0.46190058832911762</c:v>
                </c:pt>
                <c:pt idx="1496">
                  <c:v>0.46277084142817254</c:v>
                </c:pt>
                <c:pt idx="1497">
                  <c:v>0.46360329434726577</c:v>
                </c:pt>
                <c:pt idx="1498">
                  <c:v>0.46436772035037871</c:v>
                </c:pt>
                <c:pt idx="1499">
                  <c:v>0.46504878373707215</c:v>
                </c:pt>
                <c:pt idx="1500">
                  <c:v>0.46563357093175728</c:v>
                </c:pt>
                <c:pt idx="1501">
                  <c:v>0.46617104091549888</c:v>
                </c:pt>
                <c:pt idx="1502">
                  <c:v>0.46668962403222519</c:v>
                </c:pt>
                <c:pt idx="1503">
                  <c:v>0.46720114646655631</c:v>
                </c:pt>
                <c:pt idx="1504">
                  <c:v>0.46772211547866233</c:v>
                </c:pt>
                <c:pt idx="1505">
                  <c:v>0.46822001506605593</c:v>
                </c:pt>
                <c:pt idx="1506">
                  <c:v>0.46870873231806492</c:v>
                </c:pt>
                <c:pt idx="1507">
                  <c:v>0.4692198612545368</c:v>
                </c:pt>
                <c:pt idx="1508">
                  <c:v>0.46977120939510331</c:v>
                </c:pt>
                <c:pt idx="1509">
                  <c:v>0.47038131954534734</c:v>
                </c:pt>
                <c:pt idx="1510">
                  <c:v>0.47110439567141693</c:v>
                </c:pt>
                <c:pt idx="1511">
                  <c:v>0.4719852060843242</c:v>
                </c:pt>
                <c:pt idx="1512">
                  <c:v>0.47303908801800565</c:v>
                </c:pt>
                <c:pt idx="1513">
                  <c:v>0.47426663700225008</c:v>
                </c:pt>
                <c:pt idx="1514">
                  <c:v>0.47561082595300436</c:v>
                </c:pt>
                <c:pt idx="1515">
                  <c:v>0.47696082376440935</c:v>
                </c:pt>
                <c:pt idx="1516">
                  <c:v>0.4781861089940454</c:v>
                </c:pt>
                <c:pt idx="1517">
                  <c:v>0.47926376070996513</c:v>
                </c:pt>
                <c:pt idx="1518">
                  <c:v>0.48022230039274327</c:v>
                </c:pt>
                <c:pt idx="1519">
                  <c:v>0.48109194983750381</c:v>
                </c:pt>
                <c:pt idx="1520">
                  <c:v>0.48189003893258125</c:v>
                </c:pt>
                <c:pt idx="1521">
                  <c:v>0.48260996644601656</c:v>
                </c:pt>
                <c:pt idx="1522">
                  <c:v>0.48322781426738864</c:v>
                </c:pt>
                <c:pt idx="1523">
                  <c:v>0.48369421114795808</c:v>
                </c:pt>
                <c:pt idx="1524">
                  <c:v>0.48394221817569438</c:v>
                </c:pt>
                <c:pt idx="1525">
                  <c:v>0.48394221817569438</c:v>
                </c:pt>
                <c:pt idx="1526">
                  <c:v>0.48394221817569438</c:v>
                </c:pt>
                <c:pt idx="1527">
                  <c:v>0.48394221817569438</c:v>
                </c:pt>
                <c:pt idx="1528">
                  <c:v>0.48394221817569438</c:v>
                </c:pt>
                <c:pt idx="1529">
                  <c:v>0.48394221817569438</c:v>
                </c:pt>
                <c:pt idx="1530">
                  <c:v>0.48394221817569438</c:v>
                </c:pt>
                <c:pt idx="1531">
                  <c:v>0.48398975821024021</c:v>
                </c:pt>
                <c:pt idx="1532">
                  <c:v>0.484224948014292</c:v>
                </c:pt>
                <c:pt idx="1533">
                  <c:v>0.48464936411496906</c:v>
                </c:pt>
                <c:pt idx="1534">
                  <c:v>0.48528827709890093</c:v>
                </c:pt>
                <c:pt idx="1535">
                  <c:v>0.48619149601252504</c:v>
                </c:pt>
                <c:pt idx="1536">
                  <c:v>0.48738669096752241</c:v>
                </c:pt>
                <c:pt idx="1537">
                  <c:v>0.48883064840722823</c:v>
                </c:pt>
                <c:pt idx="1538">
                  <c:v>0.49051173336868975</c:v>
                </c:pt>
                <c:pt idx="1539">
                  <c:v>0.49239650399370116</c:v>
                </c:pt>
                <c:pt idx="1540">
                  <c:v>0.49445737458181477</c:v>
                </c:pt>
                <c:pt idx="1541">
                  <c:v>0.49666536284338675</c:v>
                </c:pt>
                <c:pt idx="1542">
                  <c:v>0.49890422454785377</c:v>
                </c:pt>
                <c:pt idx="1543">
                  <c:v>0.50103617868182126</c:v>
                </c:pt>
                <c:pt idx="1544">
                  <c:v>0.50287674666040538</c:v>
                </c:pt>
                <c:pt idx="1545">
                  <c:v>0.50438152238517597</c:v>
                </c:pt>
                <c:pt idx="1546">
                  <c:v>0.50565356214162782</c:v>
                </c:pt>
                <c:pt idx="1547">
                  <c:v>0.50678335561517562</c:v>
                </c:pt>
                <c:pt idx="1548">
                  <c:v>0.50789622653152333</c:v>
                </c:pt>
                <c:pt idx="1549">
                  <c:v>0.50904727122558591</c:v>
                </c:pt>
                <c:pt idx="1550">
                  <c:v>0.51026349120163339</c:v>
                </c:pt>
                <c:pt idx="1551">
                  <c:v>0.51155062561012343</c:v>
                </c:pt>
                <c:pt idx="1552">
                  <c:v>0.51288264142534179</c:v>
                </c:pt>
                <c:pt idx="1553">
                  <c:v>0.51423552044613374</c:v>
                </c:pt>
                <c:pt idx="1554">
                  <c:v>0.5156068531313649</c:v>
                </c:pt>
                <c:pt idx="1555">
                  <c:v>0.51705488620557105</c:v>
                </c:pt>
                <c:pt idx="1556">
                  <c:v>0.51861157137687086</c:v>
                </c:pt>
                <c:pt idx="1557">
                  <c:v>0.52028475566311116</c:v>
                </c:pt>
                <c:pt idx="1558">
                  <c:v>0.52210856136375439</c:v>
                </c:pt>
                <c:pt idx="1559">
                  <c:v>0.52409630352832337</c:v>
                </c:pt>
                <c:pt idx="1560">
                  <c:v>0.5261673257476166</c:v>
                </c:pt>
                <c:pt idx="1561">
                  <c:v>0.5282936247953065</c:v>
                </c:pt>
                <c:pt idx="1562">
                  <c:v>0.53047626480549492</c:v>
                </c:pt>
                <c:pt idx="1563">
                  <c:v>0.53274722912456518</c:v>
                </c:pt>
                <c:pt idx="1564">
                  <c:v>0.53511229275939487</c:v>
                </c:pt>
                <c:pt idx="1565">
                  <c:v>0.53754181105844923</c:v>
                </c:pt>
                <c:pt idx="1566">
                  <c:v>0.5400694403327706</c:v>
                </c:pt>
                <c:pt idx="1567">
                  <c:v>0.54263570496316027</c:v>
                </c:pt>
                <c:pt idx="1568">
                  <c:v>0.54516624633256194</c:v>
                </c:pt>
                <c:pt idx="1569">
                  <c:v>0.54768930913343661</c:v>
                </c:pt>
                <c:pt idx="1570">
                  <c:v>0.55020021646179074</c:v>
                </c:pt>
                <c:pt idx="1571">
                  <c:v>0.55269427811035066</c:v>
                </c:pt>
                <c:pt idx="1572">
                  <c:v>0.55516680039877142</c:v>
                </c:pt>
                <c:pt idx="1573">
                  <c:v>0.557542610675138</c:v>
                </c:pt>
                <c:pt idx="1574">
                  <c:v>0.55977268269257441</c:v>
                </c:pt>
                <c:pt idx="1575">
                  <c:v>0.56188322637210286</c:v>
                </c:pt>
                <c:pt idx="1576">
                  <c:v>0.56382996262432605</c:v>
                </c:pt>
                <c:pt idx="1577">
                  <c:v>0.56560135547260648</c:v>
                </c:pt>
                <c:pt idx="1578">
                  <c:v>0.56722621672482965</c:v>
                </c:pt>
                <c:pt idx="1579">
                  <c:v>0.56876967265049294</c:v>
                </c:pt>
                <c:pt idx="1580">
                  <c:v>0.57023211499664417</c:v>
                </c:pt>
                <c:pt idx="1581">
                  <c:v>0.57164311136935364</c:v>
                </c:pt>
                <c:pt idx="1582">
                  <c:v>0.57300618182037044</c:v>
                </c:pt>
                <c:pt idx="1583">
                  <c:v>0.57424520993302564</c:v>
                </c:pt>
                <c:pt idx="1584">
                  <c:v>0.57539349084151759</c:v>
                </c:pt>
                <c:pt idx="1585">
                  <c:v>0.57644926409137864</c:v>
                </c:pt>
                <c:pt idx="1586">
                  <c:v>0.57741105667707793</c:v>
                </c:pt>
                <c:pt idx="1587">
                  <c:v>0.57831186819073677</c:v>
                </c:pt>
                <c:pt idx="1588">
                  <c:v>0.57922051739593039</c:v>
                </c:pt>
                <c:pt idx="1589">
                  <c:v>0.58020673520156052</c:v>
                </c:pt>
                <c:pt idx="1590">
                  <c:v>0.58127474522667111</c:v>
                </c:pt>
                <c:pt idx="1591">
                  <c:v>0.5824263249060424</c:v>
                </c:pt>
                <c:pt idx="1592">
                  <c:v>0.5836331312413906</c:v>
                </c:pt>
                <c:pt idx="1593">
                  <c:v>0.58489477477563767</c:v>
                </c:pt>
                <c:pt idx="1594">
                  <c:v>0.58621664795860906</c:v>
                </c:pt>
                <c:pt idx="1595">
                  <c:v>0.58746694036677649</c:v>
                </c:pt>
                <c:pt idx="1596">
                  <c:v>0.58864038751154124</c:v>
                </c:pt>
                <c:pt idx="1597">
                  <c:v>0.5897048572673097</c:v>
                </c:pt>
                <c:pt idx="1598">
                  <c:v>0.59062104344396671</c:v>
                </c:pt>
                <c:pt idx="1599">
                  <c:v>0.59145290373461989</c:v>
                </c:pt>
                <c:pt idx="1600">
                  <c:v>0.59219933935171631</c:v>
                </c:pt>
                <c:pt idx="1601">
                  <c:v>0.59289122636279945</c:v>
                </c:pt>
                <c:pt idx="1602">
                  <c:v>0.59362376684948104</c:v>
                </c:pt>
                <c:pt idx="1603">
                  <c:v>0.59446310208578279</c:v>
                </c:pt>
                <c:pt idx="1604">
                  <c:v>0.59538149971260035</c:v>
                </c:pt>
                <c:pt idx="1605">
                  <c:v>0.59641137251829413</c:v>
                </c:pt>
                <c:pt idx="1606">
                  <c:v>0.59752864314140863</c:v>
                </c:pt>
                <c:pt idx="1607">
                  <c:v>0.59870225226953122</c:v>
                </c:pt>
                <c:pt idx="1608">
                  <c:v>0.59993731973098707</c:v>
                </c:pt>
                <c:pt idx="1609">
                  <c:v>0.6012338455257763</c:v>
                </c:pt>
                <c:pt idx="1610">
                  <c:v>0.60256662540814998</c:v>
                </c:pt>
                <c:pt idx="1611">
                  <c:v>0.60393299012487722</c:v>
                </c:pt>
                <c:pt idx="1612">
                  <c:v>0.60540048222172527</c:v>
                </c:pt>
                <c:pt idx="1613">
                  <c:v>0.6069726625031493</c:v>
                </c:pt>
                <c:pt idx="1614">
                  <c:v>0.60865651806710419</c:v>
                </c:pt>
                <c:pt idx="1615">
                  <c:v>0.61045647753526722</c:v>
                </c:pt>
                <c:pt idx="1616">
                  <c:v>0.61241233495787628</c:v>
                </c:pt>
                <c:pt idx="1617">
                  <c:v>0.61450165251941713</c:v>
                </c:pt>
                <c:pt idx="1618">
                  <c:v>0.61669821770341027</c:v>
                </c:pt>
                <c:pt idx="1619">
                  <c:v>0.61890972390197918</c:v>
                </c:pt>
                <c:pt idx="1620">
                  <c:v>0.6210627736862262</c:v>
                </c:pt>
                <c:pt idx="1621">
                  <c:v>0.62315242161774764</c:v>
                </c:pt>
                <c:pt idx="1622">
                  <c:v>0.62513677297689763</c:v>
                </c:pt>
                <c:pt idx="1623">
                  <c:v>0.62694000335662137</c:v>
                </c:pt>
                <c:pt idx="1624">
                  <c:v>0.62851359766013482</c:v>
                </c:pt>
                <c:pt idx="1625">
                  <c:v>0.62988159388941689</c:v>
                </c:pt>
                <c:pt idx="1626">
                  <c:v>0.63093505706541742</c:v>
                </c:pt>
                <c:pt idx="1627">
                  <c:v>0.63162829465940651</c:v>
                </c:pt>
                <c:pt idx="1628">
                  <c:v>0.63202528373677502</c:v>
                </c:pt>
                <c:pt idx="1629">
                  <c:v>0.63222351544635758</c:v>
                </c:pt>
                <c:pt idx="1630">
                  <c:v>0.63238731475335508</c:v>
                </c:pt>
                <c:pt idx="1631">
                  <c:v>0.63270798622075364</c:v>
                </c:pt>
                <c:pt idx="1632">
                  <c:v>0.63328342724942943</c:v>
                </c:pt>
                <c:pt idx="1633">
                  <c:v>0.63414742267185198</c:v>
                </c:pt>
                <c:pt idx="1634">
                  <c:v>0.63524938491102512</c:v>
                </c:pt>
                <c:pt idx="1635">
                  <c:v>0.6364405641061599</c:v>
                </c:pt>
                <c:pt idx="1636">
                  <c:v>0.63763174330129468</c:v>
                </c:pt>
                <c:pt idx="1637">
                  <c:v>0.63872863674897962</c:v>
                </c:pt>
                <c:pt idx="1638">
                  <c:v>0.63972655252705468</c:v>
                </c:pt>
                <c:pt idx="1639">
                  <c:v>0.64065407341373104</c:v>
                </c:pt>
                <c:pt idx="1640">
                  <c:v>0.64156986723208431</c:v>
                </c:pt>
                <c:pt idx="1641">
                  <c:v>0.64256663259733549</c:v>
                </c:pt>
                <c:pt idx="1642">
                  <c:v>0.64370876990013493</c:v>
                </c:pt>
                <c:pt idx="1643">
                  <c:v>0.64506389623308813</c:v>
                </c:pt>
                <c:pt idx="1644">
                  <c:v>0.64661406505144137</c:v>
                </c:pt>
                <c:pt idx="1645">
                  <c:v>0.64833698907026993</c:v>
                </c:pt>
                <c:pt idx="1646">
                  <c:v>0.65021409213158132</c:v>
                </c:pt>
                <c:pt idx="1647">
                  <c:v>0.65222053167226457</c:v>
                </c:pt>
                <c:pt idx="1648">
                  <c:v>0.65436583257561276</c:v>
                </c:pt>
                <c:pt idx="1649">
                  <c:v>0.65659308561943208</c:v>
                </c:pt>
                <c:pt idx="1650">
                  <c:v>0.65887176039971873</c:v>
                </c:pt>
                <c:pt idx="1651">
                  <c:v>0.66113751229082074</c:v>
                </c:pt>
                <c:pt idx="1652">
                  <c:v>0.66334922922379214</c:v>
                </c:pt>
                <c:pt idx="1653">
                  <c:v>0.66553511849992653</c:v>
                </c:pt>
                <c:pt idx="1654">
                  <c:v>0.6676572401300408</c:v>
                </c:pt>
                <c:pt idx="1655">
                  <c:v>0.66974095107906362</c:v>
                </c:pt>
                <c:pt idx="1656">
                  <c:v>0.67185368090631359</c:v>
                </c:pt>
                <c:pt idx="1657">
                  <c:v>0.67399573159579251</c:v>
                </c:pt>
                <c:pt idx="1658">
                  <c:v>0.67616740718581536</c:v>
                </c:pt>
                <c:pt idx="1659">
                  <c:v>0.67836901376900982</c:v>
                </c:pt>
                <c:pt idx="1660">
                  <c:v>0.68060085949231663</c:v>
                </c:pt>
                <c:pt idx="1661">
                  <c:v>0.68282806937180418</c:v>
                </c:pt>
                <c:pt idx="1662">
                  <c:v>0.68508206345561928</c:v>
                </c:pt>
                <c:pt idx="1663">
                  <c:v>0.68736696256368479</c:v>
                </c:pt>
                <c:pt idx="1664">
                  <c:v>0.68960751928608943</c:v>
                </c:pt>
                <c:pt idx="1665">
                  <c:v>0.69183532805807701</c:v>
                </c:pt>
                <c:pt idx="1666">
                  <c:v>0.69401405236412861</c:v>
                </c:pt>
                <c:pt idx="1667">
                  <c:v>0.69613557833035677</c:v>
                </c:pt>
                <c:pt idx="1668">
                  <c:v>0.69823592396014988</c:v>
                </c:pt>
                <c:pt idx="1669">
                  <c:v>0.70031116359558798</c:v>
                </c:pt>
                <c:pt idx="1670">
                  <c:v>0.70236116916149272</c:v>
                </c:pt>
                <c:pt idx="1671">
                  <c:v>0.70434543832240337</c:v>
                </c:pt>
                <c:pt idx="1672">
                  <c:v>0.70629676009266995</c:v>
                </c:pt>
                <c:pt idx="1673">
                  <c:v>0.7082517715003589</c:v>
                </c:pt>
                <c:pt idx="1674">
                  <c:v>0.71017375888310452</c:v>
                </c:pt>
                <c:pt idx="1675">
                  <c:v>0.71205902751585015</c:v>
                </c:pt>
                <c:pt idx="1676">
                  <c:v>0.71390757739859578</c:v>
                </c:pt>
                <c:pt idx="1677">
                  <c:v>0.71567913973221065</c:v>
                </c:pt>
                <c:pt idx="1678">
                  <c:v>0.71737035333756582</c:v>
                </c:pt>
                <c:pt idx="1679">
                  <c:v>0.71901460624312907</c:v>
                </c:pt>
                <c:pt idx="1680">
                  <c:v>0.72064857600149956</c:v>
                </c:pt>
                <c:pt idx="1681">
                  <c:v>0.72234505116805447</c:v>
                </c:pt>
                <c:pt idx="1682">
                  <c:v>0.72414709378524045</c:v>
                </c:pt>
                <c:pt idx="1683">
                  <c:v>0.72605816418020419</c:v>
                </c:pt>
                <c:pt idx="1684">
                  <c:v>0.72812210934703425</c:v>
                </c:pt>
                <c:pt idx="1685">
                  <c:v>0.7302741563264955</c:v>
                </c:pt>
                <c:pt idx="1686">
                  <c:v>0.73244158520962843</c:v>
                </c:pt>
                <c:pt idx="1687">
                  <c:v>0.73462447727018865</c:v>
                </c:pt>
                <c:pt idx="1688">
                  <c:v>0.73674918718686899</c:v>
                </c:pt>
                <c:pt idx="1689">
                  <c:v>0.73880774177840292</c:v>
                </c:pt>
                <c:pt idx="1690">
                  <c:v>0.74083690920890766</c:v>
                </c:pt>
                <c:pt idx="1691">
                  <c:v>0.74283284329482446</c:v>
                </c:pt>
                <c:pt idx="1692">
                  <c:v>0.74483252833459002</c:v>
                </c:pt>
                <c:pt idx="1693">
                  <c:v>0.74683596946398667</c:v>
                </c:pt>
                <c:pt idx="1694">
                  <c:v>0.74884317182280913</c:v>
                </c:pt>
                <c:pt idx="1695">
                  <c:v>0.75085414055486444</c:v>
                </c:pt>
                <c:pt idx="1696">
                  <c:v>0.75286888080797176</c:v>
                </c:pt>
                <c:pt idx="1697">
                  <c:v>0.75488739773396296</c:v>
                </c:pt>
                <c:pt idx="1698">
                  <c:v>0.75687248584053379</c:v>
                </c:pt>
                <c:pt idx="1699">
                  <c:v>0.75878315265080831</c:v>
                </c:pt>
                <c:pt idx="1700">
                  <c:v>0.76061576101198469</c:v>
                </c:pt>
                <c:pt idx="1701">
                  <c:v>0.76240398668848441</c:v>
                </c:pt>
                <c:pt idx="1702">
                  <c:v>0.76418503198454779</c:v>
                </c:pt>
                <c:pt idx="1703">
                  <c:v>0.76592190935750171</c:v>
                </c:pt>
                <c:pt idx="1704">
                  <c:v>0.76764817228236892</c:v>
                </c:pt>
                <c:pt idx="1705">
                  <c:v>0.76940424793979001</c:v>
                </c:pt>
                <c:pt idx="1706">
                  <c:v>0.77115323548030212</c:v>
                </c:pt>
                <c:pt idx="1707">
                  <c:v>0.7729319030038253</c:v>
                </c:pt>
                <c:pt idx="1708">
                  <c:v>0.77474373413657094</c:v>
                </c:pt>
                <c:pt idx="1709">
                  <c:v>0.77655198628500055</c:v>
                </c:pt>
                <c:pt idx="1710">
                  <c:v>0.77842998629600779</c:v>
                </c:pt>
                <c:pt idx="1711">
                  <c:v>0.78038499770369674</c:v>
                </c:pt>
                <c:pt idx="1712">
                  <c:v>0.78238042258644236</c:v>
                </c:pt>
                <c:pt idx="1713">
                  <c:v>0.78445686330936504</c:v>
                </c:pt>
                <c:pt idx="1714">
                  <c:v>0.78658157322604538</c:v>
                </c:pt>
                <c:pt idx="1715">
                  <c:v>0.78875477195296984</c:v>
                </c:pt>
                <c:pt idx="1716">
                  <c:v>0.79098060891569988</c:v>
                </c:pt>
                <c:pt idx="1717">
                  <c:v>0.79325939783243182</c:v>
                </c:pt>
                <c:pt idx="1718">
                  <c:v>0.79559548665185953</c:v>
                </c:pt>
                <c:pt idx="1719">
                  <c:v>0.79798929412347608</c:v>
                </c:pt>
                <c:pt idx="1720">
                  <c:v>0.80040774382210877</c:v>
                </c:pt>
                <c:pt idx="1721">
                  <c:v>0.8027712935205733</c:v>
                </c:pt>
                <c:pt idx="1722">
                  <c:v>0.80503753372038567</c:v>
                </c:pt>
                <c:pt idx="1723">
                  <c:v>0.80719794583062499</c:v>
                </c:pt>
                <c:pt idx="1724">
                  <c:v>0.80924833373478133</c:v>
                </c:pt>
                <c:pt idx="1725">
                  <c:v>0.81106707917835397</c:v>
                </c:pt>
                <c:pt idx="1726">
                  <c:v>0.81256490184956287</c:v>
                </c:pt>
                <c:pt idx="1727">
                  <c:v>0.81369403940607565</c:v>
                </c:pt>
                <c:pt idx="1728">
                  <c:v>0.81440843243696082</c:v>
                </c:pt>
                <c:pt idx="1729">
                  <c:v>0.81470525476256983</c:v>
                </c:pt>
                <c:pt idx="1730">
                  <c:v>0.81473108176957598</c:v>
                </c:pt>
                <c:pt idx="1731">
                  <c:v>0.81473108176957598</c:v>
                </c:pt>
                <c:pt idx="1732">
                  <c:v>0.81473108176957598</c:v>
                </c:pt>
                <c:pt idx="1733">
                  <c:v>0.81473108176957598</c:v>
                </c:pt>
                <c:pt idx="1734">
                  <c:v>0.81473108176957598</c:v>
                </c:pt>
                <c:pt idx="1735">
                  <c:v>0.81473108176957598</c:v>
                </c:pt>
                <c:pt idx="1736">
                  <c:v>0.81473108176957598</c:v>
                </c:pt>
                <c:pt idx="1737">
                  <c:v>0.81473108176957598</c:v>
                </c:pt>
                <c:pt idx="1738">
                  <c:v>0.81473108176957598</c:v>
                </c:pt>
                <c:pt idx="1739">
                  <c:v>0.81473108176957598</c:v>
                </c:pt>
                <c:pt idx="1740">
                  <c:v>0.81473108176957598</c:v>
                </c:pt>
                <c:pt idx="1741">
                  <c:v>0.81486217302979025</c:v>
                </c:pt>
                <c:pt idx="1742">
                  <c:v>0.81511421022346964</c:v>
                </c:pt>
                <c:pt idx="1743">
                  <c:v>0.81543002442100398</c:v>
                </c:pt>
                <c:pt idx="1744">
                  <c:v>0.81581120947745334</c:v>
                </c:pt>
                <c:pt idx="1745">
                  <c:v>0.81620368465730486</c:v>
                </c:pt>
                <c:pt idx="1746">
                  <c:v>0.81658039576155295</c:v>
                </c:pt>
                <c:pt idx="1747">
                  <c:v>0.8169948401344177</c:v>
                </c:pt>
                <c:pt idx="1748">
                  <c:v>0.81744943558780248</c:v>
                </c:pt>
                <c:pt idx="1749">
                  <c:v>0.81794348987387799</c:v>
                </c:pt>
                <c:pt idx="1750">
                  <c:v>0.81850557164992499</c:v>
                </c:pt>
                <c:pt idx="1751">
                  <c:v>0.81908497430894545</c:v>
                </c:pt>
                <c:pt idx="1752">
                  <c:v>0.81965586129966317</c:v>
                </c:pt>
                <c:pt idx="1753">
                  <c:v>0.82021832149518681</c:v>
                </c:pt>
                <c:pt idx="1754">
                  <c:v>0.82077244326708354</c:v>
                </c:pt>
                <c:pt idx="1755">
                  <c:v>0.82131831448537951</c:v>
                </c:pt>
                <c:pt idx="1756">
                  <c:v>0.82185602251855949</c:v>
                </c:pt>
                <c:pt idx="1757">
                  <c:v>0.82236074103912271</c:v>
                </c:pt>
                <c:pt idx="1758">
                  <c:v>0.82285605554718555</c:v>
                </c:pt>
                <c:pt idx="1759">
                  <c:v>0.82334362775485259</c:v>
                </c:pt>
                <c:pt idx="1760">
                  <c:v>0.82379760040746808</c:v>
                </c:pt>
                <c:pt idx="1761">
                  <c:v>0.82424269032307285</c:v>
                </c:pt>
                <c:pt idx="1762">
                  <c:v>0.82467901854563697</c:v>
                </c:pt>
                <c:pt idx="1763">
                  <c:v>0.82510670525246732</c:v>
                </c:pt>
                <c:pt idx="1764">
                  <c:v>0.8255021429023558</c:v>
                </c:pt>
                <c:pt idx="1765">
                  <c:v>0.82581741724844571</c:v>
                </c:pt>
                <c:pt idx="1766">
                  <c:v>0.82598179368661595</c:v>
                </c:pt>
                <c:pt idx="1767">
                  <c:v>0.82598179368661595</c:v>
                </c:pt>
                <c:pt idx="1768">
                  <c:v>0.82598179368661595</c:v>
                </c:pt>
                <c:pt idx="1769">
                  <c:v>0.82598179368661595</c:v>
                </c:pt>
                <c:pt idx="1770">
                  <c:v>0.82598179368661595</c:v>
                </c:pt>
                <c:pt idx="1771">
                  <c:v>0.82598179368661595</c:v>
                </c:pt>
                <c:pt idx="1772">
                  <c:v>0.82598179368661595</c:v>
                </c:pt>
                <c:pt idx="1773">
                  <c:v>0.82598179368661595</c:v>
                </c:pt>
                <c:pt idx="1774">
                  <c:v>0.82598179368661595</c:v>
                </c:pt>
                <c:pt idx="1775">
                  <c:v>0.82598179368661595</c:v>
                </c:pt>
                <c:pt idx="1776">
                  <c:v>0.82598179368661595</c:v>
                </c:pt>
                <c:pt idx="1777">
                  <c:v>0.82598179368661595</c:v>
                </c:pt>
                <c:pt idx="1778">
                  <c:v>0.82598179368661595</c:v>
                </c:pt>
                <c:pt idx="1779">
                  <c:v>0.82598179368661595</c:v>
                </c:pt>
                <c:pt idx="1780">
                  <c:v>0.82598179368661595</c:v>
                </c:pt>
                <c:pt idx="1781">
                  <c:v>0.82598179368661595</c:v>
                </c:pt>
                <c:pt idx="1782">
                  <c:v>0.82598179368661595</c:v>
                </c:pt>
                <c:pt idx="1783">
                  <c:v>0.82598179368661595</c:v>
                </c:pt>
                <c:pt idx="1784">
                  <c:v>0.82598179368661595</c:v>
                </c:pt>
                <c:pt idx="1785">
                  <c:v>0.82598179368661595</c:v>
                </c:pt>
                <c:pt idx="1786">
                  <c:v>0.82598179368661595</c:v>
                </c:pt>
                <c:pt idx="1787">
                  <c:v>0.82598179368661595</c:v>
                </c:pt>
                <c:pt idx="1788">
                  <c:v>0.82598179368661595</c:v>
                </c:pt>
                <c:pt idx="1789">
                  <c:v>0.82598179368661595</c:v>
                </c:pt>
                <c:pt idx="1790">
                  <c:v>0.82598179368661595</c:v>
                </c:pt>
                <c:pt idx="1791">
                  <c:v>0.82598179368661595</c:v>
                </c:pt>
                <c:pt idx="1792">
                  <c:v>0.82598179368661595</c:v>
                </c:pt>
                <c:pt idx="1793">
                  <c:v>0.82598179368661595</c:v>
                </c:pt>
                <c:pt idx="1794">
                  <c:v>0.82598179368661595</c:v>
                </c:pt>
                <c:pt idx="1795">
                  <c:v>0.82598179368661595</c:v>
                </c:pt>
                <c:pt idx="1796">
                  <c:v>0.82598179368661595</c:v>
                </c:pt>
                <c:pt idx="1797">
                  <c:v>0.82598179368661595</c:v>
                </c:pt>
                <c:pt idx="1798">
                  <c:v>0.82598179368661595</c:v>
                </c:pt>
                <c:pt idx="1799">
                  <c:v>0.82598179368661595</c:v>
                </c:pt>
                <c:pt idx="1800">
                  <c:v>0.82598179368661595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E67-480F-997F-B4E3BFA0A801}"/>
            </c:ext>
          </c:extLst>
        </c:ser>
        <c:ser>
          <c:idx val="1"/>
          <c:order val="1"/>
          <c:tx>
            <c:v>Braking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Calculations!$T$3:$T$1803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3.0467970611287989E-4</c:v>
                </c:pt>
                <c:pt idx="38">
                  <c:v>7.571833711699957E-4</c:v>
                </c:pt>
                <c:pt idx="39">
                  <c:v>1.1394920944321524E-3</c:v>
                </c:pt>
                <c:pt idx="40">
                  <c:v>1.4409089638757946E-3</c:v>
                </c:pt>
                <c:pt idx="41">
                  <c:v>1.8097275824744638E-3</c:v>
                </c:pt>
                <c:pt idx="42">
                  <c:v>2.2790472965872615E-3</c:v>
                </c:pt>
                <c:pt idx="43">
                  <c:v>2.6597421238769826E-3</c:v>
                </c:pt>
                <c:pt idx="44">
                  <c:v>2.8314747747682752E-3</c:v>
                </c:pt>
                <c:pt idx="45">
                  <c:v>2.8487952113958196E-3</c:v>
                </c:pt>
                <c:pt idx="46">
                  <c:v>2.8487952113958196E-3</c:v>
                </c:pt>
                <c:pt idx="47">
                  <c:v>2.8769776961029584E-3</c:v>
                </c:pt>
                <c:pt idx="48">
                  <c:v>2.8881111511093933E-3</c:v>
                </c:pt>
                <c:pt idx="49">
                  <c:v>2.8881111511093933E-3</c:v>
                </c:pt>
                <c:pt idx="50">
                  <c:v>2.8881111511093933E-3</c:v>
                </c:pt>
                <c:pt idx="51">
                  <c:v>2.9191949760244244E-3</c:v>
                </c:pt>
                <c:pt idx="52">
                  <c:v>3.0477747799405111E-3</c:v>
                </c:pt>
                <c:pt idx="53">
                  <c:v>3.1291835161295876E-3</c:v>
                </c:pt>
                <c:pt idx="54">
                  <c:v>3.1291835161295876E-3</c:v>
                </c:pt>
                <c:pt idx="55">
                  <c:v>3.1291835161295876E-3</c:v>
                </c:pt>
                <c:pt idx="56">
                  <c:v>3.1291835161295876E-3</c:v>
                </c:pt>
                <c:pt idx="57">
                  <c:v>3.1291835161295876E-3</c:v>
                </c:pt>
                <c:pt idx="58">
                  <c:v>3.1291835161295876E-3</c:v>
                </c:pt>
                <c:pt idx="59">
                  <c:v>3.1291835161295876E-3</c:v>
                </c:pt>
                <c:pt idx="60">
                  <c:v>3.1291835161295876E-3</c:v>
                </c:pt>
                <c:pt idx="61">
                  <c:v>3.1291835161295876E-3</c:v>
                </c:pt>
                <c:pt idx="62">
                  <c:v>3.1291835161295876E-3</c:v>
                </c:pt>
                <c:pt idx="63">
                  <c:v>3.1291835161295876E-3</c:v>
                </c:pt>
                <c:pt idx="64">
                  <c:v>3.1291835161295876E-3</c:v>
                </c:pt>
                <c:pt idx="65">
                  <c:v>3.1291835161295876E-3</c:v>
                </c:pt>
                <c:pt idx="66">
                  <c:v>3.1291835161295876E-3</c:v>
                </c:pt>
                <c:pt idx="67">
                  <c:v>3.1291835161295876E-3</c:v>
                </c:pt>
                <c:pt idx="68">
                  <c:v>3.1291835161295876E-3</c:v>
                </c:pt>
                <c:pt idx="69">
                  <c:v>3.1291835161295876E-3</c:v>
                </c:pt>
                <c:pt idx="70">
                  <c:v>3.1291835161295876E-3</c:v>
                </c:pt>
                <c:pt idx="71">
                  <c:v>3.1291835161295876E-3</c:v>
                </c:pt>
                <c:pt idx="72">
                  <c:v>3.1291835161295876E-3</c:v>
                </c:pt>
                <c:pt idx="73">
                  <c:v>3.1291835161295876E-3</c:v>
                </c:pt>
                <c:pt idx="74">
                  <c:v>3.1291835161295876E-3</c:v>
                </c:pt>
                <c:pt idx="75">
                  <c:v>3.1291835161295876E-3</c:v>
                </c:pt>
                <c:pt idx="76">
                  <c:v>3.1291835161295876E-3</c:v>
                </c:pt>
                <c:pt idx="77">
                  <c:v>3.1291835161295876E-3</c:v>
                </c:pt>
                <c:pt idx="78">
                  <c:v>3.1291835161295876E-3</c:v>
                </c:pt>
                <c:pt idx="79">
                  <c:v>3.1291835161295876E-3</c:v>
                </c:pt>
                <c:pt idx="80">
                  <c:v>3.1291835161295876E-3</c:v>
                </c:pt>
                <c:pt idx="81">
                  <c:v>3.1291835161295876E-3</c:v>
                </c:pt>
                <c:pt idx="82">
                  <c:v>3.1291835161295876E-3</c:v>
                </c:pt>
                <c:pt idx="83">
                  <c:v>3.1291835161295876E-3</c:v>
                </c:pt>
                <c:pt idx="84">
                  <c:v>3.1291835161295876E-3</c:v>
                </c:pt>
                <c:pt idx="85">
                  <c:v>3.1291835161295876E-3</c:v>
                </c:pt>
                <c:pt idx="86">
                  <c:v>3.1291835161295876E-3</c:v>
                </c:pt>
                <c:pt idx="87">
                  <c:v>3.1291835161295876E-3</c:v>
                </c:pt>
                <c:pt idx="88">
                  <c:v>3.2298285209468969E-3</c:v>
                </c:pt>
                <c:pt idx="89">
                  <c:v>3.7146217507088089E-3</c:v>
                </c:pt>
                <c:pt idx="90">
                  <c:v>4.3714581609674199E-3</c:v>
                </c:pt>
                <c:pt idx="91">
                  <c:v>4.9300839090332194E-3</c:v>
                </c:pt>
                <c:pt idx="92">
                  <c:v>5.2409915350755867E-3</c:v>
                </c:pt>
                <c:pt idx="93">
                  <c:v>5.3864741071873775E-3</c:v>
                </c:pt>
                <c:pt idx="94">
                  <c:v>5.5133518894930717E-3</c:v>
                </c:pt>
                <c:pt idx="95">
                  <c:v>5.6389040250582056E-3</c:v>
                </c:pt>
                <c:pt idx="96">
                  <c:v>5.7073692901785152E-3</c:v>
                </c:pt>
                <c:pt idx="97">
                  <c:v>5.7301230903007688E-3</c:v>
                </c:pt>
                <c:pt idx="98">
                  <c:v>5.7440401364192047E-3</c:v>
                </c:pt>
                <c:pt idx="99">
                  <c:v>5.7440401364192047E-3</c:v>
                </c:pt>
                <c:pt idx="100">
                  <c:v>5.7440401364192047E-3</c:v>
                </c:pt>
                <c:pt idx="101">
                  <c:v>5.7440401364192047E-3</c:v>
                </c:pt>
                <c:pt idx="102">
                  <c:v>5.7440401364192047E-3</c:v>
                </c:pt>
                <c:pt idx="103">
                  <c:v>5.7440401364192047E-3</c:v>
                </c:pt>
                <c:pt idx="104">
                  <c:v>5.7440401364192047E-3</c:v>
                </c:pt>
                <c:pt idx="105">
                  <c:v>5.7440401364192047E-3</c:v>
                </c:pt>
                <c:pt idx="106">
                  <c:v>5.7440401364192047E-3</c:v>
                </c:pt>
                <c:pt idx="107">
                  <c:v>5.7440401364192047E-3</c:v>
                </c:pt>
                <c:pt idx="108">
                  <c:v>5.7440401364192047E-3</c:v>
                </c:pt>
                <c:pt idx="109">
                  <c:v>5.7440401364192047E-3</c:v>
                </c:pt>
                <c:pt idx="110">
                  <c:v>5.7440401364192047E-3</c:v>
                </c:pt>
                <c:pt idx="111">
                  <c:v>5.7440401364192047E-3</c:v>
                </c:pt>
                <c:pt idx="112">
                  <c:v>5.7440401364192047E-3</c:v>
                </c:pt>
                <c:pt idx="113">
                  <c:v>5.7440401364192047E-3</c:v>
                </c:pt>
                <c:pt idx="114">
                  <c:v>5.7440401364192047E-3</c:v>
                </c:pt>
                <c:pt idx="115">
                  <c:v>5.7440401364192047E-3</c:v>
                </c:pt>
                <c:pt idx="116">
                  <c:v>5.7440401364192047E-3</c:v>
                </c:pt>
                <c:pt idx="117">
                  <c:v>5.7440401364192047E-3</c:v>
                </c:pt>
                <c:pt idx="118">
                  <c:v>5.7440401364192047E-3</c:v>
                </c:pt>
                <c:pt idx="119">
                  <c:v>5.7440401364192047E-3</c:v>
                </c:pt>
                <c:pt idx="120">
                  <c:v>5.7440401364192047E-3</c:v>
                </c:pt>
                <c:pt idx="121">
                  <c:v>5.7440401364192047E-3</c:v>
                </c:pt>
                <c:pt idx="122">
                  <c:v>5.7440401364192047E-3</c:v>
                </c:pt>
                <c:pt idx="123">
                  <c:v>5.7440401364192047E-3</c:v>
                </c:pt>
                <c:pt idx="124">
                  <c:v>5.7440401364192047E-3</c:v>
                </c:pt>
                <c:pt idx="125">
                  <c:v>5.7440401364192047E-3</c:v>
                </c:pt>
                <c:pt idx="126">
                  <c:v>5.7440401364192047E-3</c:v>
                </c:pt>
                <c:pt idx="127">
                  <c:v>5.7440401364192047E-3</c:v>
                </c:pt>
                <c:pt idx="128">
                  <c:v>5.7440401364192047E-3</c:v>
                </c:pt>
                <c:pt idx="129">
                  <c:v>5.7440401364192047E-3</c:v>
                </c:pt>
                <c:pt idx="130">
                  <c:v>5.7440401364192047E-3</c:v>
                </c:pt>
                <c:pt idx="131">
                  <c:v>5.7440401364192047E-3</c:v>
                </c:pt>
                <c:pt idx="132">
                  <c:v>5.7440401364192047E-3</c:v>
                </c:pt>
                <c:pt idx="133">
                  <c:v>5.7440401364192047E-3</c:v>
                </c:pt>
                <c:pt idx="134">
                  <c:v>5.7440401364192047E-3</c:v>
                </c:pt>
                <c:pt idx="135">
                  <c:v>5.7440401364192047E-3</c:v>
                </c:pt>
                <c:pt idx="136">
                  <c:v>5.7440401364192047E-3</c:v>
                </c:pt>
                <c:pt idx="137">
                  <c:v>5.7440401364192047E-3</c:v>
                </c:pt>
                <c:pt idx="138">
                  <c:v>5.7440401364192047E-3</c:v>
                </c:pt>
                <c:pt idx="139">
                  <c:v>5.7440401364192047E-3</c:v>
                </c:pt>
                <c:pt idx="140">
                  <c:v>5.7440401364192047E-3</c:v>
                </c:pt>
                <c:pt idx="141">
                  <c:v>5.7440401364192047E-3</c:v>
                </c:pt>
                <c:pt idx="142">
                  <c:v>5.7440401364192047E-3</c:v>
                </c:pt>
                <c:pt idx="143">
                  <c:v>5.7440401364192047E-3</c:v>
                </c:pt>
                <c:pt idx="144">
                  <c:v>5.7440401364192047E-3</c:v>
                </c:pt>
                <c:pt idx="145">
                  <c:v>5.7440401364192047E-3</c:v>
                </c:pt>
                <c:pt idx="146">
                  <c:v>5.7440401364192047E-3</c:v>
                </c:pt>
                <c:pt idx="147">
                  <c:v>5.7440401364192047E-3</c:v>
                </c:pt>
                <c:pt idx="148">
                  <c:v>5.7440401364192047E-3</c:v>
                </c:pt>
                <c:pt idx="149">
                  <c:v>5.7440401364192047E-3</c:v>
                </c:pt>
                <c:pt idx="150">
                  <c:v>5.7440401364192047E-3</c:v>
                </c:pt>
                <c:pt idx="151">
                  <c:v>5.8280545141184241E-3</c:v>
                </c:pt>
                <c:pt idx="152">
                  <c:v>6.2386025800175889E-3</c:v>
                </c:pt>
                <c:pt idx="153">
                  <c:v>6.7859017415401492E-3</c:v>
                </c:pt>
                <c:pt idx="154">
                  <c:v>7.1772637344798638E-3</c:v>
                </c:pt>
                <c:pt idx="155">
                  <c:v>7.3252908455313619E-3</c:v>
                </c:pt>
                <c:pt idx="156">
                  <c:v>7.3252908455313619E-3</c:v>
                </c:pt>
                <c:pt idx="157">
                  <c:v>7.3252908455313619E-3</c:v>
                </c:pt>
                <c:pt idx="158">
                  <c:v>7.3252908455313619E-3</c:v>
                </c:pt>
                <c:pt idx="159">
                  <c:v>7.3252908455313619E-3</c:v>
                </c:pt>
                <c:pt idx="160">
                  <c:v>7.3252908455313619E-3</c:v>
                </c:pt>
                <c:pt idx="161">
                  <c:v>7.3252908455313619E-3</c:v>
                </c:pt>
                <c:pt idx="162">
                  <c:v>7.3252908455313619E-3</c:v>
                </c:pt>
                <c:pt idx="163">
                  <c:v>7.3252908455313619E-3</c:v>
                </c:pt>
                <c:pt idx="164">
                  <c:v>7.3252908455313619E-3</c:v>
                </c:pt>
                <c:pt idx="165">
                  <c:v>7.3252908455313619E-3</c:v>
                </c:pt>
                <c:pt idx="166">
                  <c:v>7.3252908455313619E-3</c:v>
                </c:pt>
                <c:pt idx="167">
                  <c:v>7.3252908455313619E-3</c:v>
                </c:pt>
                <c:pt idx="168">
                  <c:v>7.3252908455313619E-3</c:v>
                </c:pt>
                <c:pt idx="169">
                  <c:v>7.3252908455313619E-3</c:v>
                </c:pt>
                <c:pt idx="170">
                  <c:v>7.3252908455313619E-3</c:v>
                </c:pt>
                <c:pt idx="171">
                  <c:v>7.4512661105934483E-3</c:v>
                </c:pt>
                <c:pt idx="172">
                  <c:v>7.9288769614054826E-3</c:v>
                </c:pt>
                <c:pt idx="173">
                  <c:v>8.4998351670395166E-3</c:v>
                </c:pt>
                <c:pt idx="174">
                  <c:v>8.8227164824106717E-3</c:v>
                </c:pt>
                <c:pt idx="175">
                  <c:v>8.8548853056576518E-3</c:v>
                </c:pt>
                <c:pt idx="176">
                  <c:v>8.8548853056576518E-3</c:v>
                </c:pt>
                <c:pt idx="177">
                  <c:v>8.8548853056576518E-3</c:v>
                </c:pt>
                <c:pt idx="178">
                  <c:v>8.8548853056576518E-3</c:v>
                </c:pt>
                <c:pt idx="179">
                  <c:v>8.8548853056576518E-3</c:v>
                </c:pt>
                <c:pt idx="180">
                  <c:v>8.8548853056576518E-3</c:v>
                </c:pt>
                <c:pt idx="181">
                  <c:v>8.8548853056576518E-3</c:v>
                </c:pt>
                <c:pt idx="182">
                  <c:v>8.8548853056576518E-3</c:v>
                </c:pt>
                <c:pt idx="183">
                  <c:v>8.9779007338234625E-3</c:v>
                </c:pt>
                <c:pt idx="184">
                  <c:v>9.2142753095783587E-3</c:v>
                </c:pt>
                <c:pt idx="185">
                  <c:v>9.4572843497818613E-3</c:v>
                </c:pt>
                <c:pt idx="186">
                  <c:v>9.6508440962708875E-3</c:v>
                </c:pt>
                <c:pt idx="187">
                  <c:v>9.7823568764613868E-3</c:v>
                </c:pt>
                <c:pt idx="188">
                  <c:v>9.8674502103968838E-3</c:v>
                </c:pt>
                <c:pt idx="189">
                  <c:v>9.9188020050537118E-3</c:v>
                </c:pt>
                <c:pt idx="190">
                  <c:v>9.9414066105215151E-3</c:v>
                </c:pt>
                <c:pt idx="191">
                  <c:v>9.9471142670020871E-3</c:v>
                </c:pt>
                <c:pt idx="192">
                  <c:v>9.9471142670020871E-3</c:v>
                </c:pt>
                <c:pt idx="193">
                  <c:v>9.9471142670020871E-3</c:v>
                </c:pt>
                <c:pt idx="194">
                  <c:v>9.9471142670020871E-3</c:v>
                </c:pt>
                <c:pt idx="195">
                  <c:v>9.9471142670020871E-3</c:v>
                </c:pt>
                <c:pt idx="196">
                  <c:v>9.9471142670020871E-3</c:v>
                </c:pt>
                <c:pt idx="197">
                  <c:v>9.9471142670020871E-3</c:v>
                </c:pt>
                <c:pt idx="198">
                  <c:v>9.9471142670020871E-3</c:v>
                </c:pt>
                <c:pt idx="199">
                  <c:v>9.9471142670020871E-3</c:v>
                </c:pt>
                <c:pt idx="200">
                  <c:v>9.9471142670020871E-3</c:v>
                </c:pt>
                <c:pt idx="201">
                  <c:v>9.9471142670020871E-3</c:v>
                </c:pt>
                <c:pt idx="202">
                  <c:v>9.9471142670020871E-3</c:v>
                </c:pt>
                <c:pt idx="203">
                  <c:v>9.9471142670020871E-3</c:v>
                </c:pt>
                <c:pt idx="204">
                  <c:v>9.9471142670020871E-3</c:v>
                </c:pt>
                <c:pt idx="205">
                  <c:v>9.9471142670020871E-3</c:v>
                </c:pt>
                <c:pt idx="206">
                  <c:v>9.9471142670020871E-3</c:v>
                </c:pt>
                <c:pt idx="207">
                  <c:v>9.9471142670020871E-3</c:v>
                </c:pt>
                <c:pt idx="208">
                  <c:v>9.9471142670020871E-3</c:v>
                </c:pt>
                <c:pt idx="209">
                  <c:v>9.9471142670020871E-3</c:v>
                </c:pt>
                <c:pt idx="210">
                  <c:v>9.9471142670020871E-3</c:v>
                </c:pt>
                <c:pt idx="211">
                  <c:v>9.9471142670020871E-3</c:v>
                </c:pt>
                <c:pt idx="212">
                  <c:v>9.9471142670020871E-3</c:v>
                </c:pt>
                <c:pt idx="213">
                  <c:v>9.9471142670020871E-3</c:v>
                </c:pt>
                <c:pt idx="214">
                  <c:v>9.9471142670020871E-3</c:v>
                </c:pt>
                <c:pt idx="215">
                  <c:v>9.9471142670020871E-3</c:v>
                </c:pt>
                <c:pt idx="216">
                  <c:v>9.9471142670020871E-3</c:v>
                </c:pt>
                <c:pt idx="217">
                  <c:v>9.9471142670020871E-3</c:v>
                </c:pt>
                <c:pt idx="218">
                  <c:v>9.9471142670020871E-3</c:v>
                </c:pt>
                <c:pt idx="219">
                  <c:v>9.9471142670020871E-3</c:v>
                </c:pt>
                <c:pt idx="220">
                  <c:v>9.9471142670020871E-3</c:v>
                </c:pt>
                <c:pt idx="221">
                  <c:v>9.9471142670020871E-3</c:v>
                </c:pt>
                <c:pt idx="222">
                  <c:v>9.9471142670020871E-3</c:v>
                </c:pt>
                <c:pt idx="223">
                  <c:v>9.9471142670020871E-3</c:v>
                </c:pt>
                <c:pt idx="224">
                  <c:v>9.9471142670020871E-3</c:v>
                </c:pt>
                <c:pt idx="225">
                  <c:v>9.9471142670020871E-3</c:v>
                </c:pt>
                <c:pt idx="226">
                  <c:v>9.9471142670020871E-3</c:v>
                </c:pt>
                <c:pt idx="227">
                  <c:v>9.9471142670020871E-3</c:v>
                </c:pt>
                <c:pt idx="228">
                  <c:v>9.9471142670020871E-3</c:v>
                </c:pt>
                <c:pt idx="229">
                  <c:v>9.9471142670020871E-3</c:v>
                </c:pt>
                <c:pt idx="230">
                  <c:v>9.9471142670020871E-3</c:v>
                </c:pt>
                <c:pt idx="231">
                  <c:v>9.9471142670020871E-3</c:v>
                </c:pt>
                <c:pt idx="232">
                  <c:v>9.9471142670020871E-3</c:v>
                </c:pt>
                <c:pt idx="233">
                  <c:v>1.0136276463084563E-2</c:v>
                </c:pt>
                <c:pt idx="234">
                  <c:v>1.0418014713280519E-2</c:v>
                </c:pt>
                <c:pt idx="235">
                  <c:v>1.0578310894202206E-2</c:v>
                </c:pt>
                <c:pt idx="236">
                  <c:v>1.0578310894202206E-2</c:v>
                </c:pt>
                <c:pt idx="237">
                  <c:v>1.0578310894202206E-2</c:v>
                </c:pt>
                <c:pt idx="238">
                  <c:v>1.0626762778125355E-2</c:v>
                </c:pt>
                <c:pt idx="239">
                  <c:v>1.0922467234810579E-2</c:v>
                </c:pt>
                <c:pt idx="240">
                  <c:v>1.1375440955878266E-2</c:v>
                </c:pt>
                <c:pt idx="241">
                  <c:v>1.1734402800826141E-2</c:v>
                </c:pt>
                <c:pt idx="242">
                  <c:v>1.2046056235207214E-2</c:v>
                </c:pt>
                <c:pt idx="243">
                  <c:v>1.2385540884395297E-2</c:v>
                </c:pt>
                <c:pt idx="244">
                  <c:v>1.268695775383894E-2</c:v>
                </c:pt>
                <c:pt idx="245">
                  <c:v>1.3055776372437608E-2</c:v>
                </c:pt>
                <c:pt idx="246">
                  <c:v>1.3525096086550406E-2</c:v>
                </c:pt>
                <c:pt idx="247">
                  <c:v>1.3905790913840128E-2</c:v>
                </c:pt>
                <c:pt idx="248">
                  <c:v>1.4077523564731421E-2</c:v>
                </c:pt>
                <c:pt idx="249">
                  <c:v>1.4094844001358965E-2</c:v>
                </c:pt>
                <c:pt idx="250">
                  <c:v>1.4094844001358965E-2</c:v>
                </c:pt>
                <c:pt idx="251">
                  <c:v>1.4123026486066104E-2</c:v>
                </c:pt>
                <c:pt idx="252">
                  <c:v>1.413415994107254E-2</c:v>
                </c:pt>
                <c:pt idx="253">
                  <c:v>1.413415994107254E-2</c:v>
                </c:pt>
                <c:pt idx="254">
                  <c:v>1.413415994107254E-2</c:v>
                </c:pt>
                <c:pt idx="255">
                  <c:v>1.4165243765987571E-2</c:v>
                </c:pt>
                <c:pt idx="256">
                  <c:v>1.4230224032866621E-2</c:v>
                </c:pt>
                <c:pt idx="257">
                  <c:v>1.4230224032866621E-2</c:v>
                </c:pt>
                <c:pt idx="258">
                  <c:v>1.4230224032866621E-2</c:v>
                </c:pt>
                <c:pt idx="259">
                  <c:v>1.4230224032866621E-2</c:v>
                </c:pt>
                <c:pt idx="260">
                  <c:v>1.4230224032866621E-2</c:v>
                </c:pt>
                <c:pt idx="261">
                  <c:v>1.4230224032866621E-2</c:v>
                </c:pt>
                <c:pt idx="262">
                  <c:v>1.4230224032866621E-2</c:v>
                </c:pt>
                <c:pt idx="263">
                  <c:v>1.4230224032866621E-2</c:v>
                </c:pt>
                <c:pt idx="264">
                  <c:v>1.4230224032866621E-2</c:v>
                </c:pt>
                <c:pt idx="265">
                  <c:v>1.4230224032866621E-2</c:v>
                </c:pt>
                <c:pt idx="266">
                  <c:v>1.4230224032866621E-2</c:v>
                </c:pt>
                <c:pt idx="267">
                  <c:v>1.4230224032866621E-2</c:v>
                </c:pt>
                <c:pt idx="268">
                  <c:v>1.4230224032866621E-2</c:v>
                </c:pt>
                <c:pt idx="269">
                  <c:v>1.4230224032866621E-2</c:v>
                </c:pt>
                <c:pt idx="270">
                  <c:v>1.4230224032866621E-2</c:v>
                </c:pt>
                <c:pt idx="271">
                  <c:v>1.4230224032866621E-2</c:v>
                </c:pt>
                <c:pt idx="272">
                  <c:v>1.4230224032866621E-2</c:v>
                </c:pt>
                <c:pt idx="273">
                  <c:v>1.4231941272284254E-2</c:v>
                </c:pt>
                <c:pt idx="274">
                  <c:v>1.4566520807368651E-2</c:v>
                </c:pt>
                <c:pt idx="275">
                  <c:v>1.5027249696444998E-2</c:v>
                </c:pt>
                <c:pt idx="276">
                  <c:v>1.553893430524789E-2</c:v>
                </c:pt>
                <c:pt idx="277">
                  <c:v>1.60778152250836E-2</c:v>
                </c:pt>
                <c:pt idx="278">
                  <c:v>1.6727528287114834E-2</c:v>
                </c:pt>
                <c:pt idx="279">
                  <c:v>1.7313163573618933E-2</c:v>
                </c:pt>
                <c:pt idx="280">
                  <c:v>1.7547320241685822E-2</c:v>
                </c:pt>
                <c:pt idx="281">
                  <c:v>1.7547320241685822E-2</c:v>
                </c:pt>
                <c:pt idx="282">
                  <c:v>1.7547320241685822E-2</c:v>
                </c:pt>
                <c:pt idx="283">
                  <c:v>1.7547320241685822E-2</c:v>
                </c:pt>
                <c:pt idx="284">
                  <c:v>1.7547320241685822E-2</c:v>
                </c:pt>
                <c:pt idx="285">
                  <c:v>1.7547320241685822E-2</c:v>
                </c:pt>
                <c:pt idx="286">
                  <c:v>1.7547320241685822E-2</c:v>
                </c:pt>
                <c:pt idx="287">
                  <c:v>1.7547320241685822E-2</c:v>
                </c:pt>
                <c:pt idx="288">
                  <c:v>1.7547320241685822E-2</c:v>
                </c:pt>
                <c:pt idx="289">
                  <c:v>1.7547320241685822E-2</c:v>
                </c:pt>
                <c:pt idx="290">
                  <c:v>1.7547320241685822E-2</c:v>
                </c:pt>
                <c:pt idx="291">
                  <c:v>1.7547320241685822E-2</c:v>
                </c:pt>
                <c:pt idx="292">
                  <c:v>1.7547320241685822E-2</c:v>
                </c:pt>
                <c:pt idx="293">
                  <c:v>1.7547320241685822E-2</c:v>
                </c:pt>
                <c:pt idx="294">
                  <c:v>1.7547320241685822E-2</c:v>
                </c:pt>
                <c:pt idx="295">
                  <c:v>1.7547320241685822E-2</c:v>
                </c:pt>
                <c:pt idx="296">
                  <c:v>1.7547320241685822E-2</c:v>
                </c:pt>
                <c:pt idx="297">
                  <c:v>1.7547320241685822E-2</c:v>
                </c:pt>
                <c:pt idx="298">
                  <c:v>1.7547320241685822E-2</c:v>
                </c:pt>
                <c:pt idx="299">
                  <c:v>1.7547320241685822E-2</c:v>
                </c:pt>
                <c:pt idx="300">
                  <c:v>1.7547320241685822E-2</c:v>
                </c:pt>
                <c:pt idx="301">
                  <c:v>1.7547320241685822E-2</c:v>
                </c:pt>
                <c:pt idx="302">
                  <c:v>1.7547320241685822E-2</c:v>
                </c:pt>
                <c:pt idx="303">
                  <c:v>1.7547320241685822E-2</c:v>
                </c:pt>
                <c:pt idx="304">
                  <c:v>1.7628145945605873E-2</c:v>
                </c:pt>
                <c:pt idx="305">
                  <c:v>1.7772736596550962E-2</c:v>
                </c:pt>
                <c:pt idx="306">
                  <c:v>1.7855411941423167E-2</c:v>
                </c:pt>
                <c:pt idx="307">
                  <c:v>1.7855411941423167E-2</c:v>
                </c:pt>
                <c:pt idx="308">
                  <c:v>1.7855411941423167E-2</c:v>
                </c:pt>
                <c:pt idx="309">
                  <c:v>1.7855411941423167E-2</c:v>
                </c:pt>
                <c:pt idx="310">
                  <c:v>1.7855411941423167E-2</c:v>
                </c:pt>
                <c:pt idx="311">
                  <c:v>1.7855411941423167E-2</c:v>
                </c:pt>
                <c:pt idx="312">
                  <c:v>1.7860402336583682E-2</c:v>
                </c:pt>
                <c:pt idx="313">
                  <c:v>1.7943090564608733E-2</c:v>
                </c:pt>
                <c:pt idx="314">
                  <c:v>1.8077240686862481E-2</c:v>
                </c:pt>
                <c:pt idx="315">
                  <c:v>1.8208019754846337E-2</c:v>
                </c:pt>
                <c:pt idx="316">
                  <c:v>1.8306912904568408E-2</c:v>
                </c:pt>
                <c:pt idx="317">
                  <c:v>1.8431210628522342E-2</c:v>
                </c:pt>
                <c:pt idx="318">
                  <c:v>1.861171069927104E-2</c:v>
                </c:pt>
                <c:pt idx="319">
                  <c:v>1.8798553143623629E-2</c:v>
                </c:pt>
                <c:pt idx="320">
                  <c:v>1.8861229802711859E-2</c:v>
                </c:pt>
                <c:pt idx="321">
                  <c:v>1.8861229802711859E-2</c:v>
                </c:pt>
                <c:pt idx="322">
                  <c:v>1.8861229802711859E-2</c:v>
                </c:pt>
                <c:pt idx="323">
                  <c:v>1.8861229802711859E-2</c:v>
                </c:pt>
                <c:pt idx="324">
                  <c:v>1.8861229802711859E-2</c:v>
                </c:pt>
                <c:pt idx="325">
                  <c:v>1.8861229802711859E-2</c:v>
                </c:pt>
                <c:pt idx="326">
                  <c:v>1.8861229802711859E-2</c:v>
                </c:pt>
                <c:pt idx="327">
                  <c:v>1.8861229802711859E-2</c:v>
                </c:pt>
                <c:pt idx="328">
                  <c:v>1.8966531009674069E-2</c:v>
                </c:pt>
                <c:pt idx="329">
                  <c:v>1.9221015490839006E-2</c:v>
                </c:pt>
                <c:pt idx="330">
                  <c:v>1.9328191977361717E-2</c:v>
                </c:pt>
                <c:pt idx="331">
                  <c:v>1.9328191977361717E-2</c:v>
                </c:pt>
                <c:pt idx="332">
                  <c:v>1.9328191977361717E-2</c:v>
                </c:pt>
                <c:pt idx="333">
                  <c:v>1.9328191977361717E-2</c:v>
                </c:pt>
                <c:pt idx="334">
                  <c:v>1.9328191977361717E-2</c:v>
                </c:pt>
                <c:pt idx="335">
                  <c:v>1.9328191977361717E-2</c:v>
                </c:pt>
                <c:pt idx="336">
                  <c:v>1.9328191977361717E-2</c:v>
                </c:pt>
                <c:pt idx="337">
                  <c:v>1.9328191977361717E-2</c:v>
                </c:pt>
                <c:pt idx="338">
                  <c:v>1.9328191977361717E-2</c:v>
                </c:pt>
                <c:pt idx="339">
                  <c:v>1.9328191977361717E-2</c:v>
                </c:pt>
                <c:pt idx="340">
                  <c:v>1.9328191977361717E-2</c:v>
                </c:pt>
                <c:pt idx="341">
                  <c:v>1.9328191977361717E-2</c:v>
                </c:pt>
                <c:pt idx="342">
                  <c:v>1.9328191977361717E-2</c:v>
                </c:pt>
                <c:pt idx="343">
                  <c:v>1.9328191977361717E-2</c:v>
                </c:pt>
                <c:pt idx="344">
                  <c:v>1.9328191977361717E-2</c:v>
                </c:pt>
                <c:pt idx="345">
                  <c:v>1.9328191977361717E-2</c:v>
                </c:pt>
                <c:pt idx="346">
                  <c:v>1.9328191977361717E-2</c:v>
                </c:pt>
                <c:pt idx="347">
                  <c:v>1.9328191977361717E-2</c:v>
                </c:pt>
                <c:pt idx="348">
                  <c:v>1.9328191977361717E-2</c:v>
                </c:pt>
                <c:pt idx="349">
                  <c:v>1.9328191977361717E-2</c:v>
                </c:pt>
                <c:pt idx="350">
                  <c:v>1.9328191977361717E-2</c:v>
                </c:pt>
                <c:pt idx="351">
                  <c:v>1.9328191977361717E-2</c:v>
                </c:pt>
                <c:pt idx="352">
                  <c:v>1.9328191977361717E-2</c:v>
                </c:pt>
                <c:pt idx="353">
                  <c:v>1.9328191977361717E-2</c:v>
                </c:pt>
                <c:pt idx="354">
                  <c:v>1.9328191977361717E-2</c:v>
                </c:pt>
                <c:pt idx="355">
                  <c:v>1.9328191977361717E-2</c:v>
                </c:pt>
                <c:pt idx="356">
                  <c:v>1.9328191977361717E-2</c:v>
                </c:pt>
                <c:pt idx="357">
                  <c:v>1.9328191977361717E-2</c:v>
                </c:pt>
                <c:pt idx="358">
                  <c:v>1.9328191977361717E-2</c:v>
                </c:pt>
                <c:pt idx="359">
                  <c:v>1.9438728431813077E-2</c:v>
                </c:pt>
                <c:pt idx="360">
                  <c:v>1.9593742618846145E-2</c:v>
                </c:pt>
                <c:pt idx="361">
                  <c:v>1.9698664030990416E-2</c:v>
                </c:pt>
                <c:pt idx="362">
                  <c:v>1.9735196807123972E-2</c:v>
                </c:pt>
                <c:pt idx="363">
                  <c:v>1.9735196807123972E-2</c:v>
                </c:pt>
                <c:pt idx="364">
                  <c:v>1.9735196807123972E-2</c:v>
                </c:pt>
                <c:pt idx="365">
                  <c:v>1.9735196807123972E-2</c:v>
                </c:pt>
                <c:pt idx="366">
                  <c:v>1.9735196807123972E-2</c:v>
                </c:pt>
                <c:pt idx="367">
                  <c:v>1.9735196807123972E-2</c:v>
                </c:pt>
                <c:pt idx="368">
                  <c:v>1.9735196807123972E-2</c:v>
                </c:pt>
                <c:pt idx="369">
                  <c:v>1.9735196807123972E-2</c:v>
                </c:pt>
                <c:pt idx="370">
                  <c:v>1.9735196807123972E-2</c:v>
                </c:pt>
                <c:pt idx="371">
                  <c:v>1.9735196807123972E-2</c:v>
                </c:pt>
                <c:pt idx="372">
                  <c:v>1.9849269458910152E-2</c:v>
                </c:pt>
                <c:pt idx="373">
                  <c:v>2.0131698313398557E-2</c:v>
                </c:pt>
                <c:pt idx="374">
                  <c:v>2.0409026762651074E-2</c:v>
                </c:pt>
                <c:pt idx="375">
                  <c:v>2.0589836637141982E-2</c:v>
                </c:pt>
                <c:pt idx="376">
                  <c:v>2.0684686540374513E-2</c:v>
                </c:pt>
                <c:pt idx="377">
                  <c:v>2.0730826054266332E-2</c:v>
                </c:pt>
                <c:pt idx="378">
                  <c:v>2.075063096881934E-2</c:v>
                </c:pt>
                <c:pt idx="379">
                  <c:v>2.0756940435181521E-2</c:v>
                </c:pt>
                <c:pt idx="380">
                  <c:v>2.0766844169492885E-2</c:v>
                </c:pt>
                <c:pt idx="381">
                  <c:v>2.0782354697196703E-2</c:v>
                </c:pt>
                <c:pt idx="382">
                  <c:v>2.0796275050539961E-2</c:v>
                </c:pt>
                <c:pt idx="383">
                  <c:v>2.0808953075929889E-2</c:v>
                </c:pt>
                <c:pt idx="384">
                  <c:v>2.0818177948852715E-2</c:v>
                </c:pt>
                <c:pt idx="385">
                  <c:v>2.082048829468796E-2</c:v>
                </c:pt>
                <c:pt idx="386">
                  <c:v>2.082048829468796E-2</c:v>
                </c:pt>
                <c:pt idx="387">
                  <c:v>2.082048829468796E-2</c:v>
                </c:pt>
                <c:pt idx="388">
                  <c:v>2.082048829468796E-2</c:v>
                </c:pt>
                <c:pt idx="389">
                  <c:v>2.082048829468796E-2</c:v>
                </c:pt>
                <c:pt idx="390">
                  <c:v>2.082048829468796E-2</c:v>
                </c:pt>
                <c:pt idx="391">
                  <c:v>2.082048829468796E-2</c:v>
                </c:pt>
                <c:pt idx="392">
                  <c:v>2.082048829468796E-2</c:v>
                </c:pt>
                <c:pt idx="393">
                  <c:v>2.082048829468796E-2</c:v>
                </c:pt>
                <c:pt idx="394">
                  <c:v>2.082048829468796E-2</c:v>
                </c:pt>
                <c:pt idx="395">
                  <c:v>2.082048829468796E-2</c:v>
                </c:pt>
                <c:pt idx="396">
                  <c:v>2.082048829468796E-2</c:v>
                </c:pt>
                <c:pt idx="397">
                  <c:v>2.082048829468796E-2</c:v>
                </c:pt>
                <c:pt idx="398">
                  <c:v>2.082048829468796E-2</c:v>
                </c:pt>
                <c:pt idx="399">
                  <c:v>2.082048829468796E-2</c:v>
                </c:pt>
                <c:pt idx="400">
                  <c:v>2.082048829468796E-2</c:v>
                </c:pt>
                <c:pt idx="401">
                  <c:v>2.082048829468796E-2</c:v>
                </c:pt>
                <c:pt idx="402">
                  <c:v>2.0874097458752256E-2</c:v>
                </c:pt>
                <c:pt idx="403">
                  <c:v>2.0992882462010764E-2</c:v>
                </c:pt>
                <c:pt idx="404">
                  <c:v>2.1091603288417575E-2</c:v>
                </c:pt>
                <c:pt idx="405">
                  <c:v>2.1173026226476245E-2</c:v>
                </c:pt>
                <c:pt idx="406">
                  <c:v>2.1265365217942339E-2</c:v>
                </c:pt>
                <c:pt idx="407">
                  <c:v>2.1359837658799521E-2</c:v>
                </c:pt>
                <c:pt idx="408">
                  <c:v>2.1418862164017741E-2</c:v>
                </c:pt>
                <c:pt idx="409">
                  <c:v>2.1418862164017741E-2</c:v>
                </c:pt>
                <c:pt idx="410">
                  <c:v>2.1418862164017741E-2</c:v>
                </c:pt>
                <c:pt idx="411">
                  <c:v>2.1418862164017741E-2</c:v>
                </c:pt>
                <c:pt idx="412">
                  <c:v>2.1418862164017741E-2</c:v>
                </c:pt>
                <c:pt idx="413">
                  <c:v>2.1418862164017741E-2</c:v>
                </c:pt>
                <c:pt idx="414">
                  <c:v>2.1418862164017741E-2</c:v>
                </c:pt>
                <c:pt idx="415">
                  <c:v>2.1418862164017741E-2</c:v>
                </c:pt>
                <c:pt idx="416">
                  <c:v>2.1418862164017741E-2</c:v>
                </c:pt>
                <c:pt idx="417">
                  <c:v>2.1418862164017741E-2</c:v>
                </c:pt>
                <c:pt idx="418">
                  <c:v>2.1418862164017741E-2</c:v>
                </c:pt>
                <c:pt idx="419">
                  <c:v>2.14191709501532E-2</c:v>
                </c:pt>
                <c:pt idx="420">
                  <c:v>2.1455622266496222E-2</c:v>
                </c:pt>
                <c:pt idx="421">
                  <c:v>2.1455622266496222E-2</c:v>
                </c:pt>
                <c:pt idx="422">
                  <c:v>2.1455622266496222E-2</c:v>
                </c:pt>
                <c:pt idx="423">
                  <c:v>2.1455622266496222E-2</c:v>
                </c:pt>
                <c:pt idx="424">
                  <c:v>2.1455622266496222E-2</c:v>
                </c:pt>
                <c:pt idx="425">
                  <c:v>2.1455622266496222E-2</c:v>
                </c:pt>
                <c:pt idx="426">
                  <c:v>2.1455622266496222E-2</c:v>
                </c:pt>
                <c:pt idx="427">
                  <c:v>2.1455622266496222E-2</c:v>
                </c:pt>
                <c:pt idx="428">
                  <c:v>2.1455622266496222E-2</c:v>
                </c:pt>
                <c:pt idx="429">
                  <c:v>2.1455622266496222E-2</c:v>
                </c:pt>
                <c:pt idx="430">
                  <c:v>2.1455622266496222E-2</c:v>
                </c:pt>
                <c:pt idx="431">
                  <c:v>2.1455622266496222E-2</c:v>
                </c:pt>
                <c:pt idx="432">
                  <c:v>2.1455622266496222E-2</c:v>
                </c:pt>
                <c:pt idx="433">
                  <c:v>2.1455622266496222E-2</c:v>
                </c:pt>
                <c:pt idx="434">
                  <c:v>2.1455622266496222E-2</c:v>
                </c:pt>
                <c:pt idx="435">
                  <c:v>2.1479613308241972E-2</c:v>
                </c:pt>
                <c:pt idx="436">
                  <c:v>2.1673122975126455E-2</c:v>
                </c:pt>
                <c:pt idx="437">
                  <c:v>2.2030251223613205E-2</c:v>
                </c:pt>
                <c:pt idx="438">
                  <c:v>2.2493785257552277E-2</c:v>
                </c:pt>
                <c:pt idx="439">
                  <c:v>2.2947247897628902E-2</c:v>
                </c:pt>
                <c:pt idx="440">
                  <c:v>2.3285010693531696E-2</c:v>
                </c:pt>
                <c:pt idx="441">
                  <c:v>2.3455980492618905E-2</c:v>
                </c:pt>
                <c:pt idx="442">
                  <c:v>2.3510781668894375E-2</c:v>
                </c:pt>
                <c:pt idx="443">
                  <c:v>2.3519008116379556E-2</c:v>
                </c:pt>
                <c:pt idx="444">
                  <c:v>2.3519008116379556E-2</c:v>
                </c:pt>
                <c:pt idx="445">
                  <c:v>2.3519008116379556E-2</c:v>
                </c:pt>
                <c:pt idx="446">
                  <c:v>2.3519008116379556E-2</c:v>
                </c:pt>
                <c:pt idx="447">
                  <c:v>2.3519008116379556E-2</c:v>
                </c:pt>
                <c:pt idx="448">
                  <c:v>2.3519008116379556E-2</c:v>
                </c:pt>
                <c:pt idx="449">
                  <c:v>2.3519008116379556E-2</c:v>
                </c:pt>
                <c:pt idx="450">
                  <c:v>2.3519008116379556E-2</c:v>
                </c:pt>
                <c:pt idx="451">
                  <c:v>2.3519008116379556E-2</c:v>
                </c:pt>
                <c:pt idx="452">
                  <c:v>2.3519008116379556E-2</c:v>
                </c:pt>
                <c:pt idx="453">
                  <c:v>2.3519008116379556E-2</c:v>
                </c:pt>
                <c:pt idx="454">
                  <c:v>2.3519008116379556E-2</c:v>
                </c:pt>
                <c:pt idx="455">
                  <c:v>2.3519008116379556E-2</c:v>
                </c:pt>
                <c:pt idx="456">
                  <c:v>2.3519008116379556E-2</c:v>
                </c:pt>
                <c:pt idx="457">
                  <c:v>2.3519008116379556E-2</c:v>
                </c:pt>
                <c:pt idx="458">
                  <c:v>2.3519008116379556E-2</c:v>
                </c:pt>
                <c:pt idx="459">
                  <c:v>2.3519008116379556E-2</c:v>
                </c:pt>
                <c:pt idx="460">
                  <c:v>2.3519008116379556E-2</c:v>
                </c:pt>
                <c:pt idx="461">
                  <c:v>2.3519008116379556E-2</c:v>
                </c:pt>
                <c:pt idx="462">
                  <c:v>2.3519008116379556E-2</c:v>
                </c:pt>
                <c:pt idx="463">
                  <c:v>2.3519008116379556E-2</c:v>
                </c:pt>
                <c:pt idx="464">
                  <c:v>2.3519008116379556E-2</c:v>
                </c:pt>
                <c:pt idx="465">
                  <c:v>2.3519008116379556E-2</c:v>
                </c:pt>
                <c:pt idx="466">
                  <c:v>2.3519008116379556E-2</c:v>
                </c:pt>
                <c:pt idx="467">
                  <c:v>2.3519008116379556E-2</c:v>
                </c:pt>
                <c:pt idx="468">
                  <c:v>2.3519008116379556E-2</c:v>
                </c:pt>
                <c:pt idx="469">
                  <c:v>2.3519008116379556E-2</c:v>
                </c:pt>
                <c:pt idx="470">
                  <c:v>2.3519008116379556E-2</c:v>
                </c:pt>
                <c:pt idx="471">
                  <c:v>2.3519008116379556E-2</c:v>
                </c:pt>
                <c:pt idx="472">
                  <c:v>2.3519008116379556E-2</c:v>
                </c:pt>
                <c:pt idx="473">
                  <c:v>2.3519008116379556E-2</c:v>
                </c:pt>
                <c:pt idx="474">
                  <c:v>2.3519008116379556E-2</c:v>
                </c:pt>
                <c:pt idx="475">
                  <c:v>2.3519008116379556E-2</c:v>
                </c:pt>
                <c:pt idx="476">
                  <c:v>2.3519008116379556E-2</c:v>
                </c:pt>
                <c:pt idx="477">
                  <c:v>2.3519008116379556E-2</c:v>
                </c:pt>
                <c:pt idx="478">
                  <c:v>2.3519008116379556E-2</c:v>
                </c:pt>
                <c:pt idx="479">
                  <c:v>2.3519008116379556E-2</c:v>
                </c:pt>
                <c:pt idx="480">
                  <c:v>2.3519008116379556E-2</c:v>
                </c:pt>
                <c:pt idx="481">
                  <c:v>2.3519008116379556E-2</c:v>
                </c:pt>
                <c:pt idx="482">
                  <c:v>2.3519008116379556E-2</c:v>
                </c:pt>
                <c:pt idx="483">
                  <c:v>2.3519008116379556E-2</c:v>
                </c:pt>
                <c:pt idx="484">
                  <c:v>2.3519008116379556E-2</c:v>
                </c:pt>
                <c:pt idx="485">
                  <c:v>2.3519008116379556E-2</c:v>
                </c:pt>
                <c:pt idx="486">
                  <c:v>2.3519008116379556E-2</c:v>
                </c:pt>
                <c:pt idx="487">
                  <c:v>2.3519008116379556E-2</c:v>
                </c:pt>
                <c:pt idx="488">
                  <c:v>2.3519008116379556E-2</c:v>
                </c:pt>
                <c:pt idx="489">
                  <c:v>2.3519008116379556E-2</c:v>
                </c:pt>
                <c:pt idx="490">
                  <c:v>2.3519008116379556E-2</c:v>
                </c:pt>
                <c:pt idx="491">
                  <c:v>2.3519008116379556E-2</c:v>
                </c:pt>
                <c:pt idx="492">
                  <c:v>2.3519008116379556E-2</c:v>
                </c:pt>
                <c:pt idx="493">
                  <c:v>2.3519008116379556E-2</c:v>
                </c:pt>
                <c:pt idx="494">
                  <c:v>2.3519008116379556E-2</c:v>
                </c:pt>
                <c:pt idx="495">
                  <c:v>2.3519008116379556E-2</c:v>
                </c:pt>
                <c:pt idx="496">
                  <c:v>2.3519008116379556E-2</c:v>
                </c:pt>
                <c:pt idx="497">
                  <c:v>2.3519008116379556E-2</c:v>
                </c:pt>
                <c:pt idx="498">
                  <c:v>2.3519008116379556E-2</c:v>
                </c:pt>
                <c:pt idx="499">
                  <c:v>2.3519008116379556E-2</c:v>
                </c:pt>
                <c:pt idx="500">
                  <c:v>2.3519008116379556E-2</c:v>
                </c:pt>
                <c:pt idx="501">
                  <c:v>2.3519008116379556E-2</c:v>
                </c:pt>
                <c:pt idx="502">
                  <c:v>2.3519008116379556E-2</c:v>
                </c:pt>
                <c:pt idx="503">
                  <c:v>2.3519008116379556E-2</c:v>
                </c:pt>
                <c:pt idx="504">
                  <c:v>2.3519008116379556E-2</c:v>
                </c:pt>
                <c:pt idx="505">
                  <c:v>2.3519008116379556E-2</c:v>
                </c:pt>
                <c:pt idx="506">
                  <c:v>2.3519008116379556E-2</c:v>
                </c:pt>
                <c:pt idx="507">
                  <c:v>2.3519008116379556E-2</c:v>
                </c:pt>
                <c:pt idx="508">
                  <c:v>2.3519008116379556E-2</c:v>
                </c:pt>
                <c:pt idx="509">
                  <c:v>2.3519008116379556E-2</c:v>
                </c:pt>
                <c:pt idx="510">
                  <c:v>2.3519008116379556E-2</c:v>
                </c:pt>
                <c:pt idx="511">
                  <c:v>2.3519008116379556E-2</c:v>
                </c:pt>
                <c:pt idx="512">
                  <c:v>2.3519008116379556E-2</c:v>
                </c:pt>
                <c:pt idx="513">
                  <c:v>2.3519008116379556E-2</c:v>
                </c:pt>
                <c:pt idx="514">
                  <c:v>2.3519008116379556E-2</c:v>
                </c:pt>
                <c:pt idx="515">
                  <c:v>2.3519008116379556E-2</c:v>
                </c:pt>
                <c:pt idx="516">
                  <c:v>2.3519008116379556E-2</c:v>
                </c:pt>
                <c:pt idx="517">
                  <c:v>2.3519008116379556E-2</c:v>
                </c:pt>
                <c:pt idx="518">
                  <c:v>2.3519008116379556E-2</c:v>
                </c:pt>
                <c:pt idx="519">
                  <c:v>2.3519008116379556E-2</c:v>
                </c:pt>
                <c:pt idx="520">
                  <c:v>2.3524093220867959E-2</c:v>
                </c:pt>
                <c:pt idx="521">
                  <c:v>2.3558873523086426E-2</c:v>
                </c:pt>
                <c:pt idx="522">
                  <c:v>2.3614549274966107E-2</c:v>
                </c:pt>
                <c:pt idx="523">
                  <c:v>2.3728587480279055E-2</c:v>
                </c:pt>
                <c:pt idx="524">
                  <c:v>2.3927353262927754E-2</c:v>
                </c:pt>
                <c:pt idx="525">
                  <c:v>2.4149604786530658E-2</c:v>
                </c:pt>
                <c:pt idx="526">
                  <c:v>2.4291973085623305E-2</c:v>
                </c:pt>
                <c:pt idx="527">
                  <c:v>2.4340395102251913E-2</c:v>
                </c:pt>
                <c:pt idx="528">
                  <c:v>2.4349575863589747E-2</c:v>
                </c:pt>
                <c:pt idx="529">
                  <c:v>2.4351274731905122E-2</c:v>
                </c:pt>
                <c:pt idx="530">
                  <c:v>2.4351274731905122E-2</c:v>
                </c:pt>
                <c:pt idx="531">
                  <c:v>2.4351274731905122E-2</c:v>
                </c:pt>
                <c:pt idx="532">
                  <c:v>2.4351274731905122E-2</c:v>
                </c:pt>
                <c:pt idx="533">
                  <c:v>2.4351274731905122E-2</c:v>
                </c:pt>
                <c:pt idx="534">
                  <c:v>2.4351274731905122E-2</c:v>
                </c:pt>
                <c:pt idx="535">
                  <c:v>2.4351274731905122E-2</c:v>
                </c:pt>
                <c:pt idx="536">
                  <c:v>2.4351274731905122E-2</c:v>
                </c:pt>
                <c:pt idx="537">
                  <c:v>2.4351274731905122E-2</c:v>
                </c:pt>
                <c:pt idx="538">
                  <c:v>2.4351274731905122E-2</c:v>
                </c:pt>
                <c:pt idx="539">
                  <c:v>2.4351274731905122E-2</c:v>
                </c:pt>
                <c:pt idx="540">
                  <c:v>2.4351274731905122E-2</c:v>
                </c:pt>
                <c:pt idx="541">
                  <c:v>2.4351274731905122E-2</c:v>
                </c:pt>
                <c:pt idx="542">
                  <c:v>2.4351274731905122E-2</c:v>
                </c:pt>
                <c:pt idx="543">
                  <c:v>2.4351274731905122E-2</c:v>
                </c:pt>
                <c:pt idx="544">
                  <c:v>2.4382593957293811E-2</c:v>
                </c:pt>
                <c:pt idx="545">
                  <c:v>2.4509865994016659E-2</c:v>
                </c:pt>
                <c:pt idx="546">
                  <c:v>2.4643283766684138E-2</c:v>
                </c:pt>
                <c:pt idx="547">
                  <c:v>2.4718668190425241E-2</c:v>
                </c:pt>
                <c:pt idx="548">
                  <c:v>2.4754451175775075E-2</c:v>
                </c:pt>
                <c:pt idx="549">
                  <c:v>2.4769824694787636E-2</c:v>
                </c:pt>
                <c:pt idx="550">
                  <c:v>2.4775731143040873E-2</c:v>
                </c:pt>
                <c:pt idx="551">
                  <c:v>2.4775731143040873E-2</c:v>
                </c:pt>
                <c:pt idx="552">
                  <c:v>2.4775731143040873E-2</c:v>
                </c:pt>
                <c:pt idx="553">
                  <c:v>2.4775731143040873E-2</c:v>
                </c:pt>
                <c:pt idx="554">
                  <c:v>2.4775731143040873E-2</c:v>
                </c:pt>
                <c:pt idx="555">
                  <c:v>2.4775731143040873E-2</c:v>
                </c:pt>
                <c:pt idx="556">
                  <c:v>2.4775731143040873E-2</c:v>
                </c:pt>
                <c:pt idx="557">
                  <c:v>2.4775731143040873E-2</c:v>
                </c:pt>
                <c:pt idx="558">
                  <c:v>2.4775731143040873E-2</c:v>
                </c:pt>
                <c:pt idx="559">
                  <c:v>2.4775731143040873E-2</c:v>
                </c:pt>
                <c:pt idx="560">
                  <c:v>2.4775731143040873E-2</c:v>
                </c:pt>
                <c:pt idx="561">
                  <c:v>2.4775731143040873E-2</c:v>
                </c:pt>
                <c:pt idx="562">
                  <c:v>2.4775731143040873E-2</c:v>
                </c:pt>
                <c:pt idx="563">
                  <c:v>2.4781661917231388E-2</c:v>
                </c:pt>
                <c:pt idx="564">
                  <c:v>2.5023737346966106E-2</c:v>
                </c:pt>
                <c:pt idx="565">
                  <c:v>2.529154470496418E-2</c:v>
                </c:pt>
                <c:pt idx="566">
                  <c:v>2.541212852747619E-2</c:v>
                </c:pt>
                <c:pt idx="567">
                  <c:v>2.541212852747619E-2</c:v>
                </c:pt>
                <c:pt idx="568">
                  <c:v>2.541212852747619E-2</c:v>
                </c:pt>
                <c:pt idx="569">
                  <c:v>2.541212852747619E-2</c:v>
                </c:pt>
                <c:pt idx="570">
                  <c:v>2.541212852747619E-2</c:v>
                </c:pt>
                <c:pt idx="571">
                  <c:v>2.541212852747619E-2</c:v>
                </c:pt>
                <c:pt idx="572">
                  <c:v>2.541212852747619E-2</c:v>
                </c:pt>
                <c:pt idx="573">
                  <c:v>2.541212852747619E-2</c:v>
                </c:pt>
                <c:pt idx="574">
                  <c:v>2.541212852747619E-2</c:v>
                </c:pt>
                <c:pt idx="575">
                  <c:v>2.541212852747619E-2</c:v>
                </c:pt>
                <c:pt idx="576">
                  <c:v>2.541212852747619E-2</c:v>
                </c:pt>
                <c:pt idx="577">
                  <c:v>2.541212852747619E-2</c:v>
                </c:pt>
                <c:pt idx="578">
                  <c:v>2.541212852747619E-2</c:v>
                </c:pt>
                <c:pt idx="579">
                  <c:v>2.541212852747619E-2</c:v>
                </c:pt>
                <c:pt idx="580">
                  <c:v>2.541212852747619E-2</c:v>
                </c:pt>
                <c:pt idx="581">
                  <c:v>2.541212852747619E-2</c:v>
                </c:pt>
                <c:pt idx="582">
                  <c:v>2.541212852747619E-2</c:v>
                </c:pt>
                <c:pt idx="583">
                  <c:v>2.541212852747619E-2</c:v>
                </c:pt>
                <c:pt idx="584">
                  <c:v>2.541212852747619E-2</c:v>
                </c:pt>
                <c:pt idx="585">
                  <c:v>2.541212852747619E-2</c:v>
                </c:pt>
                <c:pt idx="586">
                  <c:v>2.541212852747619E-2</c:v>
                </c:pt>
                <c:pt idx="587">
                  <c:v>2.541212852747619E-2</c:v>
                </c:pt>
                <c:pt idx="588">
                  <c:v>2.541212852747619E-2</c:v>
                </c:pt>
                <c:pt idx="589">
                  <c:v>2.541212852747619E-2</c:v>
                </c:pt>
                <c:pt idx="590">
                  <c:v>2.541212852747619E-2</c:v>
                </c:pt>
                <c:pt idx="591">
                  <c:v>2.541212852747619E-2</c:v>
                </c:pt>
                <c:pt idx="592">
                  <c:v>2.541212852747619E-2</c:v>
                </c:pt>
                <c:pt idx="593">
                  <c:v>2.541212852747619E-2</c:v>
                </c:pt>
                <c:pt idx="594">
                  <c:v>2.541212852747619E-2</c:v>
                </c:pt>
                <c:pt idx="595">
                  <c:v>2.541212852747619E-2</c:v>
                </c:pt>
                <c:pt idx="596">
                  <c:v>2.541212852747619E-2</c:v>
                </c:pt>
                <c:pt idx="597">
                  <c:v>2.541212852747619E-2</c:v>
                </c:pt>
                <c:pt idx="598">
                  <c:v>2.541212852747619E-2</c:v>
                </c:pt>
                <c:pt idx="599">
                  <c:v>2.541212852747619E-2</c:v>
                </c:pt>
                <c:pt idx="600">
                  <c:v>2.541212852747619E-2</c:v>
                </c:pt>
                <c:pt idx="601">
                  <c:v>2.541212852747619E-2</c:v>
                </c:pt>
                <c:pt idx="602">
                  <c:v>2.541212852747619E-2</c:v>
                </c:pt>
                <c:pt idx="603">
                  <c:v>2.541212852747619E-2</c:v>
                </c:pt>
                <c:pt idx="604">
                  <c:v>2.541212852747619E-2</c:v>
                </c:pt>
                <c:pt idx="605">
                  <c:v>2.541212852747619E-2</c:v>
                </c:pt>
                <c:pt idx="606">
                  <c:v>2.541212852747619E-2</c:v>
                </c:pt>
                <c:pt idx="607">
                  <c:v>2.541212852747619E-2</c:v>
                </c:pt>
                <c:pt idx="608">
                  <c:v>2.541212852747619E-2</c:v>
                </c:pt>
                <c:pt idx="609">
                  <c:v>2.541212852747619E-2</c:v>
                </c:pt>
                <c:pt idx="610">
                  <c:v>2.541212852747619E-2</c:v>
                </c:pt>
                <c:pt idx="611">
                  <c:v>2.541212852747619E-2</c:v>
                </c:pt>
                <c:pt idx="612">
                  <c:v>2.541212852747619E-2</c:v>
                </c:pt>
                <c:pt idx="613">
                  <c:v>2.541212852747619E-2</c:v>
                </c:pt>
                <c:pt idx="614">
                  <c:v>2.541212852747619E-2</c:v>
                </c:pt>
                <c:pt idx="615">
                  <c:v>2.541212852747619E-2</c:v>
                </c:pt>
                <c:pt idx="616">
                  <c:v>2.541212852747619E-2</c:v>
                </c:pt>
                <c:pt idx="617">
                  <c:v>2.541212852747619E-2</c:v>
                </c:pt>
                <c:pt idx="618">
                  <c:v>2.541212852747619E-2</c:v>
                </c:pt>
                <c:pt idx="619">
                  <c:v>2.541212852747619E-2</c:v>
                </c:pt>
                <c:pt idx="620">
                  <c:v>2.54387514183681E-2</c:v>
                </c:pt>
                <c:pt idx="621">
                  <c:v>2.54387514183681E-2</c:v>
                </c:pt>
                <c:pt idx="622">
                  <c:v>2.54387514183681E-2</c:v>
                </c:pt>
                <c:pt idx="623">
                  <c:v>2.54387514183681E-2</c:v>
                </c:pt>
                <c:pt idx="624">
                  <c:v>2.54387514183681E-2</c:v>
                </c:pt>
                <c:pt idx="625">
                  <c:v>2.54387514183681E-2</c:v>
                </c:pt>
                <c:pt idx="626">
                  <c:v>2.54387514183681E-2</c:v>
                </c:pt>
                <c:pt idx="627">
                  <c:v>2.54387514183681E-2</c:v>
                </c:pt>
                <c:pt idx="628">
                  <c:v>2.54387514183681E-2</c:v>
                </c:pt>
                <c:pt idx="629">
                  <c:v>2.54387514183681E-2</c:v>
                </c:pt>
                <c:pt idx="630">
                  <c:v>2.54387514183681E-2</c:v>
                </c:pt>
                <c:pt idx="631">
                  <c:v>2.54387514183681E-2</c:v>
                </c:pt>
                <c:pt idx="632">
                  <c:v>2.54387514183681E-2</c:v>
                </c:pt>
                <c:pt idx="633">
                  <c:v>2.54387514183681E-2</c:v>
                </c:pt>
                <c:pt idx="634">
                  <c:v>2.54387514183681E-2</c:v>
                </c:pt>
                <c:pt idx="635">
                  <c:v>2.54387514183681E-2</c:v>
                </c:pt>
                <c:pt idx="636">
                  <c:v>2.54387514183681E-2</c:v>
                </c:pt>
                <c:pt idx="637">
                  <c:v>2.54387514183681E-2</c:v>
                </c:pt>
                <c:pt idx="638">
                  <c:v>2.54387514183681E-2</c:v>
                </c:pt>
                <c:pt idx="639">
                  <c:v>2.54387514183681E-2</c:v>
                </c:pt>
                <c:pt idx="640">
                  <c:v>2.54387514183681E-2</c:v>
                </c:pt>
                <c:pt idx="641">
                  <c:v>2.54387514183681E-2</c:v>
                </c:pt>
                <c:pt idx="642">
                  <c:v>2.54387514183681E-2</c:v>
                </c:pt>
                <c:pt idx="643">
                  <c:v>2.54387514183681E-2</c:v>
                </c:pt>
                <c:pt idx="644">
                  <c:v>2.54387514183681E-2</c:v>
                </c:pt>
                <c:pt idx="645">
                  <c:v>2.54387514183681E-2</c:v>
                </c:pt>
                <c:pt idx="646">
                  <c:v>2.54387514183681E-2</c:v>
                </c:pt>
                <c:pt idx="647">
                  <c:v>2.54387514183681E-2</c:v>
                </c:pt>
                <c:pt idx="648">
                  <c:v>2.54387514183681E-2</c:v>
                </c:pt>
                <c:pt idx="649">
                  <c:v>2.54387514183681E-2</c:v>
                </c:pt>
                <c:pt idx="650">
                  <c:v>2.54387514183681E-2</c:v>
                </c:pt>
                <c:pt idx="651">
                  <c:v>2.5513709491707316E-2</c:v>
                </c:pt>
                <c:pt idx="652">
                  <c:v>2.5797325014676555E-2</c:v>
                </c:pt>
                <c:pt idx="653">
                  <c:v>2.610787962943175E-2</c:v>
                </c:pt>
                <c:pt idx="654">
                  <c:v>2.6529332988107859E-2</c:v>
                </c:pt>
                <c:pt idx="655">
                  <c:v>2.7208445309735874E-2</c:v>
                </c:pt>
                <c:pt idx="656">
                  <c:v>2.7977951920990354E-2</c:v>
                </c:pt>
                <c:pt idx="657">
                  <c:v>2.8537394314219779E-2</c:v>
                </c:pt>
                <c:pt idx="658">
                  <c:v>2.8873188339529458E-2</c:v>
                </c:pt>
                <c:pt idx="659">
                  <c:v>2.925186402700759E-2</c:v>
                </c:pt>
                <c:pt idx="660">
                  <c:v>2.9849731954863845E-2</c:v>
                </c:pt>
                <c:pt idx="661">
                  <c:v>3.0506587762235499E-2</c:v>
                </c:pt>
                <c:pt idx="662">
                  <c:v>3.1050940956310415E-2</c:v>
                </c:pt>
                <c:pt idx="663">
                  <c:v>3.1324208515674759E-2</c:v>
                </c:pt>
                <c:pt idx="664">
                  <c:v>3.1398036233345319E-2</c:v>
                </c:pt>
                <c:pt idx="665">
                  <c:v>3.1398036233345319E-2</c:v>
                </c:pt>
                <c:pt idx="666">
                  <c:v>3.1398036233345319E-2</c:v>
                </c:pt>
                <c:pt idx="667">
                  <c:v>3.1398036233345319E-2</c:v>
                </c:pt>
                <c:pt idx="668">
                  <c:v>3.1398036233345319E-2</c:v>
                </c:pt>
                <c:pt idx="669">
                  <c:v>3.1398036233345319E-2</c:v>
                </c:pt>
                <c:pt idx="670">
                  <c:v>3.1398036233345319E-2</c:v>
                </c:pt>
                <c:pt idx="671">
                  <c:v>3.1398036233345319E-2</c:v>
                </c:pt>
                <c:pt idx="672">
                  <c:v>3.1398036233345319E-2</c:v>
                </c:pt>
                <c:pt idx="673">
                  <c:v>3.1398036233345319E-2</c:v>
                </c:pt>
                <c:pt idx="674">
                  <c:v>3.1398036233345319E-2</c:v>
                </c:pt>
                <c:pt idx="675">
                  <c:v>3.1398036233345319E-2</c:v>
                </c:pt>
                <c:pt idx="676">
                  <c:v>3.1398036233345319E-2</c:v>
                </c:pt>
                <c:pt idx="677">
                  <c:v>3.1398036233345319E-2</c:v>
                </c:pt>
                <c:pt idx="678">
                  <c:v>3.1740622499891319E-2</c:v>
                </c:pt>
                <c:pt idx="679">
                  <c:v>3.2308022387169677E-2</c:v>
                </c:pt>
                <c:pt idx="680">
                  <c:v>3.2947854960321397E-2</c:v>
                </c:pt>
                <c:pt idx="681">
                  <c:v>3.3529503636803661E-2</c:v>
                </c:pt>
                <c:pt idx="682">
                  <c:v>3.3824216045638421E-2</c:v>
                </c:pt>
                <c:pt idx="683">
                  <c:v>3.3969795509399638E-2</c:v>
                </c:pt>
                <c:pt idx="684">
                  <c:v>3.4008339539590135E-2</c:v>
                </c:pt>
                <c:pt idx="685">
                  <c:v>3.4008339539590135E-2</c:v>
                </c:pt>
                <c:pt idx="686">
                  <c:v>3.4008339539590135E-2</c:v>
                </c:pt>
                <c:pt idx="687">
                  <c:v>3.4008339539590135E-2</c:v>
                </c:pt>
                <c:pt idx="688">
                  <c:v>3.4008339539590135E-2</c:v>
                </c:pt>
                <c:pt idx="689">
                  <c:v>3.4008339539590135E-2</c:v>
                </c:pt>
                <c:pt idx="690">
                  <c:v>3.4008339539590135E-2</c:v>
                </c:pt>
                <c:pt idx="691">
                  <c:v>3.4008339539590135E-2</c:v>
                </c:pt>
                <c:pt idx="692">
                  <c:v>3.4008339539590135E-2</c:v>
                </c:pt>
                <c:pt idx="693">
                  <c:v>3.4008339539590135E-2</c:v>
                </c:pt>
                <c:pt idx="694">
                  <c:v>3.4008339539590135E-2</c:v>
                </c:pt>
                <c:pt idx="695">
                  <c:v>3.4008339539590135E-2</c:v>
                </c:pt>
                <c:pt idx="696">
                  <c:v>3.4312534828713118E-2</c:v>
                </c:pt>
                <c:pt idx="697">
                  <c:v>3.4722153266138187E-2</c:v>
                </c:pt>
                <c:pt idx="698">
                  <c:v>3.4993405911138323E-2</c:v>
                </c:pt>
                <c:pt idx="699">
                  <c:v>3.5158102847604102E-2</c:v>
                </c:pt>
                <c:pt idx="700">
                  <c:v>3.5181916773105157E-2</c:v>
                </c:pt>
                <c:pt idx="701">
                  <c:v>3.5181916773105157E-2</c:v>
                </c:pt>
                <c:pt idx="702">
                  <c:v>3.5181916773105157E-2</c:v>
                </c:pt>
                <c:pt idx="703">
                  <c:v>3.5181916773105157E-2</c:v>
                </c:pt>
                <c:pt idx="704">
                  <c:v>3.5181916773105157E-2</c:v>
                </c:pt>
                <c:pt idx="705">
                  <c:v>3.5268048651419477E-2</c:v>
                </c:pt>
                <c:pt idx="706">
                  <c:v>3.5439658167116639E-2</c:v>
                </c:pt>
                <c:pt idx="707">
                  <c:v>3.5598464402321409E-2</c:v>
                </c:pt>
                <c:pt idx="708">
                  <c:v>3.5659556806170535E-2</c:v>
                </c:pt>
                <c:pt idx="709">
                  <c:v>3.5659556806170535E-2</c:v>
                </c:pt>
                <c:pt idx="710">
                  <c:v>3.5659556806170535E-2</c:v>
                </c:pt>
                <c:pt idx="711">
                  <c:v>3.5659556806170535E-2</c:v>
                </c:pt>
                <c:pt idx="712">
                  <c:v>3.5659556806170535E-2</c:v>
                </c:pt>
                <c:pt idx="713">
                  <c:v>3.5659556806170535E-2</c:v>
                </c:pt>
                <c:pt idx="714">
                  <c:v>3.5768960696157877E-2</c:v>
                </c:pt>
                <c:pt idx="715">
                  <c:v>3.6079877527306389E-2</c:v>
                </c:pt>
                <c:pt idx="716">
                  <c:v>3.628269474386004E-2</c:v>
                </c:pt>
                <c:pt idx="717">
                  <c:v>3.6298461415054627E-2</c:v>
                </c:pt>
                <c:pt idx="718">
                  <c:v>3.6298461415054627E-2</c:v>
                </c:pt>
                <c:pt idx="719">
                  <c:v>3.6298461415054627E-2</c:v>
                </c:pt>
                <c:pt idx="720">
                  <c:v>3.6298461415054627E-2</c:v>
                </c:pt>
                <c:pt idx="721">
                  <c:v>3.6298461415054627E-2</c:v>
                </c:pt>
                <c:pt idx="722">
                  <c:v>3.6298461415054627E-2</c:v>
                </c:pt>
                <c:pt idx="723">
                  <c:v>3.6298461415054627E-2</c:v>
                </c:pt>
                <c:pt idx="724">
                  <c:v>3.6298461415054627E-2</c:v>
                </c:pt>
                <c:pt idx="725">
                  <c:v>3.6298461415054627E-2</c:v>
                </c:pt>
                <c:pt idx="726">
                  <c:v>3.6298461415054627E-2</c:v>
                </c:pt>
                <c:pt idx="727">
                  <c:v>3.6298461415054627E-2</c:v>
                </c:pt>
                <c:pt idx="728">
                  <c:v>3.6298461415054627E-2</c:v>
                </c:pt>
                <c:pt idx="729">
                  <c:v>3.6298461415054627E-2</c:v>
                </c:pt>
                <c:pt idx="730">
                  <c:v>3.6298461415054627E-2</c:v>
                </c:pt>
                <c:pt idx="731">
                  <c:v>3.6298461415054627E-2</c:v>
                </c:pt>
                <c:pt idx="732">
                  <c:v>3.6298461415054627E-2</c:v>
                </c:pt>
                <c:pt idx="733">
                  <c:v>3.6298461415054627E-2</c:v>
                </c:pt>
                <c:pt idx="734">
                  <c:v>3.6298461415054627E-2</c:v>
                </c:pt>
                <c:pt idx="735">
                  <c:v>3.6298461415054627E-2</c:v>
                </c:pt>
                <c:pt idx="736">
                  <c:v>3.6298461415054627E-2</c:v>
                </c:pt>
                <c:pt idx="737">
                  <c:v>3.6298461415054627E-2</c:v>
                </c:pt>
                <c:pt idx="738">
                  <c:v>3.6298461415054627E-2</c:v>
                </c:pt>
                <c:pt idx="739">
                  <c:v>3.6298461415054627E-2</c:v>
                </c:pt>
                <c:pt idx="740">
                  <c:v>3.6298461415054627E-2</c:v>
                </c:pt>
                <c:pt idx="741">
                  <c:v>3.6298461415054627E-2</c:v>
                </c:pt>
                <c:pt idx="742">
                  <c:v>3.6298461415054627E-2</c:v>
                </c:pt>
                <c:pt idx="743">
                  <c:v>3.6298461415054627E-2</c:v>
                </c:pt>
                <c:pt idx="744">
                  <c:v>3.6298461415054627E-2</c:v>
                </c:pt>
                <c:pt idx="745">
                  <c:v>3.6298461415054627E-2</c:v>
                </c:pt>
                <c:pt idx="746">
                  <c:v>3.6298461415054627E-2</c:v>
                </c:pt>
                <c:pt idx="747">
                  <c:v>3.6298461415054627E-2</c:v>
                </c:pt>
                <c:pt idx="748">
                  <c:v>3.6298461415054627E-2</c:v>
                </c:pt>
                <c:pt idx="749">
                  <c:v>3.6298461415054627E-2</c:v>
                </c:pt>
                <c:pt idx="750">
                  <c:v>3.6298461415054627E-2</c:v>
                </c:pt>
                <c:pt idx="751">
                  <c:v>3.6298461415054627E-2</c:v>
                </c:pt>
                <c:pt idx="752">
                  <c:v>3.6298461415054627E-2</c:v>
                </c:pt>
                <c:pt idx="753">
                  <c:v>3.6298461415054627E-2</c:v>
                </c:pt>
                <c:pt idx="754">
                  <c:v>3.6298461415054627E-2</c:v>
                </c:pt>
                <c:pt idx="755">
                  <c:v>3.6334783925640372E-2</c:v>
                </c:pt>
                <c:pt idx="756">
                  <c:v>3.6601642785972006E-2</c:v>
                </c:pt>
                <c:pt idx="757">
                  <c:v>3.7252339219204553E-2</c:v>
                </c:pt>
                <c:pt idx="758">
                  <c:v>3.8142776762976283E-2</c:v>
                </c:pt>
                <c:pt idx="759">
                  <c:v>3.8993167490693696E-2</c:v>
                </c:pt>
                <c:pt idx="760">
                  <c:v>3.9731005723325011E-2</c:v>
                </c:pt>
                <c:pt idx="761">
                  <c:v>4.0352139637373545E-2</c:v>
                </c:pt>
                <c:pt idx="762">
                  <c:v>4.0773226796083681E-2</c:v>
                </c:pt>
                <c:pt idx="763">
                  <c:v>4.0977634880340695E-2</c:v>
                </c:pt>
                <c:pt idx="764">
                  <c:v>4.0979512662646392E-2</c:v>
                </c:pt>
                <c:pt idx="765">
                  <c:v>4.0979512662646392E-2</c:v>
                </c:pt>
                <c:pt idx="766">
                  <c:v>4.0979512662646392E-2</c:v>
                </c:pt>
                <c:pt idx="767">
                  <c:v>4.0979512662646392E-2</c:v>
                </c:pt>
                <c:pt idx="768">
                  <c:v>4.0979512662646392E-2</c:v>
                </c:pt>
                <c:pt idx="769">
                  <c:v>4.0979512662646392E-2</c:v>
                </c:pt>
                <c:pt idx="770">
                  <c:v>4.0979512662646392E-2</c:v>
                </c:pt>
                <c:pt idx="771">
                  <c:v>4.0979512662646392E-2</c:v>
                </c:pt>
                <c:pt idx="772">
                  <c:v>4.0979512662646392E-2</c:v>
                </c:pt>
                <c:pt idx="773">
                  <c:v>4.0979512662646392E-2</c:v>
                </c:pt>
                <c:pt idx="774">
                  <c:v>4.0979512662646392E-2</c:v>
                </c:pt>
                <c:pt idx="775">
                  <c:v>4.0979512662646392E-2</c:v>
                </c:pt>
                <c:pt idx="776">
                  <c:v>4.0979512662646392E-2</c:v>
                </c:pt>
                <c:pt idx="777">
                  <c:v>4.0979512662646392E-2</c:v>
                </c:pt>
                <c:pt idx="778">
                  <c:v>4.0979512662646392E-2</c:v>
                </c:pt>
                <c:pt idx="779">
                  <c:v>4.0979512662646392E-2</c:v>
                </c:pt>
                <c:pt idx="780">
                  <c:v>4.0979512662646392E-2</c:v>
                </c:pt>
                <c:pt idx="781">
                  <c:v>4.0979512662646392E-2</c:v>
                </c:pt>
                <c:pt idx="782">
                  <c:v>4.0979512662646392E-2</c:v>
                </c:pt>
                <c:pt idx="783">
                  <c:v>4.0979512662646392E-2</c:v>
                </c:pt>
                <c:pt idx="784">
                  <c:v>4.0979512662646392E-2</c:v>
                </c:pt>
                <c:pt idx="785">
                  <c:v>4.0979512662646392E-2</c:v>
                </c:pt>
                <c:pt idx="786">
                  <c:v>4.0979512662646392E-2</c:v>
                </c:pt>
                <c:pt idx="787">
                  <c:v>4.0979512662646392E-2</c:v>
                </c:pt>
                <c:pt idx="788">
                  <c:v>4.0979512662646392E-2</c:v>
                </c:pt>
                <c:pt idx="789">
                  <c:v>4.0979512662646392E-2</c:v>
                </c:pt>
                <c:pt idx="790">
                  <c:v>4.0979512662646392E-2</c:v>
                </c:pt>
                <c:pt idx="791">
                  <c:v>4.0979512662646392E-2</c:v>
                </c:pt>
                <c:pt idx="792">
                  <c:v>4.0979512662646392E-2</c:v>
                </c:pt>
                <c:pt idx="793">
                  <c:v>4.0997129297014628E-2</c:v>
                </c:pt>
                <c:pt idx="794">
                  <c:v>4.1650405000092747E-2</c:v>
                </c:pt>
                <c:pt idx="795">
                  <c:v>4.2801506409023755E-2</c:v>
                </c:pt>
                <c:pt idx="796">
                  <c:v>4.4112535746648203E-2</c:v>
                </c:pt>
                <c:pt idx="797">
                  <c:v>4.5214603146991786E-2</c:v>
                </c:pt>
                <c:pt idx="798">
                  <c:v>4.5879975352441649E-2</c:v>
                </c:pt>
                <c:pt idx="799">
                  <c:v>4.6084846004932553E-2</c:v>
                </c:pt>
                <c:pt idx="800">
                  <c:v>4.6084846004932553E-2</c:v>
                </c:pt>
                <c:pt idx="801">
                  <c:v>4.6084846004932553E-2</c:v>
                </c:pt>
                <c:pt idx="802">
                  <c:v>4.6084846004932553E-2</c:v>
                </c:pt>
                <c:pt idx="803">
                  <c:v>4.6084846004932553E-2</c:v>
                </c:pt>
                <c:pt idx="804">
                  <c:v>4.6084846004932553E-2</c:v>
                </c:pt>
                <c:pt idx="805">
                  <c:v>4.6084846004932553E-2</c:v>
                </c:pt>
                <c:pt idx="806">
                  <c:v>4.6084846004932553E-2</c:v>
                </c:pt>
                <c:pt idx="807">
                  <c:v>4.6084846004932553E-2</c:v>
                </c:pt>
                <c:pt idx="808">
                  <c:v>4.6084846004932553E-2</c:v>
                </c:pt>
                <c:pt idx="809">
                  <c:v>4.6200501021190971E-2</c:v>
                </c:pt>
                <c:pt idx="810">
                  <c:v>4.6476108372243245E-2</c:v>
                </c:pt>
                <c:pt idx="811">
                  <c:v>4.7034061073520407E-2</c:v>
                </c:pt>
                <c:pt idx="812">
                  <c:v>4.7773270238234432E-2</c:v>
                </c:pt>
                <c:pt idx="813">
                  <c:v>4.8511110075595366E-2</c:v>
                </c:pt>
                <c:pt idx="814">
                  <c:v>4.9219477174564312E-2</c:v>
                </c:pt>
                <c:pt idx="815">
                  <c:v>4.9900134141089972E-2</c:v>
                </c:pt>
                <c:pt idx="816">
                  <c:v>5.0480583617203922E-2</c:v>
                </c:pt>
                <c:pt idx="817">
                  <c:v>5.0909998337781925E-2</c:v>
                </c:pt>
                <c:pt idx="818">
                  <c:v>5.1087731686396978E-2</c:v>
                </c:pt>
                <c:pt idx="819">
                  <c:v>5.1087731686396978E-2</c:v>
                </c:pt>
                <c:pt idx="820">
                  <c:v>5.1087731686396978E-2</c:v>
                </c:pt>
                <c:pt idx="821">
                  <c:v>5.1087731686396978E-2</c:v>
                </c:pt>
                <c:pt idx="822">
                  <c:v>5.1087731686396978E-2</c:v>
                </c:pt>
                <c:pt idx="823">
                  <c:v>5.1087731686396978E-2</c:v>
                </c:pt>
                <c:pt idx="824">
                  <c:v>5.1087731686396978E-2</c:v>
                </c:pt>
                <c:pt idx="825">
                  <c:v>5.1087731686396978E-2</c:v>
                </c:pt>
                <c:pt idx="826">
                  <c:v>5.1087731686396978E-2</c:v>
                </c:pt>
                <c:pt idx="827">
                  <c:v>5.1087731686396978E-2</c:v>
                </c:pt>
                <c:pt idx="828">
                  <c:v>5.1087731686396978E-2</c:v>
                </c:pt>
                <c:pt idx="829">
                  <c:v>5.1087731686396978E-2</c:v>
                </c:pt>
                <c:pt idx="830">
                  <c:v>5.1087731686396978E-2</c:v>
                </c:pt>
                <c:pt idx="831">
                  <c:v>5.1087731686396978E-2</c:v>
                </c:pt>
                <c:pt idx="832">
                  <c:v>5.1087731686396978E-2</c:v>
                </c:pt>
                <c:pt idx="833">
                  <c:v>5.1087731686396978E-2</c:v>
                </c:pt>
                <c:pt idx="834">
                  <c:v>5.1087731686396978E-2</c:v>
                </c:pt>
                <c:pt idx="835">
                  <c:v>5.1087731686396978E-2</c:v>
                </c:pt>
                <c:pt idx="836">
                  <c:v>5.1087731686396978E-2</c:v>
                </c:pt>
                <c:pt idx="837">
                  <c:v>5.1087731686396978E-2</c:v>
                </c:pt>
                <c:pt idx="838">
                  <c:v>5.1087731686396978E-2</c:v>
                </c:pt>
                <c:pt idx="839">
                  <c:v>5.1087731686396978E-2</c:v>
                </c:pt>
                <c:pt idx="840">
                  <c:v>5.1087731686396978E-2</c:v>
                </c:pt>
                <c:pt idx="841">
                  <c:v>5.1087731686396978E-2</c:v>
                </c:pt>
                <c:pt idx="842">
                  <c:v>5.1087731686396978E-2</c:v>
                </c:pt>
                <c:pt idx="843">
                  <c:v>5.1087731686396978E-2</c:v>
                </c:pt>
                <c:pt idx="844">
                  <c:v>5.1087731686396978E-2</c:v>
                </c:pt>
                <c:pt idx="845">
                  <c:v>5.1087731686396978E-2</c:v>
                </c:pt>
                <c:pt idx="846">
                  <c:v>5.1087731686396978E-2</c:v>
                </c:pt>
                <c:pt idx="847">
                  <c:v>5.1087731686396978E-2</c:v>
                </c:pt>
                <c:pt idx="848">
                  <c:v>5.1087731686396978E-2</c:v>
                </c:pt>
                <c:pt idx="849">
                  <c:v>5.1087731686396978E-2</c:v>
                </c:pt>
                <c:pt idx="850">
                  <c:v>5.1087731686396978E-2</c:v>
                </c:pt>
                <c:pt idx="851">
                  <c:v>5.1087731686396978E-2</c:v>
                </c:pt>
                <c:pt idx="852">
                  <c:v>5.1087731686396978E-2</c:v>
                </c:pt>
                <c:pt idx="853">
                  <c:v>5.1087731686396978E-2</c:v>
                </c:pt>
                <c:pt idx="854">
                  <c:v>5.1087731686396978E-2</c:v>
                </c:pt>
                <c:pt idx="855">
                  <c:v>5.1087731686396978E-2</c:v>
                </c:pt>
                <c:pt idx="856">
                  <c:v>5.1087731686396978E-2</c:v>
                </c:pt>
                <c:pt idx="857">
                  <c:v>5.1087731686396978E-2</c:v>
                </c:pt>
                <c:pt idx="858">
                  <c:v>5.1087731686396978E-2</c:v>
                </c:pt>
                <c:pt idx="859">
                  <c:v>5.1087731686396978E-2</c:v>
                </c:pt>
                <c:pt idx="860">
                  <c:v>5.1087731686396978E-2</c:v>
                </c:pt>
                <c:pt idx="861">
                  <c:v>5.1087731686396978E-2</c:v>
                </c:pt>
                <c:pt idx="862">
                  <c:v>5.1087731686396978E-2</c:v>
                </c:pt>
                <c:pt idx="863">
                  <c:v>5.1087731686396978E-2</c:v>
                </c:pt>
                <c:pt idx="864">
                  <c:v>5.1087731686396978E-2</c:v>
                </c:pt>
                <c:pt idx="865">
                  <c:v>5.1087731686396978E-2</c:v>
                </c:pt>
                <c:pt idx="866">
                  <c:v>5.1087731686396978E-2</c:v>
                </c:pt>
                <c:pt idx="867">
                  <c:v>5.1087731686396978E-2</c:v>
                </c:pt>
                <c:pt idx="868">
                  <c:v>5.1087731686396978E-2</c:v>
                </c:pt>
                <c:pt idx="869">
                  <c:v>5.1087731686396978E-2</c:v>
                </c:pt>
                <c:pt idx="870">
                  <c:v>5.1087731686396978E-2</c:v>
                </c:pt>
                <c:pt idx="871">
                  <c:v>5.1087731686396978E-2</c:v>
                </c:pt>
                <c:pt idx="872">
                  <c:v>5.1087731686396978E-2</c:v>
                </c:pt>
                <c:pt idx="873">
                  <c:v>5.1087731686396978E-2</c:v>
                </c:pt>
                <c:pt idx="874">
                  <c:v>5.1087731686396978E-2</c:v>
                </c:pt>
                <c:pt idx="875">
                  <c:v>5.1087731686396978E-2</c:v>
                </c:pt>
                <c:pt idx="876">
                  <c:v>5.1087731686396978E-2</c:v>
                </c:pt>
                <c:pt idx="877">
                  <c:v>5.1087731686396978E-2</c:v>
                </c:pt>
                <c:pt idx="878">
                  <c:v>5.1087731686396978E-2</c:v>
                </c:pt>
                <c:pt idx="879">
                  <c:v>5.1087731686396978E-2</c:v>
                </c:pt>
                <c:pt idx="880">
                  <c:v>5.1087731686396978E-2</c:v>
                </c:pt>
                <c:pt idx="881">
                  <c:v>5.1087731686396978E-2</c:v>
                </c:pt>
                <c:pt idx="882">
                  <c:v>5.1087731686396978E-2</c:v>
                </c:pt>
                <c:pt idx="883">
                  <c:v>5.1087731686396978E-2</c:v>
                </c:pt>
                <c:pt idx="884">
                  <c:v>5.1087731686396978E-2</c:v>
                </c:pt>
                <c:pt idx="885">
                  <c:v>5.1087731686396978E-2</c:v>
                </c:pt>
                <c:pt idx="886">
                  <c:v>5.1087731686396978E-2</c:v>
                </c:pt>
                <c:pt idx="887">
                  <c:v>5.1087731686396978E-2</c:v>
                </c:pt>
                <c:pt idx="888">
                  <c:v>5.1087731686396978E-2</c:v>
                </c:pt>
                <c:pt idx="889">
                  <c:v>5.1087731686396978E-2</c:v>
                </c:pt>
                <c:pt idx="890">
                  <c:v>5.1087731686396978E-2</c:v>
                </c:pt>
                <c:pt idx="891">
                  <c:v>5.1087731686396978E-2</c:v>
                </c:pt>
                <c:pt idx="892">
                  <c:v>5.1102008626433749E-2</c:v>
                </c:pt>
                <c:pt idx="893">
                  <c:v>5.1142680939417623E-2</c:v>
                </c:pt>
                <c:pt idx="894">
                  <c:v>5.1142680939417623E-2</c:v>
                </c:pt>
                <c:pt idx="895">
                  <c:v>5.1142680939417623E-2</c:v>
                </c:pt>
                <c:pt idx="896">
                  <c:v>5.1142680939417623E-2</c:v>
                </c:pt>
                <c:pt idx="897">
                  <c:v>5.1142680939417623E-2</c:v>
                </c:pt>
                <c:pt idx="898">
                  <c:v>5.1142680939417623E-2</c:v>
                </c:pt>
                <c:pt idx="899">
                  <c:v>5.1142680939417623E-2</c:v>
                </c:pt>
                <c:pt idx="900">
                  <c:v>5.1142680939417623E-2</c:v>
                </c:pt>
                <c:pt idx="901">
                  <c:v>5.1142680939417623E-2</c:v>
                </c:pt>
                <c:pt idx="902">
                  <c:v>5.1844650403904187E-2</c:v>
                </c:pt>
                <c:pt idx="903">
                  <c:v>5.3155679741528634E-2</c:v>
                </c:pt>
                <c:pt idx="904">
                  <c:v>5.4257747141872217E-2</c:v>
                </c:pt>
                <c:pt idx="905">
                  <c:v>5.492311934732208E-2</c:v>
                </c:pt>
                <c:pt idx="906">
                  <c:v>5.5127989999812985E-2</c:v>
                </c:pt>
                <c:pt idx="907">
                  <c:v>5.5127989999812985E-2</c:v>
                </c:pt>
                <c:pt idx="908">
                  <c:v>5.5127989999812985E-2</c:v>
                </c:pt>
                <c:pt idx="909">
                  <c:v>5.5127989999812985E-2</c:v>
                </c:pt>
                <c:pt idx="910">
                  <c:v>5.5127989999812985E-2</c:v>
                </c:pt>
                <c:pt idx="911">
                  <c:v>5.5127989999812985E-2</c:v>
                </c:pt>
                <c:pt idx="912">
                  <c:v>5.5127989999812985E-2</c:v>
                </c:pt>
                <c:pt idx="913">
                  <c:v>5.5127989999812985E-2</c:v>
                </c:pt>
                <c:pt idx="914">
                  <c:v>5.5127989999812985E-2</c:v>
                </c:pt>
                <c:pt idx="915">
                  <c:v>5.5127989999812985E-2</c:v>
                </c:pt>
                <c:pt idx="916">
                  <c:v>5.5127989999812985E-2</c:v>
                </c:pt>
                <c:pt idx="917">
                  <c:v>5.5127989999812985E-2</c:v>
                </c:pt>
                <c:pt idx="918">
                  <c:v>5.5127989999812985E-2</c:v>
                </c:pt>
                <c:pt idx="919">
                  <c:v>5.5127989999812985E-2</c:v>
                </c:pt>
                <c:pt idx="920">
                  <c:v>5.5127989999812985E-2</c:v>
                </c:pt>
                <c:pt idx="921">
                  <c:v>5.5127989999812985E-2</c:v>
                </c:pt>
                <c:pt idx="922">
                  <c:v>5.5127989999812985E-2</c:v>
                </c:pt>
                <c:pt idx="923">
                  <c:v>5.5127989999812985E-2</c:v>
                </c:pt>
                <c:pt idx="924">
                  <c:v>5.5127989999812985E-2</c:v>
                </c:pt>
                <c:pt idx="925">
                  <c:v>5.5134995758200911E-2</c:v>
                </c:pt>
                <c:pt idx="926">
                  <c:v>5.5134995758200911E-2</c:v>
                </c:pt>
                <c:pt idx="927">
                  <c:v>5.5134995758200911E-2</c:v>
                </c:pt>
                <c:pt idx="928">
                  <c:v>5.5134995758200911E-2</c:v>
                </c:pt>
                <c:pt idx="929">
                  <c:v>5.5134995758200911E-2</c:v>
                </c:pt>
                <c:pt idx="930">
                  <c:v>5.5134995758200911E-2</c:v>
                </c:pt>
                <c:pt idx="931">
                  <c:v>5.5134995758200911E-2</c:v>
                </c:pt>
                <c:pt idx="932">
                  <c:v>5.5134995758200911E-2</c:v>
                </c:pt>
                <c:pt idx="933">
                  <c:v>5.5134995758200911E-2</c:v>
                </c:pt>
                <c:pt idx="934">
                  <c:v>5.5134995758200911E-2</c:v>
                </c:pt>
                <c:pt idx="935">
                  <c:v>5.5134995758200911E-2</c:v>
                </c:pt>
                <c:pt idx="936">
                  <c:v>5.5134995758200911E-2</c:v>
                </c:pt>
                <c:pt idx="937">
                  <c:v>5.5134995758200911E-2</c:v>
                </c:pt>
                <c:pt idx="938">
                  <c:v>5.5134995758200911E-2</c:v>
                </c:pt>
                <c:pt idx="939">
                  <c:v>5.5134995758200911E-2</c:v>
                </c:pt>
                <c:pt idx="940">
                  <c:v>5.5134995758200911E-2</c:v>
                </c:pt>
                <c:pt idx="941">
                  <c:v>5.5134995758200911E-2</c:v>
                </c:pt>
                <c:pt idx="942">
                  <c:v>5.5134995758200911E-2</c:v>
                </c:pt>
                <c:pt idx="943">
                  <c:v>5.5134995758200911E-2</c:v>
                </c:pt>
                <c:pt idx="944">
                  <c:v>5.5134995758200911E-2</c:v>
                </c:pt>
                <c:pt idx="945">
                  <c:v>5.5134995758200911E-2</c:v>
                </c:pt>
                <c:pt idx="946">
                  <c:v>5.5134995758200911E-2</c:v>
                </c:pt>
                <c:pt idx="947">
                  <c:v>5.5134995758200911E-2</c:v>
                </c:pt>
                <c:pt idx="948">
                  <c:v>5.5134995758200911E-2</c:v>
                </c:pt>
                <c:pt idx="949">
                  <c:v>5.5134995758200911E-2</c:v>
                </c:pt>
                <c:pt idx="950">
                  <c:v>5.5134995758200911E-2</c:v>
                </c:pt>
                <c:pt idx="951">
                  <c:v>5.5339979732393185E-2</c:v>
                </c:pt>
                <c:pt idx="952">
                  <c:v>5.6048364705469492E-2</c:v>
                </c:pt>
                <c:pt idx="953">
                  <c:v>5.7119154552355604E-2</c:v>
                </c:pt>
                <c:pt idx="954">
                  <c:v>5.8211376316518862E-2</c:v>
                </c:pt>
                <c:pt idx="955">
                  <c:v>5.9180126058042862E-2</c:v>
                </c:pt>
                <c:pt idx="956">
                  <c:v>6.002114347695451E-2</c:v>
                </c:pt>
                <c:pt idx="957">
                  <c:v>6.0478913765075894E-2</c:v>
                </c:pt>
                <c:pt idx="958">
                  <c:v>6.0478913765075894E-2</c:v>
                </c:pt>
                <c:pt idx="959">
                  <c:v>6.0478913765075894E-2</c:v>
                </c:pt>
                <c:pt idx="960">
                  <c:v>6.0478913765075894E-2</c:v>
                </c:pt>
                <c:pt idx="961">
                  <c:v>6.0478913765075894E-2</c:v>
                </c:pt>
                <c:pt idx="962">
                  <c:v>6.0478913765075894E-2</c:v>
                </c:pt>
                <c:pt idx="963">
                  <c:v>6.0478913765075894E-2</c:v>
                </c:pt>
                <c:pt idx="964">
                  <c:v>6.0478913765075894E-2</c:v>
                </c:pt>
                <c:pt idx="965">
                  <c:v>6.0478913765075894E-2</c:v>
                </c:pt>
                <c:pt idx="966">
                  <c:v>6.0478913765075894E-2</c:v>
                </c:pt>
                <c:pt idx="967">
                  <c:v>6.0478913765075894E-2</c:v>
                </c:pt>
                <c:pt idx="968">
                  <c:v>6.0478913765075894E-2</c:v>
                </c:pt>
                <c:pt idx="969">
                  <c:v>6.0478913765075894E-2</c:v>
                </c:pt>
                <c:pt idx="970">
                  <c:v>6.0550874430736784E-2</c:v>
                </c:pt>
                <c:pt idx="971">
                  <c:v>6.0981933253916439E-2</c:v>
                </c:pt>
                <c:pt idx="972">
                  <c:v>6.1871837394808345E-2</c:v>
                </c:pt>
                <c:pt idx="973">
                  <c:v>6.2906386386630153E-2</c:v>
                </c:pt>
                <c:pt idx="974">
                  <c:v>6.3815379351633006E-2</c:v>
                </c:pt>
                <c:pt idx="975">
                  <c:v>6.4594837755715034E-2</c:v>
                </c:pt>
                <c:pt idx="976">
                  <c:v>6.5248527399162162E-2</c:v>
                </c:pt>
                <c:pt idx="977">
                  <c:v>6.5650681865479232E-2</c:v>
                </c:pt>
                <c:pt idx="978">
                  <c:v>6.5864950188969276E-2</c:v>
                </c:pt>
                <c:pt idx="979">
                  <c:v>6.6011887706107039E-2</c:v>
                </c:pt>
                <c:pt idx="980">
                  <c:v>6.6103559095170961E-2</c:v>
                </c:pt>
                <c:pt idx="981">
                  <c:v>6.6156253750454586E-2</c:v>
                </c:pt>
                <c:pt idx="982">
                  <c:v>6.6195324151432616E-2</c:v>
                </c:pt>
                <c:pt idx="983">
                  <c:v>6.6236389050273917E-2</c:v>
                </c:pt>
                <c:pt idx="984">
                  <c:v>6.6264027878343318E-2</c:v>
                </c:pt>
                <c:pt idx="985">
                  <c:v>6.6269715923459968E-2</c:v>
                </c:pt>
                <c:pt idx="986">
                  <c:v>6.6269715923459968E-2</c:v>
                </c:pt>
                <c:pt idx="987">
                  <c:v>6.6269715923459968E-2</c:v>
                </c:pt>
                <c:pt idx="988">
                  <c:v>6.6269715923459968E-2</c:v>
                </c:pt>
                <c:pt idx="989">
                  <c:v>6.6269715923459968E-2</c:v>
                </c:pt>
                <c:pt idx="990">
                  <c:v>6.6269715923459968E-2</c:v>
                </c:pt>
                <c:pt idx="991">
                  <c:v>6.6269715923459968E-2</c:v>
                </c:pt>
                <c:pt idx="992">
                  <c:v>6.6269715923459968E-2</c:v>
                </c:pt>
                <c:pt idx="993">
                  <c:v>6.6269715923459968E-2</c:v>
                </c:pt>
                <c:pt idx="994">
                  <c:v>6.6269715923459968E-2</c:v>
                </c:pt>
                <c:pt idx="995">
                  <c:v>6.6269715923459968E-2</c:v>
                </c:pt>
                <c:pt idx="996">
                  <c:v>6.6269715923459968E-2</c:v>
                </c:pt>
                <c:pt idx="997">
                  <c:v>6.6269715923459968E-2</c:v>
                </c:pt>
                <c:pt idx="998">
                  <c:v>6.6269715923459968E-2</c:v>
                </c:pt>
                <c:pt idx="999">
                  <c:v>6.6269715923459968E-2</c:v>
                </c:pt>
                <c:pt idx="1000">
                  <c:v>6.6269715923459968E-2</c:v>
                </c:pt>
                <c:pt idx="1001">
                  <c:v>6.6269715923459968E-2</c:v>
                </c:pt>
                <c:pt idx="1002">
                  <c:v>6.6269715923459968E-2</c:v>
                </c:pt>
                <c:pt idx="1003">
                  <c:v>6.6269715923459968E-2</c:v>
                </c:pt>
                <c:pt idx="1004">
                  <c:v>6.6269715923459968E-2</c:v>
                </c:pt>
                <c:pt idx="1005">
                  <c:v>6.6269715923459968E-2</c:v>
                </c:pt>
                <c:pt idx="1006">
                  <c:v>6.6269715923459968E-2</c:v>
                </c:pt>
                <c:pt idx="1007">
                  <c:v>6.6269715923459968E-2</c:v>
                </c:pt>
                <c:pt idx="1008">
                  <c:v>6.6269715923459968E-2</c:v>
                </c:pt>
                <c:pt idx="1009">
                  <c:v>6.6269715923459968E-2</c:v>
                </c:pt>
                <c:pt idx="1010">
                  <c:v>6.6269715923459968E-2</c:v>
                </c:pt>
                <c:pt idx="1011">
                  <c:v>6.6269715923459968E-2</c:v>
                </c:pt>
                <c:pt idx="1012">
                  <c:v>6.6269715923459968E-2</c:v>
                </c:pt>
                <c:pt idx="1013">
                  <c:v>6.6269715923459968E-2</c:v>
                </c:pt>
                <c:pt idx="1014">
                  <c:v>6.6269715923459968E-2</c:v>
                </c:pt>
                <c:pt idx="1015">
                  <c:v>6.6269715923459968E-2</c:v>
                </c:pt>
                <c:pt idx="1016">
                  <c:v>6.6269715923459968E-2</c:v>
                </c:pt>
                <c:pt idx="1017">
                  <c:v>6.6269715923459968E-2</c:v>
                </c:pt>
                <c:pt idx="1018">
                  <c:v>6.6269715923459968E-2</c:v>
                </c:pt>
                <c:pt idx="1019">
                  <c:v>6.6269715923459968E-2</c:v>
                </c:pt>
                <c:pt idx="1020">
                  <c:v>6.6269715923459968E-2</c:v>
                </c:pt>
                <c:pt idx="1021">
                  <c:v>6.6269715923459968E-2</c:v>
                </c:pt>
                <c:pt idx="1022">
                  <c:v>6.6269715923459968E-2</c:v>
                </c:pt>
                <c:pt idx="1023">
                  <c:v>6.6269715923459968E-2</c:v>
                </c:pt>
                <c:pt idx="1024">
                  <c:v>6.6269715923459968E-2</c:v>
                </c:pt>
                <c:pt idx="1025">
                  <c:v>6.6269715923459968E-2</c:v>
                </c:pt>
                <c:pt idx="1026">
                  <c:v>6.6269715923459968E-2</c:v>
                </c:pt>
                <c:pt idx="1027">
                  <c:v>6.6269715923459968E-2</c:v>
                </c:pt>
                <c:pt idx="1028">
                  <c:v>6.6269715923459968E-2</c:v>
                </c:pt>
                <c:pt idx="1029">
                  <c:v>6.6269715923459968E-2</c:v>
                </c:pt>
                <c:pt idx="1030">
                  <c:v>6.6269715923459968E-2</c:v>
                </c:pt>
                <c:pt idx="1031">
                  <c:v>6.6269715923459968E-2</c:v>
                </c:pt>
                <c:pt idx="1032">
                  <c:v>6.6269715923459968E-2</c:v>
                </c:pt>
                <c:pt idx="1033">
                  <c:v>6.6269715923459968E-2</c:v>
                </c:pt>
                <c:pt idx="1034">
                  <c:v>6.6269715923459968E-2</c:v>
                </c:pt>
                <c:pt idx="1035">
                  <c:v>6.6269715923459968E-2</c:v>
                </c:pt>
                <c:pt idx="1036">
                  <c:v>6.6269715923459968E-2</c:v>
                </c:pt>
                <c:pt idx="1037">
                  <c:v>6.6269715923459968E-2</c:v>
                </c:pt>
                <c:pt idx="1038">
                  <c:v>6.6269715923459968E-2</c:v>
                </c:pt>
                <c:pt idx="1039">
                  <c:v>6.6269715923459968E-2</c:v>
                </c:pt>
                <c:pt idx="1040">
                  <c:v>6.6269715923459968E-2</c:v>
                </c:pt>
                <c:pt idx="1041">
                  <c:v>6.6269715923459968E-2</c:v>
                </c:pt>
                <c:pt idx="1042">
                  <c:v>6.6269715923459968E-2</c:v>
                </c:pt>
                <c:pt idx="1043">
                  <c:v>6.6269715923459968E-2</c:v>
                </c:pt>
                <c:pt idx="1044">
                  <c:v>6.6269715923459968E-2</c:v>
                </c:pt>
                <c:pt idx="1045">
                  <c:v>6.6269715923459968E-2</c:v>
                </c:pt>
                <c:pt idx="1046">
                  <c:v>6.6269715923459968E-2</c:v>
                </c:pt>
                <c:pt idx="1047">
                  <c:v>6.6269715923459968E-2</c:v>
                </c:pt>
                <c:pt idx="1048">
                  <c:v>6.6269715923459968E-2</c:v>
                </c:pt>
                <c:pt idx="1049">
                  <c:v>6.6269715923459968E-2</c:v>
                </c:pt>
                <c:pt idx="1050">
                  <c:v>6.6323469694865397E-2</c:v>
                </c:pt>
                <c:pt idx="1051">
                  <c:v>6.6542537929411408E-2</c:v>
                </c:pt>
                <c:pt idx="1052">
                  <c:v>6.6858408484136003E-2</c:v>
                </c:pt>
                <c:pt idx="1053">
                  <c:v>6.7273846421206415E-2</c:v>
                </c:pt>
                <c:pt idx="1054">
                  <c:v>6.7824386685830435E-2</c:v>
                </c:pt>
                <c:pt idx="1055">
                  <c:v>6.8525440661293596E-2</c:v>
                </c:pt>
                <c:pt idx="1056">
                  <c:v>6.9347090783547352E-2</c:v>
                </c:pt>
                <c:pt idx="1057">
                  <c:v>7.0143864241103596E-2</c:v>
                </c:pt>
                <c:pt idx="1058">
                  <c:v>7.0741988449063556E-2</c:v>
                </c:pt>
                <c:pt idx="1059">
                  <c:v>7.1178603751108141E-2</c:v>
                </c:pt>
                <c:pt idx="1060">
                  <c:v>7.1474473325092033E-2</c:v>
                </c:pt>
                <c:pt idx="1061">
                  <c:v>7.1600325607528492E-2</c:v>
                </c:pt>
                <c:pt idx="1062">
                  <c:v>7.1600325607528492E-2</c:v>
                </c:pt>
                <c:pt idx="1063">
                  <c:v>7.1600325607528492E-2</c:v>
                </c:pt>
                <c:pt idx="1064">
                  <c:v>7.1600325607528492E-2</c:v>
                </c:pt>
                <c:pt idx="1065">
                  <c:v>7.1600325607528492E-2</c:v>
                </c:pt>
                <c:pt idx="1066">
                  <c:v>7.1600325607528492E-2</c:v>
                </c:pt>
                <c:pt idx="1067">
                  <c:v>7.1600325607528492E-2</c:v>
                </c:pt>
                <c:pt idx="1068">
                  <c:v>7.1600325607528492E-2</c:v>
                </c:pt>
                <c:pt idx="1069">
                  <c:v>7.1600325607528492E-2</c:v>
                </c:pt>
                <c:pt idx="1070">
                  <c:v>7.1600325607528492E-2</c:v>
                </c:pt>
                <c:pt idx="1071">
                  <c:v>7.1600325607528492E-2</c:v>
                </c:pt>
                <c:pt idx="1072">
                  <c:v>7.1600325607528492E-2</c:v>
                </c:pt>
                <c:pt idx="1073">
                  <c:v>7.1600325607528492E-2</c:v>
                </c:pt>
                <c:pt idx="1074">
                  <c:v>7.1600325607528492E-2</c:v>
                </c:pt>
                <c:pt idx="1075">
                  <c:v>7.1600325607528492E-2</c:v>
                </c:pt>
                <c:pt idx="1076">
                  <c:v>7.1600325607528492E-2</c:v>
                </c:pt>
                <c:pt idx="1077">
                  <c:v>7.1600325607528492E-2</c:v>
                </c:pt>
                <c:pt idx="1078">
                  <c:v>7.1600325607528492E-2</c:v>
                </c:pt>
                <c:pt idx="1079">
                  <c:v>7.1600325607528492E-2</c:v>
                </c:pt>
                <c:pt idx="1080">
                  <c:v>7.1600325607528492E-2</c:v>
                </c:pt>
                <c:pt idx="1081">
                  <c:v>7.1600325607528492E-2</c:v>
                </c:pt>
                <c:pt idx="1082">
                  <c:v>7.1600325607528492E-2</c:v>
                </c:pt>
                <c:pt idx="1083">
                  <c:v>7.1600325607528492E-2</c:v>
                </c:pt>
                <c:pt idx="1084">
                  <c:v>7.1764243906316E-2</c:v>
                </c:pt>
                <c:pt idx="1085">
                  <c:v>7.1777055052468966E-2</c:v>
                </c:pt>
                <c:pt idx="1086">
                  <c:v>7.1777055052468966E-2</c:v>
                </c:pt>
                <c:pt idx="1087">
                  <c:v>7.1777055052468966E-2</c:v>
                </c:pt>
                <c:pt idx="1088">
                  <c:v>7.1777055052468966E-2</c:v>
                </c:pt>
                <c:pt idx="1089">
                  <c:v>7.1777055052468966E-2</c:v>
                </c:pt>
                <c:pt idx="1090">
                  <c:v>7.1777055052468966E-2</c:v>
                </c:pt>
                <c:pt idx="1091">
                  <c:v>7.1777055052468966E-2</c:v>
                </c:pt>
                <c:pt idx="1092">
                  <c:v>7.1777055052468966E-2</c:v>
                </c:pt>
                <c:pt idx="1093">
                  <c:v>7.1777055052468966E-2</c:v>
                </c:pt>
                <c:pt idx="1094">
                  <c:v>7.1777055052468966E-2</c:v>
                </c:pt>
                <c:pt idx="1095">
                  <c:v>7.1777055052468966E-2</c:v>
                </c:pt>
                <c:pt idx="1096">
                  <c:v>7.1777055052468966E-2</c:v>
                </c:pt>
                <c:pt idx="1097">
                  <c:v>7.1777055052468966E-2</c:v>
                </c:pt>
                <c:pt idx="1098">
                  <c:v>7.1777055052468966E-2</c:v>
                </c:pt>
                <c:pt idx="1099">
                  <c:v>7.1937555836743022E-2</c:v>
                </c:pt>
                <c:pt idx="1100">
                  <c:v>7.2137687365431635E-2</c:v>
                </c:pt>
                <c:pt idx="1101">
                  <c:v>7.2137687365431635E-2</c:v>
                </c:pt>
                <c:pt idx="1102">
                  <c:v>7.2137687365431635E-2</c:v>
                </c:pt>
                <c:pt idx="1103">
                  <c:v>7.2137687365431635E-2</c:v>
                </c:pt>
                <c:pt idx="1104">
                  <c:v>7.2137687365431635E-2</c:v>
                </c:pt>
                <c:pt idx="1105">
                  <c:v>7.2137687365431635E-2</c:v>
                </c:pt>
                <c:pt idx="1106">
                  <c:v>7.2137687365431635E-2</c:v>
                </c:pt>
                <c:pt idx="1107">
                  <c:v>7.2137687365431635E-2</c:v>
                </c:pt>
                <c:pt idx="1108">
                  <c:v>7.2137687365431635E-2</c:v>
                </c:pt>
                <c:pt idx="1109">
                  <c:v>7.2147878577769012E-2</c:v>
                </c:pt>
                <c:pt idx="1110">
                  <c:v>7.2147878577769012E-2</c:v>
                </c:pt>
                <c:pt idx="1111">
                  <c:v>7.2147878577769012E-2</c:v>
                </c:pt>
                <c:pt idx="1112">
                  <c:v>7.2147878577769012E-2</c:v>
                </c:pt>
                <c:pt idx="1113">
                  <c:v>7.2147878577769012E-2</c:v>
                </c:pt>
                <c:pt idx="1114">
                  <c:v>7.2147878577769012E-2</c:v>
                </c:pt>
                <c:pt idx="1115">
                  <c:v>7.2147878577769012E-2</c:v>
                </c:pt>
                <c:pt idx="1116">
                  <c:v>7.2147878577769012E-2</c:v>
                </c:pt>
                <c:pt idx="1117">
                  <c:v>7.2147878577769012E-2</c:v>
                </c:pt>
                <c:pt idx="1118">
                  <c:v>7.2147878577769012E-2</c:v>
                </c:pt>
                <c:pt idx="1119">
                  <c:v>7.2147878577769012E-2</c:v>
                </c:pt>
                <c:pt idx="1120">
                  <c:v>7.2147878577769012E-2</c:v>
                </c:pt>
                <c:pt idx="1121">
                  <c:v>7.2147878577769012E-2</c:v>
                </c:pt>
                <c:pt idx="1122">
                  <c:v>7.2147878577769012E-2</c:v>
                </c:pt>
                <c:pt idx="1123">
                  <c:v>7.2169271823019729E-2</c:v>
                </c:pt>
                <c:pt idx="1124">
                  <c:v>7.2583336127281642E-2</c:v>
                </c:pt>
                <c:pt idx="1125">
                  <c:v>7.3481384322636928E-2</c:v>
                </c:pt>
                <c:pt idx="1126">
                  <c:v>7.4719409044561272E-2</c:v>
                </c:pt>
                <c:pt idx="1127">
                  <c:v>7.5975767683209461E-2</c:v>
                </c:pt>
                <c:pt idx="1128">
                  <c:v>7.7089444493908463E-2</c:v>
                </c:pt>
                <c:pt idx="1129">
                  <c:v>7.7926686601501663E-2</c:v>
                </c:pt>
                <c:pt idx="1130">
                  <c:v>7.8501162998232302E-2</c:v>
                </c:pt>
                <c:pt idx="1131">
                  <c:v>7.8952129467214069E-2</c:v>
                </c:pt>
                <c:pt idx="1132">
                  <c:v>7.9355854356721808E-2</c:v>
                </c:pt>
                <c:pt idx="1133">
                  <c:v>7.9757920411800465E-2</c:v>
                </c:pt>
                <c:pt idx="1134">
                  <c:v>8.0134938242035839E-2</c:v>
                </c:pt>
                <c:pt idx="1135">
                  <c:v>8.0426857685447647E-2</c:v>
                </c:pt>
                <c:pt idx="1136">
                  <c:v>8.0583724260015768E-2</c:v>
                </c:pt>
                <c:pt idx="1137">
                  <c:v>8.0610680885043001E-2</c:v>
                </c:pt>
                <c:pt idx="1138">
                  <c:v>8.0610680885043001E-2</c:v>
                </c:pt>
                <c:pt idx="1139">
                  <c:v>8.0610680885043001E-2</c:v>
                </c:pt>
                <c:pt idx="1140">
                  <c:v>8.0610680885043001E-2</c:v>
                </c:pt>
                <c:pt idx="1141">
                  <c:v>8.0610680885043001E-2</c:v>
                </c:pt>
                <c:pt idx="1142">
                  <c:v>8.0610680885043001E-2</c:v>
                </c:pt>
                <c:pt idx="1143">
                  <c:v>8.0610680885043001E-2</c:v>
                </c:pt>
                <c:pt idx="1144">
                  <c:v>8.0610680885043001E-2</c:v>
                </c:pt>
                <c:pt idx="1145">
                  <c:v>8.0610680885043001E-2</c:v>
                </c:pt>
                <c:pt idx="1146">
                  <c:v>8.0621101619660962E-2</c:v>
                </c:pt>
                <c:pt idx="1147">
                  <c:v>8.100654651764648E-2</c:v>
                </c:pt>
                <c:pt idx="1148">
                  <c:v>8.1379991453672626E-2</c:v>
                </c:pt>
                <c:pt idx="1149">
                  <c:v>8.1537451505003467E-2</c:v>
                </c:pt>
                <c:pt idx="1150">
                  <c:v>8.1549745953975822E-2</c:v>
                </c:pt>
                <c:pt idx="1151">
                  <c:v>8.1549745953975822E-2</c:v>
                </c:pt>
                <c:pt idx="1152">
                  <c:v>8.1549745953975822E-2</c:v>
                </c:pt>
                <c:pt idx="1153">
                  <c:v>8.1549745953975822E-2</c:v>
                </c:pt>
                <c:pt idx="1154">
                  <c:v>8.1549745953975822E-2</c:v>
                </c:pt>
                <c:pt idx="1155">
                  <c:v>8.1549745953975822E-2</c:v>
                </c:pt>
                <c:pt idx="1156">
                  <c:v>8.1549745953975822E-2</c:v>
                </c:pt>
                <c:pt idx="1157">
                  <c:v>8.1549745953975822E-2</c:v>
                </c:pt>
                <c:pt idx="1158">
                  <c:v>8.1549745953975822E-2</c:v>
                </c:pt>
                <c:pt idx="1159">
                  <c:v>8.1549745953975822E-2</c:v>
                </c:pt>
                <c:pt idx="1160">
                  <c:v>8.1549745953975822E-2</c:v>
                </c:pt>
                <c:pt idx="1161">
                  <c:v>8.1549745953975822E-2</c:v>
                </c:pt>
                <c:pt idx="1162">
                  <c:v>8.1549745953975822E-2</c:v>
                </c:pt>
                <c:pt idx="1163">
                  <c:v>8.1549745953975822E-2</c:v>
                </c:pt>
                <c:pt idx="1164">
                  <c:v>8.1549745953975822E-2</c:v>
                </c:pt>
                <c:pt idx="1165">
                  <c:v>8.1549745953975822E-2</c:v>
                </c:pt>
                <c:pt idx="1166">
                  <c:v>8.1549745953975822E-2</c:v>
                </c:pt>
                <c:pt idx="1167">
                  <c:v>8.1549745953975822E-2</c:v>
                </c:pt>
                <c:pt idx="1168">
                  <c:v>8.1549745953975822E-2</c:v>
                </c:pt>
                <c:pt idx="1169">
                  <c:v>8.1549745953975822E-2</c:v>
                </c:pt>
                <c:pt idx="1170">
                  <c:v>8.1549745953975822E-2</c:v>
                </c:pt>
                <c:pt idx="1171">
                  <c:v>8.1549745953975822E-2</c:v>
                </c:pt>
                <c:pt idx="1172">
                  <c:v>8.1549745953975822E-2</c:v>
                </c:pt>
                <c:pt idx="1173">
                  <c:v>8.1549745953975822E-2</c:v>
                </c:pt>
                <c:pt idx="1174">
                  <c:v>8.1549745953975822E-2</c:v>
                </c:pt>
                <c:pt idx="1175">
                  <c:v>8.1549745953975822E-2</c:v>
                </c:pt>
                <c:pt idx="1176">
                  <c:v>8.1549745953975822E-2</c:v>
                </c:pt>
                <c:pt idx="1177">
                  <c:v>8.1549745953975822E-2</c:v>
                </c:pt>
                <c:pt idx="1178">
                  <c:v>8.1549745953975822E-2</c:v>
                </c:pt>
                <c:pt idx="1179">
                  <c:v>8.1549745953975822E-2</c:v>
                </c:pt>
                <c:pt idx="1180">
                  <c:v>8.1549745953975822E-2</c:v>
                </c:pt>
                <c:pt idx="1181">
                  <c:v>8.1549745953975822E-2</c:v>
                </c:pt>
                <c:pt idx="1182">
                  <c:v>8.1549745953975822E-2</c:v>
                </c:pt>
                <c:pt idx="1183">
                  <c:v>8.1549745953975822E-2</c:v>
                </c:pt>
                <c:pt idx="1184">
                  <c:v>8.1549745953975822E-2</c:v>
                </c:pt>
                <c:pt idx="1185">
                  <c:v>8.1549745953975822E-2</c:v>
                </c:pt>
                <c:pt idx="1186">
                  <c:v>8.1549745953975822E-2</c:v>
                </c:pt>
                <c:pt idx="1187">
                  <c:v>8.1549745953975822E-2</c:v>
                </c:pt>
                <c:pt idx="1188">
                  <c:v>8.1549745953975822E-2</c:v>
                </c:pt>
                <c:pt idx="1189">
                  <c:v>8.1549745953975822E-2</c:v>
                </c:pt>
                <c:pt idx="1190">
                  <c:v>8.1549745953975822E-2</c:v>
                </c:pt>
                <c:pt idx="1191">
                  <c:v>8.1549745953975822E-2</c:v>
                </c:pt>
                <c:pt idx="1192">
                  <c:v>8.1549745953975822E-2</c:v>
                </c:pt>
                <c:pt idx="1193">
                  <c:v>8.1549745953975822E-2</c:v>
                </c:pt>
                <c:pt idx="1194">
                  <c:v>8.1549745953975822E-2</c:v>
                </c:pt>
                <c:pt idx="1195">
                  <c:v>8.1549745953975822E-2</c:v>
                </c:pt>
                <c:pt idx="1196">
                  <c:v>8.1549745953975822E-2</c:v>
                </c:pt>
                <c:pt idx="1197">
                  <c:v>8.1549745953975822E-2</c:v>
                </c:pt>
                <c:pt idx="1198">
                  <c:v>8.1549745953975822E-2</c:v>
                </c:pt>
                <c:pt idx="1199">
                  <c:v>8.1549745953975822E-2</c:v>
                </c:pt>
                <c:pt idx="1200">
                  <c:v>8.1549745953975822E-2</c:v>
                </c:pt>
                <c:pt idx="1201">
                  <c:v>8.1549745953975822E-2</c:v>
                </c:pt>
                <c:pt idx="1202">
                  <c:v>8.1549745953975822E-2</c:v>
                </c:pt>
                <c:pt idx="1203">
                  <c:v>8.1549745953975822E-2</c:v>
                </c:pt>
                <c:pt idx="1204">
                  <c:v>8.1549745953975822E-2</c:v>
                </c:pt>
                <c:pt idx="1205">
                  <c:v>8.1549745953975822E-2</c:v>
                </c:pt>
                <c:pt idx="1206">
                  <c:v>8.1549745953975822E-2</c:v>
                </c:pt>
                <c:pt idx="1207">
                  <c:v>8.1549745953975822E-2</c:v>
                </c:pt>
                <c:pt idx="1208">
                  <c:v>8.1549745953975822E-2</c:v>
                </c:pt>
                <c:pt idx="1209">
                  <c:v>8.1549745953975822E-2</c:v>
                </c:pt>
                <c:pt idx="1210">
                  <c:v>8.1549745953975822E-2</c:v>
                </c:pt>
                <c:pt idx="1211">
                  <c:v>8.1549745953975822E-2</c:v>
                </c:pt>
                <c:pt idx="1212">
                  <c:v>8.1549745953975822E-2</c:v>
                </c:pt>
                <c:pt idx="1213">
                  <c:v>8.1549745953975822E-2</c:v>
                </c:pt>
                <c:pt idx="1214">
                  <c:v>8.1549745953975822E-2</c:v>
                </c:pt>
                <c:pt idx="1215">
                  <c:v>8.1549745953975822E-2</c:v>
                </c:pt>
                <c:pt idx="1216">
                  <c:v>8.1549745953975822E-2</c:v>
                </c:pt>
                <c:pt idx="1217">
                  <c:v>8.1549745953975822E-2</c:v>
                </c:pt>
                <c:pt idx="1218">
                  <c:v>8.1549745953975822E-2</c:v>
                </c:pt>
                <c:pt idx="1219">
                  <c:v>8.1549745953975822E-2</c:v>
                </c:pt>
                <c:pt idx="1220">
                  <c:v>8.1549745953975822E-2</c:v>
                </c:pt>
                <c:pt idx="1221">
                  <c:v>8.1549745953975822E-2</c:v>
                </c:pt>
                <c:pt idx="1222">
                  <c:v>8.1549745953975822E-2</c:v>
                </c:pt>
                <c:pt idx="1223">
                  <c:v>8.1549745953975822E-2</c:v>
                </c:pt>
                <c:pt idx="1224">
                  <c:v>8.1549745953975822E-2</c:v>
                </c:pt>
                <c:pt idx="1225">
                  <c:v>8.1549745953975822E-2</c:v>
                </c:pt>
                <c:pt idx="1226">
                  <c:v>8.1549745953975822E-2</c:v>
                </c:pt>
                <c:pt idx="1227">
                  <c:v>8.1549745953975822E-2</c:v>
                </c:pt>
                <c:pt idx="1228">
                  <c:v>8.1549745953975822E-2</c:v>
                </c:pt>
                <c:pt idx="1229">
                  <c:v>8.1549745953975822E-2</c:v>
                </c:pt>
                <c:pt idx="1230">
                  <c:v>8.1549745953975822E-2</c:v>
                </c:pt>
                <c:pt idx="1231">
                  <c:v>8.1549745953975822E-2</c:v>
                </c:pt>
                <c:pt idx="1232">
                  <c:v>8.1549745953975822E-2</c:v>
                </c:pt>
                <c:pt idx="1233">
                  <c:v>8.1549745953975822E-2</c:v>
                </c:pt>
                <c:pt idx="1234">
                  <c:v>8.1549745953975822E-2</c:v>
                </c:pt>
                <c:pt idx="1235">
                  <c:v>8.1549745953975822E-2</c:v>
                </c:pt>
                <c:pt idx="1236">
                  <c:v>8.1549745953975822E-2</c:v>
                </c:pt>
                <c:pt idx="1237">
                  <c:v>8.1549745953975822E-2</c:v>
                </c:pt>
                <c:pt idx="1238">
                  <c:v>8.1549745953975822E-2</c:v>
                </c:pt>
                <c:pt idx="1239">
                  <c:v>8.1549745953975822E-2</c:v>
                </c:pt>
                <c:pt idx="1240">
                  <c:v>8.1549745953975822E-2</c:v>
                </c:pt>
                <c:pt idx="1241">
                  <c:v>8.1549745953975822E-2</c:v>
                </c:pt>
                <c:pt idx="1242">
                  <c:v>8.1549745953975822E-2</c:v>
                </c:pt>
                <c:pt idx="1243">
                  <c:v>8.1549745953975822E-2</c:v>
                </c:pt>
                <c:pt idx="1244">
                  <c:v>8.1549745953975822E-2</c:v>
                </c:pt>
                <c:pt idx="1245">
                  <c:v>8.1549745953975822E-2</c:v>
                </c:pt>
                <c:pt idx="1246">
                  <c:v>8.1549745953975822E-2</c:v>
                </c:pt>
                <c:pt idx="1247">
                  <c:v>8.1549745953975822E-2</c:v>
                </c:pt>
                <c:pt idx="1248">
                  <c:v>8.1549745953975822E-2</c:v>
                </c:pt>
                <c:pt idx="1249">
                  <c:v>8.1549745953975822E-2</c:v>
                </c:pt>
                <c:pt idx="1250">
                  <c:v>8.1549745953975822E-2</c:v>
                </c:pt>
                <c:pt idx="1251">
                  <c:v>8.1549745953975822E-2</c:v>
                </c:pt>
                <c:pt idx="1252">
                  <c:v>8.1549745953975822E-2</c:v>
                </c:pt>
                <c:pt idx="1253">
                  <c:v>8.1549745953975822E-2</c:v>
                </c:pt>
                <c:pt idx="1254">
                  <c:v>8.1549745953975822E-2</c:v>
                </c:pt>
                <c:pt idx="1255">
                  <c:v>8.1549745953975822E-2</c:v>
                </c:pt>
                <c:pt idx="1256">
                  <c:v>8.1549745953975822E-2</c:v>
                </c:pt>
                <c:pt idx="1257">
                  <c:v>8.1549745953975822E-2</c:v>
                </c:pt>
                <c:pt idx="1258">
                  <c:v>8.1549745953975822E-2</c:v>
                </c:pt>
                <c:pt idx="1259">
                  <c:v>8.1549745953975822E-2</c:v>
                </c:pt>
                <c:pt idx="1260">
                  <c:v>8.1549745953975822E-2</c:v>
                </c:pt>
                <c:pt idx="1261">
                  <c:v>8.1549745953975822E-2</c:v>
                </c:pt>
                <c:pt idx="1262">
                  <c:v>8.1549745953975822E-2</c:v>
                </c:pt>
                <c:pt idx="1263">
                  <c:v>8.1549745953975822E-2</c:v>
                </c:pt>
                <c:pt idx="1264">
                  <c:v>8.1549745953975822E-2</c:v>
                </c:pt>
                <c:pt idx="1265">
                  <c:v>8.1549745953975822E-2</c:v>
                </c:pt>
                <c:pt idx="1266">
                  <c:v>8.1549745953975822E-2</c:v>
                </c:pt>
                <c:pt idx="1267">
                  <c:v>8.1549745953975822E-2</c:v>
                </c:pt>
                <c:pt idx="1268">
                  <c:v>8.1549745953975822E-2</c:v>
                </c:pt>
                <c:pt idx="1269">
                  <c:v>8.1549745953975822E-2</c:v>
                </c:pt>
                <c:pt idx="1270">
                  <c:v>8.1549745953975822E-2</c:v>
                </c:pt>
                <c:pt idx="1271">
                  <c:v>8.1549745953975822E-2</c:v>
                </c:pt>
                <c:pt idx="1272">
                  <c:v>8.1549745953975822E-2</c:v>
                </c:pt>
                <c:pt idx="1273">
                  <c:v>8.1549745953975822E-2</c:v>
                </c:pt>
                <c:pt idx="1274">
                  <c:v>8.1549745953975822E-2</c:v>
                </c:pt>
                <c:pt idx="1275">
                  <c:v>8.1549745953975822E-2</c:v>
                </c:pt>
                <c:pt idx="1276">
                  <c:v>8.1549745953975822E-2</c:v>
                </c:pt>
                <c:pt idx="1277">
                  <c:v>8.1549745953975822E-2</c:v>
                </c:pt>
                <c:pt idx="1278">
                  <c:v>8.1549745953975822E-2</c:v>
                </c:pt>
                <c:pt idx="1279">
                  <c:v>8.1549745953975822E-2</c:v>
                </c:pt>
                <c:pt idx="1280">
                  <c:v>8.1549745953975822E-2</c:v>
                </c:pt>
                <c:pt idx="1281">
                  <c:v>8.1549745953975822E-2</c:v>
                </c:pt>
                <c:pt idx="1282">
                  <c:v>8.1549745953975822E-2</c:v>
                </c:pt>
                <c:pt idx="1283">
                  <c:v>8.1549745953975822E-2</c:v>
                </c:pt>
                <c:pt idx="1284">
                  <c:v>8.1549745953975822E-2</c:v>
                </c:pt>
                <c:pt idx="1285">
                  <c:v>8.1549745953975822E-2</c:v>
                </c:pt>
                <c:pt idx="1286">
                  <c:v>8.1549745953975822E-2</c:v>
                </c:pt>
                <c:pt idx="1287">
                  <c:v>8.1549745953975822E-2</c:v>
                </c:pt>
                <c:pt idx="1288">
                  <c:v>8.1549745953975822E-2</c:v>
                </c:pt>
                <c:pt idx="1289">
                  <c:v>8.1549745953975822E-2</c:v>
                </c:pt>
                <c:pt idx="1290">
                  <c:v>8.1549745953975822E-2</c:v>
                </c:pt>
                <c:pt idx="1291">
                  <c:v>8.1549745953975822E-2</c:v>
                </c:pt>
                <c:pt idx="1292">
                  <c:v>8.1549745953975822E-2</c:v>
                </c:pt>
                <c:pt idx="1293">
                  <c:v>8.1549745953975822E-2</c:v>
                </c:pt>
                <c:pt idx="1294">
                  <c:v>8.1549745953975822E-2</c:v>
                </c:pt>
                <c:pt idx="1295">
                  <c:v>8.1549745953975822E-2</c:v>
                </c:pt>
                <c:pt idx="1296">
                  <c:v>8.1549745953975822E-2</c:v>
                </c:pt>
                <c:pt idx="1297">
                  <c:v>8.1549745953975822E-2</c:v>
                </c:pt>
                <c:pt idx="1298">
                  <c:v>8.1549745953975822E-2</c:v>
                </c:pt>
                <c:pt idx="1299">
                  <c:v>8.1549745953975822E-2</c:v>
                </c:pt>
                <c:pt idx="1300">
                  <c:v>8.1549745953975822E-2</c:v>
                </c:pt>
                <c:pt idx="1301">
                  <c:v>8.1549745953975822E-2</c:v>
                </c:pt>
                <c:pt idx="1302">
                  <c:v>8.1549745953975822E-2</c:v>
                </c:pt>
                <c:pt idx="1303">
                  <c:v>8.1549745953975822E-2</c:v>
                </c:pt>
                <c:pt idx="1304">
                  <c:v>8.1549745953975822E-2</c:v>
                </c:pt>
                <c:pt idx="1305">
                  <c:v>8.1549745953975822E-2</c:v>
                </c:pt>
                <c:pt idx="1306">
                  <c:v>8.1549745953975822E-2</c:v>
                </c:pt>
                <c:pt idx="1307">
                  <c:v>8.1549745953975822E-2</c:v>
                </c:pt>
                <c:pt idx="1308">
                  <c:v>8.1549745953975822E-2</c:v>
                </c:pt>
                <c:pt idx="1309">
                  <c:v>8.1549745953975822E-2</c:v>
                </c:pt>
                <c:pt idx="1310">
                  <c:v>8.1549745953975822E-2</c:v>
                </c:pt>
                <c:pt idx="1311">
                  <c:v>8.1549745953975822E-2</c:v>
                </c:pt>
                <c:pt idx="1312">
                  <c:v>8.1549745953975822E-2</c:v>
                </c:pt>
                <c:pt idx="1313">
                  <c:v>8.1549745953975822E-2</c:v>
                </c:pt>
                <c:pt idx="1314">
                  <c:v>8.1549745953975822E-2</c:v>
                </c:pt>
                <c:pt idx="1315">
                  <c:v>8.1549745953975822E-2</c:v>
                </c:pt>
                <c:pt idx="1316">
                  <c:v>8.1549745953975822E-2</c:v>
                </c:pt>
                <c:pt idx="1317">
                  <c:v>8.1549745953975822E-2</c:v>
                </c:pt>
                <c:pt idx="1318">
                  <c:v>8.1549745953975822E-2</c:v>
                </c:pt>
                <c:pt idx="1319">
                  <c:v>8.1549745953975822E-2</c:v>
                </c:pt>
                <c:pt idx="1320">
                  <c:v>8.1549745953975822E-2</c:v>
                </c:pt>
                <c:pt idx="1321">
                  <c:v>8.1549745953975822E-2</c:v>
                </c:pt>
                <c:pt idx="1322">
                  <c:v>8.1549745953975822E-2</c:v>
                </c:pt>
                <c:pt idx="1323">
                  <c:v>8.1549745953975822E-2</c:v>
                </c:pt>
                <c:pt idx="1324">
                  <c:v>8.1549745953975822E-2</c:v>
                </c:pt>
                <c:pt idx="1325">
                  <c:v>8.1549745953975822E-2</c:v>
                </c:pt>
                <c:pt idx="1326">
                  <c:v>8.1549745953975822E-2</c:v>
                </c:pt>
                <c:pt idx="1327">
                  <c:v>8.1549745953975822E-2</c:v>
                </c:pt>
                <c:pt idx="1328">
                  <c:v>8.1549745953975822E-2</c:v>
                </c:pt>
                <c:pt idx="1329">
                  <c:v>8.1549745953975822E-2</c:v>
                </c:pt>
                <c:pt idx="1330">
                  <c:v>8.1549745953975822E-2</c:v>
                </c:pt>
                <c:pt idx="1331">
                  <c:v>8.1549745953975822E-2</c:v>
                </c:pt>
                <c:pt idx="1332">
                  <c:v>8.1549745953975822E-2</c:v>
                </c:pt>
                <c:pt idx="1333">
                  <c:v>8.1549745953975822E-2</c:v>
                </c:pt>
                <c:pt idx="1334">
                  <c:v>8.1549745953975822E-2</c:v>
                </c:pt>
                <c:pt idx="1335">
                  <c:v>8.1549745953975822E-2</c:v>
                </c:pt>
                <c:pt idx="1336">
                  <c:v>8.1549745953975822E-2</c:v>
                </c:pt>
                <c:pt idx="1337">
                  <c:v>8.1549745953975822E-2</c:v>
                </c:pt>
                <c:pt idx="1338">
                  <c:v>8.1549745953975822E-2</c:v>
                </c:pt>
                <c:pt idx="1339">
                  <c:v>8.1549745953975822E-2</c:v>
                </c:pt>
                <c:pt idx="1340">
                  <c:v>8.1549745953975822E-2</c:v>
                </c:pt>
                <c:pt idx="1341">
                  <c:v>8.1549745953975822E-2</c:v>
                </c:pt>
                <c:pt idx="1342">
                  <c:v>8.1549745953975822E-2</c:v>
                </c:pt>
                <c:pt idx="1343">
                  <c:v>8.1549745953975822E-2</c:v>
                </c:pt>
                <c:pt idx="1344">
                  <c:v>8.1549745953975822E-2</c:v>
                </c:pt>
                <c:pt idx="1345">
                  <c:v>8.1549745953975822E-2</c:v>
                </c:pt>
                <c:pt idx="1346">
                  <c:v>8.1549745953975822E-2</c:v>
                </c:pt>
                <c:pt idx="1347">
                  <c:v>8.1549745953975822E-2</c:v>
                </c:pt>
                <c:pt idx="1348">
                  <c:v>8.1549745953975822E-2</c:v>
                </c:pt>
                <c:pt idx="1349">
                  <c:v>8.1549745953975822E-2</c:v>
                </c:pt>
                <c:pt idx="1350">
                  <c:v>8.1549745953975822E-2</c:v>
                </c:pt>
                <c:pt idx="1351">
                  <c:v>8.1549745953975822E-2</c:v>
                </c:pt>
                <c:pt idx="1352">
                  <c:v>8.1549745953975822E-2</c:v>
                </c:pt>
                <c:pt idx="1353">
                  <c:v>8.1577349629830903E-2</c:v>
                </c:pt>
                <c:pt idx="1354">
                  <c:v>8.1637690799986715E-2</c:v>
                </c:pt>
                <c:pt idx="1355">
                  <c:v>8.1750575786551385E-2</c:v>
                </c:pt>
                <c:pt idx="1356">
                  <c:v>8.1956268240215666E-2</c:v>
                </c:pt>
                <c:pt idx="1357">
                  <c:v>8.2230170046711945E-2</c:v>
                </c:pt>
                <c:pt idx="1358">
                  <c:v>8.2548359942525351E-2</c:v>
                </c:pt>
                <c:pt idx="1359">
                  <c:v>8.2926597106025596E-2</c:v>
                </c:pt>
                <c:pt idx="1360">
                  <c:v>8.3322880721898668E-2</c:v>
                </c:pt>
                <c:pt idx="1361">
                  <c:v>8.3556447113809468E-2</c:v>
                </c:pt>
                <c:pt idx="1362">
                  <c:v>8.3556447113809468E-2</c:v>
                </c:pt>
                <c:pt idx="1363">
                  <c:v>8.3556447113809468E-2</c:v>
                </c:pt>
                <c:pt idx="1364">
                  <c:v>8.3556447113809468E-2</c:v>
                </c:pt>
                <c:pt idx="1365">
                  <c:v>8.3556447113809468E-2</c:v>
                </c:pt>
                <c:pt idx="1366">
                  <c:v>8.3556447113809468E-2</c:v>
                </c:pt>
                <c:pt idx="1367">
                  <c:v>8.3556447113809468E-2</c:v>
                </c:pt>
                <c:pt idx="1368">
                  <c:v>8.3628419444805174E-2</c:v>
                </c:pt>
                <c:pt idx="1369">
                  <c:v>8.38463644552392E-2</c:v>
                </c:pt>
                <c:pt idx="1370">
                  <c:v>8.38463644552392E-2</c:v>
                </c:pt>
                <c:pt idx="1371">
                  <c:v>8.38463644552392E-2</c:v>
                </c:pt>
                <c:pt idx="1372">
                  <c:v>8.38463644552392E-2</c:v>
                </c:pt>
                <c:pt idx="1373">
                  <c:v>8.38463644552392E-2</c:v>
                </c:pt>
                <c:pt idx="1374">
                  <c:v>8.38463644552392E-2</c:v>
                </c:pt>
                <c:pt idx="1375">
                  <c:v>8.3985793188670485E-2</c:v>
                </c:pt>
                <c:pt idx="1376">
                  <c:v>8.4505215090136379E-2</c:v>
                </c:pt>
                <c:pt idx="1377">
                  <c:v>8.5503421531593862E-2</c:v>
                </c:pt>
                <c:pt idx="1378">
                  <c:v>8.6649993106865206E-2</c:v>
                </c:pt>
                <c:pt idx="1379">
                  <c:v>8.7675218343760603E-2</c:v>
                </c:pt>
                <c:pt idx="1380">
                  <c:v>8.8574566447070568E-2</c:v>
                </c:pt>
                <c:pt idx="1381">
                  <c:v>8.9087159520788203E-2</c:v>
                </c:pt>
                <c:pt idx="1382">
                  <c:v>8.9087159520788203E-2</c:v>
                </c:pt>
                <c:pt idx="1383">
                  <c:v>8.9087159520788203E-2</c:v>
                </c:pt>
                <c:pt idx="1384">
                  <c:v>8.9087159520788203E-2</c:v>
                </c:pt>
                <c:pt idx="1385">
                  <c:v>8.9087159520788203E-2</c:v>
                </c:pt>
                <c:pt idx="1386">
                  <c:v>8.9087159520788203E-2</c:v>
                </c:pt>
                <c:pt idx="1387">
                  <c:v>8.9087159520788203E-2</c:v>
                </c:pt>
                <c:pt idx="1388">
                  <c:v>8.9087159520788203E-2</c:v>
                </c:pt>
                <c:pt idx="1389">
                  <c:v>8.9087159520788203E-2</c:v>
                </c:pt>
                <c:pt idx="1390">
                  <c:v>8.9087159520788203E-2</c:v>
                </c:pt>
                <c:pt idx="1391">
                  <c:v>8.9087159520788203E-2</c:v>
                </c:pt>
                <c:pt idx="1392">
                  <c:v>8.9087159520788203E-2</c:v>
                </c:pt>
                <c:pt idx="1393">
                  <c:v>8.9087159520788203E-2</c:v>
                </c:pt>
                <c:pt idx="1394">
                  <c:v>8.9087159520788203E-2</c:v>
                </c:pt>
                <c:pt idx="1395">
                  <c:v>8.9087159520788203E-2</c:v>
                </c:pt>
                <c:pt idx="1396">
                  <c:v>8.9087159520788203E-2</c:v>
                </c:pt>
                <c:pt idx="1397">
                  <c:v>8.9087159520788203E-2</c:v>
                </c:pt>
                <c:pt idx="1398">
                  <c:v>8.9087159520788203E-2</c:v>
                </c:pt>
                <c:pt idx="1399">
                  <c:v>8.9156510431839697E-2</c:v>
                </c:pt>
                <c:pt idx="1400">
                  <c:v>8.9302227971941261E-2</c:v>
                </c:pt>
                <c:pt idx="1401">
                  <c:v>8.9491211429075831E-2</c:v>
                </c:pt>
                <c:pt idx="1402">
                  <c:v>8.976114329701966E-2</c:v>
                </c:pt>
                <c:pt idx="1403">
                  <c:v>9.024704232994088E-2</c:v>
                </c:pt>
                <c:pt idx="1404">
                  <c:v>9.1079601934072343E-2</c:v>
                </c:pt>
                <c:pt idx="1405">
                  <c:v>9.2017392487159802E-2</c:v>
                </c:pt>
                <c:pt idx="1406">
                  <c:v>9.2673024744520244E-2</c:v>
                </c:pt>
                <c:pt idx="1407">
                  <c:v>9.2889552932944736E-2</c:v>
                </c:pt>
                <c:pt idx="1408">
                  <c:v>9.2889552932944736E-2</c:v>
                </c:pt>
                <c:pt idx="1409">
                  <c:v>9.2889552932944736E-2</c:v>
                </c:pt>
                <c:pt idx="1410">
                  <c:v>9.2889552932944736E-2</c:v>
                </c:pt>
                <c:pt idx="1411">
                  <c:v>9.2889552932944736E-2</c:v>
                </c:pt>
                <c:pt idx="1412">
                  <c:v>9.2889552932944736E-2</c:v>
                </c:pt>
                <c:pt idx="1413">
                  <c:v>9.2889552932944736E-2</c:v>
                </c:pt>
                <c:pt idx="1414">
                  <c:v>9.2889552932944736E-2</c:v>
                </c:pt>
                <c:pt idx="1415">
                  <c:v>9.2889552932944736E-2</c:v>
                </c:pt>
                <c:pt idx="1416">
                  <c:v>9.2889552932944736E-2</c:v>
                </c:pt>
                <c:pt idx="1417">
                  <c:v>9.2889552932944736E-2</c:v>
                </c:pt>
                <c:pt idx="1418">
                  <c:v>9.2889552932944736E-2</c:v>
                </c:pt>
                <c:pt idx="1419">
                  <c:v>9.2889552932944736E-2</c:v>
                </c:pt>
                <c:pt idx="1420">
                  <c:v>9.2889552932944736E-2</c:v>
                </c:pt>
                <c:pt idx="1421">
                  <c:v>9.3078994317108588E-2</c:v>
                </c:pt>
                <c:pt idx="1422">
                  <c:v>9.3505474874251218E-2</c:v>
                </c:pt>
                <c:pt idx="1423">
                  <c:v>9.3740335894809623E-2</c:v>
                </c:pt>
                <c:pt idx="1424">
                  <c:v>9.3740335894809623E-2</c:v>
                </c:pt>
                <c:pt idx="1425">
                  <c:v>9.3740335894809623E-2</c:v>
                </c:pt>
                <c:pt idx="1426">
                  <c:v>9.3740335894809623E-2</c:v>
                </c:pt>
                <c:pt idx="1427">
                  <c:v>9.3740335894809623E-2</c:v>
                </c:pt>
                <c:pt idx="1428">
                  <c:v>9.3740335894809623E-2</c:v>
                </c:pt>
                <c:pt idx="1429">
                  <c:v>9.3740335894809623E-2</c:v>
                </c:pt>
                <c:pt idx="1430">
                  <c:v>9.3810850662303477E-2</c:v>
                </c:pt>
                <c:pt idx="1431">
                  <c:v>9.4218781427304096E-2</c:v>
                </c:pt>
                <c:pt idx="1432">
                  <c:v>9.496833735577298E-2</c:v>
                </c:pt>
                <c:pt idx="1433">
                  <c:v>9.5779904300269406E-2</c:v>
                </c:pt>
                <c:pt idx="1434">
                  <c:v>9.6466852700233655E-2</c:v>
                </c:pt>
                <c:pt idx="1435">
                  <c:v>9.6788089080753203E-2</c:v>
                </c:pt>
                <c:pt idx="1436">
                  <c:v>9.6788089080753203E-2</c:v>
                </c:pt>
                <c:pt idx="1437">
                  <c:v>9.6788089080753203E-2</c:v>
                </c:pt>
                <c:pt idx="1438">
                  <c:v>9.6788089080753203E-2</c:v>
                </c:pt>
                <c:pt idx="1439">
                  <c:v>9.6788089080753203E-2</c:v>
                </c:pt>
                <c:pt idx="1440">
                  <c:v>9.6788089080753203E-2</c:v>
                </c:pt>
                <c:pt idx="1441">
                  <c:v>9.6848866119190469E-2</c:v>
                </c:pt>
                <c:pt idx="1442">
                  <c:v>9.6939526140566362E-2</c:v>
                </c:pt>
                <c:pt idx="1443">
                  <c:v>9.6945348860791633E-2</c:v>
                </c:pt>
                <c:pt idx="1444">
                  <c:v>9.6945348860791633E-2</c:v>
                </c:pt>
                <c:pt idx="1445">
                  <c:v>9.6945348860791633E-2</c:v>
                </c:pt>
                <c:pt idx="1446">
                  <c:v>9.6945348860791633E-2</c:v>
                </c:pt>
                <c:pt idx="1447">
                  <c:v>9.7049626200562872E-2</c:v>
                </c:pt>
                <c:pt idx="1448">
                  <c:v>9.7333278987184232E-2</c:v>
                </c:pt>
                <c:pt idx="1449">
                  <c:v>9.7590080543893398E-2</c:v>
                </c:pt>
                <c:pt idx="1450">
                  <c:v>9.7687011564313059E-2</c:v>
                </c:pt>
                <c:pt idx="1451">
                  <c:v>9.7698077630984259E-2</c:v>
                </c:pt>
                <c:pt idx="1452">
                  <c:v>9.7698077630984259E-2</c:v>
                </c:pt>
                <c:pt idx="1453">
                  <c:v>9.7698077630984259E-2</c:v>
                </c:pt>
                <c:pt idx="1454">
                  <c:v>9.7698077630984259E-2</c:v>
                </c:pt>
                <c:pt idx="1455">
                  <c:v>9.7698077630984259E-2</c:v>
                </c:pt>
                <c:pt idx="1456">
                  <c:v>9.7698077630984259E-2</c:v>
                </c:pt>
                <c:pt idx="1457">
                  <c:v>9.7698077630984259E-2</c:v>
                </c:pt>
                <c:pt idx="1458">
                  <c:v>9.7698077630984259E-2</c:v>
                </c:pt>
                <c:pt idx="1459">
                  <c:v>9.7698077630984259E-2</c:v>
                </c:pt>
                <c:pt idx="1460">
                  <c:v>9.7698077630984259E-2</c:v>
                </c:pt>
                <c:pt idx="1461">
                  <c:v>9.7698077630984259E-2</c:v>
                </c:pt>
                <c:pt idx="1462">
                  <c:v>9.7698077630984259E-2</c:v>
                </c:pt>
                <c:pt idx="1463">
                  <c:v>9.7698077630984259E-2</c:v>
                </c:pt>
                <c:pt idx="1464">
                  <c:v>9.7698077630984259E-2</c:v>
                </c:pt>
                <c:pt idx="1465">
                  <c:v>9.7698077630984259E-2</c:v>
                </c:pt>
                <c:pt idx="1466">
                  <c:v>9.7698077630984259E-2</c:v>
                </c:pt>
                <c:pt idx="1467">
                  <c:v>9.7698077630984259E-2</c:v>
                </c:pt>
                <c:pt idx="1468">
                  <c:v>9.7698077630984259E-2</c:v>
                </c:pt>
                <c:pt idx="1469">
                  <c:v>9.7698077630984259E-2</c:v>
                </c:pt>
                <c:pt idx="1470">
                  <c:v>9.7698077630984259E-2</c:v>
                </c:pt>
                <c:pt idx="1471">
                  <c:v>9.7698077630984259E-2</c:v>
                </c:pt>
                <c:pt idx="1472">
                  <c:v>9.7698077630984259E-2</c:v>
                </c:pt>
                <c:pt idx="1473">
                  <c:v>9.7698077630984259E-2</c:v>
                </c:pt>
                <c:pt idx="1474">
                  <c:v>9.7698077630984259E-2</c:v>
                </c:pt>
                <c:pt idx="1475">
                  <c:v>9.7698077630984259E-2</c:v>
                </c:pt>
                <c:pt idx="1476">
                  <c:v>9.7698077630984259E-2</c:v>
                </c:pt>
                <c:pt idx="1477">
                  <c:v>9.7698077630984259E-2</c:v>
                </c:pt>
                <c:pt idx="1478">
                  <c:v>9.7698077630984259E-2</c:v>
                </c:pt>
                <c:pt idx="1479">
                  <c:v>9.7698077630984259E-2</c:v>
                </c:pt>
                <c:pt idx="1480">
                  <c:v>9.7698077630984259E-2</c:v>
                </c:pt>
                <c:pt idx="1481">
                  <c:v>9.7698077630984259E-2</c:v>
                </c:pt>
                <c:pt idx="1482">
                  <c:v>9.7698077630984259E-2</c:v>
                </c:pt>
                <c:pt idx="1483">
                  <c:v>9.7698077630984259E-2</c:v>
                </c:pt>
                <c:pt idx="1484">
                  <c:v>9.7698077630984259E-2</c:v>
                </c:pt>
                <c:pt idx="1485">
                  <c:v>9.7698077630984259E-2</c:v>
                </c:pt>
                <c:pt idx="1486">
                  <c:v>9.7698077630984259E-2</c:v>
                </c:pt>
                <c:pt idx="1487">
                  <c:v>9.7698077630984259E-2</c:v>
                </c:pt>
                <c:pt idx="1488">
                  <c:v>9.7698077630984259E-2</c:v>
                </c:pt>
                <c:pt idx="1489">
                  <c:v>9.7698077630984259E-2</c:v>
                </c:pt>
                <c:pt idx="1490">
                  <c:v>9.7698077630984259E-2</c:v>
                </c:pt>
                <c:pt idx="1491">
                  <c:v>9.7698077630984259E-2</c:v>
                </c:pt>
                <c:pt idx="1492">
                  <c:v>9.7698077630984259E-2</c:v>
                </c:pt>
                <c:pt idx="1493">
                  <c:v>9.7698077630984259E-2</c:v>
                </c:pt>
                <c:pt idx="1494">
                  <c:v>9.7698077630984259E-2</c:v>
                </c:pt>
                <c:pt idx="1495">
                  <c:v>9.7698077630984259E-2</c:v>
                </c:pt>
                <c:pt idx="1496">
                  <c:v>9.7698077630984259E-2</c:v>
                </c:pt>
                <c:pt idx="1497">
                  <c:v>9.7698077630984259E-2</c:v>
                </c:pt>
                <c:pt idx="1498">
                  <c:v>9.7698077630984259E-2</c:v>
                </c:pt>
                <c:pt idx="1499">
                  <c:v>9.7698077630984259E-2</c:v>
                </c:pt>
                <c:pt idx="1500">
                  <c:v>9.7698077630984259E-2</c:v>
                </c:pt>
                <c:pt idx="1501">
                  <c:v>9.7698077630984259E-2</c:v>
                </c:pt>
                <c:pt idx="1502">
                  <c:v>9.7698077630984259E-2</c:v>
                </c:pt>
                <c:pt idx="1503">
                  <c:v>9.7698077630984259E-2</c:v>
                </c:pt>
                <c:pt idx="1504">
                  <c:v>9.7698077630984259E-2</c:v>
                </c:pt>
                <c:pt idx="1505">
                  <c:v>9.7698077630984259E-2</c:v>
                </c:pt>
                <c:pt idx="1506">
                  <c:v>9.7698077630984259E-2</c:v>
                </c:pt>
                <c:pt idx="1507">
                  <c:v>9.7698077630984259E-2</c:v>
                </c:pt>
                <c:pt idx="1508">
                  <c:v>9.7698077630984259E-2</c:v>
                </c:pt>
                <c:pt idx="1509">
                  <c:v>9.7698077630984259E-2</c:v>
                </c:pt>
                <c:pt idx="1510">
                  <c:v>9.7698077630984259E-2</c:v>
                </c:pt>
                <c:pt idx="1511">
                  <c:v>9.7698077630984259E-2</c:v>
                </c:pt>
                <c:pt idx="1512">
                  <c:v>9.7698077630984259E-2</c:v>
                </c:pt>
                <c:pt idx="1513">
                  <c:v>9.7698077630984259E-2</c:v>
                </c:pt>
                <c:pt idx="1514">
                  <c:v>9.7698077630984259E-2</c:v>
                </c:pt>
                <c:pt idx="1515">
                  <c:v>9.7698077630984259E-2</c:v>
                </c:pt>
                <c:pt idx="1516">
                  <c:v>9.7698077630984259E-2</c:v>
                </c:pt>
                <c:pt idx="1517">
                  <c:v>9.7698077630984259E-2</c:v>
                </c:pt>
                <c:pt idx="1518">
                  <c:v>9.7698077630984259E-2</c:v>
                </c:pt>
                <c:pt idx="1519">
                  <c:v>9.7698077630984259E-2</c:v>
                </c:pt>
                <c:pt idx="1520">
                  <c:v>9.7698077630984259E-2</c:v>
                </c:pt>
                <c:pt idx="1521">
                  <c:v>9.7698077630984259E-2</c:v>
                </c:pt>
                <c:pt idx="1522">
                  <c:v>9.7698077630984259E-2</c:v>
                </c:pt>
                <c:pt idx="1523">
                  <c:v>9.7698077630984259E-2</c:v>
                </c:pt>
                <c:pt idx="1524">
                  <c:v>9.7698077630984259E-2</c:v>
                </c:pt>
                <c:pt idx="1525">
                  <c:v>9.7734282944089326E-2</c:v>
                </c:pt>
                <c:pt idx="1526">
                  <c:v>9.800652036291721E-2</c:v>
                </c:pt>
                <c:pt idx="1527">
                  <c:v>9.8423313918297825E-2</c:v>
                </c:pt>
                <c:pt idx="1528">
                  <c:v>9.8839847802779046E-2</c:v>
                </c:pt>
                <c:pt idx="1529">
                  <c:v>9.9143687172808345E-2</c:v>
                </c:pt>
                <c:pt idx="1530">
                  <c:v>9.9286450497606191E-2</c:v>
                </c:pt>
                <c:pt idx="1531">
                  <c:v>9.9286450497606191E-2</c:v>
                </c:pt>
                <c:pt idx="1532">
                  <c:v>9.9286450497606191E-2</c:v>
                </c:pt>
                <c:pt idx="1533">
                  <c:v>9.9286450497606191E-2</c:v>
                </c:pt>
                <c:pt idx="1534">
                  <c:v>9.9286450497606191E-2</c:v>
                </c:pt>
                <c:pt idx="1535">
                  <c:v>9.9286450497606191E-2</c:v>
                </c:pt>
                <c:pt idx="1536">
                  <c:v>9.9286450497606191E-2</c:v>
                </c:pt>
                <c:pt idx="1537">
                  <c:v>9.9286450497606191E-2</c:v>
                </c:pt>
                <c:pt idx="1538">
                  <c:v>9.9286450497606191E-2</c:v>
                </c:pt>
                <c:pt idx="1539">
                  <c:v>9.9286450497606191E-2</c:v>
                </c:pt>
                <c:pt idx="1540">
                  <c:v>9.9286450497606191E-2</c:v>
                </c:pt>
                <c:pt idx="1541">
                  <c:v>9.9286450497606191E-2</c:v>
                </c:pt>
                <c:pt idx="1542">
                  <c:v>9.9286450497606191E-2</c:v>
                </c:pt>
                <c:pt idx="1543">
                  <c:v>9.9286450497606191E-2</c:v>
                </c:pt>
                <c:pt idx="1544">
                  <c:v>9.9286450497606191E-2</c:v>
                </c:pt>
                <c:pt idx="1545">
                  <c:v>9.9286450497606191E-2</c:v>
                </c:pt>
                <c:pt idx="1546">
                  <c:v>9.9286450497606191E-2</c:v>
                </c:pt>
                <c:pt idx="1547">
                  <c:v>9.9286450497606191E-2</c:v>
                </c:pt>
                <c:pt idx="1548">
                  <c:v>9.9286450497606191E-2</c:v>
                </c:pt>
                <c:pt idx="1549">
                  <c:v>9.9286450497606191E-2</c:v>
                </c:pt>
                <c:pt idx="1550">
                  <c:v>9.9286450497606191E-2</c:v>
                </c:pt>
                <c:pt idx="1551">
                  <c:v>9.9286450497606191E-2</c:v>
                </c:pt>
                <c:pt idx="1552">
                  <c:v>9.9286450497606191E-2</c:v>
                </c:pt>
                <c:pt idx="1553">
                  <c:v>9.9286450497606191E-2</c:v>
                </c:pt>
                <c:pt idx="1554">
                  <c:v>9.9286450497606191E-2</c:v>
                </c:pt>
                <c:pt idx="1555">
                  <c:v>9.9286450497606191E-2</c:v>
                </c:pt>
                <c:pt idx="1556">
                  <c:v>9.9286450497606191E-2</c:v>
                </c:pt>
                <c:pt idx="1557">
                  <c:v>9.9286450497606191E-2</c:v>
                </c:pt>
                <c:pt idx="1558">
                  <c:v>9.9286450497606191E-2</c:v>
                </c:pt>
                <c:pt idx="1559">
                  <c:v>9.9286450497606191E-2</c:v>
                </c:pt>
                <c:pt idx="1560">
                  <c:v>9.9286450497606191E-2</c:v>
                </c:pt>
                <c:pt idx="1561">
                  <c:v>9.9286450497606191E-2</c:v>
                </c:pt>
                <c:pt idx="1562">
                  <c:v>9.9286450497606191E-2</c:v>
                </c:pt>
                <c:pt idx="1563">
                  <c:v>9.9286450497606191E-2</c:v>
                </c:pt>
                <c:pt idx="1564">
                  <c:v>9.9286450497606191E-2</c:v>
                </c:pt>
                <c:pt idx="1565">
                  <c:v>9.9286450497606191E-2</c:v>
                </c:pt>
                <c:pt idx="1566">
                  <c:v>9.9286450497606191E-2</c:v>
                </c:pt>
                <c:pt idx="1567">
                  <c:v>9.9286450497606191E-2</c:v>
                </c:pt>
                <c:pt idx="1568">
                  <c:v>9.9286450497606191E-2</c:v>
                </c:pt>
                <c:pt idx="1569">
                  <c:v>9.9286450497606191E-2</c:v>
                </c:pt>
                <c:pt idx="1570">
                  <c:v>9.9286450497606191E-2</c:v>
                </c:pt>
                <c:pt idx="1571">
                  <c:v>9.9286450497606191E-2</c:v>
                </c:pt>
                <c:pt idx="1572">
                  <c:v>9.9286450497606191E-2</c:v>
                </c:pt>
                <c:pt idx="1573">
                  <c:v>9.9286450497606191E-2</c:v>
                </c:pt>
                <c:pt idx="1574">
                  <c:v>9.9286450497606191E-2</c:v>
                </c:pt>
                <c:pt idx="1575">
                  <c:v>9.9286450497606191E-2</c:v>
                </c:pt>
                <c:pt idx="1576">
                  <c:v>9.9286450497606191E-2</c:v>
                </c:pt>
                <c:pt idx="1577">
                  <c:v>9.9286450497606191E-2</c:v>
                </c:pt>
                <c:pt idx="1578">
                  <c:v>9.9286450497606191E-2</c:v>
                </c:pt>
                <c:pt idx="1579">
                  <c:v>9.9286450497606191E-2</c:v>
                </c:pt>
                <c:pt idx="1580">
                  <c:v>9.9286450497606191E-2</c:v>
                </c:pt>
                <c:pt idx="1581">
                  <c:v>9.9286450497606191E-2</c:v>
                </c:pt>
                <c:pt idx="1582">
                  <c:v>9.9286450497606191E-2</c:v>
                </c:pt>
                <c:pt idx="1583">
                  <c:v>9.9286450497606191E-2</c:v>
                </c:pt>
                <c:pt idx="1584">
                  <c:v>9.9286450497606191E-2</c:v>
                </c:pt>
                <c:pt idx="1585">
                  <c:v>9.9286450497606191E-2</c:v>
                </c:pt>
                <c:pt idx="1586">
                  <c:v>9.9286450497606191E-2</c:v>
                </c:pt>
                <c:pt idx="1587">
                  <c:v>9.9286450497606191E-2</c:v>
                </c:pt>
                <c:pt idx="1588">
                  <c:v>9.9286450497606191E-2</c:v>
                </c:pt>
                <c:pt idx="1589">
                  <c:v>9.9286450497606191E-2</c:v>
                </c:pt>
                <c:pt idx="1590">
                  <c:v>9.9286450497606191E-2</c:v>
                </c:pt>
                <c:pt idx="1591">
                  <c:v>9.9286450497606191E-2</c:v>
                </c:pt>
                <c:pt idx="1592">
                  <c:v>9.9286450497606191E-2</c:v>
                </c:pt>
                <c:pt idx="1593">
                  <c:v>9.9286450497606191E-2</c:v>
                </c:pt>
                <c:pt idx="1594">
                  <c:v>9.9286450497606191E-2</c:v>
                </c:pt>
                <c:pt idx="1595">
                  <c:v>9.9286450497606191E-2</c:v>
                </c:pt>
                <c:pt idx="1596">
                  <c:v>9.9286450497606191E-2</c:v>
                </c:pt>
                <c:pt idx="1597">
                  <c:v>9.9286450497606191E-2</c:v>
                </c:pt>
                <c:pt idx="1598">
                  <c:v>9.9286450497606191E-2</c:v>
                </c:pt>
                <c:pt idx="1599">
                  <c:v>9.9286450497606191E-2</c:v>
                </c:pt>
                <c:pt idx="1600">
                  <c:v>9.9286450497606191E-2</c:v>
                </c:pt>
                <c:pt idx="1601">
                  <c:v>9.9286450497606191E-2</c:v>
                </c:pt>
                <c:pt idx="1602">
                  <c:v>9.9286450497606191E-2</c:v>
                </c:pt>
                <c:pt idx="1603">
                  <c:v>9.9286450497606191E-2</c:v>
                </c:pt>
                <c:pt idx="1604">
                  <c:v>9.9286450497606191E-2</c:v>
                </c:pt>
                <c:pt idx="1605">
                  <c:v>9.9286450497606191E-2</c:v>
                </c:pt>
                <c:pt idx="1606">
                  <c:v>9.9286450497606191E-2</c:v>
                </c:pt>
                <c:pt idx="1607">
                  <c:v>9.9286450497606191E-2</c:v>
                </c:pt>
                <c:pt idx="1608">
                  <c:v>9.9286450497606191E-2</c:v>
                </c:pt>
                <c:pt idx="1609">
                  <c:v>9.9286450497606191E-2</c:v>
                </c:pt>
                <c:pt idx="1610">
                  <c:v>9.9286450497606191E-2</c:v>
                </c:pt>
                <c:pt idx="1611">
                  <c:v>9.9286450497606191E-2</c:v>
                </c:pt>
                <c:pt idx="1612">
                  <c:v>9.9286450497606191E-2</c:v>
                </c:pt>
                <c:pt idx="1613">
                  <c:v>9.9286450497606191E-2</c:v>
                </c:pt>
                <c:pt idx="1614">
                  <c:v>9.9286450497606191E-2</c:v>
                </c:pt>
                <c:pt idx="1615">
                  <c:v>9.9286450497606191E-2</c:v>
                </c:pt>
                <c:pt idx="1616">
                  <c:v>9.9286450497606191E-2</c:v>
                </c:pt>
                <c:pt idx="1617">
                  <c:v>9.9286450497606191E-2</c:v>
                </c:pt>
                <c:pt idx="1618">
                  <c:v>9.9286450497606191E-2</c:v>
                </c:pt>
                <c:pt idx="1619">
                  <c:v>9.9286450497606191E-2</c:v>
                </c:pt>
                <c:pt idx="1620">
                  <c:v>9.9286450497606191E-2</c:v>
                </c:pt>
                <c:pt idx="1621">
                  <c:v>9.9286450497606191E-2</c:v>
                </c:pt>
                <c:pt idx="1622">
                  <c:v>9.9286450497606191E-2</c:v>
                </c:pt>
                <c:pt idx="1623">
                  <c:v>9.9286450497606191E-2</c:v>
                </c:pt>
                <c:pt idx="1624">
                  <c:v>9.9286450497606191E-2</c:v>
                </c:pt>
                <c:pt idx="1625">
                  <c:v>9.9286450497606191E-2</c:v>
                </c:pt>
                <c:pt idx="1626">
                  <c:v>9.9286450497606191E-2</c:v>
                </c:pt>
                <c:pt idx="1627">
                  <c:v>9.9286450497606191E-2</c:v>
                </c:pt>
                <c:pt idx="1628">
                  <c:v>9.9286450497606191E-2</c:v>
                </c:pt>
                <c:pt idx="1629">
                  <c:v>9.9286450497606191E-2</c:v>
                </c:pt>
                <c:pt idx="1630">
                  <c:v>9.9286450497606191E-2</c:v>
                </c:pt>
                <c:pt idx="1631">
                  <c:v>9.9286450497606191E-2</c:v>
                </c:pt>
                <c:pt idx="1632">
                  <c:v>9.9286450497606191E-2</c:v>
                </c:pt>
                <c:pt idx="1633">
                  <c:v>9.9286450497606191E-2</c:v>
                </c:pt>
                <c:pt idx="1634">
                  <c:v>9.9286450497606191E-2</c:v>
                </c:pt>
                <c:pt idx="1635">
                  <c:v>9.9286450497606191E-2</c:v>
                </c:pt>
                <c:pt idx="1636">
                  <c:v>9.9286450497606191E-2</c:v>
                </c:pt>
                <c:pt idx="1637">
                  <c:v>9.9286450497606191E-2</c:v>
                </c:pt>
                <c:pt idx="1638">
                  <c:v>9.9286450497606191E-2</c:v>
                </c:pt>
                <c:pt idx="1639">
                  <c:v>9.9286450497606191E-2</c:v>
                </c:pt>
                <c:pt idx="1640">
                  <c:v>9.9286450497606191E-2</c:v>
                </c:pt>
                <c:pt idx="1641">
                  <c:v>9.9286450497606191E-2</c:v>
                </c:pt>
                <c:pt idx="1642">
                  <c:v>9.9286450497606191E-2</c:v>
                </c:pt>
                <c:pt idx="1643">
                  <c:v>9.9286450497606191E-2</c:v>
                </c:pt>
                <c:pt idx="1644">
                  <c:v>9.9286450497606191E-2</c:v>
                </c:pt>
                <c:pt idx="1645">
                  <c:v>9.9286450497606191E-2</c:v>
                </c:pt>
                <c:pt idx="1646">
                  <c:v>9.9286450497606191E-2</c:v>
                </c:pt>
                <c:pt idx="1647">
                  <c:v>9.9286450497606191E-2</c:v>
                </c:pt>
                <c:pt idx="1648">
                  <c:v>9.9286450497606191E-2</c:v>
                </c:pt>
                <c:pt idx="1649">
                  <c:v>9.9286450497606191E-2</c:v>
                </c:pt>
                <c:pt idx="1650">
                  <c:v>9.9286450497606191E-2</c:v>
                </c:pt>
                <c:pt idx="1651">
                  <c:v>9.9286450497606191E-2</c:v>
                </c:pt>
                <c:pt idx="1652">
                  <c:v>9.9286450497606191E-2</c:v>
                </c:pt>
                <c:pt idx="1653">
                  <c:v>9.9286450497606191E-2</c:v>
                </c:pt>
                <c:pt idx="1654">
                  <c:v>9.9286450497606191E-2</c:v>
                </c:pt>
                <c:pt idx="1655">
                  <c:v>9.9286450497606191E-2</c:v>
                </c:pt>
                <c:pt idx="1656">
                  <c:v>9.9286450497606191E-2</c:v>
                </c:pt>
                <c:pt idx="1657">
                  <c:v>9.9286450497606191E-2</c:v>
                </c:pt>
                <c:pt idx="1658">
                  <c:v>9.9286450497606191E-2</c:v>
                </c:pt>
                <c:pt idx="1659">
                  <c:v>9.9286450497606191E-2</c:v>
                </c:pt>
                <c:pt idx="1660">
                  <c:v>9.9286450497606191E-2</c:v>
                </c:pt>
                <c:pt idx="1661">
                  <c:v>9.9286450497606191E-2</c:v>
                </c:pt>
                <c:pt idx="1662">
                  <c:v>9.9286450497606191E-2</c:v>
                </c:pt>
                <c:pt idx="1663">
                  <c:v>9.9286450497606191E-2</c:v>
                </c:pt>
                <c:pt idx="1664">
                  <c:v>9.9286450497606191E-2</c:v>
                </c:pt>
                <c:pt idx="1665">
                  <c:v>9.9286450497606191E-2</c:v>
                </c:pt>
                <c:pt idx="1666">
                  <c:v>9.9286450497606191E-2</c:v>
                </c:pt>
                <c:pt idx="1667">
                  <c:v>9.9286450497606191E-2</c:v>
                </c:pt>
                <c:pt idx="1668">
                  <c:v>9.9286450497606191E-2</c:v>
                </c:pt>
                <c:pt idx="1669">
                  <c:v>9.9286450497606191E-2</c:v>
                </c:pt>
                <c:pt idx="1670">
                  <c:v>9.9286450497606191E-2</c:v>
                </c:pt>
                <c:pt idx="1671">
                  <c:v>9.9286450497606191E-2</c:v>
                </c:pt>
                <c:pt idx="1672">
                  <c:v>9.9286450497606191E-2</c:v>
                </c:pt>
                <c:pt idx="1673">
                  <c:v>9.9286450497606191E-2</c:v>
                </c:pt>
                <c:pt idx="1674">
                  <c:v>9.9286450497606191E-2</c:v>
                </c:pt>
                <c:pt idx="1675">
                  <c:v>9.9286450497606191E-2</c:v>
                </c:pt>
                <c:pt idx="1676">
                  <c:v>9.9286450497606191E-2</c:v>
                </c:pt>
                <c:pt idx="1677">
                  <c:v>9.9286450497606191E-2</c:v>
                </c:pt>
                <c:pt idx="1678">
                  <c:v>9.9286450497606191E-2</c:v>
                </c:pt>
                <c:pt idx="1679">
                  <c:v>9.9286450497606191E-2</c:v>
                </c:pt>
                <c:pt idx="1680">
                  <c:v>9.9286450497606191E-2</c:v>
                </c:pt>
                <c:pt idx="1681">
                  <c:v>9.9286450497606191E-2</c:v>
                </c:pt>
                <c:pt idx="1682">
                  <c:v>9.9286450497606191E-2</c:v>
                </c:pt>
                <c:pt idx="1683">
                  <c:v>9.9286450497606191E-2</c:v>
                </c:pt>
                <c:pt idx="1684">
                  <c:v>9.9286450497606191E-2</c:v>
                </c:pt>
                <c:pt idx="1685">
                  <c:v>9.9286450497606191E-2</c:v>
                </c:pt>
                <c:pt idx="1686">
                  <c:v>9.9286450497606191E-2</c:v>
                </c:pt>
                <c:pt idx="1687">
                  <c:v>9.9286450497606191E-2</c:v>
                </c:pt>
                <c:pt idx="1688">
                  <c:v>9.9286450497606191E-2</c:v>
                </c:pt>
                <c:pt idx="1689">
                  <c:v>9.9286450497606191E-2</c:v>
                </c:pt>
                <c:pt idx="1690">
                  <c:v>9.9286450497606191E-2</c:v>
                </c:pt>
                <c:pt idx="1691">
                  <c:v>9.9286450497606191E-2</c:v>
                </c:pt>
                <c:pt idx="1692">
                  <c:v>9.9286450497606191E-2</c:v>
                </c:pt>
                <c:pt idx="1693">
                  <c:v>9.9286450497606191E-2</c:v>
                </c:pt>
                <c:pt idx="1694">
                  <c:v>9.9286450497606191E-2</c:v>
                </c:pt>
                <c:pt idx="1695">
                  <c:v>9.9286450497606191E-2</c:v>
                </c:pt>
                <c:pt idx="1696">
                  <c:v>9.9286450497606191E-2</c:v>
                </c:pt>
                <c:pt idx="1697">
                  <c:v>9.9286450497606191E-2</c:v>
                </c:pt>
                <c:pt idx="1698">
                  <c:v>9.9286450497606191E-2</c:v>
                </c:pt>
                <c:pt idx="1699">
                  <c:v>9.9286450497606191E-2</c:v>
                </c:pt>
                <c:pt idx="1700">
                  <c:v>9.9286450497606191E-2</c:v>
                </c:pt>
                <c:pt idx="1701">
                  <c:v>9.9286450497606191E-2</c:v>
                </c:pt>
                <c:pt idx="1702">
                  <c:v>9.9286450497606191E-2</c:v>
                </c:pt>
                <c:pt idx="1703">
                  <c:v>9.9286450497606191E-2</c:v>
                </c:pt>
                <c:pt idx="1704">
                  <c:v>9.9286450497606191E-2</c:v>
                </c:pt>
                <c:pt idx="1705">
                  <c:v>9.9286450497606191E-2</c:v>
                </c:pt>
                <c:pt idx="1706">
                  <c:v>9.9286450497606191E-2</c:v>
                </c:pt>
                <c:pt idx="1707">
                  <c:v>9.9286450497606191E-2</c:v>
                </c:pt>
                <c:pt idx="1708">
                  <c:v>9.9286450497606191E-2</c:v>
                </c:pt>
                <c:pt idx="1709">
                  <c:v>9.9286450497606191E-2</c:v>
                </c:pt>
                <c:pt idx="1710">
                  <c:v>9.9286450497606191E-2</c:v>
                </c:pt>
                <c:pt idx="1711">
                  <c:v>9.9286450497606191E-2</c:v>
                </c:pt>
                <c:pt idx="1712">
                  <c:v>9.9286450497606191E-2</c:v>
                </c:pt>
                <c:pt idx="1713">
                  <c:v>9.9286450497606191E-2</c:v>
                </c:pt>
                <c:pt idx="1714">
                  <c:v>9.9286450497606191E-2</c:v>
                </c:pt>
                <c:pt idx="1715">
                  <c:v>9.9286450497606191E-2</c:v>
                </c:pt>
                <c:pt idx="1716">
                  <c:v>9.9286450497606191E-2</c:v>
                </c:pt>
                <c:pt idx="1717">
                  <c:v>9.9286450497606191E-2</c:v>
                </c:pt>
                <c:pt idx="1718">
                  <c:v>9.9286450497606191E-2</c:v>
                </c:pt>
                <c:pt idx="1719">
                  <c:v>9.9286450497606191E-2</c:v>
                </c:pt>
                <c:pt idx="1720">
                  <c:v>9.9286450497606191E-2</c:v>
                </c:pt>
                <c:pt idx="1721">
                  <c:v>9.9286450497606191E-2</c:v>
                </c:pt>
                <c:pt idx="1722">
                  <c:v>9.9286450497606191E-2</c:v>
                </c:pt>
                <c:pt idx="1723">
                  <c:v>9.9286450497606191E-2</c:v>
                </c:pt>
                <c:pt idx="1724">
                  <c:v>9.9286450497606191E-2</c:v>
                </c:pt>
                <c:pt idx="1725">
                  <c:v>9.9286450497606191E-2</c:v>
                </c:pt>
                <c:pt idx="1726">
                  <c:v>9.9286450497606191E-2</c:v>
                </c:pt>
                <c:pt idx="1727">
                  <c:v>9.9286450497606191E-2</c:v>
                </c:pt>
                <c:pt idx="1728">
                  <c:v>9.9286450497606191E-2</c:v>
                </c:pt>
                <c:pt idx="1729">
                  <c:v>9.9286450497606191E-2</c:v>
                </c:pt>
                <c:pt idx="1730">
                  <c:v>9.9286450497606191E-2</c:v>
                </c:pt>
                <c:pt idx="1731">
                  <c:v>9.938146284034087E-2</c:v>
                </c:pt>
                <c:pt idx="1732">
                  <c:v>9.9524224406206077E-2</c:v>
                </c:pt>
                <c:pt idx="1733">
                  <c:v>9.9642434998704593E-2</c:v>
                </c:pt>
                <c:pt idx="1734">
                  <c:v>9.973440836260572E-2</c:v>
                </c:pt>
                <c:pt idx="1735">
                  <c:v>9.983102286708162E-2</c:v>
                </c:pt>
                <c:pt idx="1736">
                  <c:v>9.9994604605998516E-2</c:v>
                </c:pt>
                <c:pt idx="1737">
                  <c:v>0.10019183197918093</c:v>
                </c:pt>
                <c:pt idx="1738">
                  <c:v>0.10038865564872886</c:v>
                </c:pt>
                <c:pt idx="1739">
                  <c:v>0.10055452366471646</c:v>
                </c:pt>
                <c:pt idx="1740">
                  <c:v>0.10060034631496231</c:v>
                </c:pt>
                <c:pt idx="1741">
                  <c:v>0.10060034631496231</c:v>
                </c:pt>
                <c:pt idx="1742">
                  <c:v>0.10060034631496231</c:v>
                </c:pt>
                <c:pt idx="1743">
                  <c:v>0.10060034631496231</c:v>
                </c:pt>
                <c:pt idx="1744">
                  <c:v>0.10060034631496231</c:v>
                </c:pt>
                <c:pt idx="1745">
                  <c:v>0.10060034631496231</c:v>
                </c:pt>
                <c:pt idx="1746">
                  <c:v>0.10060034631496231</c:v>
                </c:pt>
                <c:pt idx="1747">
                  <c:v>0.10060034631496231</c:v>
                </c:pt>
                <c:pt idx="1748">
                  <c:v>0.10060034631496231</c:v>
                </c:pt>
                <c:pt idx="1749">
                  <c:v>0.10060034631496231</c:v>
                </c:pt>
                <c:pt idx="1750">
                  <c:v>0.10060034631496231</c:v>
                </c:pt>
                <c:pt idx="1751">
                  <c:v>0.10060034631496231</c:v>
                </c:pt>
                <c:pt idx="1752">
                  <c:v>0.10060034631496231</c:v>
                </c:pt>
                <c:pt idx="1753">
                  <c:v>0.10060034631496231</c:v>
                </c:pt>
                <c:pt idx="1754">
                  <c:v>0.10060034631496231</c:v>
                </c:pt>
                <c:pt idx="1755">
                  <c:v>0.10060034631496231</c:v>
                </c:pt>
                <c:pt idx="1756">
                  <c:v>0.10060034631496231</c:v>
                </c:pt>
                <c:pt idx="1757">
                  <c:v>0.10060034631496231</c:v>
                </c:pt>
                <c:pt idx="1758">
                  <c:v>0.10060034631496231</c:v>
                </c:pt>
                <c:pt idx="1759">
                  <c:v>0.10060034631496231</c:v>
                </c:pt>
                <c:pt idx="1760">
                  <c:v>0.10060034631496231</c:v>
                </c:pt>
                <c:pt idx="1761">
                  <c:v>0.10060034631496231</c:v>
                </c:pt>
                <c:pt idx="1762">
                  <c:v>0.10060034631496231</c:v>
                </c:pt>
                <c:pt idx="1763">
                  <c:v>0.10060034631496231</c:v>
                </c:pt>
                <c:pt idx="1764">
                  <c:v>0.10060034631496231</c:v>
                </c:pt>
                <c:pt idx="1765">
                  <c:v>0.10060034631496231</c:v>
                </c:pt>
                <c:pt idx="1766">
                  <c:v>0.10060034631496231</c:v>
                </c:pt>
                <c:pt idx="1767">
                  <c:v>0.10063269751801984</c:v>
                </c:pt>
                <c:pt idx="1768">
                  <c:v>0.10090208226635679</c:v>
                </c:pt>
                <c:pt idx="1769">
                  <c:v>0.10142011062093453</c:v>
                </c:pt>
                <c:pt idx="1770">
                  <c:v>0.10212706067651869</c:v>
                </c:pt>
                <c:pt idx="1771">
                  <c:v>0.10290360645243445</c:v>
                </c:pt>
                <c:pt idx="1772">
                  <c:v>0.10366322833264588</c:v>
                </c:pt>
                <c:pt idx="1773">
                  <c:v>0.10436693401047846</c:v>
                </c:pt>
                <c:pt idx="1774">
                  <c:v>0.10496525764163168</c:v>
                </c:pt>
                <c:pt idx="1775">
                  <c:v>0.10544957340467478</c:v>
                </c:pt>
                <c:pt idx="1776">
                  <c:v>0.10587588052007701</c:v>
                </c:pt>
                <c:pt idx="1777">
                  <c:v>0.10630750045944952</c:v>
                </c:pt>
                <c:pt idx="1778">
                  <c:v>0.10679881961605735</c:v>
                </c:pt>
                <c:pt idx="1779">
                  <c:v>0.10737856181798217</c:v>
                </c:pt>
                <c:pt idx="1780">
                  <c:v>0.10801420074894619</c:v>
                </c:pt>
                <c:pt idx="1781">
                  <c:v>0.10862833635844775</c:v>
                </c:pt>
                <c:pt idx="1782">
                  <c:v>0.10915297118276446</c:v>
                </c:pt>
                <c:pt idx="1783">
                  <c:v>0.10955957714367406</c:v>
                </c:pt>
                <c:pt idx="1784">
                  <c:v>0.10984837134739191</c:v>
                </c:pt>
                <c:pt idx="1785">
                  <c:v>0.1100614620070392</c:v>
                </c:pt>
                <c:pt idx="1786">
                  <c:v>0.11023858393685686</c:v>
                </c:pt>
                <c:pt idx="1787">
                  <c:v>0.11039742159879003</c:v>
                </c:pt>
                <c:pt idx="1788">
                  <c:v>0.11055174194113714</c:v>
                </c:pt>
                <c:pt idx="1789">
                  <c:v>0.11071725072785762</c:v>
                </c:pt>
                <c:pt idx="1790">
                  <c:v>0.11090213697904536</c:v>
                </c:pt>
                <c:pt idx="1791">
                  <c:v>0.11110090276169406</c:v>
                </c:pt>
                <c:pt idx="1792">
                  <c:v>0.11129139599851458</c:v>
                </c:pt>
                <c:pt idx="1793">
                  <c:v>0.11143412703218451</c:v>
                </c:pt>
                <c:pt idx="1794">
                  <c:v>0.11154368078234719</c:v>
                </c:pt>
                <c:pt idx="1795">
                  <c:v>0.11154368078234719</c:v>
                </c:pt>
                <c:pt idx="1796">
                  <c:v>0.11154368078234719</c:v>
                </c:pt>
                <c:pt idx="1797">
                  <c:v>0.11154368078234719</c:v>
                </c:pt>
                <c:pt idx="1798">
                  <c:v>0.11154368078234719</c:v>
                </c:pt>
                <c:pt idx="1799">
                  <c:v>0.11154368078234719</c:v>
                </c:pt>
                <c:pt idx="1800">
                  <c:v>0.11154368078234719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E67-480F-997F-B4E3BFA0A8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06581184"/>
        <c:axId val="1506582432"/>
      </c:lineChart>
      <c:catAx>
        <c:axId val="15065811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Driving 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6582432"/>
        <c:crosses val="autoZero"/>
        <c:auto val="1"/>
        <c:lblAlgn val="ctr"/>
        <c:lblOffset val="100"/>
        <c:noMultiLvlLbl val="0"/>
      </c:catAx>
      <c:valAx>
        <c:axId val="1506582432"/>
        <c:scaling>
          <c:orientation val="minMax"/>
        </c:scaling>
        <c:delete val="0"/>
        <c:axPos val="l"/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65811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KERs</a:t>
            </a:r>
            <a:r>
              <a:rPr lang="en-US" baseline="0"/>
              <a:t> possible power input (Braking Power) over the WLTP cycle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Calculations!$R$1</c:f>
              <c:strCache>
                <c:ptCount val="1"/>
                <c:pt idx="0">
                  <c:v>Braking Power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Calculations!$B$3:$B$1803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Calculations!$R$3:$R$1803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1096.8469420063675</c:v>
                </c:pt>
                <c:pt idx="38">
                  <c:v>1629.0131942056169</c:v>
                </c:pt>
                <c:pt idx="39">
                  <c:v>1376.311403743764</c:v>
                </c:pt>
                <c:pt idx="40">
                  <c:v>1085.1007299971116</c:v>
                </c:pt>
                <c:pt idx="41">
                  <c:v>1327.7470269552093</c:v>
                </c:pt>
                <c:pt idx="42">
                  <c:v>1689.5509708060717</c:v>
                </c:pt>
                <c:pt idx="43">
                  <c:v>1370.5013782429965</c:v>
                </c:pt>
                <c:pt idx="44">
                  <c:v>618.23754320865385</c:v>
                </c:pt>
                <c:pt idx="45">
                  <c:v>62.35357185915948</c:v>
                </c:pt>
                <c:pt idx="46">
                  <c:v>0</c:v>
                </c:pt>
                <c:pt idx="47">
                  <c:v>101.45694494570016</c:v>
                </c:pt>
                <c:pt idx="48">
                  <c:v>40.080438023165321</c:v>
                </c:pt>
                <c:pt idx="49">
                  <c:v>0</c:v>
                </c:pt>
                <c:pt idx="50">
                  <c:v>0</c:v>
                </c:pt>
                <c:pt idx="51">
                  <c:v>111.90176969411205</c:v>
                </c:pt>
                <c:pt idx="52">
                  <c:v>462.88729409791125</c:v>
                </c:pt>
                <c:pt idx="53">
                  <c:v>293.07145028067538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362.32201734231296</c:v>
                </c:pt>
                <c:pt idx="89">
                  <c:v>1745.2556271428837</c:v>
                </c:pt>
                <c:pt idx="90">
                  <c:v>2364.6110769310012</c:v>
                </c:pt>
                <c:pt idx="91">
                  <c:v>2011.0526930368774</c:v>
                </c:pt>
                <c:pt idx="92">
                  <c:v>1119.2674537525215</c:v>
                </c:pt>
                <c:pt idx="93">
                  <c:v>523.73725960244565</c:v>
                </c:pt>
                <c:pt idx="94">
                  <c:v>456.7600163004999</c:v>
                </c:pt>
                <c:pt idx="95">
                  <c:v>451.98768803448155</c:v>
                </c:pt>
                <c:pt idx="96">
                  <c:v>246.47495443311522</c:v>
                </c:pt>
                <c:pt idx="97">
                  <c:v>81.913680440113481</c:v>
                </c:pt>
                <c:pt idx="98">
                  <c:v>50.101366026370215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302.45175971719095</c:v>
                </c:pt>
                <c:pt idx="152">
                  <c:v>1477.973037236992</c:v>
                </c:pt>
                <c:pt idx="153">
                  <c:v>1970.2769814812154</c:v>
                </c:pt>
                <c:pt idx="154">
                  <c:v>1408.9031745829723</c:v>
                </c:pt>
                <c:pt idx="155">
                  <c:v>532.89759978539325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453.51095422351091</c:v>
                </c:pt>
                <c:pt idx="172">
                  <c:v>1719.3990629233226</c:v>
                </c:pt>
                <c:pt idx="173">
                  <c:v>2055.4495402825205</c:v>
                </c:pt>
                <c:pt idx="174">
                  <c:v>1162.3727353361573</c:v>
                </c:pt>
                <c:pt idx="175">
                  <c:v>115.80776368912738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442.85554139692096</c:v>
                </c:pt>
                <c:pt idx="184">
                  <c:v>850.94847271762717</c:v>
                </c:pt>
                <c:pt idx="185">
                  <c:v>874.83254473260706</c:v>
                </c:pt>
                <c:pt idx="186">
                  <c:v>696.81508736049261</c:v>
                </c:pt>
                <c:pt idx="187">
                  <c:v>473.44600868579835</c:v>
                </c:pt>
                <c:pt idx="188">
                  <c:v>306.33600216778876</c:v>
                </c:pt>
                <c:pt idx="189">
                  <c:v>184.86646076457825</c:v>
                </c:pt>
                <c:pt idx="190">
                  <c:v>81.376579684092448</c:v>
                </c:pt>
                <c:pt idx="191">
                  <c:v>20.547563330057525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680.98390589691394</c:v>
                </c:pt>
                <c:pt idx="234">
                  <c:v>1014.257700705444</c:v>
                </c:pt>
                <c:pt idx="235">
                  <c:v>577.06625131807095</c:v>
                </c:pt>
                <c:pt idx="236">
                  <c:v>0</c:v>
                </c:pt>
                <c:pt idx="237">
                  <c:v>0</c:v>
                </c:pt>
                <c:pt idx="238">
                  <c:v>174.42678212333846</c:v>
                </c:pt>
                <c:pt idx="239">
                  <c:v>1064.5360440668048</c:v>
                </c:pt>
                <c:pt idx="240">
                  <c:v>1630.7053958436759</c:v>
                </c:pt>
                <c:pt idx="241">
                  <c:v>1292.2626418123534</c:v>
                </c:pt>
                <c:pt idx="242">
                  <c:v>1121.9523637718619</c:v>
                </c:pt>
                <c:pt idx="243">
                  <c:v>1222.1447370770979</c:v>
                </c:pt>
                <c:pt idx="244">
                  <c:v>1085.1007299971116</c:v>
                </c:pt>
                <c:pt idx="245">
                  <c:v>1327.7470269552093</c:v>
                </c:pt>
                <c:pt idx="246">
                  <c:v>1689.5509708060717</c:v>
                </c:pt>
                <c:pt idx="247">
                  <c:v>1370.5013782429965</c:v>
                </c:pt>
                <c:pt idx="248">
                  <c:v>618.23754320865385</c:v>
                </c:pt>
                <c:pt idx="249">
                  <c:v>62.35357185915948</c:v>
                </c:pt>
                <c:pt idx="250">
                  <c:v>0</c:v>
                </c:pt>
                <c:pt idx="251">
                  <c:v>101.45694494570016</c:v>
                </c:pt>
                <c:pt idx="252">
                  <c:v>40.080438023165321</c:v>
                </c:pt>
                <c:pt idx="253">
                  <c:v>0</c:v>
                </c:pt>
                <c:pt idx="254">
                  <c:v>0</c:v>
                </c:pt>
                <c:pt idx="255">
                  <c:v>111.90176969411205</c:v>
                </c:pt>
                <c:pt idx="256">
                  <c:v>233.92896076457774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6.1820619034801458</c:v>
                </c:pt>
                <c:pt idx="274">
                  <c:v>1204.4863263038255</c:v>
                </c:pt>
                <c:pt idx="275">
                  <c:v>1658.6240006748531</c:v>
                </c:pt>
                <c:pt idx="276">
                  <c:v>1842.0645916904132</c:v>
                </c:pt>
                <c:pt idx="277">
                  <c:v>1939.9713114085494</c:v>
                </c:pt>
                <c:pt idx="278">
                  <c:v>2338.9670233124439</c:v>
                </c:pt>
                <c:pt idx="279">
                  <c:v>2108.2870314147585</c:v>
                </c:pt>
                <c:pt idx="280">
                  <c:v>842.96400504080282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290.97253411218014</c:v>
                </c:pt>
                <c:pt idx="305">
                  <c:v>520.52634340231714</c:v>
                </c:pt>
                <c:pt idx="306">
                  <c:v>297.63124153994147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17.965422577849445</c:v>
                </c:pt>
                <c:pt idx="313">
                  <c:v>297.67762089017816</c:v>
                </c:pt>
                <c:pt idx="314">
                  <c:v>482.94044011349979</c:v>
                </c:pt>
                <c:pt idx="315">
                  <c:v>470.80464474188238</c:v>
                </c:pt>
                <c:pt idx="316">
                  <c:v>356.01533899946065</c:v>
                </c:pt>
                <c:pt idx="317">
                  <c:v>447.47180623416614</c:v>
                </c:pt>
                <c:pt idx="318">
                  <c:v>649.80025469531211</c:v>
                </c:pt>
                <c:pt idx="319">
                  <c:v>672.63279966931429</c:v>
                </c:pt>
                <c:pt idx="320">
                  <c:v>225.63597271762697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379.08434506395736</c:v>
                </c:pt>
                <c:pt idx="329">
                  <c:v>916.14413219377604</c:v>
                </c:pt>
                <c:pt idx="330">
                  <c:v>385.83535148176651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397.93123602488942</c:v>
                </c:pt>
                <c:pt idx="360">
                  <c:v>558.05107331904605</c:v>
                </c:pt>
                <c:pt idx="361">
                  <c:v>377.71708371937643</c:v>
                </c:pt>
                <c:pt idx="362">
                  <c:v>131.51799408080583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410.66154643025101</c:v>
                </c:pt>
                <c:pt idx="373">
                  <c:v>1016.7438761582545</c:v>
                </c:pt>
                <c:pt idx="374">
                  <c:v>998.38241730906861</c:v>
                </c:pt>
                <c:pt idx="375">
                  <c:v>650.91554816726375</c:v>
                </c:pt>
                <c:pt idx="376">
                  <c:v>341.4596516371148</c:v>
                </c:pt>
                <c:pt idx="377">
                  <c:v>166.10225001054451</c:v>
                </c:pt>
                <c:pt idx="378">
                  <c:v>71.297692390825844</c:v>
                </c:pt>
                <c:pt idx="379">
                  <c:v>22.714078903851867</c:v>
                </c:pt>
                <c:pt idx="380">
                  <c:v>35.653443520908013</c:v>
                </c:pt>
                <c:pt idx="381">
                  <c:v>55.837899733740599</c:v>
                </c:pt>
                <c:pt idx="382">
                  <c:v>50.113272035727711</c:v>
                </c:pt>
                <c:pt idx="383">
                  <c:v>45.640891403743773</c:v>
                </c:pt>
                <c:pt idx="384">
                  <c:v>33.209542522180655</c:v>
                </c:pt>
                <c:pt idx="385">
                  <c:v>8.3172450068767709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192.99299063146881</c:v>
                </c:pt>
                <c:pt idx="403">
                  <c:v>427.62601173062291</c:v>
                </c:pt>
                <c:pt idx="404">
                  <c:v>355.3949750645163</c:v>
                </c:pt>
                <c:pt idx="405">
                  <c:v>293.12257701121086</c:v>
                </c:pt>
                <c:pt idx="406">
                  <c:v>332.42036927793868</c:v>
                </c:pt>
                <c:pt idx="407">
                  <c:v>340.10078708585417</c:v>
                </c:pt>
                <c:pt idx="408">
                  <c:v>212.48821878558795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1.1116300876596263</c:v>
                </c:pt>
                <c:pt idx="420">
                  <c:v>131.22473883488104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86.367750284703789</c:v>
                </c:pt>
                <c:pt idx="436">
                  <c:v>696.63480078413443</c:v>
                </c:pt>
                <c:pt idx="437">
                  <c:v>1285.6616945522992</c:v>
                </c:pt>
                <c:pt idx="438">
                  <c:v>1668.7225221806618</c:v>
                </c:pt>
                <c:pt idx="439">
                  <c:v>1632.465504275852</c:v>
                </c:pt>
                <c:pt idx="440">
                  <c:v>1215.9460652500602</c:v>
                </c:pt>
                <c:pt idx="441">
                  <c:v>615.49127671395627</c:v>
                </c:pt>
                <c:pt idx="442">
                  <c:v>197.28423459169042</c:v>
                </c:pt>
                <c:pt idx="443">
                  <c:v>29.615210946650564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18.306376158253514</c:v>
                </c:pt>
                <c:pt idx="521">
                  <c:v>125.20908798648341</c:v>
                </c:pt>
                <c:pt idx="522">
                  <c:v>200.43270676684801</c:v>
                </c:pt>
                <c:pt idx="523">
                  <c:v>410.53753912660699</c:v>
                </c:pt>
                <c:pt idx="524">
                  <c:v>715.55681753531496</c:v>
                </c:pt>
                <c:pt idx="525">
                  <c:v>800.10548497044795</c:v>
                </c:pt>
                <c:pt idx="526">
                  <c:v>512.52587673352343</c:v>
                </c:pt>
                <c:pt idx="527">
                  <c:v>174.31925986298148</c:v>
                </c:pt>
                <c:pt idx="528">
                  <c:v>33.050740816206009</c:v>
                </c:pt>
                <c:pt idx="529">
                  <c:v>6.115925935359086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112.74921139927369</c:v>
                </c:pt>
                <c:pt idx="545">
                  <c:v>458.17933220224933</c:v>
                </c:pt>
                <c:pt idx="546">
                  <c:v>480.30398160292651</c:v>
                </c:pt>
                <c:pt idx="547">
                  <c:v>271.38392546797104</c:v>
                </c:pt>
                <c:pt idx="548">
                  <c:v>128.81874725940185</c:v>
                </c:pt>
                <c:pt idx="549">
                  <c:v>55.344668445220528</c:v>
                </c:pt>
                <c:pt idx="550">
                  <c:v>21.263213711649122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21.350787085854328</c:v>
                </c:pt>
                <c:pt idx="564">
                  <c:v>871.47154704498212</c:v>
                </c:pt>
                <c:pt idx="565">
                  <c:v>964.10648879306791</c:v>
                </c:pt>
                <c:pt idx="566">
                  <c:v>434.10176104323205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95.842407210873873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269.8490640211819</c:v>
                </c:pt>
                <c:pt idx="652">
                  <c:v>1021.0158826892609</c:v>
                </c:pt>
                <c:pt idx="653">
                  <c:v>1117.9966131187011</c:v>
                </c:pt>
                <c:pt idx="654">
                  <c:v>1517.2320912339933</c:v>
                </c:pt>
                <c:pt idx="655">
                  <c:v>2444.8043578608549</c:v>
                </c:pt>
                <c:pt idx="656">
                  <c:v>2770.223800516128</c:v>
                </c:pt>
                <c:pt idx="657">
                  <c:v>2013.9926156259339</c:v>
                </c:pt>
                <c:pt idx="658">
                  <c:v>1208.8584911148469</c:v>
                </c:pt>
                <c:pt idx="659">
                  <c:v>1363.2324749212794</c:v>
                </c:pt>
                <c:pt idx="660">
                  <c:v>2152.3245402825196</c:v>
                </c:pt>
                <c:pt idx="661">
                  <c:v>2364.6809065379562</c:v>
                </c:pt>
                <c:pt idx="662">
                  <c:v>1959.671498669702</c:v>
                </c:pt>
                <c:pt idx="663">
                  <c:v>983.76321371164886</c:v>
                </c:pt>
                <c:pt idx="664">
                  <c:v>265.77978361400892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1233.3105595656002</c:v>
                </c:pt>
                <c:pt idx="679">
                  <c:v>2042.6395942020977</c:v>
                </c:pt>
                <c:pt idx="680">
                  <c:v>2303.3972633461931</c:v>
                </c:pt>
                <c:pt idx="681">
                  <c:v>2093.9352353361578</c:v>
                </c:pt>
                <c:pt idx="682">
                  <c:v>1060.9646718051292</c:v>
                </c:pt>
                <c:pt idx="683">
                  <c:v>524.08606954037793</c:v>
                </c:pt>
                <c:pt idx="684">
                  <c:v>138.75850868579937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1095.1030408427418</c:v>
                </c:pt>
                <c:pt idx="697">
                  <c:v>1474.6263747302539</c:v>
                </c:pt>
                <c:pt idx="698">
                  <c:v>976.50952200048152</c:v>
                </c:pt>
                <c:pt idx="699">
                  <c:v>592.90897127681512</c:v>
                </c:pt>
                <c:pt idx="700">
                  <c:v>85.730131803797661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310.07476193154156</c:v>
                </c:pt>
                <c:pt idx="706">
                  <c:v>617.79425650977601</c:v>
                </c:pt>
                <c:pt idx="707">
                  <c:v>571.70244673716559</c:v>
                </c:pt>
                <c:pt idx="708">
                  <c:v>219.93265385684376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393.85400395442747</c:v>
                </c:pt>
                <c:pt idx="715">
                  <c:v>1119.3005921346371</c:v>
                </c:pt>
                <c:pt idx="716">
                  <c:v>730.14197959313219</c:v>
                </c:pt>
                <c:pt idx="717">
                  <c:v>56.760016300500048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130.76103810867841</c:v>
                </c:pt>
                <c:pt idx="756">
                  <c:v>960.69189719388373</c:v>
                </c:pt>
                <c:pt idx="757">
                  <c:v>2342.507159637159</c:v>
                </c:pt>
                <c:pt idx="758">
                  <c:v>3205.5751575782401</c:v>
                </c:pt>
                <c:pt idx="759">
                  <c:v>3061.4066197827005</c:v>
                </c:pt>
                <c:pt idx="760">
                  <c:v>2656.2176374727401</c:v>
                </c:pt>
                <c:pt idx="761">
                  <c:v>2236.0820905747223</c:v>
                </c:pt>
                <c:pt idx="762">
                  <c:v>1515.9137713564983</c:v>
                </c:pt>
                <c:pt idx="763">
                  <c:v>735.86910332525213</c:v>
                </c:pt>
                <c:pt idx="764">
                  <c:v>6.7600163004999549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63.419883725654415</c:v>
                </c:pt>
                <c:pt idx="794">
                  <c:v>2351.7925310812361</c:v>
                </c:pt>
                <c:pt idx="795">
                  <c:v>4143.9650721516236</c:v>
                </c:pt>
                <c:pt idx="796">
                  <c:v>4719.7056154480142</c:v>
                </c:pt>
                <c:pt idx="797">
                  <c:v>3967.4426412369053</c:v>
                </c:pt>
                <c:pt idx="798">
                  <c:v>2395.3399396195009</c:v>
                </c:pt>
                <c:pt idx="799">
                  <c:v>737.53434896724843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416.35805853030178</c:v>
                </c:pt>
                <c:pt idx="810">
                  <c:v>992.1864637881888</c:v>
                </c:pt>
                <c:pt idx="811">
                  <c:v>2008.6297245977767</c:v>
                </c:pt>
                <c:pt idx="812">
                  <c:v>2661.1529929704902</c:v>
                </c:pt>
                <c:pt idx="813">
                  <c:v>2656.2234144993563</c:v>
                </c:pt>
                <c:pt idx="814">
                  <c:v>2550.1215562882135</c:v>
                </c:pt>
                <c:pt idx="815">
                  <c:v>2450.3650794923642</c:v>
                </c:pt>
                <c:pt idx="816">
                  <c:v>2089.6181140102335</c:v>
                </c:pt>
                <c:pt idx="817">
                  <c:v>1545.8929940808068</c:v>
                </c:pt>
                <c:pt idx="818">
                  <c:v>639.8400550141871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51.396984132386969</c:v>
                </c:pt>
                <c:pt idx="893">
                  <c:v>146.42032674193291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2527.0900721516227</c:v>
                </c:pt>
                <c:pt idx="903">
                  <c:v>4719.7056154480142</c:v>
                </c:pt>
                <c:pt idx="904">
                  <c:v>3967.4426412369053</c:v>
                </c:pt>
                <c:pt idx="905">
                  <c:v>2395.3399396195009</c:v>
                </c:pt>
                <c:pt idx="906">
                  <c:v>737.53434896724843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25.220730196545155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737.94230709218846</c:v>
                </c:pt>
                <c:pt idx="952">
                  <c:v>2550.1859030746914</c:v>
                </c:pt>
                <c:pt idx="953">
                  <c:v>3854.8434487900035</c:v>
                </c:pt>
                <c:pt idx="954">
                  <c:v>3931.9983509877229</c:v>
                </c:pt>
                <c:pt idx="955">
                  <c:v>3487.49906948639</c:v>
                </c:pt>
                <c:pt idx="956">
                  <c:v>3027.6627080819439</c:v>
                </c:pt>
                <c:pt idx="957">
                  <c:v>1647.9730372369925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259.05839637920644</c:v>
                </c:pt>
                <c:pt idx="971">
                  <c:v>1551.8117634467606</c:v>
                </c:pt>
                <c:pt idx="972">
                  <c:v>3203.6549072108737</c:v>
                </c:pt>
                <c:pt idx="973">
                  <c:v>3724.376370558532</c:v>
                </c:pt>
                <c:pt idx="974">
                  <c:v>3272.3746740102542</c:v>
                </c:pt>
                <c:pt idx="975">
                  <c:v>2806.0502546953121</c:v>
                </c:pt>
                <c:pt idx="976">
                  <c:v>2353.2827164096466</c:v>
                </c:pt>
                <c:pt idx="977">
                  <c:v>1447.7560787414491</c:v>
                </c:pt>
                <c:pt idx="978">
                  <c:v>771.36596456414838</c:v>
                </c:pt>
                <c:pt idx="979">
                  <c:v>528.97506169596556</c:v>
                </c:pt>
                <c:pt idx="980">
                  <c:v>330.0170006301002</c:v>
                </c:pt>
                <c:pt idx="981">
                  <c:v>189.70075902102676</c:v>
                </c:pt>
                <c:pt idx="982">
                  <c:v>140.65344352090804</c:v>
                </c:pt>
                <c:pt idx="983">
                  <c:v>147.8336358287012</c:v>
                </c:pt>
                <c:pt idx="984">
                  <c:v>99.499781049846533</c:v>
                </c:pt>
                <c:pt idx="985">
                  <c:v>20.476962419962948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193.51357705954766</c:v>
                </c:pt>
                <c:pt idx="1051">
                  <c:v>788.64564436562659</c:v>
                </c:pt>
                <c:pt idx="1052">
                  <c:v>1137.1339970085317</c:v>
                </c:pt>
                <c:pt idx="1053">
                  <c:v>1495.5765734535069</c:v>
                </c:pt>
                <c:pt idx="1054">
                  <c:v>1981.9449526464525</c:v>
                </c:pt>
                <c:pt idx="1055">
                  <c:v>2523.7943116673628</c:v>
                </c:pt>
                <c:pt idx="1056">
                  <c:v>2957.9404401134998</c:v>
                </c:pt>
                <c:pt idx="1057">
                  <c:v>2868.3844472024812</c:v>
                </c:pt>
                <c:pt idx="1058">
                  <c:v>2153.2471486558657</c:v>
                </c:pt>
                <c:pt idx="1059">
                  <c:v>1571.8150873604923</c:v>
                </c:pt>
                <c:pt idx="1060">
                  <c:v>1065.1304663419999</c:v>
                </c:pt>
                <c:pt idx="1061">
                  <c:v>453.0682167712373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590.10587563504566</c:v>
                </c:pt>
                <c:pt idx="1085">
                  <c:v>46.120126150653732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577.8028233866246</c:v>
                </c:pt>
                <c:pt idx="1100">
                  <c:v>720.47350327900847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36.688364414578821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77.015682902603146</c:v>
                </c:pt>
                <c:pt idx="1124">
                  <c:v>1490.6314953428853</c:v>
                </c:pt>
                <c:pt idx="1125">
                  <c:v>3232.9735032790136</c:v>
                </c:pt>
                <c:pt idx="1126">
                  <c:v>4456.8889989276577</c:v>
                </c:pt>
                <c:pt idx="1127">
                  <c:v>4522.8910991334933</c:v>
                </c:pt>
                <c:pt idx="1128">
                  <c:v>4009.2365185163899</c:v>
                </c:pt>
                <c:pt idx="1129">
                  <c:v>3014.0715873355425</c:v>
                </c:pt>
                <c:pt idx="1130">
                  <c:v>2068.1150282302938</c:v>
                </c:pt>
                <c:pt idx="1131">
                  <c:v>1623.4792883343853</c:v>
                </c:pt>
                <c:pt idx="1132">
                  <c:v>1453.409602227882</c:v>
                </c:pt>
                <c:pt idx="1133">
                  <c:v>1447.4377982831459</c:v>
                </c:pt>
                <c:pt idx="1134">
                  <c:v>1357.2641888473293</c:v>
                </c:pt>
                <c:pt idx="1135">
                  <c:v>1050.9099962825287</c:v>
                </c:pt>
                <c:pt idx="1136">
                  <c:v>564.71966844522058</c:v>
                </c:pt>
                <c:pt idx="1137">
                  <c:v>97.043850098016904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37.514644624650288</c:v>
                </c:pt>
                <c:pt idx="1147">
                  <c:v>1387.6016327478605</c:v>
                </c:pt>
                <c:pt idx="1148">
                  <c:v>1344.4017696941114</c:v>
                </c:pt>
                <c:pt idx="1149">
                  <c:v>566.85618479102277</c:v>
                </c:pt>
                <c:pt idx="1150">
                  <c:v>44.260016300500091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99.373233078276371</c:v>
                </c:pt>
                <c:pt idx="1354">
                  <c:v>217.22821256090478</c:v>
                </c:pt>
                <c:pt idx="1355">
                  <c:v>406.3859516328186</c:v>
                </c:pt>
                <c:pt idx="1356">
                  <c:v>740.49283319142364</c:v>
                </c:pt>
                <c:pt idx="1357">
                  <c:v>986.046503386582</c:v>
                </c:pt>
                <c:pt idx="1358">
                  <c:v>1145.4836249282846</c:v>
                </c:pt>
                <c:pt idx="1359">
                  <c:v>1361.6537886008909</c:v>
                </c:pt>
                <c:pt idx="1360">
                  <c:v>1426.6210171430625</c:v>
                </c:pt>
                <c:pt idx="1361">
                  <c:v>840.83901087886068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259.1003915845676</c:v>
                </c:pt>
                <c:pt idx="1369">
                  <c:v>784.60203756249985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501.94344035260292</c:v>
                </c:pt>
                <c:pt idx="1376">
                  <c:v>1869.9188452772401</c:v>
                </c:pt>
                <c:pt idx="1377">
                  <c:v>3593.5431892469273</c:v>
                </c:pt>
                <c:pt idx="1378">
                  <c:v>4127.6576709768551</c:v>
                </c:pt>
                <c:pt idx="1379">
                  <c:v>3690.8108528234102</c:v>
                </c:pt>
                <c:pt idx="1380">
                  <c:v>3237.6531719158584</c:v>
                </c:pt>
                <c:pt idx="1381">
                  <c:v>1845.3350653834736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249.66327978536731</c:v>
                </c:pt>
                <c:pt idx="1400">
                  <c:v>524.58314436562637</c:v>
                </c:pt>
                <c:pt idx="1401">
                  <c:v>680.34044568446529</c:v>
                </c:pt>
                <c:pt idx="1402">
                  <c:v>971.75472459777666</c:v>
                </c:pt>
                <c:pt idx="1403">
                  <c:v>1749.2365185163906</c:v>
                </c:pt>
                <c:pt idx="1404">
                  <c:v>2997.2145748732764</c:v>
                </c:pt>
                <c:pt idx="1405">
                  <c:v>3376.0459911148437</c:v>
                </c:pt>
                <c:pt idx="1406">
                  <c:v>2360.2761264975875</c:v>
                </c:pt>
                <c:pt idx="1407">
                  <c:v>779.50147832818379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681.98898298984716</c:v>
                </c:pt>
                <c:pt idx="1422">
                  <c:v>1535.3300057134545</c:v>
                </c:pt>
                <c:pt idx="1423">
                  <c:v>845.49967401025367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253.85316297785911</c:v>
                </c:pt>
                <c:pt idx="1431">
                  <c:v>1468.5507540022079</c:v>
                </c:pt>
                <c:pt idx="1432">
                  <c:v>2698.4013424879736</c:v>
                </c:pt>
                <c:pt idx="1433">
                  <c:v>2921.6410001871373</c:v>
                </c:pt>
                <c:pt idx="1434">
                  <c:v>2473.0142398712892</c:v>
                </c:pt>
                <c:pt idx="1435">
                  <c:v>1156.4509698703537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218.79733837413619</c:v>
                </c:pt>
                <c:pt idx="1442">
                  <c:v>326.37607695324118</c:v>
                </c:pt>
                <c:pt idx="1443">
                  <c:v>20.961792810996961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375.3984231764428</c:v>
                </c:pt>
                <c:pt idx="1448">
                  <c:v>1021.1500318369139</c:v>
                </c:pt>
                <c:pt idx="1449">
                  <c:v>924.48560415298539</c:v>
                </c:pt>
                <c:pt idx="1450">
                  <c:v>348.95167351077868</c:v>
                </c:pt>
                <c:pt idx="1451">
                  <c:v>39.837840016300497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130.33912717822494</c:v>
                </c:pt>
                <c:pt idx="1526">
                  <c:v>980.05470778039341</c:v>
                </c:pt>
                <c:pt idx="1527">
                  <c:v>1500.4567993702312</c:v>
                </c:pt>
                <c:pt idx="1528">
                  <c:v>1499.5219841323826</c:v>
                </c:pt>
                <c:pt idx="1529">
                  <c:v>1093.8217321054813</c:v>
                </c:pt>
                <c:pt idx="1530">
                  <c:v>513.94796927224786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342.04443384482204</c:v>
                </c:pt>
                <c:pt idx="1732">
                  <c:v>513.94163711473675</c:v>
                </c:pt>
                <c:pt idx="1733">
                  <c:v>425.5581329946379</c:v>
                </c:pt>
                <c:pt idx="1734">
                  <c:v>331.10411004405665</c:v>
                </c:pt>
                <c:pt idx="1735">
                  <c:v>347.81221611326208</c:v>
                </c:pt>
                <c:pt idx="1736">
                  <c:v>588.89426010080058</c:v>
                </c:pt>
                <c:pt idx="1737">
                  <c:v>710.01854345665208</c:v>
                </c:pt>
                <c:pt idx="1738">
                  <c:v>708.56521037253958</c:v>
                </c:pt>
                <c:pt idx="1739">
                  <c:v>597.12485755533419</c:v>
                </c:pt>
                <c:pt idx="1740">
                  <c:v>164.96154088511341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116.46433100711427</c:v>
                </c:pt>
                <c:pt idx="1768">
                  <c:v>969.78509401300539</c:v>
                </c:pt>
                <c:pt idx="1769">
                  <c:v>1864.9020764798811</c:v>
                </c:pt>
                <c:pt idx="1770">
                  <c:v>2545.0202001029847</c:v>
                </c:pt>
                <c:pt idx="1771">
                  <c:v>2795.5647932967054</c:v>
                </c:pt>
                <c:pt idx="1772">
                  <c:v>2734.6387687611709</c:v>
                </c:pt>
                <c:pt idx="1773">
                  <c:v>2533.3404401973044</c:v>
                </c:pt>
                <c:pt idx="1774">
                  <c:v>2153.9650721516268</c:v>
                </c:pt>
                <c:pt idx="1775">
                  <c:v>1743.5367469551491</c:v>
                </c:pt>
                <c:pt idx="1776">
                  <c:v>1534.7056154480088</c:v>
                </c:pt>
                <c:pt idx="1777">
                  <c:v>1553.8317817410179</c:v>
                </c:pt>
                <c:pt idx="1778">
                  <c:v>1768.7489637881922</c:v>
                </c:pt>
                <c:pt idx="1779">
                  <c:v>2087.0719269293609</c:v>
                </c:pt>
                <c:pt idx="1780">
                  <c:v>2288.3001514704961</c:v>
                </c:pt>
                <c:pt idx="1781">
                  <c:v>2210.8881942056159</c:v>
                </c:pt>
                <c:pt idx="1782">
                  <c:v>1888.6853675401499</c:v>
                </c:pt>
                <c:pt idx="1783">
                  <c:v>1463.781459274592</c:v>
                </c:pt>
                <c:pt idx="1784">
                  <c:v>1039.6591333842443</c:v>
                </c:pt>
                <c:pt idx="1785">
                  <c:v>767.12637473025484</c:v>
                </c:pt>
                <c:pt idx="1786">
                  <c:v>637.63894734356643</c:v>
                </c:pt>
                <c:pt idx="1787">
                  <c:v>571.81558295939976</c:v>
                </c:pt>
                <c:pt idx="1788">
                  <c:v>555.55323244958458</c:v>
                </c:pt>
                <c:pt idx="1789">
                  <c:v>595.83163219377627</c:v>
                </c:pt>
                <c:pt idx="1790">
                  <c:v>665.59050427585214</c:v>
                </c:pt>
                <c:pt idx="1791">
                  <c:v>715.55681753531462</c:v>
                </c:pt>
                <c:pt idx="1792">
                  <c:v>685.77565255385582</c:v>
                </c:pt>
                <c:pt idx="1793">
                  <c:v>513.83172121176403</c:v>
                </c:pt>
                <c:pt idx="1794">
                  <c:v>394.39350058563696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D30-4AE5-B1D9-3239A3CDC9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32876352"/>
        <c:axId val="1932873024"/>
      </c:lineChart>
      <c:catAx>
        <c:axId val="19328763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Driving</a:t>
                </a:r>
                <a:r>
                  <a:rPr lang="en-GB" baseline="0"/>
                  <a:t> Time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32873024"/>
        <c:crosses val="autoZero"/>
        <c:auto val="1"/>
        <c:lblAlgn val="ctr"/>
        <c:lblOffset val="100"/>
        <c:noMultiLvlLbl val="0"/>
      </c:catAx>
      <c:valAx>
        <c:axId val="1932873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Braking Power (W)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328763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Aero Drag force over the WLTP cycle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Calculations!$I$1</c:f>
              <c:strCache>
                <c:ptCount val="1"/>
                <c:pt idx="0">
                  <c:v>Aero Drag with Rider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Calculations!$B$3:$B$1803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Calculations!$I$3:$I$1803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3.4666530829166673E-4</c:v>
                </c:pt>
                <c:pt idx="13">
                  <c:v>2.5046568524072919E-2</c:v>
                </c:pt>
                <c:pt idx="14">
                  <c:v>0.25271900974462502</c:v>
                </c:pt>
                <c:pt idx="15">
                  <c:v>0.84941667164165635</c:v>
                </c:pt>
                <c:pt idx="16">
                  <c:v>1.4872808388983232</c:v>
                </c:pt>
                <c:pt idx="17">
                  <c:v>2.4752769675295725</c:v>
                </c:pt>
                <c:pt idx="18">
                  <c:v>4.0810306755365726</c:v>
                </c:pt>
                <c:pt idx="19">
                  <c:v>5.8586437101291668</c:v>
                </c:pt>
                <c:pt idx="20">
                  <c:v>6.5541409848893224</c:v>
                </c:pt>
                <c:pt idx="21">
                  <c:v>6.8432598520045733</c:v>
                </c:pt>
                <c:pt idx="22">
                  <c:v>6.9410194689428231</c:v>
                </c:pt>
                <c:pt idx="23">
                  <c:v>7.1884518327360007</c:v>
                </c:pt>
                <c:pt idx="24">
                  <c:v>7.3389912428616579</c:v>
                </c:pt>
                <c:pt idx="25">
                  <c:v>8.2215144514451683</c:v>
                </c:pt>
                <c:pt idx="26">
                  <c:v>8.8192521092670724</c:v>
                </c:pt>
                <c:pt idx="27">
                  <c:v>10.077647178365826</c:v>
                </c:pt>
                <c:pt idx="28">
                  <c:v>11.609474509379625</c:v>
                </c:pt>
                <c:pt idx="29">
                  <c:v>13.249634749234573</c:v>
                </c:pt>
                <c:pt idx="30">
                  <c:v>14.782588742500323</c:v>
                </c:pt>
                <c:pt idx="31">
                  <c:v>15.654105327545574</c:v>
                </c:pt>
                <c:pt idx="32">
                  <c:v>16.248982996574071</c:v>
                </c:pt>
                <c:pt idx="33">
                  <c:v>16.70242121981957</c:v>
                </c:pt>
                <c:pt idx="34">
                  <c:v>17.085053053846497</c:v>
                </c:pt>
                <c:pt idx="35">
                  <c:v>17.162099418614325</c:v>
                </c:pt>
                <c:pt idx="36">
                  <c:v>16.931480322273295</c:v>
                </c:pt>
                <c:pt idx="37">
                  <c:v>15.801784748877829</c:v>
                </c:pt>
                <c:pt idx="38">
                  <c:v>13.797365936335405</c:v>
                </c:pt>
                <c:pt idx="39">
                  <c:v>11.86462017628229</c:v>
                </c:pt>
                <c:pt idx="40">
                  <c:v>10.375346011861293</c:v>
                </c:pt>
                <c:pt idx="41">
                  <c:v>9.0418112371903216</c:v>
                </c:pt>
                <c:pt idx="42">
                  <c:v>7.2886381068322921</c:v>
                </c:pt>
                <c:pt idx="43">
                  <c:v>5.4600652719208238</c:v>
                </c:pt>
                <c:pt idx="44">
                  <c:v>4.2712632634616243</c:v>
                </c:pt>
                <c:pt idx="45">
                  <c:v>3.7856718328720733</c:v>
                </c:pt>
                <c:pt idx="46">
                  <c:v>3.6067058674664998</c:v>
                </c:pt>
                <c:pt idx="47">
                  <c:v>3.2954870869476571</c:v>
                </c:pt>
                <c:pt idx="48">
                  <c:v>2.9341751693806666</c:v>
                </c:pt>
                <c:pt idx="49">
                  <c:v>2.7459359069782923</c:v>
                </c:pt>
                <c:pt idx="50">
                  <c:v>2.7459359069782923</c:v>
                </c:pt>
                <c:pt idx="51">
                  <c:v>2.623909718459625</c:v>
                </c:pt>
                <c:pt idx="52">
                  <c:v>2.136238296020323</c:v>
                </c:pt>
                <c:pt idx="53">
                  <c:v>1.4872808388983232</c:v>
                </c:pt>
                <c:pt idx="54">
                  <c:v>1.2688816946745727</c:v>
                </c:pt>
                <c:pt idx="55">
                  <c:v>1.24799510985</c:v>
                </c:pt>
                <c:pt idx="56">
                  <c:v>1.24799510985</c:v>
                </c:pt>
                <c:pt idx="57">
                  <c:v>1.24799510985</c:v>
                </c:pt>
                <c:pt idx="58">
                  <c:v>1.3111748622861565</c:v>
                </c:pt>
                <c:pt idx="59">
                  <c:v>1.3759146086096252</c:v>
                </c:pt>
                <c:pt idx="60">
                  <c:v>1.872772661718656</c:v>
                </c:pt>
                <c:pt idx="61">
                  <c:v>2.0287720504499065</c:v>
                </c:pt>
                <c:pt idx="62">
                  <c:v>2.1910114147304065</c:v>
                </c:pt>
                <c:pt idx="63">
                  <c:v>2.2744710877016252</c:v>
                </c:pt>
                <c:pt idx="64">
                  <c:v>2.5342100699391565</c:v>
                </c:pt>
                <c:pt idx="65">
                  <c:v>2.7459359069782923</c:v>
                </c:pt>
                <c:pt idx="66">
                  <c:v>2.839275541235823</c:v>
                </c:pt>
                <c:pt idx="67">
                  <c:v>2.9341751693806666</c:v>
                </c:pt>
                <c:pt idx="68">
                  <c:v>3.5714326723478238</c:v>
                </c:pt>
                <c:pt idx="69">
                  <c:v>4.6647283883726658</c:v>
                </c:pt>
                <c:pt idx="70">
                  <c:v>6.0861428186955724</c:v>
                </c:pt>
                <c:pt idx="71">
                  <c:v>7.6963165093832941</c:v>
                </c:pt>
                <c:pt idx="72">
                  <c:v>9.2105505760012925</c:v>
                </c:pt>
                <c:pt idx="73">
                  <c:v>10.255746480500667</c:v>
                </c:pt>
                <c:pt idx="74">
                  <c:v>10.922123869364322</c:v>
                </c:pt>
                <c:pt idx="75">
                  <c:v>11.482941671853167</c:v>
                </c:pt>
                <c:pt idx="76">
                  <c:v>12.12253916565129</c:v>
                </c:pt>
                <c:pt idx="77">
                  <c:v>12.846116330383074</c:v>
                </c:pt>
                <c:pt idx="78">
                  <c:v>13.385527550084907</c:v>
                </c:pt>
                <c:pt idx="79">
                  <c:v>13.522113681551822</c:v>
                </c:pt>
                <c:pt idx="80">
                  <c:v>13.181948347790629</c:v>
                </c:pt>
                <c:pt idx="81">
                  <c:v>12.846116330383074</c:v>
                </c:pt>
                <c:pt idx="82">
                  <c:v>12.057799419327823</c:v>
                </c:pt>
                <c:pt idx="83">
                  <c:v>11.86462017628229</c:v>
                </c:pt>
                <c:pt idx="84">
                  <c:v>11.673000927124075</c:v>
                </c:pt>
                <c:pt idx="85">
                  <c:v>11.169642899484572</c:v>
                </c:pt>
                <c:pt idx="86">
                  <c:v>10.799404350229073</c:v>
                </c:pt>
                <c:pt idx="87">
                  <c:v>10.375346011861293</c:v>
                </c:pt>
                <c:pt idx="88">
                  <c:v>10.136840279756626</c:v>
                </c:pt>
                <c:pt idx="89">
                  <c:v>8.8192521092670724</c:v>
                </c:pt>
                <c:pt idx="90">
                  <c:v>6.4591546904174066</c:v>
                </c:pt>
                <c:pt idx="91">
                  <c:v>4.1946502303291666</c:v>
                </c:pt>
                <c:pt idx="92">
                  <c:v>2.5046568524072921</c:v>
                </c:pt>
                <c:pt idx="93">
                  <c:v>1.7475398190982918</c:v>
                </c:pt>
                <c:pt idx="94">
                  <c:v>1.24799510985</c:v>
                </c:pt>
                <c:pt idx="95">
                  <c:v>0.71768385449082295</c:v>
                </c:pt>
                <c:pt idx="96">
                  <c:v>0.29154552427329161</c:v>
                </c:pt>
                <c:pt idx="97">
                  <c:v>0.11231955988650001</c:v>
                </c:pt>
                <c:pt idx="98">
                  <c:v>4.1946502303291673E-2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3.4666530829166673E-4</c:v>
                </c:pt>
                <c:pt idx="139">
                  <c:v>3.1286544073322924E-2</c:v>
                </c:pt>
                <c:pt idx="140">
                  <c:v>0.32248540303832285</c:v>
                </c:pt>
                <c:pt idx="141">
                  <c:v>1.1863753513011559</c:v>
                </c:pt>
                <c:pt idx="142">
                  <c:v>2.3309775329531668</c:v>
                </c:pt>
                <c:pt idx="143">
                  <c:v>3.0958078693716553</c:v>
                </c:pt>
                <c:pt idx="144">
                  <c:v>3.432073218414573</c:v>
                </c:pt>
                <c:pt idx="145">
                  <c:v>3.7495319744826667</c:v>
                </c:pt>
                <c:pt idx="146">
                  <c:v>4.5052623465585002</c:v>
                </c:pt>
                <c:pt idx="147">
                  <c:v>5.5913647574362919</c:v>
                </c:pt>
                <c:pt idx="148">
                  <c:v>6.649820609977823</c:v>
                </c:pt>
                <c:pt idx="149">
                  <c:v>7.3895177115451665</c:v>
                </c:pt>
                <c:pt idx="150">
                  <c:v>7.6963165093832941</c:v>
                </c:pt>
                <c:pt idx="151">
                  <c:v>7.4910906468746239</c:v>
                </c:pt>
                <c:pt idx="152">
                  <c:v>6.4119215421626672</c:v>
                </c:pt>
                <c:pt idx="153">
                  <c:v>4.4265693215762925</c:v>
                </c:pt>
                <c:pt idx="154">
                  <c:v>2.5938365029653232</c:v>
                </c:pt>
                <c:pt idx="155">
                  <c:v>1.5330406595928232</c:v>
                </c:pt>
                <c:pt idx="156">
                  <c:v>1.24799510985</c:v>
                </c:pt>
                <c:pt idx="157">
                  <c:v>1.3759146086096252</c:v>
                </c:pt>
                <c:pt idx="158">
                  <c:v>1.7230132485366563</c:v>
                </c:pt>
                <c:pt idx="159">
                  <c:v>2.5639366201251668</c:v>
                </c:pt>
                <c:pt idx="160">
                  <c:v>3.5014062800729073</c:v>
                </c:pt>
                <c:pt idx="161">
                  <c:v>4.7455014052046236</c:v>
                </c:pt>
                <c:pt idx="162">
                  <c:v>5.6354779179164067</c:v>
                </c:pt>
                <c:pt idx="163">
                  <c:v>6.6018941311065014</c:v>
                </c:pt>
                <c:pt idx="164">
                  <c:v>7.5421371135205737</c:v>
                </c:pt>
                <c:pt idx="165">
                  <c:v>8.3824538208195758</c:v>
                </c:pt>
                <c:pt idx="166">
                  <c:v>8.9301850079204055</c:v>
                </c:pt>
                <c:pt idx="167">
                  <c:v>9.552709235285171</c:v>
                </c:pt>
                <c:pt idx="168">
                  <c:v>10.738304589642668</c:v>
                </c:pt>
                <c:pt idx="169">
                  <c:v>11.993233005658501</c:v>
                </c:pt>
                <c:pt idx="170">
                  <c:v>12.514617629329168</c:v>
                </c:pt>
                <c:pt idx="171">
                  <c:v>12.12253916565129</c:v>
                </c:pt>
                <c:pt idx="172">
                  <c:v>10.677378161710408</c:v>
                </c:pt>
                <c:pt idx="173">
                  <c:v>8.328634031707292</c:v>
                </c:pt>
                <c:pt idx="174">
                  <c:v>6.3648617265620731</c:v>
                </c:pt>
                <c:pt idx="175">
                  <c:v>5.5474249296103233</c:v>
                </c:pt>
                <c:pt idx="176">
                  <c:v>5.4600652719208238</c:v>
                </c:pt>
                <c:pt idx="177">
                  <c:v>5.8136638863783219</c:v>
                </c:pt>
                <c:pt idx="178">
                  <c:v>6.6979204215032926</c:v>
                </c:pt>
                <c:pt idx="179">
                  <c:v>7.3895177115451665</c:v>
                </c:pt>
                <c:pt idx="180">
                  <c:v>7.5933569128206688</c:v>
                </c:pt>
                <c:pt idx="181">
                  <c:v>7.5421371135205737</c:v>
                </c:pt>
                <c:pt idx="182">
                  <c:v>7.3895177115451665</c:v>
                </c:pt>
                <c:pt idx="183">
                  <c:v>6.9410194689428231</c:v>
                </c:pt>
                <c:pt idx="184">
                  <c:v>5.9037968665341571</c:v>
                </c:pt>
                <c:pt idx="185">
                  <c:v>4.8269677526531662</c:v>
                </c:pt>
                <c:pt idx="186">
                  <c:v>3.8219850239156248</c:v>
                </c:pt>
                <c:pt idx="187">
                  <c:v>3.0958078693716553</c:v>
                </c:pt>
                <c:pt idx="188">
                  <c:v>2.5342100699391565</c:v>
                </c:pt>
                <c:pt idx="189">
                  <c:v>2.136238296020323</c:v>
                </c:pt>
                <c:pt idx="190">
                  <c:v>1.822159526708073</c:v>
                </c:pt>
                <c:pt idx="191">
                  <c:v>1.6266402928315729</c:v>
                </c:pt>
                <c:pt idx="192">
                  <c:v>1.4422143488204064</c:v>
                </c:pt>
                <c:pt idx="193">
                  <c:v>1.354161360514323</c:v>
                </c:pt>
                <c:pt idx="194">
                  <c:v>1.2899416121532914</c:v>
                </c:pt>
                <c:pt idx="195">
                  <c:v>1.24799510985</c:v>
                </c:pt>
                <c:pt idx="196">
                  <c:v>1.24799510985</c:v>
                </c:pt>
                <c:pt idx="197">
                  <c:v>1.24799510985</c:v>
                </c:pt>
                <c:pt idx="198">
                  <c:v>1.24799510985</c:v>
                </c:pt>
                <c:pt idx="199">
                  <c:v>1.354161360514323</c:v>
                </c:pt>
                <c:pt idx="200">
                  <c:v>1.4646609275322917</c:v>
                </c:pt>
                <c:pt idx="201">
                  <c:v>1.6986600106291667</c:v>
                </c:pt>
                <c:pt idx="202">
                  <c:v>1.9499923591406256</c:v>
                </c:pt>
                <c:pt idx="203">
                  <c:v>2.3594907545601562</c:v>
                </c:pt>
                <c:pt idx="204">
                  <c:v>3.1286544073322919</c:v>
                </c:pt>
                <c:pt idx="205">
                  <c:v>3.8951314039651663</c:v>
                </c:pt>
                <c:pt idx="206">
                  <c:v>4.9091274307182919</c:v>
                </c:pt>
                <c:pt idx="207">
                  <c:v>6.2712620933233225</c:v>
                </c:pt>
                <c:pt idx="208">
                  <c:v>7.5933569128206688</c:v>
                </c:pt>
                <c:pt idx="209">
                  <c:v>8.8746318922666685</c:v>
                </c:pt>
                <c:pt idx="210">
                  <c:v>10.738304589642668</c:v>
                </c:pt>
                <c:pt idx="211">
                  <c:v>12.187452244628906</c:v>
                </c:pt>
                <c:pt idx="212">
                  <c:v>13.31749448333267</c:v>
                </c:pt>
                <c:pt idx="213">
                  <c:v>14.215444298135157</c:v>
                </c:pt>
                <c:pt idx="214">
                  <c:v>14.998127897930667</c:v>
                </c:pt>
                <c:pt idx="215">
                  <c:v>16.099223583392078</c:v>
                </c:pt>
                <c:pt idx="216">
                  <c:v>17.549931232265628</c:v>
                </c:pt>
                <c:pt idx="217">
                  <c:v>19.226144664182907</c:v>
                </c:pt>
                <c:pt idx="218">
                  <c:v>20.808585130207291</c:v>
                </c:pt>
                <c:pt idx="219">
                  <c:v>22.189699718441293</c:v>
                </c:pt>
                <c:pt idx="220">
                  <c:v>23.254655545513288</c:v>
                </c:pt>
                <c:pt idx="221">
                  <c:v>24.069752351634076</c:v>
                </c:pt>
                <c:pt idx="222">
                  <c:v>24.436524247806659</c:v>
                </c:pt>
                <c:pt idx="223">
                  <c:v>24.806069466445571</c:v>
                </c:pt>
                <c:pt idx="224">
                  <c:v>25.08504837329329</c:v>
                </c:pt>
                <c:pt idx="225">
                  <c:v>25.459446906248292</c:v>
                </c:pt>
                <c:pt idx="226">
                  <c:v>26.026244685305166</c:v>
                </c:pt>
                <c:pt idx="227">
                  <c:v>26.503342815841574</c:v>
                </c:pt>
                <c:pt idx="228">
                  <c:v>26.984774262731623</c:v>
                </c:pt>
                <c:pt idx="229">
                  <c:v>27.373039408018293</c:v>
                </c:pt>
                <c:pt idx="230">
                  <c:v>27.666058259851827</c:v>
                </c:pt>
                <c:pt idx="231">
                  <c:v>27.666058259851827</c:v>
                </c:pt>
                <c:pt idx="232">
                  <c:v>27.373039408018293</c:v>
                </c:pt>
                <c:pt idx="233">
                  <c:v>26.12131764610416</c:v>
                </c:pt>
                <c:pt idx="234">
                  <c:v>24.25279163441207</c:v>
                </c:pt>
                <c:pt idx="235">
                  <c:v>22.541911671665627</c:v>
                </c:pt>
                <c:pt idx="236">
                  <c:v>21.493595779391626</c:v>
                </c:pt>
                <c:pt idx="237">
                  <c:v>20.978797796578505</c:v>
                </c:pt>
                <c:pt idx="238">
                  <c:v>20.302107114793163</c:v>
                </c:pt>
                <c:pt idx="239">
                  <c:v>19.063211969285824</c:v>
                </c:pt>
                <c:pt idx="240">
                  <c:v>17.008180021732819</c:v>
                </c:pt>
                <c:pt idx="241">
                  <c:v>14.926108180133072</c:v>
                </c:pt>
                <c:pt idx="242">
                  <c:v>13.522113681551822</c:v>
                </c:pt>
                <c:pt idx="243">
                  <c:v>11.86462017628229</c:v>
                </c:pt>
                <c:pt idx="244">
                  <c:v>10.375346011861293</c:v>
                </c:pt>
                <c:pt idx="245">
                  <c:v>9.0418112371903216</c:v>
                </c:pt>
                <c:pt idx="246">
                  <c:v>7.2886381068322921</c:v>
                </c:pt>
                <c:pt idx="247">
                  <c:v>5.4600652719208238</c:v>
                </c:pt>
                <c:pt idx="248">
                  <c:v>4.2712632634616243</c:v>
                </c:pt>
                <c:pt idx="249">
                  <c:v>3.7856718328720733</c:v>
                </c:pt>
                <c:pt idx="250">
                  <c:v>3.6067058674664998</c:v>
                </c:pt>
                <c:pt idx="251">
                  <c:v>3.2954870869476571</c:v>
                </c:pt>
                <c:pt idx="252">
                  <c:v>2.9341751693806666</c:v>
                </c:pt>
                <c:pt idx="253">
                  <c:v>2.7459359069782923</c:v>
                </c:pt>
                <c:pt idx="254">
                  <c:v>2.7459359069782923</c:v>
                </c:pt>
                <c:pt idx="255">
                  <c:v>2.623909718459625</c:v>
                </c:pt>
                <c:pt idx="256">
                  <c:v>2.136238296020323</c:v>
                </c:pt>
                <c:pt idx="257">
                  <c:v>1.822159526708073</c:v>
                </c:pt>
                <c:pt idx="258">
                  <c:v>2.0553786128612921</c:v>
                </c:pt>
                <c:pt idx="259">
                  <c:v>2.7768757857433224</c:v>
                </c:pt>
                <c:pt idx="260">
                  <c:v>3.6777722556662922</c:v>
                </c:pt>
                <c:pt idx="261">
                  <c:v>4.6647283883726658</c:v>
                </c:pt>
                <c:pt idx="262">
                  <c:v>5.7242242368390723</c:v>
                </c:pt>
                <c:pt idx="263">
                  <c:v>7.1386186946690726</c:v>
                </c:pt>
                <c:pt idx="264">
                  <c:v>9.1541307970768209</c:v>
                </c:pt>
                <c:pt idx="265">
                  <c:v>11.294442410469575</c:v>
                </c:pt>
                <c:pt idx="266">
                  <c:v>13.181948347790629</c:v>
                </c:pt>
                <c:pt idx="267">
                  <c:v>14.426823469865999</c:v>
                </c:pt>
                <c:pt idx="268">
                  <c:v>15.950157500826656</c:v>
                </c:pt>
                <c:pt idx="269">
                  <c:v>17.085053053846497</c:v>
                </c:pt>
                <c:pt idx="270">
                  <c:v>18.258948454049158</c:v>
                </c:pt>
                <c:pt idx="271">
                  <c:v>18.338594808629168</c:v>
                </c:pt>
                <c:pt idx="272">
                  <c:v>18.021049386234001</c:v>
                </c:pt>
                <c:pt idx="273">
                  <c:v>17.784710312306153</c:v>
                </c:pt>
                <c:pt idx="274">
                  <c:v>16.550581814787826</c:v>
                </c:pt>
                <c:pt idx="275">
                  <c:v>14.426823469865999</c:v>
                </c:pt>
                <c:pt idx="276">
                  <c:v>12.514617629329168</c:v>
                </c:pt>
                <c:pt idx="277">
                  <c:v>10.255746480500667</c:v>
                </c:pt>
                <c:pt idx="278">
                  <c:v>8.2749875752491544</c:v>
                </c:pt>
                <c:pt idx="279">
                  <c:v>5.6354779179164067</c:v>
                </c:pt>
                <c:pt idx="280">
                  <c:v>3.9689711146312909</c:v>
                </c:pt>
                <c:pt idx="281">
                  <c:v>3.5363328098832914</c:v>
                </c:pt>
                <c:pt idx="282">
                  <c:v>4.5448688580308225</c:v>
                </c:pt>
                <c:pt idx="283">
                  <c:v>6.1321626383712928</c:v>
                </c:pt>
                <c:pt idx="284">
                  <c:v>7.904315694358294</c:v>
                </c:pt>
                <c:pt idx="285">
                  <c:v>10.077647178365826</c:v>
                </c:pt>
                <c:pt idx="286">
                  <c:v>12.12253916565129</c:v>
                </c:pt>
                <c:pt idx="287">
                  <c:v>14.356190413301574</c:v>
                </c:pt>
                <c:pt idx="288">
                  <c:v>16.778600921316666</c:v>
                </c:pt>
                <c:pt idx="289">
                  <c:v>19.389770689696572</c:v>
                </c:pt>
                <c:pt idx="290">
                  <c:v>20.978797796578505</c:v>
                </c:pt>
                <c:pt idx="291">
                  <c:v>21.493595779391626</c:v>
                </c:pt>
                <c:pt idx="292">
                  <c:v>20.978797796578505</c:v>
                </c:pt>
                <c:pt idx="293">
                  <c:v>20.051208097917073</c:v>
                </c:pt>
                <c:pt idx="294">
                  <c:v>19.389770689696572</c:v>
                </c:pt>
                <c:pt idx="295">
                  <c:v>18.982005620818494</c:v>
                </c:pt>
                <c:pt idx="296">
                  <c:v>18.900972605005329</c:v>
                </c:pt>
                <c:pt idx="297">
                  <c:v>18.982005620818494</c:v>
                </c:pt>
                <c:pt idx="298">
                  <c:v>19.226144664182907</c:v>
                </c:pt>
                <c:pt idx="299">
                  <c:v>19.389770689696572</c:v>
                </c:pt>
                <c:pt idx="300">
                  <c:v>19.389770689696572</c:v>
                </c:pt>
                <c:pt idx="301">
                  <c:v>19.226144664182907</c:v>
                </c:pt>
                <c:pt idx="302">
                  <c:v>18.820112921846295</c:v>
                </c:pt>
                <c:pt idx="303">
                  <c:v>18.17947543212329</c:v>
                </c:pt>
                <c:pt idx="304">
                  <c:v>17.394278508842664</c:v>
                </c:pt>
                <c:pt idx="305">
                  <c:v>16.248982996574071</c:v>
                </c:pt>
                <c:pt idx="306">
                  <c:v>15.142687331488293</c:v>
                </c:pt>
                <c:pt idx="307">
                  <c:v>14.426823469865999</c:v>
                </c:pt>
                <c:pt idx="308">
                  <c:v>14.07539151358532</c:v>
                </c:pt>
                <c:pt idx="309">
                  <c:v>13.936032059652076</c:v>
                </c:pt>
                <c:pt idx="310">
                  <c:v>13.659393143635326</c:v>
                </c:pt>
                <c:pt idx="311">
                  <c:v>13.31749448333267</c:v>
                </c:pt>
                <c:pt idx="312">
                  <c:v>12.846116330383074</c:v>
                </c:pt>
                <c:pt idx="313">
                  <c:v>12.12253916565129</c:v>
                </c:pt>
                <c:pt idx="314">
                  <c:v>11.231955988650002</c:v>
                </c:pt>
                <c:pt idx="315">
                  <c:v>10.255746480500667</c:v>
                </c:pt>
                <c:pt idx="316">
                  <c:v>9.4379630182406249</c:v>
                </c:pt>
                <c:pt idx="317">
                  <c:v>8.7090125412303241</c:v>
                </c:pt>
                <c:pt idx="318">
                  <c:v>7.7999694365625025</c:v>
                </c:pt>
                <c:pt idx="319">
                  <c:v>6.7946400425166669</c:v>
                </c:pt>
                <c:pt idx="320">
                  <c:v>5.9037968665341571</c:v>
                </c:pt>
                <c:pt idx="321">
                  <c:v>5.6797644110506678</c:v>
                </c:pt>
                <c:pt idx="322">
                  <c:v>5.3733989448479065</c:v>
                </c:pt>
                <c:pt idx="323">
                  <c:v>5.3733989448479065</c:v>
                </c:pt>
                <c:pt idx="324">
                  <c:v>5.1175599473286564</c:v>
                </c:pt>
                <c:pt idx="325">
                  <c:v>4.9504672687320728</c:v>
                </c:pt>
                <c:pt idx="326">
                  <c:v>4.9504672687320728</c:v>
                </c:pt>
                <c:pt idx="327">
                  <c:v>4.8269677526531662</c:v>
                </c:pt>
                <c:pt idx="328">
                  <c:v>4.7050282304615738</c:v>
                </c:pt>
                <c:pt idx="329">
                  <c:v>3.6421523952393238</c:v>
                </c:pt>
                <c:pt idx="330">
                  <c:v>2.6541562666080729</c:v>
                </c:pt>
                <c:pt idx="331">
                  <c:v>2.4752769675295725</c:v>
                </c:pt>
                <c:pt idx="332">
                  <c:v>2.4170371957365724</c:v>
                </c:pt>
                <c:pt idx="333">
                  <c:v>2.1910114147304065</c:v>
                </c:pt>
                <c:pt idx="334">
                  <c:v>2.1091117356465001</c:v>
                </c:pt>
                <c:pt idx="335">
                  <c:v>1.9499923591406256</c:v>
                </c:pt>
                <c:pt idx="336">
                  <c:v>1.822159526708073</c:v>
                </c:pt>
                <c:pt idx="337">
                  <c:v>1.7722397223140733</c:v>
                </c:pt>
                <c:pt idx="338">
                  <c:v>1.822159526708073</c:v>
                </c:pt>
                <c:pt idx="339">
                  <c:v>2.0553786128612921</c:v>
                </c:pt>
                <c:pt idx="340">
                  <c:v>2.7459359069782923</c:v>
                </c:pt>
                <c:pt idx="341">
                  <c:v>3.8584715476133238</c:v>
                </c:pt>
                <c:pt idx="342">
                  <c:v>5.0336669427220739</c:v>
                </c:pt>
                <c:pt idx="343">
                  <c:v>5.416645442057292</c:v>
                </c:pt>
                <c:pt idx="344">
                  <c:v>5.5474249296103233</c:v>
                </c:pt>
                <c:pt idx="345">
                  <c:v>5.6354779179164067</c:v>
                </c:pt>
                <c:pt idx="346">
                  <c:v>6.0402963316739999</c:v>
                </c:pt>
                <c:pt idx="347">
                  <c:v>6.1321626383712928</c:v>
                </c:pt>
                <c:pt idx="348">
                  <c:v>6.3648617265620731</c:v>
                </c:pt>
                <c:pt idx="349">
                  <c:v>6.649820609977823</c:v>
                </c:pt>
                <c:pt idx="350">
                  <c:v>6.8432598520045733</c:v>
                </c:pt>
                <c:pt idx="351">
                  <c:v>6.8920529941466251</c:v>
                </c:pt>
                <c:pt idx="352">
                  <c:v>6.8432598520045733</c:v>
                </c:pt>
                <c:pt idx="353">
                  <c:v>6.7946400425166669</c:v>
                </c:pt>
                <c:pt idx="354">
                  <c:v>6.7461935656829057</c:v>
                </c:pt>
                <c:pt idx="355">
                  <c:v>6.7461935656829057</c:v>
                </c:pt>
                <c:pt idx="356">
                  <c:v>6.8432598520045733</c:v>
                </c:pt>
                <c:pt idx="357">
                  <c:v>6.8920529941466251</c:v>
                </c:pt>
                <c:pt idx="358">
                  <c:v>6.7946400425166669</c:v>
                </c:pt>
                <c:pt idx="359">
                  <c:v>6.2712620933233225</c:v>
                </c:pt>
                <c:pt idx="360">
                  <c:v>5.416645442057292</c:v>
                </c:pt>
                <c:pt idx="361">
                  <c:v>4.6647283883726658</c:v>
                </c:pt>
                <c:pt idx="362">
                  <c:v>4.1566037127441566</c:v>
                </c:pt>
                <c:pt idx="363">
                  <c:v>3.8584715476133238</c:v>
                </c:pt>
                <c:pt idx="364">
                  <c:v>3.7135654487474068</c:v>
                </c:pt>
                <c:pt idx="365">
                  <c:v>3.7135654487474068</c:v>
                </c:pt>
                <c:pt idx="366">
                  <c:v>3.7495319744826667</c:v>
                </c:pt>
                <c:pt idx="367">
                  <c:v>3.8951314039651663</c:v>
                </c:pt>
                <c:pt idx="368">
                  <c:v>4.2328700805683237</c:v>
                </c:pt>
                <c:pt idx="369">
                  <c:v>4.7861479126018232</c:v>
                </c:pt>
                <c:pt idx="370">
                  <c:v>5.1175599473286564</c:v>
                </c:pt>
                <c:pt idx="371">
                  <c:v>5.2021462825518228</c:v>
                </c:pt>
                <c:pt idx="372">
                  <c:v>4.9091274307182919</c:v>
                </c:pt>
                <c:pt idx="373">
                  <c:v>3.9319645929711573</c:v>
                </c:pt>
                <c:pt idx="374">
                  <c:v>2.7151693608674057</c:v>
                </c:pt>
                <c:pt idx="375">
                  <c:v>1.7971129581840002</c:v>
                </c:pt>
                <c:pt idx="376">
                  <c:v>1.227281857679573</c:v>
                </c:pt>
                <c:pt idx="377">
                  <c:v>0.90167646686662495</c:v>
                </c:pt>
                <c:pt idx="378">
                  <c:v>0.68648397674457307</c:v>
                </c:pt>
                <c:pt idx="379">
                  <c:v>0.55466449326666678</c:v>
                </c:pt>
                <c:pt idx="380">
                  <c:v>0.44927823954600005</c:v>
                </c:pt>
                <c:pt idx="381">
                  <c:v>0.32248540303832285</c:v>
                </c:pt>
                <c:pt idx="382">
                  <c:v>0.20808585130207297</c:v>
                </c:pt>
                <c:pt idx="383">
                  <c:v>0.11864620176282295</c:v>
                </c:pt>
                <c:pt idx="384">
                  <c:v>4.5846487021572915E-2</c:v>
                </c:pt>
                <c:pt idx="385">
                  <c:v>7.0199724929062507E-3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2.1666581768229171E-3</c:v>
                </c:pt>
                <c:pt idx="393">
                  <c:v>3.8219850239156264E-2</c:v>
                </c:pt>
                <c:pt idx="394">
                  <c:v>0.19967921757600002</c:v>
                </c:pt>
                <c:pt idx="395">
                  <c:v>0.59704432720532319</c:v>
                </c:pt>
                <c:pt idx="396">
                  <c:v>1.3111748622861565</c:v>
                </c:pt>
                <c:pt idx="397">
                  <c:v>2.3881773088212928</c:v>
                </c:pt>
                <c:pt idx="398">
                  <c:v>3.7856718328720733</c:v>
                </c:pt>
                <c:pt idx="399">
                  <c:v>5.0755267786982907</c:v>
                </c:pt>
                <c:pt idx="400">
                  <c:v>5.6797644110506678</c:v>
                </c:pt>
                <c:pt idx="401">
                  <c:v>5.6797644110506678</c:v>
                </c:pt>
                <c:pt idx="402">
                  <c:v>5.3733989448479065</c:v>
                </c:pt>
                <c:pt idx="403">
                  <c:v>4.7050282304615738</c:v>
                </c:pt>
                <c:pt idx="404">
                  <c:v>4.0435041559140004</c:v>
                </c:pt>
                <c:pt idx="405">
                  <c:v>3.5363328098832914</c:v>
                </c:pt>
                <c:pt idx="406">
                  <c:v>3.0306347914128224</c:v>
                </c:pt>
                <c:pt idx="407">
                  <c:v>2.5046568524072921</c:v>
                </c:pt>
                <c:pt idx="408">
                  <c:v>2.0287720504499065</c:v>
                </c:pt>
                <c:pt idx="409">
                  <c:v>1.7475398190982918</c:v>
                </c:pt>
                <c:pt idx="410">
                  <c:v>1.6744801053758231</c:v>
                </c:pt>
                <c:pt idx="411">
                  <c:v>1.6986600106291667</c:v>
                </c:pt>
                <c:pt idx="412">
                  <c:v>1.7475398190982918</c:v>
                </c:pt>
                <c:pt idx="413">
                  <c:v>1.822159526708073</c:v>
                </c:pt>
                <c:pt idx="414">
                  <c:v>1.9240791273458235</c:v>
                </c:pt>
                <c:pt idx="415">
                  <c:v>2.1910114147304065</c:v>
                </c:pt>
                <c:pt idx="416">
                  <c:v>2.623909718459625</c:v>
                </c:pt>
                <c:pt idx="417">
                  <c:v>3.0306347914128224</c:v>
                </c:pt>
                <c:pt idx="418">
                  <c:v>3.1616742779470743</c:v>
                </c:pt>
                <c:pt idx="419">
                  <c:v>3.0631346640651671</c:v>
                </c:pt>
                <c:pt idx="420">
                  <c:v>2.6845761474106671</c:v>
                </c:pt>
                <c:pt idx="421">
                  <c:v>2.3881773088212928</c:v>
                </c:pt>
                <c:pt idx="422">
                  <c:v>2.2744710877016252</c:v>
                </c:pt>
                <c:pt idx="423">
                  <c:v>2.3309775329531668</c:v>
                </c:pt>
                <c:pt idx="424">
                  <c:v>2.5639366201251668</c:v>
                </c:pt>
                <c:pt idx="425">
                  <c:v>3.1616742779470743</c:v>
                </c:pt>
                <c:pt idx="426">
                  <c:v>4.4265693215762925</c:v>
                </c:pt>
                <c:pt idx="427">
                  <c:v>6.5065611713262914</c:v>
                </c:pt>
                <c:pt idx="428">
                  <c:v>8.6541527561931684</c:v>
                </c:pt>
                <c:pt idx="429">
                  <c:v>9.6681487829462895</c:v>
                </c:pt>
                <c:pt idx="430">
                  <c:v>9.7261285557580734</c:v>
                </c:pt>
                <c:pt idx="431">
                  <c:v>9.3239101318126671</c:v>
                </c:pt>
                <c:pt idx="432">
                  <c:v>8.8192521092670724</c:v>
                </c:pt>
                <c:pt idx="433">
                  <c:v>8.4906133970065749</c:v>
                </c:pt>
                <c:pt idx="434">
                  <c:v>8.3824538208195758</c:v>
                </c:pt>
                <c:pt idx="435">
                  <c:v>8.115088201799626</c:v>
                </c:pt>
                <c:pt idx="436">
                  <c:v>7.3895177115451665</c:v>
                </c:pt>
                <c:pt idx="437">
                  <c:v>6.1783557907011559</c:v>
                </c:pt>
                <c:pt idx="438">
                  <c:v>4.5846487021572919</c:v>
                </c:pt>
                <c:pt idx="439">
                  <c:v>2.8707354179632918</c:v>
                </c:pt>
                <c:pt idx="440">
                  <c:v>1.4422143488204064</c:v>
                </c:pt>
                <c:pt idx="441">
                  <c:v>0.51384465321532302</c:v>
                </c:pt>
                <c:pt idx="442">
                  <c:v>0.12514617629329169</c:v>
                </c:pt>
                <c:pt idx="443">
                  <c:v>1.4646609275322917E-2</c:v>
                </c:pt>
                <c:pt idx="444">
                  <c:v>3.4666530829166673E-4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2.1666581768229171E-3</c:v>
                </c:pt>
                <c:pt idx="513">
                  <c:v>5.416645442057292E-2</c:v>
                </c:pt>
                <c:pt idx="514">
                  <c:v>0.377518520729625</c:v>
                </c:pt>
                <c:pt idx="515">
                  <c:v>1.2067419381632916</c:v>
                </c:pt>
                <c:pt idx="516">
                  <c:v>2.4460704153060009</c:v>
                </c:pt>
                <c:pt idx="517">
                  <c:v>3.6421523952393238</c:v>
                </c:pt>
                <c:pt idx="518">
                  <c:v>4.1566037127441566</c:v>
                </c:pt>
                <c:pt idx="519">
                  <c:v>4.1566037127441566</c:v>
                </c:pt>
                <c:pt idx="520">
                  <c:v>3.9319645929711573</c:v>
                </c:pt>
                <c:pt idx="521">
                  <c:v>3.5714326723478238</c:v>
                </c:pt>
                <c:pt idx="522">
                  <c:v>3.1948674812160003</c:v>
                </c:pt>
                <c:pt idx="523">
                  <c:v>2.7459359069782923</c:v>
                </c:pt>
                <c:pt idx="524">
                  <c:v>2.082158507926823</c:v>
                </c:pt>
                <c:pt idx="525">
                  <c:v>1.227281857679573</c:v>
                </c:pt>
                <c:pt idx="526">
                  <c:v>0.50058470517316678</c:v>
                </c:pt>
                <c:pt idx="527">
                  <c:v>0.1386661233166667</c:v>
                </c:pt>
                <c:pt idx="528">
                  <c:v>3.4666530829166674E-2</c:v>
                </c:pt>
                <c:pt idx="529">
                  <c:v>8.6666327072916684E-3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3.4666530829166673E-4</c:v>
                </c:pt>
                <c:pt idx="534">
                  <c:v>1.2479951098500001E-2</c:v>
                </c:pt>
                <c:pt idx="535">
                  <c:v>8.8746318922666684E-2</c:v>
                </c:pt>
                <c:pt idx="536">
                  <c:v>0.23434574840516667</c:v>
                </c:pt>
                <c:pt idx="537">
                  <c:v>0.5827443832382917</c:v>
                </c:pt>
                <c:pt idx="538">
                  <c:v>1.4646609275322917</c:v>
                </c:pt>
                <c:pt idx="539">
                  <c:v>3.0631346640651671</c:v>
                </c:pt>
                <c:pt idx="540">
                  <c:v>4.6246018789379075</c:v>
                </c:pt>
                <c:pt idx="541">
                  <c:v>5.2021462825518228</c:v>
                </c:pt>
                <c:pt idx="542">
                  <c:v>5.2021462825518228</c:v>
                </c:pt>
                <c:pt idx="543">
                  <c:v>5.1175599473286564</c:v>
                </c:pt>
                <c:pt idx="544">
                  <c:v>4.8269677526531662</c:v>
                </c:pt>
                <c:pt idx="545">
                  <c:v>4.3098297790090738</c:v>
                </c:pt>
                <c:pt idx="546">
                  <c:v>3.5014062800729073</c:v>
                </c:pt>
                <c:pt idx="547">
                  <c:v>2.9661550440705726</c:v>
                </c:pt>
                <c:pt idx="548">
                  <c:v>2.5639366201251668</c:v>
                </c:pt>
                <c:pt idx="549">
                  <c:v>2.3026376440003231</c:v>
                </c:pt>
                <c:pt idx="550">
                  <c:v>2.0553786128612921</c:v>
                </c:pt>
                <c:pt idx="551">
                  <c:v>1.872772661718656</c:v>
                </c:pt>
                <c:pt idx="552">
                  <c:v>1.7722397223140733</c:v>
                </c:pt>
                <c:pt idx="553">
                  <c:v>1.6266402928315729</c:v>
                </c:pt>
                <c:pt idx="554">
                  <c:v>1.5330406595928232</c:v>
                </c:pt>
                <c:pt idx="555">
                  <c:v>1.4872808388983232</c:v>
                </c:pt>
                <c:pt idx="556">
                  <c:v>1.4872808388983232</c:v>
                </c:pt>
                <c:pt idx="557">
                  <c:v>1.5330406595928232</c:v>
                </c:pt>
                <c:pt idx="558">
                  <c:v>1.6504735327766253</c:v>
                </c:pt>
                <c:pt idx="559">
                  <c:v>1.822159526708073</c:v>
                </c:pt>
                <c:pt idx="560">
                  <c:v>2.3594907545601562</c:v>
                </c:pt>
                <c:pt idx="561">
                  <c:v>2.5046568524072921</c:v>
                </c:pt>
                <c:pt idx="562">
                  <c:v>2.5046568524072921</c:v>
                </c:pt>
                <c:pt idx="563">
                  <c:v>2.5046568524072921</c:v>
                </c:pt>
                <c:pt idx="564">
                  <c:v>2.0553786128612921</c:v>
                </c:pt>
                <c:pt idx="565">
                  <c:v>0.88408320247082284</c:v>
                </c:pt>
                <c:pt idx="566">
                  <c:v>0.19967921757600002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8.6666327072916684E-3</c:v>
                </c:pt>
                <c:pt idx="602">
                  <c:v>3.8219850239156264E-2</c:v>
                </c:pt>
                <c:pt idx="603">
                  <c:v>0.19967921757600002</c:v>
                </c:pt>
                <c:pt idx="604">
                  <c:v>0.71768385449082295</c:v>
                </c:pt>
                <c:pt idx="605">
                  <c:v>1.7475398190982918</c:v>
                </c:pt>
                <c:pt idx="606">
                  <c:v>3.3976666865666254</c:v>
                </c:pt>
                <c:pt idx="607">
                  <c:v>5.6354779179164067</c:v>
                </c:pt>
                <c:pt idx="608">
                  <c:v>8.0621350759580714</c:v>
                </c:pt>
                <c:pt idx="609">
                  <c:v>10.4956388738385</c:v>
                </c:pt>
                <c:pt idx="610">
                  <c:v>13.047095542865167</c:v>
                </c:pt>
                <c:pt idx="611">
                  <c:v>15.950157500826656</c:v>
                </c:pt>
                <c:pt idx="612">
                  <c:v>18.658913553490663</c:v>
                </c:pt>
                <c:pt idx="613">
                  <c:v>20.218300776513658</c:v>
                </c:pt>
                <c:pt idx="614">
                  <c:v>20.554566125556576</c:v>
                </c:pt>
                <c:pt idx="615">
                  <c:v>20.386086785726821</c:v>
                </c:pt>
                <c:pt idx="616">
                  <c:v>20.302107114793163</c:v>
                </c:pt>
                <c:pt idx="617">
                  <c:v>20.134667770888296</c:v>
                </c:pt>
                <c:pt idx="618">
                  <c:v>19.801869074928291</c:v>
                </c:pt>
                <c:pt idx="619">
                  <c:v>19.144591650407293</c:v>
                </c:pt>
                <c:pt idx="620">
                  <c:v>18.258948454049158</c:v>
                </c:pt>
                <c:pt idx="621">
                  <c:v>17.472018204227069</c:v>
                </c:pt>
                <c:pt idx="622">
                  <c:v>17.085053053846497</c:v>
                </c:pt>
                <c:pt idx="623">
                  <c:v>17.008180021732819</c:v>
                </c:pt>
                <c:pt idx="624">
                  <c:v>17.162099418614325</c:v>
                </c:pt>
                <c:pt idx="625">
                  <c:v>17.628017592958326</c:v>
                </c:pt>
                <c:pt idx="626">
                  <c:v>18.100175742851576</c:v>
                </c:pt>
                <c:pt idx="627">
                  <c:v>18.338594808629168</c:v>
                </c:pt>
                <c:pt idx="628">
                  <c:v>18.338594808629168</c:v>
                </c:pt>
                <c:pt idx="629">
                  <c:v>18.338594808629168</c:v>
                </c:pt>
                <c:pt idx="630">
                  <c:v>18.418414495863324</c:v>
                </c:pt>
                <c:pt idx="631">
                  <c:v>18.900972605005329</c:v>
                </c:pt>
                <c:pt idx="632">
                  <c:v>19.71910273257366</c:v>
                </c:pt>
                <c:pt idx="633">
                  <c:v>20.723738796002902</c:v>
                </c:pt>
                <c:pt idx="634">
                  <c:v>21.927360746391575</c:v>
                </c:pt>
                <c:pt idx="635">
                  <c:v>23.075429581126503</c:v>
                </c:pt>
                <c:pt idx="636">
                  <c:v>23.978492709226291</c:v>
                </c:pt>
                <c:pt idx="637">
                  <c:v>24.34457127478229</c:v>
                </c:pt>
                <c:pt idx="638">
                  <c:v>24.34457127478229</c:v>
                </c:pt>
                <c:pt idx="639">
                  <c:v>24.25279163441207</c:v>
                </c:pt>
                <c:pt idx="640">
                  <c:v>24.069752351634076</c:v>
                </c:pt>
                <c:pt idx="641">
                  <c:v>23.978492709226291</c:v>
                </c:pt>
                <c:pt idx="642">
                  <c:v>24.436524247806659</c:v>
                </c:pt>
                <c:pt idx="643">
                  <c:v>25.553479871122406</c:v>
                </c:pt>
                <c:pt idx="644">
                  <c:v>26.407576524426005</c:v>
                </c:pt>
                <c:pt idx="645">
                  <c:v>26.695395396635156</c:v>
                </c:pt>
                <c:pt idx="646">
                  <c:v>27.081580550072072</c:v>
                </c:pt>
                <c:pt idx="647">
                  <c:v>27.47053902597532</c:v>
                </c:pt>
                <c:pt idx="648">
                  <c:v>27.862270824344908</c:v>
                </c:pt>
                <c:pt idx="649">
                  <c:v>28.059176719454577</c:v>
                </c:pt>
                <c:pt idx="650">
                  <c:v>27.960637105572669</c:v>
                </c:pt>
                <c:pt idx="651">
                  <c:v>27.178560170066667</c:v>
                </c:pt>
                <c:pt idx="652">
                  <c:v>25.459446906248292</c:v>
                </c:pt>
                <c:pt idx="653">
                  <c:v>23.524794486999571</c:v>
                </c:pt>
                <c:pt idx="654">
                  <c:v>21.753334761629155</c:v>
                </c:pt>
                <c:pt idx="655">
                  <c:v>19.307871010612665</c:v>
                </c:pt>
                <c:pt idx="656">
                  <c:v>16.174016623656001</c:v>
                </c:pt>
                <c:pt idx="657">
                  <c:v>13.31749448333267</c:v>
                </c:pt>
                <c:pt idx="658">
                  <c:v>11.546121424289325</c:v>
                </c:pt>
                <c:pt idx="659">
                  <c:v>10.196206713801573</c:v>
                </c:pt>
                <c:pt idx="660">
                  <c:v>8.328634031707292</c:v>
                </c:pt>
                <c:pt idx="661">
                  <c:v>5.8586437101291668</c:v>
                </c:pt>
                <c:pt idx="662">
                  <c:v>3.7135654487474068</c:v>
                </c:pt>
                <c:pt idx="663">
                  <c:v>2.0553786128612921</c:v>
                </c:pt>
                <c:pt idx="664">
                  <c:v>1.4872808388983232</c:v>
                </c:pt>
                <c:pt idx="665">
                  <c:v>1.24799510985</c:v>
                </c:pt>
                <c:pt idx="666">
                  <c:v>1.354161360514323</c:v>
                </c:pt>
                <c:pt idx="667">
                  <c:v>1.6986600106291667</c:v>
                </c:pt>
                <c:pt idx="668">
                  <c:v>3.1286544073322919</c:v>
                </c:pt>
                <c:pt idx="669">
                  <c:v>4.6647283883726658</c:v>
                </c:pt>
                <c:pt idx="670">
                  <c:v>6.7946400425166669</c:v>
                </c:pt>
                <c:pt idx="671">
                  <c:v>8.8746318922666685</c:v>
                </c:pt>
                <c:pt idx="672">
                  <c:v>10.018627409629168</c:v>
                </c:pt>
                <c:pt idx="673">
                  <c:v>11.231955988650002</c:v>
                </c:pt>
                <c:pt idx="674">
                  <c:v>12.514617629329168</c:v>
                </c:pt>
                <c:pt idx="675">
                  <c:v>13.866612331666667</c:v>
                </c:pt>
                <c:pt idx="676">
                  <c:v>14.07539151358532</c:v>
                </c:pt>
                <c:pt idx="677">
                  <c:v>14.215444298135157</c:v>
                </c:pt>
                <c:pt idx="678">
                  <c:v>13.181948347790629</c:v>
                </c:pt>
                <c:pt idx="679">
                  <c:v>11.045536719116161</c:v>
                </c:pt>
                <c:pt idx="680">
                  <c:v>8.764045658921626</c:v>
                </c:pt>
                <c:pt idx="681">
                  <c:v>6.3648617265620731</c:v>
                </c:pt>
                <c:pt idx="682">
                  <c:v>4.5052623465585002</c:v>
                </c:pt>
                <c:pt idx="683">
                  <c:v>3.8584715476133238</c:v>
                </c:pt>
                <c:pt idx="684">
                  <c:v>3.0958078693716553</c:v>
                </c:pt>
                <c:pt idx="685">
                  <c:v>3.0958078693716553</c:v>
                </c:pt>
                <c:pt idx="686">
                  <c:v>3.9319645929711573</c:v>
                </c:pt>
                <c:pt idx="687">
                  <c:v>4.9504672687320728</c:v>
                </c:pt>
                <c:pt idx="688">
                  <c:v>5.8136638863783219</c:v>
                </c:pt>
                <c:pt idx="689">
                  <c:v>6.9901592763931673</c:v>
                </c:pt>
                <c:pt idx="690">
                  <c:v>7.9567488222374063</c:v>
                </c:pt>
                <c:pt idx="691">
                  <c:v>8.2749875752491544</c:v>
                </c:pt>
                <c:pt idx="692">
                  <c:v>8.3824538208195758</c:v>
                </c:pt>
                <c:pt idx="693">
                  <c:v>8.764045658921626</c:v>
                </c:pt>
                <c:pt idx="694">
                  <c:v>9.2671436875799085</c:v>
                </c:pt>
                <c:pt idx="695">
                  <c:v>9.552709235285171</c:v>
                </c:pt>
                <c:pt idx="696">
                  <c:v>9.0978843508065008</c:v>
                </c:pt>
                <c:pt idx="697">
                  <c:v>6.9410194689428231</c:v>
                </c:pt>
                <c:pt idx="698">
                  <c:v>5.7688573952816258</c:v>
                </c:pt>
                <c:pt idx="699">
                  <c:v>4.6246018789379075</c:v>
                </c:pt>
                <c:pt idx="700">
                  <c:v>4.118730527813292</c:v>
                </c:pt>
                <c:pt idx="701">
                  <c:v>3.8951314039651663</c:v>
                </c:pt>
                <c:pt idx="702">
                  <c:v>3.8219850239156248</c:v>
                </c:pt>
                <c:pt idx="703">
                  <c:v>3.8219850239156248</c:v>
                </c:pt>
                <c:pt idx="704">
                  <c:v>3.7856718328720733</c:v>
                </c:pt>
                <c:pt idx="705">
                  <c:v>3.432073218414573</c:v>
                </c:pt>
                <c:pt idx="706">
                  <c:v>2.7768757857433224</c:v>
                </c:pt>
                <c:pt idx="707">
                  <c:v>1.9760789235895735</c:v>
                </c:pt>
                <c:pt idx="708">
                  <c:v>1.4199411027626669</c:v>
                </c:pt>
                <c:pt idx="709">
                  <c:v>1.24799510985</c:v>
                </c:pt>
                <c:pt idx="710">
                  <c:v>1.5100740829185</c:v>
                </c:pt>
                <c:pt idx="711">
                  <c:v>2.5342100699391565</c:v>
                </c:pt>
                <c:pt idx="712">
                  <c:v>3.8584715476133238</c:v>
                </c:pt>
                <c:pt idx="713">
                  <c:v>4.118730527813292</c:v>
                </c:pt>
                <c:pt idx="714">
                  <c:v>3.8951314039651663</c:v>
                </c:pt>
                <c:pt idx="715">
                  <c:v>2.9661550440705726</c:v>
                </c:pt>
                <c:pt idx="716">
                  <c:v>1.6744801053758231</c:v>
                </c:pt>
                <c:pt idx="717">
                  <c:v>1.24799510985</c:v>
                </c:pt>
                <c:pt idx="718">
                  <c:v>1.24799510985</c:v>
                </c:pt>
                <c:pt idx="719">
                  <c:v>1.4646609275322917</c:v>
                </c:pt>
                <c:pt idx="720">
                  <c:v>2.2186579730666671</c:v>
                </c:pt>
                <c:pt idx="721">
                  <c:v>2.9661550440705726</c:v>
                </c:pt>
                <c:pt idx="722">
                  <c:v>3.6777722556662922</c:v>
                </c:pt>
                <c:pt idx="723">
                  <c:v>4.387482808066407</c:v>
                </c:pt>
                <c:pt idx="724">
                  <c:v>4.9919804393999998</c:v>
                </c:pt>
                <c:pt idx="725">
                  <c:v>6.1321626383712928</c:v>
                </c:pt>
                <c:pt idx="726">
                  <c:v>7.7480563066458226</c:v>
                </c:pt>
                <c:pt idx="727">
                  <c:v>10.4956388738385</c:v>
                </c:pt>
                <c:pt idx="728">
                  <c:v>12.383231477486621</c:v>
                </c:pt>
                <c:pt idx="729">
                  <c:v>14.005625120291629</c:v>
                </c:pt>
                <c:pt idx="730">
                  <c:v>14.998127897930667</c:v>
                </c:pt>
                <c:pt idx="731">
                  <c:v>15.215227047248321</c:v>
                </c:pt>
                <c:pt idx="732">
                  <c:v>15.287940095662499</c:v>
                </c:pt>
                <c:pt idx="733">
                  <c:v>15.433886190453295</c:v>
                </c:pt>
                <c:pt idx="734">
                  <c:v>15.580525615860665</c:v>
                </c:pt>
                <c:pt idx="735">
                  <c:v>15.801784748877829</c:v>
                </c:pt>
                <c:pt idx="736">
                  <c:v>16.099223583392078</c:v>
                </c:pt>
                <c:pt idx="737">
                  <c:v>16.550581814787826</c:v>
                </c:pt>
                <c:pt idx="738">
                  <c:v>16.778600921316666</c:v>
                </c:pt>
                <c:pt idx="739">
                  <c:v>16.854953955467909</c:v>
                </c:pt>
                <c:pt idx="740">
                  <c:v>17.784710312306153</c:v>
                </c:pt>
                <c:pt idx="741">
                  <c:v>18.658913553490663</c:v>
                </c:pt>
                <c:pt idx="742">
                  <c:v>19.307871010612665</c:v>
                </c:pt>
                <c:pt idx="743">
                  <c:v>19.389770689696572</c:v>
                </c:pt>
                <c:pt idx="744">
                  <c:v>19.471843701434626</c:v>
                </c:pt>
                <c:pt idx="745">
                  <c:v>19.471843701434626</c:v>
                </c:pt>
                <c:pt idx="746">
                  <c:v>19.554090045826825</c:v>
                </c:pt>
                <c:pt idx="747">
                  <c:v>19.884808749937076</c:v>
                </c:pt>
                <c:pt idx="748">
                  <c:v>20.470239789314626</c:v>
                </c:pt>
                <c:pt idx="749">
                  <c:v>21.149703793566292</c:v>
                </c:pt>
                <c:pt idx="750">
                  <c:v>21.493595779391626</c:v>
                </c:pt>
                <c:pt idx="751">
                  <c:v>21.493595779391626</c:v>
                </c:pt>
                <c:pt idx="752">
                  <c:v>21.407362783954074</c:v>
                </c:pt>
                <c:pt idx="753">
                  <c:v>21.064164128745318</c:v>
                </c:pt>
                <c:pt idx="754">
                  <c:v>20.386086785726821</c:v>
                </c:pt>
                <c:pt idx="755">
                  <c:v>19.636509722873168</c:v>
                </c:pt>
                <c:pt idx="756">
                  <c:v>18.578573868294075</c:v>
                </c:pt>
                <c:pt idx="757">
                  <c:v>16.550581814787826</c:v>
                </c:pt>
                <c:pt idx="758">
                  <c:v>13.385527550084907</c:v>
                </c:pt>
                <c:pt idx="759">
                  <c:v>10.077647178365826</c:v>
                </c:pt>
                <c:pt idx="760">
                  <c:v>7.2886381068322921</c:v>
                </c:pt>
                <c:pt idx="761">
                  <c:v>4.8679609253586564</c:v>
                </c:pt>
                <c:pt idx="762">
                  <c:v>2.9341751693806666</c:v>
                </c:pt>
                <c:pt idx="763">
                  <c:v>1.7722397223140733</c:v>
                </c:pt>
                <c:pt idx="764">
                  <c:v>1.24799510985</c:v>
                </c:pt>
                <c:pt idx="765">
                  <c:v>1.4199411027626669</c:v>
                </c:pt>
                <c:pt idx="766">
                  <c:v>2.2186579730666671</c:v>
                </c:pt>
                <c:pt idx="767">
                  <c:v>3.1616742779470743</c:v>
                </c:pt>
                <c:pt idx="768">
                  <c:v>4.348569627210666</c:v>
                </c:pt>
                <c:pt idx="769">
                  <c:v>5.6797644110506678</c:v>
                </c:pt>
                <c:pt idx="770">
                  <c:v>7.8520558991333225</c:v>
                </c:pt>
                <c:pt idx="771">
                  <c:v>10.799404350229073</c:v>
                </c:pt>
                <c:pt idx="772">
                  <c:v>13.797365936335405</c:v>
                </c:pt>
                <c:pt idx="773">
                  <c:v>17.162099418614325</c:v>
                </c:pt>
                <c:pt idx="774">
                  <c:v>19.554090045826825</c:v>
                </c:pt>
                <c:pt idx="775">
                  <c:v>22.453598684378321</c:v>
                </c:pt>
                <c:pt idx="776">
                  <c:v>25.365587274028329</c:v>
                </c:pt>
                <c:pt idx="777">
                  <c:v>27.47053902597532</c:v>
                </c:pt>
                <c:pt idx="778">
                  <c:v>29.25517203306083</c:v>
                </c:pt>
                <c:pt idx="779">
                  <c:v>30.99222522658329</c:v>
                </c:pt>
                <c:pt idx="780">
                  <c:v>32.354359889188324</c:v>
                </c:pt>
                <c:pt idx="781">
                  <c:v>33.422089038726661</c:v>
                </c:pt>
                <c:pt idx="782">
                  <c:v>34.179812736325168</c:v>
                </c:pt>
                <c:pt idx="783">
                  <c:v>34.726243928519906</c:v>
                </c:pt>
                <c:pt idx="784">
                  <c:v>35.056182635686504</c:v>
                </c:pt>
                <c:pt idx="785">
                  <c:v>35.498527569066674</c:v>
                </c:pt>
                <c:pt idx="786">
                  <c:v>36.279304509666574</c:v>
                </c:pt>
                <c:pt idx="787">
                  <c:v>36.84220230400517</c:v>
                </c:pt>
                <c:pt idx="788">
                  <c:v>36.955301860835327</c:v>
                </c:pt>
                <c:pt idx="789">
                  <c:v>36.955301860835327</c:v>
                </c:pt>
                <c:pt idx="790">
                  <c:v>37.068574750319634</c:v>
                </c:pt>
                <c:pt idx="791">
                  <c:v>37.409433414697411</c:v>
                </c:pt>
                <c:pt idx="792">
                  <c:v>37.7518520729625</c:v>
                </c:pt>
                <c:pt idx="793">
                  <c:v>37.295640527250669</c:v>
                </c:pt>
                <c:pt idx="794">
                  <c:v>34.946029733976829</c:v>
                </c:pt>
                <c:pt idx="795">
                  <c:v>30.888658965731153</c:v>
                </c:pt>
                <c:pt idx="796">
                  <c:v>25.836618761669627</c:v>
                </c:pt>
                <c:pt idx="797">
                  <c:v>21.064164128745318</c:v>
                </c:pt>
                <c:pt idx="798">
                  <c:v>17.472018204227069</c:v>
                </c:pt>
                <c:pt idx="799">
                  <c:v>15.507119236829904</c:v>
                </c:pt>
                <c:pt idx="800">
                  <c:v>14.854261794989627</c:v>
                </c:pt>
                <c:pt idx="801">
                  <c:v>14.782588742500323</c:v>
                </c:pt>
                <c:pt idx="802">
                  <c:v>15.360826476730827</c:v>
                </c:pt>
                <c:pt idx="803">
                  <c:v>17.316712146112412</c:v>
                </c:pt>
                <c:pt idx="804">
                  <c:v>20.302107114793163</c:v>
                </c:pt>
                <c:pt idx="805">
                  <c:v>22.896896947356289</c:v>
                </c:pt>
                <c:pt idx="806">
                  <c:v>24.069752351634076</c:v>
                </c:pt>
                <c:pt idx="807">
                  <c:v>24.34457127478229</c:v>
                </c:pt>
                <c:pt idx="808">
                  <c:v>23.887406399472656</c:v>
                </c:pt>
                <c:pt idx="809">
                  <c:v>22.807890629452402</c:v>
                </c:pt>
                <c:pt idx="810">
                  <c:v>21.407362783954074</c:v>
                </c:pt>
                <c:pt idx="811">
                  <c:v>19.471843701434626</c:v>
                </c:pt>
                <c:pt idx="812">
                  <c:v>16.550581814787826</c:v>
                </c:pt>
                <c:pt idx="813">
                  <c:v>13.659393143635326</c:v>
                </c:pt>
                <c:pt idx="814">
                  <c:v>10.922123869364322</c:v>
                </c:pt>
                <c:pt idx="815">
                  <c:v>8.3824538208195758</c:v>
                </c:pt>
                <c:pt idx="816">
                  <c:v>5.9946231773065728</c:v>
                </c:pt>
                <c:pt idx="817">
                  <c:v>4.1566037127441566</c:v>
                </c:pt>
                <c:pt idx="818">
                  <c:v>2.8079889971625005</c:v>
                </c:pt>
                <c:pt idx="819">
                  <c:v>2.5046568524072921</c:v>
                </c:pt>
                <c:pt idx="820">
                  <c:v>2.8079889971625005</c:v>
                </c:pt>
                <c:pt idx="821">
                  <c:v>3.9689711146312909</c:v>
                </c:pt>
                <c:pt idx="822">
                  <c:v>5.330325780292668</c:v>
                </c:pt>
                <c:pt idx="823">
                  <c:v>6.7461935656829057</c:v>
                </c:pt>
                <c:pt idx="824">
                  <c:v>8.2215144514451683</c:v>
                </c:pt>
                <c:pt idx="825">
                  <c:v>9.4379630182406249</c:v>
                </c:pt>
                <c:pt idx="826">
                  <c:v>10.677378161710408</c:v>
                </c:pt>
                <c:pt idx="827">
                  <c:v>11.928839924643324</c:v>
                </c:pt>
                <c:pt idx="828">
                  <c:v>13.114435279000825</c:v>
                </c:pt>
                <c:pt idx="829">
                  <c:v>14.854261794989627</c:v>
                </c:pt>
                <c:pt idx="830">
                  <c:v>16.778600921316666</c:v>
                </c:pt>
                <c:pt idx="831">
                  <c:v>18.578573868294075</c:v>
                </c:pt>
                <c:pt idx="832">
                  <c:v>19.71910273257366</c:v>
                </c:pt>
                <c:pt idx="833">
                  <c:v>20.134667770888296</c:v>
                </c:pt>
                <c:pt idx="834">
                  <c:v>20.554566125556576</c:v>
                </c:pt>
                <c:pt idx="835">
                  <c:v>21.064164128745318</c:v>
                </c:pt>
                <c:pt idx="836">
                  <c:v>21.493595779391626</c:v>
                </c:pt>
                <c:pt idx="837">
                  <c:v>21.840261087683295</c:v>
                </c:pt>
                <c:pt idx="838">
                  <c:v>22.453598684378321</c:v>
                </c:pt>
                <c:pt idx="839">
                  <c:v>23.254655545513288</c:v>
                </c:pt>
                <c:pt idx="840">
                  <c:v>23.887406399472656</c:v>
                </c:pt>
                <c:pt idx="841">
                  <c:v>24.620950191817819</c:v>
                </c:pt>
                <c:pt idx="842">
                  <c:v>25.742065798833078</c:v>
                </c:pt>
                <c:pt idx="843">
                  <c:v>26.888141308045331</c:v>
                </c:pt>
                <c:pt idx="844">
                  <c:v>27.666058259851827</c:v>
                </c:pt>
                <c:pt idx="845">
                  <c:v>27.960637105572669</c:v>
                </c:pt>
                <c:pt idx="846">
                  <c:v>28.157889665990623</c:v>
                </c:pt>
                <c:pt idx="847">
                  <c:v>28.355835557025173</c:v>
                </c:pt>
                <c:pt idx="848">
                  <c:v>28.85373360605908</c:v>
                </c:pt>
                <c:pt idx="849">
                  <c:v>29.862529653187835</c:v>
                </c:pt>
                <c:pt idx="850">
                  <c:v>31.303964005064568</c:v>
                </c:pt>
                <c:pt idx="851">
                  <c:v>32.354359889188324</c:v>
                </c:pt>
                <c:pt idx="852">
                  <c:v>32.992917387061581</c:v>
                </c:pt>
                <c:pt idx="853">
                  <c:v>33.637714860484067</c:v>
                </c:pt>
                <c:pt idx="854">
                  <c:v>34.288752309455823</c:v>
                </c:pt>
                <c:pt idx="855">
                  <c:v>34.726243928519906</c:v>
                </c:pt>
                <c:pt idx="856">
                  <c:v>34.836050164921296</c:v>
                </c:pt>
                <c:pt idx="857">
                  <c:v>34.946029733976829</c:v>
                </c:pt>
                <c:pt idx="858">
                  <c:v>36.055358720510171</c:v>
                </c:pt>
                <c:pt idx="859">
                  <c:v>37.523399634798288</c:v>
                </c:pt>
                <c:pt idx="860">
                  <c:v>38.672595131785158</c:v>
                </c:pt>
                <c:pt idx="861">
                  <c:v>39.370432397376305</c:v>
                </c:pt>
                <c:pt idx="862">
                  <c:v>41.022985922002668</c:v>
                </c:pt>
                <c:pt idx="863">
                  <c:v>43.811648328227896</c:v>
                </c:pt>
                <c:pt idx="864">
                  <c:v>45.303002484498656</c:v>
                </c:pt>
                <c:pt idx="865">
                  <c:v>45.931766687412669</c:v>
                </c:pt>
                <c:pt idx="866">
                  <c:v>46.692003708496301</c:v>
                </c:pt>
                <c:pt idx="867">
                  <c:v>48.231197677311293</c:v>
                </c:pt>
                <c:pt idx="868">
                  <c:v>50.058470517316671</c:v>
                </c:pt>
                <c:pt idx="869">
                  <c:v>50.851987407996283</c:v>
                </c:pt>
                <c:pt idx="870">
                  <c:v>50.719301261247665</c:v>
                </c:pt>
                <c:pt idx="871">
                  <c:v>50.322282816926638</c:v>
                </c:pt>
                <c:pt idx="872">
                  <c:v>49.795351548323282</c:v>
                </c:pt>
                <c:pt idx="873">
                  <c:v>49.271193602186308</c:v>
                </c:pt>
                <c:pt idx="874">
                  <c:v>48.490156662605159</c:v>
                </c:pt>
                <c:pt idx="875">
                  <c:v>47.330301207388331</c:v>
                </c:pt>
                <c:pt idx="876">
                  <c:v>45.805667181521585</c:v>
                </c:pt>
                <c:pt idx="877">
                  <c:v>44.05847402773157</c:v>
                </c:pt>
                <c:pt idx="878">
                  <c:v>42.953218358570673</c:v>
                </c:pt>
                <c:pt idx="879">
                  <c:v>42.466500265729167</c:v>
                </c:pt>
                <c:pt idx="880">
                  <c:v>42.466500265729167</c:v>
                </c:pt>
                <c:pt idx="881">
                  <c:v>41.261838319415631</c:v>
                </c:pt>
                <c:pt idx="882">
                  <c:v>40.074509638516673</c:v>
                </c:pt>
                <c:pt idx="883">
                  <c:v>40.074509638516673</c:v>
                </c:pt>
                <c:pt idx="884">
                  <c:v>40.074509638516673</c:v>
                </c:pt>
                <c:pt idx="885">
                  <c:v>40.192462509662903</c:v>
                </c:pt>
                <c:pt idx="886">
                  <c:v>40.547361119026505</c:v>
                </c:pt>
                <c:pt idx="887">
                  <c:v>40.78482685520629</c:v>
                </c:pt>
                <c:pt idx="888">
                  <c:v>40.903819722277404</c:v>
                </c:pt>
                <c:pt idx="889">
                  <c:v>40.666007320789333</c:v>
                </c:pt>
                <c:pt idx="890">
                  <c:v>40.192462509662903</c:v>
                </c:pt>
                <c:pt idx="891">
                  <c:v>39.253692854809067</c:v>
                </c:pt>
                <c:pt idx="892">
                  <c:v>37.980997841743303</c:v>
                </c:pt>
                <c:pt idx="893">
                  <c:v>36.391537403226003</c:v>
                </c:pt>
                <c:pt idx="894">
                  <c:v>35.056182635686504</c:v>
                </c:pt>
                <c:pt idx="895">
                  <c:v>33.9624535880263</c:v>
                </c:pt>
                <c:pt idx="896">
                  <c:v>33.422089038726661</c:v>
                </c:pt>
                <c:pt idx="897">
                  <c:v>33.207156547585818</c:v>
                </c:pt>
                <c:pt idx="898">
                  <c:v>33.207156547585818</c:v>
                </c:pt>
                <c:pt idx="899">
                  <c:v>33.099950300996618</c:v>
                </c:pt>
                <c:pt idx="900">
                  <c:v>32.779371557153901</c:v>
                </c:pt>
                <c:pt idx="901">
                  <c:v>32.142894051130398</c:v>
                </c:pt>
                <c:pt idx="902">
                  <c:v>30.888658965731153</c:v>
                </c:pt>
                <c:pt idx="903">
                  <c:v>25.836618761669627</c:v>
                </c:pt>
                <c:pt idx="904">
                  <c:v>21.064164128745318</c:v>
                </c:pt>
                <c:pt idx="905">
                  <c:v>17.472018204227069</c:v>
                </c:pt>
                <c:pt idx="906">
                  <c:v>15.507119236829904</c:v>
                </c:pt>
                <c:pt idx="907">
                  <c:v>14.854261794989627</c:v>
                </c:pt>
                <c:pt idx="908">
                  <c:v>14.782588742500323</c:v>
                </c:pt>
                <c:pt idx="909">
                  <c:v>15.360826476730827</c:v>
                </c:pt>
                <c:pt idx="910">
                  <c:v>17.316712146112412</c:v>
                </c:pt>
                <c:pt idx="911">
                  <c:v>20.302107114793163</c:v>
                </c:pt>
                <c:pt idx="912">
                  <c:v>22.896896947356289</c:v>
                </c:pt>
                <c:pt idx="913">
                  <c:v>24.069752351634076</c:v>
                </c:pt>
                <c:pt idx="914">
                  <c:v>25.271900974462504</c:v>
                </c:pt>
                <c:pt idx="915">
                  <c:v>28.157889665990623</c:v>
                </c:pt>
                <c:pt idx="916">
                  <c:v>29.25517203306083</c:v>
                </c:pt>
                <c:pt idx="917">
                  <c:v>30.373427651282675</c:v>
                </c:pt>
                <c:pt idx="918">
                  <c:v>30.168548454082295</c:v>
                </c:pt>
                <c:pt idx="919">
                  <c:v>30.270901386355412</c:v>
                </c:pt>
                <c:pt idx="920">
                  <c:v>30.682046441989328</c:v>
                </c:pt>
                <c:pt idx="921">
                  <c:v>31.722042366864322</c:v>
                </c:pt>
                <c:pt idx="922">
                  <c:v>33.637714860484067</c:v>
                </c:pt>
                <c:pt idx="923">
                  <c:v>35.387681336740407</c:v>
                </c:pt>
                <c:pt idx="924">
                  <c:v>36.729276079829155</c:v>
                </c:pt>
                <c:pt idx="925">
                  <c:v>35.60954713404707</c:v>
                </c:pt>
                <c:pt idx="926">
                  <c:v>34.071046495848663</c:v>
                </c:pt>
                <c:pt idx="927">
                  <c:v>33.314536126829168</c:v>
                </c:pt>
                <c:pt idx="928">
                  <c:v>32.566519057862813</c:v>
                </c:pt>
                <c:pt idx="929">
                  <c:v>32.142894051130398</c:v>
                </c:pt>
                <c:pt idx="930">
                  <c:v>31.722042366864322</c:v>
                </c:pt>
                <c:pt idx="931">
                  <c:v>31.40822359653329</c:v>
                </c:pt>
                <c:pt idx="932">
                  <c:v>30.99222522658329</c:v>
                </c:pt>
                <c:pt idx="933">
                  <c:v>30.579000179099626</c:v>
                </c:pt>
                <c:pt idx="934">
                  <c:v>29.760870051531295</c:v>
                </c:pt>
                <c:pt idx="935">
                  <c:v>28.654054388483075</c:v>
                </c:pt>
                <c:pt idx="936">
                  <c:v>27.764077875771292</c:v>
                </c:pt>
                <c:pt idx="937">
                  <c:v>27.178560170066667</c:v>
                </c:pt>
                <c:pt idx="938">
                  <c:v>26.695395396635156</c:v>
                </c:pt>
                <c:pt idx="939">
                  <c:v>26.21656393955729</c:v>
                </c:pt>
                <c:pt idx="940">
                  <c:v>25.647686168650669</c:v>
                </c:pt>
                <c:pt idx="941">
                  <c:v>25.365587274028329</c:v>
                </c:pt>
                <c:pt idx="942">
                  <c:v>25.271900974462504</c:v>
                </c:pt>
                <c:pt idx="943">
                  <c:v>25.178388007550822</c:v>
                </c:pt>
                <c:pt idx="944">
                  <c:v>25.178388007550822</c:v>
                </c:pt>
                <c:pt idx="945">
                  <c:v>25.271900974462504</c:v>
                </c:pt>
                <c:pt idx="946">
                  <c:v>25.459446906248292</c:v>
                </c:pt>
                <c:pt idx="947">
                  <c:v>26.21656393955729</c:v>
                </c:pt>
                <c:pt idx="948">
                  <c:v>26.984774262731623</c:v>
                </c:pt>
                <c:pt idx="949">
                  <c:v>27.373039408018293</c:v>
                </c:pt>
                <c:pt idx="950">
                  <c:v>27.275713122715413</c:v>
                </c:pt>
                <c:pt idx="951">
                  <c:v>26.311983565664573</c:v>
                </c:pt>
                <c:pt idx="952">
                  <c:v>24.069752351634076</c:v>
                </c:pt>
                <c:pt idx="953">
                  <c:v>20.302107114793163</c:v>
                </c:pt>
                <c:pt idx="954">
                  <c:v>16.099223583392078</c:v>
                </c:pt>
                <c:pt idx="955">
                  <c:v>12.383231477486621</c:v>
                </c:pt>
                <c:pt idx="956">
                  <c:v>9.1541307970768209</c:v>
                </c:pt>
                <c:pt idx="957">
                  <c:v>6.4119215421626672</c:v>
                </c:pt>
                <c:pt idx="958">
                  <c:v>5.4600652719208238</c:v>
                </c:pt>
                <c:pt idx="959">
                  <c:v>5.8586437101291668</c:v>
                </c:pt>
                <c:pt idx="960">
                  <c:v>7.4402175128828238</c:v>
                </c:pt>
                <c:pt idx="961">
                  <c:v>10.375346011861293</c:v>
                </c:pt>
                <c:pt idx="962">
                  <c:v>14.145331239533165</c:v>
                </c:pt>
                <c:pt idx="963">
                  <c:v>17.784710312306153</c:v>
                </c:pt>
                <c:pt idx="964">
                  <c:v>20.808585130207291</c:v>
                </c:pt>
                <c:pt idx="965">
                  <c:v>22.630397991607076</c:v>
                </c:pt>
                <c:pt idx="966">
                  <c:v>23.524794486999571</c:v>
                </c:pt>
                <c:pt idx="967">
                  <c:v>23.615187466136629</c:v>
                </c:pt>
                <c:pt idx="968">
                  <c:v>23.524794486999571</c:v>
                </c:pt>
                <c:pt idx="969">
                  <c:v>23.164955896992826</c:v>
                </c:pt>
                <c:pt idx="970">
                  <c:v>22.453598684378321</c:v>
                </c:pt>
                <c:pt idx="971">
                  <c:v>20.978797796578505</c:v>
                </c:pt>
                <c:pt idx="972">
                  <c:v>18.258948454049158</c:v>
                </c:pt>
                <c:pt idx="973">
                  <c:v>14.285730689391295</c:v>
                </c:pt>
                <c:pt idx="974">
                  <c:v>10.799404350229073</c:v>
                </c:pt>
                <c:pt idx="975">
                  <c:v>7.7999694365625025</c:v>
                </c:pt>
                <c:pt idx="976">
                  <c:v>5.2874259483915731</c:v>
                </c:pt>
                <c:pt idx="977">
                  <c:v>3.2282340171390738</c:v>
                </c:pt>
                <c:pt idx="978">
                  <c:v>2.2186579730666671</c:v>
                </c:pt>
                <c:pt idx="979">
                  <c:v>1.5100740829185</c:v>
                </c:pt>
                <c:pt idx="980">
                  <c:v>0.99224277865782273</c:v>
                </c:pt>
                <c:pt idx="981">
                  <c:v>0.67114403685266677</c:v>
                </c:pt>
                <c:pt idx="982">
                  <c:v>0.44927823954600005</c:v>
                </c:pt>
                <c:pt idx="983">
                  <c:v>0.26216563939557291</c:v>
                </c:pt>
                <c:pt idx="984">
                  <c:v>8.8746318922666684E-2</c:v>
                </c:pt>
                <c:pt idx="985">
                  <c:v>1.0486625575822918E-2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5.5466449326666677E-3</c:v>
                </c:pt>
                <c:pt idx="1028">
                  <c:v>0.11231955988650001</c:v>
                </c:pt>
                <c:pt idx="1029">
                  <c:v>0.64098415503129169</c:v>
                </c:pt>
                <c:pt idx="1030">
                  <c:v>1.8473794278862916</c:v>
                </c:pt>
                <c:pt idx="1031">
                  <c:v>3.4666530829166669</c:v>
                </c:pt>
                <c:pt idx="1032">
                  <c:v>5.1597664486131656</c:v>
                </c:pt>
                <c:pt idx="1033">
                  <c:v>6.8920529941466251</c:v>
                </c:pt>
                <c:pt idx="1034">
                  <c:v>8.7090125412303241</c:v>
                </c:pt>
                <c:pt idx="1035">
                  <c:v>10.616625066432292</c:v>
                </c:pt>
                <c:pt idx="1036">
                  <c:v>12.252538656260668</c:v>
                </c:pt>
                <c:pt idx="1037">
                  <c:v>13.659393143635326</c:v>
                </c:pt>
                <c:pt idx="1038">
                  <c:v>14.926108180133072</c:v>
                </c:pt>
                <c:pt idx="1039">
                  <c:v>16.474922111253168</c:v>
                </c:pt>
                <c:pt idx="1040">
                  <c:v>18.338594808629168</c:v>
                </c:pt>
                <c:pt idx="1041">
                  <c:v>20.302107114793163</c:v>
                </c:pt>
                <c:pt idx="1042">
                  <c:v>22.102080061770572</c:v>
                </c:pt>
                <c:pt idx="1043">
                  <c:v>23.34452852668791</c:v>
                </c:pt>
                <c:pt idx="1044">
                  <c:v>23.978492709226291</c:v>
                </c:pt>
                <c:pt idx="1045">
                  <c:v>24.161185326696</c:v>
                </c:pt>
                <c:pt idx="1046">
                  <c:v>24.25279163441207</c:v>
                </c:pt>
                <c:pt idx="1047">
                  <c:v>24.436524247806659</c:v>
                </c:pt>
                <c:pt idx="1048">
                  <c:v>24.620950191817819</c:v>
                </c:pt>
                <c:pt idx="1049">
                  <c:v>24.436524247806659</c:v>
                </c:pt>
                <c:pt idx="1050">
                  <c:v>23.705753777927821</c:v>
                </c:pt>
                <c:pt idx="1051">
                  <c:v>22.277492707766161</c:v>
                </c:pt>
                <c:pt idx="1052">
                  <c:v>20.639065794452662</c:v>
                </c:pt>
                <c:pt idx="1053">
                  <c:v>18.739426571341408</c:v>
                </c:pt>
                <c:pt idx="1054">
                  <c:v>16.626414850976627</c:v>
                </c:pt>
                <c:pt idx="1055">
                  <c:v>14.07539151358532</c:v>
                </c:pt>
                <c:pt idx="1056">
                  <c:v>11.231955988650002</c:v>
                </c:pt>
                <c:pt idx="1057">
                  <c:v>8.1682146602953214</c:v>
                </c:pt>
                <c:pt idx="1058">
                  <c:v>5.5913647574362919</c:v>
                </c:pt>
                <c:pt idx="1059">
                  <c:v>3.8219850239156248</c:v>
                </c:pt>
                <c:pt idx="1060">
                  <c:v>2.4170371957365724</c:v>
                </c:pt>
                <c:pt idx="1061">
                  <c:v>1.5561805689212918</c:v>
                </c:pt>
                <c:pt idx="1062">
                  <c:v>1.24799510985</c:v>
                </c:pt>
                <c:pt idx="1063">
                  <c:v>1.2688816946745727</c:v>
                </c:pt>
                <c:pt idx="1064">
                  <c:v>1.4199411027626669</c:v>
                </c:pt>
                <c:pt idx="1065">
                  <c:v>2.1091117356465001</c:v>
                </c:pt>
                <c:pt idx="1066">
                  <c:v>3.432073218414573</c:v>
                </c:pt>
                <c:pt idx="1067">
                  <c:v>4.7455014052046236</c:v>
                </c:pt>
                <c:pt idx="1068">
                  <c:v>5.2446994491446262</c:v>
                </c:pt>
                <c:pt idx="1069">
                  <c:v>5.5036584344385009</c:v>
                </c:pt>
                <c:pt idx="1070">
                  <c:v>6.0402963316739999</c:v>
                </c:pt>
                <c:pt idx="1071">
                  <c:v>7.1884518327360007</c:v>
                </c:pt>
                <c:pt idx="1072">
                  <c:v>8.764045658921626</c:v>
                </c:pt>
                <c:pt idx="1073">
                  <c:v>10.799404350229073</c:v>
                </c:pt>
                <c:pt idx="1074">
                  <c:v>13.522113681551822</c:v>
                </c:pt>
                <c:pt idx="1075">
                  <c:v>17.162099418614325</c:v>
                </c:pt>
                <c:pt idx="1076">
                  <c:v>21.064164128745318</c:v>
                </c:pt>
                <c:pt idx="1077">
                  <c:v>24.620950191817819</c:v>
                </c:pt>
                <c:pt idx="1078">
                  <c:v>27.5682119765865</c:v>
                </c:pt>
                <c:pt idx="1079">
                  <c:v>30.066368854463324</c:v>
                </c:pt>
                <c:pt idx="1080">
                  <c:v>32.460352807198504</c:v>
                </c:pt>
                <c:pt idx="1081">
                  <c:v>33.9624535880263</c:v>
                </c:pt>
                <c:pt idx="1082">
                  <c:v>34.397865215240628</c:v>
                </c:pt>
                <c:pt idx="1083">
                  <c:v>33.854034012858072</c:v>
                </c:pt>
                <c:pt idx="1084">
                  <c:v>32.142894051130398</c:v>
                </c:pt>
                <c:pt idx="1085">
                  <c:v>30.476127248864074</c:v>
                </c:pt>
                <c:pt idx="1086">
                  <c:v>29.760870051531295</c:v>
                </c:pt>
                <c:pt idx="1087">
                  <c:v>29.760870051531295</c:v>
                </c:pt>
                <c:pt idx="1088">
                  <c:v>29.862529653187835</c:v>
                </c:pt>
                <c:pt idx="1089">
                  <c:v>29.964362587498496</c:v>
                </c:pt>
                <c:pt idx="1090">
                  <c:v>29.964362587498496</c:v>
                </c:pt>
                <c:pt idx="1091">
                  <c:v>29.964362587498496</c:v>
                </c:pt>
                <c:pt idx="1092">
                  <c:v>30.270901386355412</c:v>
                </c:pt>
                <c:pt idx="1093">
                  <c:v>31.303964005064568</c:v>
                </c:pt>
                <c:pt idx="1094">
                  <c:v>32.992917387061581</c:v>
                </c:pt>
                <c:pt idx="1095">
                  <c:v>34.397865215240628</c:v>
                </c:pt>
                <c:pt idx="1096">
                  <c:v>35.166508870050336</c:v>
                </c:pt>
                <c:pt idx="1097">
                  <c:v>35.387681336740407</c:v>
                </c:pt>
                <c:pt idx="1098">
                  <c:v>34.946029733976829</c:v>
                </c:pt>
                <c:pt idx="1099">
                  <c:v>33.637714860484067</c:v>
                </c:pt>
                <c:pt idx="1100">
                  <c:v>31.512656520656158</c:v>
                </c:pt>
                <c:pt idx="1101">
                  <c:v>30.066368854463324</c:v>
                </c:pt>
                <c:pt idx="1102">
                  <c:v>29.558070846180666</c:v>
                </c:pt>
                <c:pt idx="1103">
                  <c:v>29.964362587498496</c:v>
                </c:pt>
                <c:pt idx="1104">
                  <c:v>31.40822359653329</c:v>
                </c:pt>
                <c:pt idx="1105">
                  <c:v>33.637714860484067</c:v>
                </c:pt>
                <c:pt idx="1106">
                  <c:v>35.387681336740407</c:v>
                </c:pt>
                <c:pt idx="1107">
                  <c:v>36.055358720510171</c:v>
                </c:pt>
                <c:pt idx="1108">
                  <c:v>35.943645824913169</c:v>
                </c:pt>
                <c:pt idx="1109">
                  <c:v>34.946029733976829</c:v>
                </c:pt>
                <c:pt idx="1110">
                  <c:v>33.314536126829168</c:v>
                </c:pt>
                <c:pt idx="1111">
                  <c:v>32.460352807198504</c:v>
                </c:pt>
                <c:pt idx="1112">
                  <c:v>32.566519057862813</c:v>
                </c:pt>
                <c:pt idx="1113">
                  <c:v>33.9624535880263</c:v>
                </c:pt>
                <c:pt idx="1114">
                  <c:v>36.955301860835327</c:v>
                </c:pt>
                <c:pt idx="1115">
                  <c:v>40.074509638516673</c:v>
                </c:pt>
                <c:pt idx="1116">
                  <c:v>41.741623106091296</c:v>
                </c:pt>
                <c:pt idx="1117">
                  <c:v>42.103281688966575</c:v>
                </c:pt>
                <c:pt idx="1118">
                  <c:v>41.621416910441162</c:v>
                </c:pt>
                <c:pt idx="1119">
                  <c:v>40.192462509662903</c:v>
                </c:pt>
                <c:pt idx="1120">
                  <c:v>38.788468011081669</c:v>
                </c:pt>
                <c:pt idx="1121">
                  <c:v>37.980997841743303</c:v>
                </c:pt>
                <c:pt idx="1122">
                  <c:v>37.409433414697411</c:v>
                </c:pt>
                <c:pt idx="1123">
                  <c:v>36.503943629439576</c:v>
                </c:pt>
                <c:pt idx="1124">
                  <c:v>34.616611024772673</c:v>
                </c:pt>
                <c:pt idx="1125">
                  <c:v>31.512656520656158</c:v>
                </c:pt>
                <c:pt idx="1126">
                  <c:v>26.984774262731623</c:v>
                </c:pt>
                <c:pt idx="1127">
                  <c:v>22.102080061770572</c:v>
                </c:pt>
                <c:pt idx="1128">
                  <c:v>17.70627728630517</c:v>
                </c:pt>
                <c:pt idx="1129">
                  <c:v>13.936032059652076</c:v>
                </c:pt>
                <c:pt idx="1130">
                  <c:v>11.357102164943292</c:v>
                </c:pt>
                <c:pt idx="1131">
                  <c:v>9.380849908699572</c:v>
                </c:pt>
                <c:pt idx="1132">
                  <c:v>7.6963165093832941</c:v>
                </c:pt>
                <c:pt idx="1133">
                  <c:v>6.1321626383712928</c:v>
                </c:pt>
                <c:pt idx="1134">
                  <c:v>4.5846487021572919</c:v>
                </c:pt>
                <c:pt idx="1135">
                  <c:v>3.2617738857162917</c:v>
                </c:pt>
                <c:pt idx="1136">
                  <c:v>2.3026376440003231</c:v>
                </c:pt>
                <c:pt idx="1137">
                  <c:v>1.8473794278862916</c:v>
                </c:pt>
                <c:pt idx="1138">
                  <c:v>1.7475398190982918</c:v>
                </c:pt>
                <c:pt idx="1139">
                  <c:v>1.7722397223140733</c:v>
                </c:pt>
                <c:pt idx="1140">
                  <c:v>1.8473794278862916</c:v>
                </c:pt>
                <c:pt idx="1141">
                  <c:v>1.9760789235895735</c:v>
                </c:pt>
                <c:pt idx="1142">
                  <c:v>2.3309775329531668</c:v>
                </c:pt>
                <c:pt idx="1143">
                  <c:v>3.1616742779470743</c:v>
                </c:pt>
                <c:pt idx="1144">
                  <c:v>4.387482808066407</c:v>
                </c:pt>
                <c:pt idx="1145">
                  <c:v>5.1597664486131656</c:v>
                </c:pt>
                <c:pt idx="1146">
                  <c:v>5.330325780292668</c:v>
                </c:pt>
                <c:pt idx="1147">
                  <c:v>4.4658291677403232</c:v>
                </c:pt>
                <c:pt idx="1148">
                  <c:v>2.623909718459625</c:v>
                </c:pt>
                <c:pt idx="1149">
                  <c:v>1.6504735327766253</c:v>
                </c:pt>
                <c:pt idx="1150">
                  <c:v>1.24799510985</c:v>
                </c:pt>
                <c:pt idx="1151">
                  <c:v>1.24799510985</c:v>
                </c:pt>
                <c:pt idx="1152">
                  <c:v>1.24799510985</c:v>
                </c:pt>
                <c:pt idx="1153">
                  <c:v>1.6744801053758231</c:v>
                </c:pt>
                <c:pt idx="1154">
                  <c:v>3.0631346640651671</c:v>
                </c:pt>
                <c:pt idx="1155">
                  <c:v>5.4600652719208238</c:v>
                </c:pt>
                <c:pt idx="1156">
                  <c:v>7.6963165093832941</c:v>
                </c:pt>
                <c:pt idx="1157">
                  <c:v>9.90110787011829</c:v>
                </c:pt>
                <c:pt idx="1158">
                  <c:v>12.646697111788297</c:v>
                </c:pt>
                <c:pt idx="1159">
                  <c:v>16.32412270214629</c:v>
                </c:pt>
                <c:pt idx="1160">
                  <c:v>20.723738796002902</c:v>
                </c:pt>
                <c:pt idx="1161">
                  <c:v>25.08504837329329</c:v>
                </c:pt>
                <c:pt idx="1162">
                  <c:v>28.953833213828286</c:v>
                </c:pt>
                <c:pt idx="1163">
                  <c:v>32.779371557153901</c:v>
                </c:pt>
                <c:pt idx="1164">
                  <c:v>36.616523188307283</c:v>
                </c:pt>
                <c:pt idx="1165">
                  <c:v>40.547361119026505</c:v>
                </c:pt>
                <c:pt idx="1166">
                  <c:v>44.430012571893158</c:v>
                </c:pt>
                <c:pt idx="1167">
                  <c:v>46.184485697157299</c:v>
                </c:pt>
                <c:pt idx="1168">
                  <c:v>47.844059194276582</c:v>
                </c:pt>
                <c:pt idx="1169">
                  <c:v>50.322282816926638</c:v>
                </c:pt>
                <c:pt idx="1170">
                  <c:v>52.592680587255835</c:v>
                </c:pt>
                <c:pt idx="1171">
                  <c:v>54.775285368260157</c:v>
                </c:pt>
                <c:pt idx="1172">
                  <c:v>56.861777192540629</c:v>
                </c:pt>
                <c:pt idx="1173">
                  <c:v>58.701616649971577</c:v>
                </c:pt>
                <c:pt idx="1174">
                  <c:v>60.425929893414313</c:v>
                </c:pt>
                <c:pt idx="1175">
                  <c:v>62.028476947319618</c:v>
                </c:pt>
                <c:pt idx="1176">
                  <c:v>63.355251748478913</c:v>
                </c:pt>
                <c:pt idx="1177">
                  <c:v>64.546393747769073</c:v>
                </c:pt>
                <c:pt idx="1178">
                  <c:v>65.748629036924569</c:v>
                </c:pt>
                <c:pt idx="1179">
                  <c:v>67.26702308724208</c:v>
                </c:pt>
                <c:pt idx="1180">
                  <c:v>68.802750402974141</c:v>
                </c:pt>
                <c:pt idx="1181">
                  <c:v>70.355810984120808</c:v>
                </c:pt>
                <c:pt idx="1182">
                  <c:v>71.768385449082302</c:v>
                </c:pt>
                <c:pt idx="1183">
                  <c:v>72.876761106017824</c:v>
                </c:pt>
                <c:pt idx="1184">
                  <c:v>73.833557356902816</c:v>
                </c:pt>
                <c:pt idx="1185">
                  <c:v>74.635654213962653</c:v>
                </c:pt>
                <c:pt idx="1186">
                  <c:v>75.118992320048307</c:v>
                </c:pt>
                <c:pt idx="1187">
                  <c:v>75.118992320048307</c:v>
                </c:pt>
                <c:pt idx="1188">
                  <c:v>75.118992320048307</c:v>
                </c:pt>
                <c:pt idx="1189">
                  <c:v>75.118992320048307</c:v>
                </c:pt>
                <c:pt idx="1190">
                  <c:v>75.118992320048307</c:v>
                </c:pt>
                <c:pt idx="1191">
                  <c:v>75.118992320048307</c:v>
                </c:pt>
                <c:pt idx="1192">
                  <c:v>75.118992320048307</c:v>
                </c:pt>
                <c:pt idx="1193">
                  <c:v>75.118992320048307</c:v>
                </c:pt>
                <c:pt idx="1194">
                  <c:v>75.118992320048307</c:v>
                </c:pt>
                <c:pt idx="1195">
                  <c:v>75.118992320048307</c:v>
                </c:pt>
                <c:pt idx="1196">
                  <c:v>75.280451687385181</c:v>
                </c:pt>
                <c:pt idx="1197">
                  <c:v>75.280451687385181</c:v>
                </c:pt>
                <c:pt idx="1198">
                  <c:v>75.442084387376156</c:v>
                </c:pt>
                <c:pt idx="1199">
                  <c:v>76.090348513881594</c:v>
                </c:pt>
                <c:pt idx="1200">
                  <c:v>76.90457865673163</c:v>
                </c:pt>
                <c:pt idx="1201">
                  <c:v>78.216360183307302</c:v>
                </c:pt>
                <c:pt idx="1202">
                  <c:v>79.539234999748302</c:v>
                </c:pt>
                <c:pt idx="1203">
                  <c:v>80.538671083553183</c:v>
                </c:pt>
                <c:pt idx="1204">
                  <c:v>81.208428459172652</c:v>
                </c:pt>
                <c:pt idx="1205">
                  <c:v>81.544347142907284</c:v>
                </c:pt>
                <c:pt idx="1206">
                  <c:v>81.712566483755822</c:v>
                </c:pt>
                <c:pt idx="1207">
                  <c:v>81.880959157258502</c:v>
                </c:pt>
                <c:pt idx="1208">
                  <c:v>82.049525163415311</c:v>
                </c:pt>
                <c:pt idx="1209">
                  <c:v>82.218264502226305</c:v>
                </c:pt>
                <c:pt idx="1210">
                  <c:v>82.218264502226305</c:v>
                </c:pt>
                <c:pt idx="1211">
                  <c:v>82.218264502226305</c:v>
                </c:pt>
                <c:pt idx="1212">
                  <c:v>82.218264502226305</c:v>
                </c:pt>
                <c:pt idx="1213">
                  <c:v>82.049525163415311</c:v>
                </c:pt>
                <c:pt idx="1214">
                  <c:v>82.049525163415311</c:v>
                </c:pt>
                <c:pt idx="1215">
                  <c:v>82.049525163415311</c:v>
                </c:pt>
                <c:pt idx="1216">
                  <c:v>82.049525163415311</c:v>
                </c:pt>
                <c:pt idx="1217">
                  <c:v>81.880959157258502</c:v>
                </c:pt>
                <c:pt idx="1218">
                  <c:v>81.712566483755822</c:v>
                </c:pt>
                <c:pt idx="1219">
                  <c:v>81.544347142907284</c:v>
                </c:pt>
                <c:pt idx="1220">
                  <c:v>81.376301134712918</c:v>
                </c:pt>
                <c:pt idx="1221">
                  <c:v>81.040729116286585</c:v>
                </c:pt>
                <c:pt idx="1222">
                  <c:v>80.538671083553183</c:v>
                </c:pt>
                <c:pt idx="1223">
                  <c:v>80.038173044707079</c:v>
                </c:pt>
                <c:pt idx="1224">
                  <c:v>79.373268983403662</c:v>
                </c:pt>
                <c:pt idx="1225">
                  <c:v>79.041856948676838</c:v>
                </c:pt>
                <c:pt idx="1226">
                  <c:v>78.711138244566584</c:v>
                </c:pt>
                <c:pt idx="1227">
                  <c:v>78.546038891492671</c:v>
                </c:pt>
                <c:pt idx="1228">
                  <c:v>78.216360183307302</c:v>
                </c:pt>
                <c:pt idx="1229">
                  <c:v>78.051780828195817</c:v>
                </c:pt>
                <c:pt idx="1230">
                  <c:v>77.723142115935346</c:v>
                </c:pt>
                <c:pt idx="1231">
                  <c:v>77.395196734291417</c:v>
                </c:pt>
                <c:pt idx="1232">
                  <c:v>77.23148404245066</c:v>
                </c:pt>
                <c:pt idx="1233">
                  <c:v>77.23148404245066</c:v>
                </c:pt>
                <c:pt idx="1234">
                  <c:v>77.067944683264074</c:v>
                </c:pt>
                <c:pt idx="1235">
                  <c:v>77.067944683264074</c:v>
                </c:pt>
                <c:pt idx="1236">
                  <c:v>76.741385962853315</c:v>
                </c:pt>
                <c:pt idx="1237">
                  <c:v>76.415520573059183</c:v>
                </c:pt>
                <c:pt idx="1238">
                  <c:v>75.603890420021315</c:v>
                </c:pt>
                <c:pt idx="1239">
                  <c:v>74.635654213962653</c:v>
                </c:pt>
                <c:pt idx="1240">
                  <c:v>73.354379234516671</c:v>
                </c:pt>
                <c:pt idx="1241">
                  <c:v>72.242363591844082</c:v>
                </c:pt>
                <c:pt idx="1242">
                  <c:v>71.138841249224612</c:v>
                </c:pt>
                <c:pt idx="1243">
                  <c:v>70.199724929062512</c:v>
                </c:pt>
                <c:pt idx="1244">
                  <c:v>69.111975857970322</c:v>
                </c:pt>
                <c:pt idx="1245">
                  <c:v>68.186379484831576</c:v>
                </c:pt>
                <c:pt idx="1246">
                  <c:v>67.26702308724208</c:v>
                </c:pt>
                <c:pt idx="1247">
                  <c:v>66.202327259151303</c:v>
                </c:pt>
                <c:pt idx="1248">
                  <c:v>65.146124731113645</c:v>
                </c:pt>
                <c:pt idx="1249">
                  <c:v>64.098415503129175</c:v>
                </c:pt>
                <c:pt idx="1250">
                  <c:v>63.059199575197816</c:v>
                </c:pt>
                <c:pt idx="1251">
                  <c:v>62.175203039054082</c:v>
                </c:pt>
                <c:pt idx="1252">
                  <c:v>61.297446478459577</c:v>
                </c:pt>
                <c:pt idx="1253">
                  <c:v>60.425929893414313</c:v>
                </c:pt>
                <c:pt idx="1254">
                  <c:v>59.560653283918327</c:v>
                </c:pt>
                <c:pt idx="1255">
                  <c:v>58.701616649971577</c:v>
                </c:pt>
                <c:pt idx="1256">
                  <c:v>57.848819991574089</c:v>
                </c:pt>
                <c:pt idx="1257">
                  <c:v>57.002263308725816</c:v>
                </c:pt>
                <c:pt idx="1258">
                  <c:v>56.161946601426827</c:v>
                </c:pt>
                <c:pt idx="1259">
                  <c:v>55.327869869677087</c:v>
                </c:pt>
                <c:pt idx="1260">
                  <c:v>54.637572574541302</c:v>
                </c:pt>
                <c:pt idx="1261">
                  <c:v>54.088454726207289</c:v>
                </c:pt>
                <c:pt idx="1262">
                  <c:v>53.678436332825328</c:v>
                </c:pt>
                <c:pt idx="1263">
                  <c:v>53.678436332825328</c:v>
                </c:pt>
                <c:pt idx="1264">
                  <c:v>53.814935797965177</c:v>
                </c:pt>
                <c:pt idx="1265">
                  <c:v>54.225474189309573</c:v>
                </c:pt>
                <c:pt idx="1266">
                  <c:v>54.637572574541302</c:v>
                </c:pt>
                <c:pt idx="1267">
                  <c:v>54.913171494633168</c:v>
                </c:pt>
                <c:pt idx="1268">
                  <c:v>55.189463745341619</c:v>
                </c:pt>
                <c:pt idx="1269">
                  <c:v>55.189463745341619</c:v>
                </c:pt>
                <c:pt idx="1270">
                  <c:v>54.913171494633168</c:v>
                </c:pt>
                <c:pt idx="1271">
                  <c:v>54.500033113476569</c:v>
                </c:pt>
                <c:pt idx="1272">
                  <c:v>53.951608595759168</c:v>
                </c:pt>
                <c:pt idx="1273">
                  <c:v>53.405957400508072</c:v>
                </c:pt>
                <c:pt idx="1274">
                  <c:v>52.998538996938294</c:v>
                </c:pt>
                <c:pt idx="1275">
                  <c:v>52.592680587255835</c:v>
                </c:pt>
                <c:pt idx="1276">
                  <c:v>52.322974977404904</c:v>
                </c:pt>
                <c:pt idx="1277">
                  <c:v>52.322974977404904</c:v>
                </c:pt>
                <c:pt idx="1278">
                  <c:v>52.457741116003298</c:v>
                </c:pt>
                <c:pt idx="1279">
                  <c:v>52.592680587255835</c:v>
                </c:pt>
                <c:pt idx="1280">
                  <c:v>52.863079527723322</c:v>
                </c:pt>
                <c:pt idx="1281">
                  <c:v>53.134171798807415</c:v>
                </c:pt>
                <c:pt idx="1282">
                  <c:v>53.134171798807415</c:v>
                </c:pt>
                <c:pt idx="1283">
                  <c:v>53.269977933330679</c:v>
                </c:pt>
                <c:pt idx="1284">
                  <c:v>53.269977933330679</c:v>
                </c:pt>
                <c:pt idx="1285">
                  <c:v>53.269977933330679</c:v>
                </c:pt>
                <c:pt idx="1286">
                  <c:v>52.998538996938294</c:v>
                </c:pt>
                <c:pt idx="1287">
                  <c:v>52.727793391162514</c:v>
                </c:pt>
                <c:pt idx="1288">
                  <c:v>52.322974977404904</c:v>
                </c:pt>
                <c:pt idx="1289">
                  <c:v>51.785643749552818</c:v>
                </c:pt>
                <c:pt idx="1290">
                  <c:v>51.251085844167072</c:v>
                </c:pt>
                <c:pt idx="1291">
                  <c:v>50.851987407996283</c:v>
                </c:pt>
                <c:pt idx="1292">
                  <c:v>50.322282816926638</c:v>
                </c:pt>
                <c:pt idx="1293">
                  <c:v>49.664052062807833</c:v>
                </c:pt>
                <c:pt idx="1294">
                  <c:v>49.010154625042674</c:v>
                </c:pt>
                <c:pt idx="1295">
                  <c:v>48.360590503631158</c:v>
                </c:pt>
                <c:pt idx="1296">
                  <c:v>47.972932022634005</c:v>
                </c:pt>
                <c:pt idx="1297">
                  <c:v>47.844059194276582</c:v>
                </c:pt>
                <c:pt idx="1298">
                  <c:v>47.972932022634005</c:v>
                </c:pt>
                <c:pt idx="1299">
                  <c:v>48.231197677311293</c:v>
                </c:pt>
                <c:pt idx="1300">
                  <c:v>48.619896154233338</c:v>
                </c:pt>
                <c:pt idx="1301">
                  <c:v>48.879895135452074</c:v>
                </c:pt>
                <c:pt idx="1302">
                  <c:v>49.140587447287402</c:v>
                </c:pt>
                <c:pt idx="1303">
                  <c:v>49.401973089739329</c:v>
                </c:pt>
                <c:pt idx="1304">
                  <c:v>49.795351548323282</c:v>
                </c:pt>
                <c:pt idx="1305">
                  <c:v>49.926824366492923</c:v>
                </c:pt>
                <c:pt idx="1306">
                  <c:v>50.058470517316671</c:v>
                </c:pt>
                <c:pt idx="1307">
                  <c:v>50.058470517316671</c:v>
                </c:pt>
                <c:pt idx="1308">
                  <c:v>50.058470517316671</c:v>
                </c:pt>
                <c:pt idx="1309">
                  <c:v>49.926824366492923</c:v>
                </c:pt>
                <c:pt idx="1310">
                  <c:v>49.926824366492923</c:v>
                </c:pt>
                <c:pt idx="1311">
                  <c:v>49.795351548323282</c:v>
                </c:pt>
                <c:pt idx="1312">
                  <c:v>49.664052062807833</c:v>
                </c:pt>
                <c:pt idx="1313">
                  <c:v>49.401973089739329</c:v>
                </c:pt>
                <c:pt idx="1314">
                  <c:v>49.010154625042674</c:v>
                </c:pt>
                <c:pt idx="1315">
                  <c:v>48.749808978515624</c:v>
                </c:pt>
                <c:pt idx="1316">
                  <c:v>48.360590503631158</c:v>
                </c:pt>
                <c:pt idx="1317">
                  <c:v>47.586833535524157</c:v>
                </c:pt>
                <c:pt idx="1318">
                  <c:v>47.074462209869075</c:v>
                </c:pt>
                <c:pt idx="1319">
                  <c:v>46.564864206680326</c:v>
                </c:pt>
                <c:pt idx="1320">
                  <c:v>46.819316542966419</c:v>
                </c:pt>
                <c:pt idx="1321">
                  <c:v>47.458480705129162</c:v>
                </c:pt>
                <c:pt idx="1322">
                  <c:v>48.619896154233338</c:v>
                </c:pt>
                <c:pt idx="1323">
                  <c:v>50.190290000794569</c:v>
                </c:pt>
                <c:pt idx="1324">
                  <c:v>52.322974977404904</c:v>
                </c:pt>
                <c:pt idx="1325">
                  <c:v>54.362666985066006</c:v>
                </c:pt>
                <c:pt idx="1326">
                  <c:v>55.883227693560322</c:v>
                </c:pt>
                <c:pt idx="1327">
                  <c:v>56.581324958132662</c:v>
                </c:pt>
                <c:pt idx="1328">
                  <c:v>56.861777192540629</c:v>
                </c:pt>
                <c:pt idx="1329">
                  <c:v>56.861777192540629</c:v>
                </c:pt>
                <c:pt idx="1330">
                  <c:v>56.861777192540629</c:v>
                </c:pt>
                <c:pt idx="1331">
                  <c:v>56.861777192540629</c:v>
                </c:pt>
                <c:pt idx="1332">
                  <c:v>56.861777192540629</c:v>
                </c:pt>
                <c:pt idx="1333">
                  <c:v>56.721464409009592</c:v>
                </c:pt>
                <c:pt idx="1334">
                  <c:v>56.301566054341279</c:v>
                </c:pt>
                <c:pt idx="1335">
                  <c:v>55.883227693560322</c:v>
                </c:pt>
                <c:pt idx="1336">
                  <c:v>55.46644932666667</c:v>
                </c:pt>
                <c:pt idx="1337">
                  <c:v>55.327869869677087</c:v>
                </c:pt>
                <c:pt idx="1338">
                  <c:v>55.189463745341619</c:v>
                </c:pt>
                <c:pt idx="1339">
                  <c:v>55.189463745341619</c:v>
                </c:pt>
                <c:pt idx="1340">
                  <c:v>55.189463745341619</c:v>
                </c:pt>
                <c:pt idx="1341">
                  <c:v>55.327869869677087</c:v>
                </c:pt>
                <c:pt idx="1342">
                  <c:v>55.46644932666667</c:v>
                </c:pt>
                <c:pt idx="1343">
                  <c:v>56.022500481166517</c:v>
                </c:pt>
                <c:pt idx="1344">
                  <c:v>56.581324958132662</c:v>
                </c:pt>
                <c:pt idx="1345">
                  <c:v>57.142922757565181</c:v>
                </c:pt>
                <c:pt idx="1346">
                  <c:v>57.565941100008082</c:v>
                </c:pt>
                <c:pt idx="1347">
                  <c:v>57.707293879463997</c:v>
                </c:pt>
                <c:pt idx="1348">
                  <c:v>57.707293879463997</c:v>
                </c:pt>
                <c:pt idx="1349">
                  <c:v>57.424761653206296</c:v>
                </c:pt>
                <c:pt idx="1350">
                  <c:v>56.441358839909917</c:v>
                </c:pt>
                <c:pt idx="1351">
                  <c:v>54.913171494633168</c:v>
                </c:pt>
                <c:pt idx="1352">
                  <c:v>52.998538996938294</c:v>
                </c:pt>
                <c:pt idx="1353">
                  <c:v>51.117879699456005</c:v>
                </c:pt>
                <c:pt idx="1354">
                  <c:v>49.140587447287402</c:v>
                </c:pt>
                <c:pt idx="1355">
                  <c:v>47.202295042301628</c:v>
                </c:pt>
                <c:pt idx="1356">
                  <c:v>45.052710131912065</c:v>
                </c:pt>
                <c:pt idx="1357">
                  <c:v>42.709512646841631</c:v>
                </c:pt>
                <c:pt idx="1358">
                  <c:v>40.310588713463304</c:v>
                </c:pt>
                <c:pt idx="1359">
                  <c:v>37.866338291025826</c:v>
                </c:pt>
                <c:pt idx="1360">
                  <c:v>35.277008437068289</c:v>
                </c:pt>
                <c:pt idx="1361">
                  <c:v>32.886057805780673</c:v>
                </c:pt>
                <c:pt idx="1362">
                  <c:v>31.40822359653329</c:v>
                </c:pt>
                <c:pt idx="1363">
                  <c:v>30.99222522658329</c:v>
                </c:pt>
                <c:pt idx="1364">
                  <c:v>31.617262777433176</c:v>
                </c:pt>
                <c:pt idx="1365">
                  <c:v>33.099950300996618</c:v>
                </c:pt>
                <c:pt idx="1366">
                  <c:v>33.9624535880263</c:v>
                </c:pt>
                <c:pt idx="1367">
                  <c:v>34.071046495848663</c:v>
                </c:pt>
                <c:pt idx="1368">
                  <c:v>33.207156547585818</c:v>
                </c:pt>
                <c:pt idx="1369">
                  <c:v>31.19987774625001</c:v>
                </c:pt>
                <c:pt idx="1370">
                  <c:v>29.558070846180666</c:v>
                </c:pt>
                <c:pt idx="1371">
                  <c:v>28.953833213828286</c:v>
                </c:pt>
                <c:pt idx="1372">
                  <c:v>28.953833213828286</c:v>
                </c:pt>
                <c:pt idx="1373">
                  <c:v>28.953833213828286</c:v>
                </c:pt>
                <c:pt idx="1374">
                  <c:v>28.455068501523659</c:v>
                </c:pt>
                <c:pt idx="1375">
                  <c:v>27.373039408018293</c:v>
                </c:pt>
                <c:pt idx="1376">
                  <c:v>25.553479871122406</c:v>
                </c:pt>
                <c:pt idx="1377">
                  <c:v>22.365459029745168</c:v>
                </c:pt>
                <c:pt idx="1378">
                  <c:v>17.942096362270576</c:v>
                </c:pt>
                <c:pt idx="1379">
                  <c:v>14.005625120291629</c:v>
                </c:pt>
                <c:pt idx="1380">
                  <c:v>10.556045303808325</c:v>
                </c:pt>
                <c:pt idx="1381">
                  <c:v>7.5933569128206688</c:v>
                </c:pt>
                <c:pt idx="1382">
                  <c:v>6.4591546904174066</c:v>
                </c:pt>
                <c:pt idx="1383">
                  <c:v>7.4402175128828238</c:v>
                </c:pt>
                <c:pt idx="1384">
                  <c:v>9.380849908699572</c:v>
                </c:pt>
                <c:pt idx="1385">
                  <c:v>10.983743627913169</c:v>
                </c:pt>
                <c:pt idx="1386">
                  <c:v>11.673000927124075</c:v>
                </c:pt>
                <c:pt idx="1387">
                  <c:v>12.252538656260668</c:v>
                </c:pt>
                <c:pt idx="1388">
                  <c:v>13.453733949491294</c:v>
                </c:pt>
                <c:pt idx="1389">
                  <c:v>15.654105327545574</c:v>
                </c:pt>
                <c:pt idx="1390">
                  <c:v>18.739426571341408</c:v>
                </c:pt>
                <c:pt idx="1391">
                  <c:v>21.840261087683295</c:v>
                </c:pt>
                <c:pt idx="1392">
                  <c:v>24.161185326696</c:v>
                </c:pt>
                <c:pt idx="1393">
                  <c:v>25.553479871122406</c:v>
                </c:pt>
                <c:pt idx="1394">
                  <c:v>26.12131764610416</c:v>
                </c:pt>
                <c:pt idx="1395">
                  <c:v>26.12131764610416</c:v>
                </c:pt>
                <c:pt idx="1396">
                  <c:v>25.931345057160328</c:v>
                </c:pt>
                <c:pt idx="1397">
                  <c:v>25.365587274028329</c:v>
                </c:pt>
                <c:pt idx="1398">
                  <c:v>24.528650553485171</c:v>
                </c:pt>
                <c:pt idx="1399">
                  <c:v>23.524794486999571</c:v>
                </c:pt>
                <c:pt idx="1400">
                  <c:v>22.277492707766161</c:v>
                </c:pt>
                <c:pt idx="1401">
                  <c:v>20.893604797065827</c:v>
                </c:pt>
                <c:pt idx="1402">
                  <c:v>19.471843701434626</c:v>
                </c:pt>
                <c:pt idx="1403">
                  <c:v>17.70627728630517</c:v>
                </c:pt>
                <c:pt idx="1404">
                  <c:v>15.142687331488293</c:v>
                </c:pt>
                <c:pt idx="1405">
                  <c:v>11.546121424289325</c:v>
                </c:pt>
                <c:pt idx="1406">
                  <c:v>8.4364469425860005</c:v>
                </c:pt>
                <c:pt idx="1407">
                  <c:v>6.6018941311065014</c:v>
                </c:pt>
                <c:pt idx="1408">
                  <c:v>6.2712620933233225</c:v>
                </c:pt>
                <c:pt idx="1409">
                  <c:v>6.4591546904174066</c:v>
                </c:pt>
                <c:pt idx="1410">
                  <c:v>6.5541409848893224</c:v>
                </c:pt>
                <c:pt idx="1411">
                  <c:v>6.5065611713262914</c:v>
                </c:pt>
                <c:pt idx="1412">
                  <c:v>6.3648617265620731</c:v>
                </c:pt>
                <c:pt idx="1413">
                  <c:v>6.1783557907011559</c:v>
                </c:pt>
                <c:pt idx="1414">
                  <c:v>6.224722275685167</c:v>
                </c:pt>
                <c:pt idx="1415">
                  <c:v>6.8920529941466251</c:v>
                </c:pt>
                <c:pt idx="1416">
                  <c:v>8.3824538208195758</c:v>
                </c:pt>
                <c:pt idx="1417">
                  <c:v>10.4956388738385</c:v>
                </c:pt>
                <c:pt idx="1418">
                  <c:v>12.779469924864001</c:v>
                </c:pt>
                <c:pt idx="1419">
                  <c:v>14.497629859084572</c:v>
                </c:pt>
                <c:pt idx="1420">
                  <c:v>15.070320948382408</c:v>
                </c:pt>
                <c:pt idx="1421">
                  <c:v>14.497629859084572</c:v>
                </c:pt>
                <c:pt idx="1422">
                  <c:v>12.712996851999071</c:v>
                </c:pt>
                <c:pt idx="1423">
                  <c:v>10.799404350229073</c:v>
                </c:pt>
                <c:pt idx="1424">
                  <c:v>10.196206713801573</c:v>
                </c:pt>
                <c:pt idx="1425">
                  <c:v>10.375346011861293</c:v>
                </c:pt>
                <c:pt idx="1426">
                  <c:v>11.419935252071154</c:v>
                </c:pt>
                <c:pt idx="1427">
                  <c:v>13.522113681551822</c:v>
                </c:pt>
                <c:pt idx="1428">
                  <c:v>15.142687331488293</c:v>
                </c:pt>
                <c:pt idx="1429">
                  <c:v>15.654105327545574</c:v>
                </c:pt>
                <c:pt idx="1430">
                  <c:v>15.215227047248321</c:v>
                </c:pt>
                <c:pt idx="1431">
                  <c:v>13.936032059652076</c:v>
                </c:pt>
                <c:pt idx="1432">
                  <c:v>11.609474509379625</c:v>
                </c:pt>
                <c:pt idx="1433">
                  <c:v>8.4906133970065749</c:v>
                </c:pt>
                <c:pt idx="1434">
                  <c:v>5.8586437101291668</c:v>
                </c:pt>
                <c:pt idx="1435">
                  <c:v>3.6777722556662922</c:v>
                </c:pt>
                <c:pt idx="1436">
                  <c:v>3.1616742779470743</c:v>
                </c:pt>
                <c:pt idx="1437">
                  <c:v>3.3634334873728235</c:v>
                </c:pt>
                <c:pt idx="1438">
                  <c:v>3.8584715476133238</c:v>
                </c:pt>
                <c:pt idx="1439">
                  <c:v>4.1946502303291666</c:v>
                </c:pt>
                <c:pt idx="1440">
                  <c:v>4.2328700805683237</c:v>
                </c:pt>
                <c:pt idx="1441">
                  <c:v>3.9689711146312909</c:v>
                </c:pt>
                <c:pt idx="1442">
                  <c:v>3.3293736208331675</c:v>
                </c:pt>
                <c:pt idx="1443">
                  <c:v>2.9023686273449063</c:v>
                </c:pt>
                <c:pt idx="1444">
                  <c:v>2.8079889971625005</c:v>
                </c:pt>
                <c:pt idx="1445">
                  <c:v>2.9023686273449063</c:v>
                </c:pt>
                <c:pt idx="1446">
                  <c:v>2.9661550440705726</c:v>
                </c:pt>
                <c:pt idx="1447">
                  <c:v>2.7768757857433224</c:v>
                </c:pt>
                <c:pt idx="1448">
                  <c:v>1.9499923591406256</c:v>
                </c:pt>
                <c:pt idx="1449">
                  <c:v>0.84941667164165635</c:v>
                </c:pt>
                <c:pt idx="1450">
                  <c:v>0.18338594808629166</c:v>
                </c:pt>
                <c:pt idx="1451">
                  <c:v>1.2479951098500001E-2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4.1946502303291673E-2</c:v>
                </c:pt>
                <c:pt idx="1480">
                  <c:v>0.16778600921316669</c:v>
                </c:pt>
                <c:pt idx="1481">
                  <c:v>0.34397865215240631</c:v>
                </c:pt>
                <c:pt idx="1482">
                  <c:v>0.54088454726207302</c:v>
                </c:pt>
                <c:pt idx="1483">
                  <c:v>0.73354379234516665</c:v>
                </c:pt>
                <c:pt idx="1484">
                  <c:v>0.93738299362066668</c:v>
                </c:pt>
                <c:pt idx="1485">
                  <c:v>1.146162175539323</c:v>
                </c:pt>
                <c:pt idx="1486">
                  <c:v>1.4422143488204064</c:v>
                </c:pt>
                <c:pt idx="1487">
                  <c:v>1.872772661718656</c:v>
                </c:pt>
                <c:pt idx="1488">
                  <c:v>2.5046568524072921</c:v>
                </c:pt>
                <c:pt idx="1489">
                  <c:v>3.3976666865666254</c:v>
                </c:pt>
                <c:pt idx="1490">
                  <c:v>4.6246018789379075</c:v>
                </c:pt>
                <c:pt idx="1491">
                  <c:v>6.1783557907011559</c:v>
                </c:pt>
                <c:pt idx="1492">
                  <c:v>8.0621350759580714</c:v>
                </c:pt>
                <c:pt idx="1493">
                  <c:v>10.077647178365826</c:v>
                </c:pt>
                <c:pt idx="1494">
                  <c:v>12.187452244628906</c:v>
                </c:pt>
                <c:pt idx="1495">
                  <c:v>14.285730689391295</c:v>
                </c:pt>
                <c:pt idx="1496">
                  <c:v>16.248982996574071</c:v>
                </c:pt>
                <c:pt idx="1497">
                  <c:v>18.100175742851576</c:v>
                </c:pt>
                <c:pt idx="1498">
                  <c:v>19.71910273257366</c:v>
                </c:pt>
                <c:pt idx="1499">
                  <c:v>21.064164128745318</c:v>
                </c:pt>
                <c:pt idx="1500">
                  <c:v>22.102080061770572</c:v>
                </c:pt>
                <c:pt idx="1501">
                  <c:v>22.807890629452402</c:v>
                </c:pt>
                <c:pt idx="1502">
                  <c:v>23.524794486999571</c:v>
                </c:pt>
                <c:pt idx="1503">
                  <c:v>24.069752351634076</c:v>
                </c:pt>
                <c:pt idx="1504">
                  <c:v>24.713423162804624</c:v>
                </c:pt>
                <c:pt idx="1505">
                  <c:v>25.271900974462504</c:v>
                </c:pt>
                <c:pt idx="1506">
                  <c:v>25.742065798833078</c:v>
                </c:pt>
                <c:pt idx="1507">
                  <c:v>26.21656393955729</c:v>
                </c:pt>
                <c:pt idx="1508">
                  <c:v>26.79168168601317</c:v>
                </c:pt>
                <c:pt idx="1509">
                  <c:v>27.47053902597532</c:v>
                </c:pt>
                <c:pt idx="1510">
                  <c:v>28.355835557025173</c:v>
                </c:pt>
                <c:pt idx="1511">
                  <c:v>29.659383782528909</c:v>
                </c:pt>
                <c:pt idx="1512">
                  <c:v>31.40822359653329</c:v>
                </c:pt>
                <c:pt idx="1513">
                  <c:v>33.637714860484067</c:v>
                </c:pt>
                <c:pt idx="1514">
                  <c:v>36.279304509666574</c:v>
                </c:pt>
                <c:pt idx="1515">
                  <c:v>39.020733767637061</c:v>
                </c:pt>
                <c:pt idx="1516">
                  <c:v>41.501384047445171</c:v>
                </c:pt>
                <c:pt idx="1517">
                  <c:v>43.320076921070331</c:v>
                </c:pt>
                <c:pt idx="1518">
                  <c:v>44.803111109942087</c:v>
                </c:pt>
                <c:pt idx="1519">
                  <c:v>45.805667181521585</c:v>
                </c:pt>
                <c:pt idx="1520">
                  <c:v>46.692003708496301</c:v>
                </c:pt>
                <c:pt idx="1521">
                  <c:v>47.202295042301628</c:v>
                </c:pt>
                <c:pt idx="1522">
                  <c:v>47.586833535524157</c:v>
                </c:pt>
                <c:pt idx="1523">
                  <c:v>47.458480705129162</c:v>
                </c:pt>
                <c:pt idx="1524">
                  <c:v>46.946802710090665</c:v>
                </c:pt>
                <c:pt idx="1525">
                  <c:v>45.553988167701831</c:v>
                </c:pt>
                <c:pt idx="1526">
                  <c:v>43.442709773878491</c:v>
                </c:pt>
                <c:pt idx="1527">
                  <c:v>40.78482685520629</c:v>
                </c:pt>
                <c:pt idx="1528">
                  <c:v>37.980997841743303</c:v>
                </c:pt>
                <c:pt idx="1529">
                  <c:v>35.498527569066674</c:v>
                </c:pt>
                <c:pt idx="1530">
                  <c:v>33.529815283278303</c:v>
                </c:pt>
                <c:pt idx="1531">
                  <c:v>32.142894051130398</c:v>
                </c:pt>
                <c:pt idx="1532">
                  <c:v>31.40822359653329</c:v>
                </c:pt>
                <c:pt idx="1533">
                  <c:v>31.19987774625001</c:v>
                </c:pt>
                <c:pt idx="1534">
                  <c:v>31.617262777433176</c:v>
                </c:pt>
                <c:pt idx="1535">
                  <c:v>32.672858641181286</c:v>
                </c:pt>
                <c:pt idx="1536">
                  <c:v>34.616611024772673</c:v>
                </c:pt>
                <c:pt idx="1537">
                  <c:v>37.295640527250669</c:v>
                </c:pt>
                <c:pt idx="1538">
                  <c:v>40.547361119026505</c:v>
                </c:pt>
                <c:pt idx="1539">
                  <c:v>44.430012571893158</c:v>
                </c:pt>
                <c:pt idx="1540">
                  <c:v>48.619896154233338</c:v>
                </c:pt>
                <c:pt idx="1541">
                  <c:v>53.269977933330679</c:v>
                </c:pt>
                <c:pt idx="1542">
                  <c:v>57.990519436338289</c:v>
                </c:pt>
                <c:pt idx="1543">
                  <c:v>62.469175220485425</c:v>
                </c:pt>
                <c:pt idx="1544">
                  <c:v>66.202327259151303</c:v>
                </c:pt>
                <c:pt idx="1545">
                  <c:v>68.6483976744573</c:v>
                </c:pt>
                <c:pt idx="1546">
                  <c:v>70.199724929062512</c:v>
                </c:pt>
                <c:pt idx="1547">
                  <c:v>71.138841249224612</c:v>
                </c:pt>
                <c:pt idx="1548">
                  <c:v>71.768385449082302</c:v>
                </c:pt>
                <c:pt idx="1549">
                  <c:v>72.559215683622654</c:v>
                </c:pt>
                <c:pt idx="1550">
                  <c:v>73.354379234516671</c:v>
                </c:pt>
                <c:pt idx="1551">
                  <c:v>74.47488817724242</c:v>
                </c:pt>
                <c:pt idx="1552">
                  <c:v>75.603890420021315</c:v>
                </c:pt>
                <c:pt idx="1553">
                  <c:v>76.90457865673163</c:v>
                </c:pt>
                <c:pt idx="1554">
                  <c:v>78.051780828195817</c:v>
                </c:pt>
                <c:pt idx="1555">
                  <c:v>79.373268983403662</c:v>
                </c:pt>
                <c:pt idx="1556">
                  <c:v>80.873203106054632</c:v>
                </c:pt>
                <c:pt idx="1557">
                  <c:v>82.725522514584085</c:v>
                </c:pt>
                <c:pt idx="1558">
                  <c:v>84.770154502888317</c:v>
                </c:pt>
                <c:pt idx="1559">
                  <c:v>87.361044350733181</c:v>
                </c:pt>
                <c:pt idx="1560">
                  <c:v>90.167646686662508</c:v>
                </c:pt>
                <c:pt idx="1561">
                  <c:v>93.01862218205315</c:v>
                </c:pt>
                <c:pt idx="1562">
                  <c:v>95.913970836905165</c:v>
                </c:pt>
                <c:pt idx="1563">
                  <c:v>98.853692651218495</c:v>
                </c:pt>
                <c:pt idx="1564">
                  <c:v>102.02576688841434</c:v>
                </c:pt>
                <c:pt idx="1565">
                  <c:v>105.24793426265829</c:v>
                </c:pt>
                <c:pt idx="1566">
                  <c:v>108.52019477395044</c:v>
                </c:pt>
                <c:pt idx="1567">
                  <c:v>112.03954098372741</c:v>
                </c:pt>
                <c:pt idx="1568">
                  <c:v>115.2149952076791</c:v>
                </c:pt>
                <c:pt idx="1569">
                  <c:v>118.23228338472266</c:v>
                </c:pt>
                <c:pt idx="1570">
                  <c:v>121.08360554542165</c:v>
                </c:pt>
                <c:pt idx="1571">
                  <c:v>123.76168171830183</c:v>
                </c:pt>
                <c:pt idx="1572">
                  <c:v>126.25975192985159</c:v>
                </c:pt>
                <c:pt idx="1573">
                  <c:v>128.57157620452159</c:v>
                </c:pt>
                <c:pt idx="1574">
                  <c:v>130.26607623145125</c:v>
                </c:pt>
                <c:pt idx="1575">
                  <c:v>131.54423122312269</c:v>
                </c:pt>
                <c:pt idx="1576">
                  <c:v>132.39980120398647</c:v>
                </c:pt>
                <c:pt idx="1577">
                  <c:v>132.61412703083786</c:v>
                </c:pt>
                <c:pt idx="1578">
                  <c:v>132.39980120398647</c:v>
                </c:pt>
                <c:pt idx="1579">
                  <c:v>131.75786371935743</c:v>
                </c:pt>
                <c:pt idx="1580">
                  <c:v>131.1174862286156</c:v>
                </c:pt>
                <c:pt idx="1581">
                  <c:v>130.05365706379558</c:v>
                </c:pt>
                <c:pt idx="1582">
                  <c:v>129.20571371971414</c:v>
                </c:pt>
                <c:pt idx="1583">
                  <c:v>127.93899868321643</c:v>
                </c:pt>
                <c:pt idx="1584">
                  <c:v>126.4690511097327</c:v>
                </c:pt>
                <c:pt idx="1585">
                  <c:v>124.79951098500004</c:v>
                </c:pt>
                <c:pt idx="1586">
                  <c:v>122.93453829271789</c:v>
                </c:pt>
                <c:pt idx="1587">
                  <c:v>120.87881301454829</c:v>
                </c:pt>
                <c:pt idx="1588">
                  <c:v>118.84042100179333</c:v>
                </c:pt>
                <c:pt idx="1589">
                  <c:v>117.02068813224332</c:v>
                </c:pt>
                <c:pt idx="1590">
                  <c:v>115.61504697344768</c:v>
                </c:pt>
                <c:pt idx="1591">
                  <c:v>114.41697166799167</c:v>
                </c:pt>
                <c:pt idx="1592">
                  <c:v>113.62172145077056</c:v>
                </c:pt>
                <c:pt idx="1593">
                  <c:v>112.82924455601582</c:v>
                </c:pt>
                <c:pt idx="1594">
                  <c:v>112.43404610456334</c:v>
                </c:pt>
                <c:pt idx="1595">
                  <c:v>112.03954098372741</c:v>
                </c:pt>
                <c:pt idx="1596">
                  <c:v>111.25261073390533</c:v>
                </c:pt>
                <c:pt idx="1597">
                  <c:v>110.46845380654959</c:v>
                </c:pt>
                <c:pt idx="1598">
                  <c:v>109.10285249086165</c:v>
                </c:pt>
                <c:pt idx="1599">
                  <c:v>107.55256523218132</c:v>
                </c:pt>
                <c:pt idx="1600">
                  <c:v>105.82175201420807</c:v>
                </c:pt>
                <c:pt idx="1601">
                  <c:v>103.9150928186039</c:v>
                </c:pt>
                <c:pt idx="1602">
                  <c:v>102.02576688841434</c:v>
                </c:pt>
                <c:pt idx="1603">
                  <c:v>100.52678609536117</c:v>
                </c:pt>
                <c:pt idx="1604">
                  <c:v>99.409830472045385</c:v>
                </c:pt>
                <c:pt idx="1605">
                  <c:v>98.483800767271276</c:v>
                </c:pt>
                <c:pt idx="1606">
                  <c:v>98.114602213940685</c:v>
                </c:pt>
                <c:pt idx="1607">
                  <c:v>97.746096991226636</c:v>
                </c:pt>
                <c:pt idx="1608">
                  <c:v>97.746096991226636</c:v>
                </c:pt>
                <c:pt idx="1609">
                  <c:v>97.746096991226636</c:v>
                </c:pt>
                <c:pt idx="1610">
                  <c:v>98.114602213940685</c:v>
                </c:pt>
                <c:pt idx="1611">
                  <c:v>98.299114824278917</c:v>
                </c:pt>
                <c:pt idx="1612">
                  <c:v>98.853692651218495</c:v>
                </c:pt>
                <c:pt idx="1613">
                  <c:v>99.595556410962672</c:v>
                </c:pt>
                <c:pt idx="1614">
                  <c:v>100.71355203020329</c:v>
                </c:pt>
                <c:pt idx="1615">
                  <c:v>102.02576688841434</c:v>
                </c:pt>
                <c:pt idx="1616">
                  <c:v>103.72538022864131</c:v>
                </c:pt>
                <c:pt idx="1617">
                  <c:v>105.82175201420807</c:v>
                </c:pt>
                <c:pt idx="1618">
                  <c:v>108.13262295928034</c:v>
                </c:pt>
                <c:pt idx="1619">
                  <c:v>110.66423303940731</c:v>
                </c:pt>
                <c:pt idx="1620">
                  <c:v>112.82924455601582</c:v>
                </c:pt>
                <c:pt idx="1621">
                  <c:v>114.81563677252707</c:v>
                </c:pt>
                <c:pt idx="1622">
                  <c:v>116.41723049683458</c:v>
                </c:pt>
                <c:pt idx="1623">
                  <c:v>117.62570576153931</c:v>
                </c:pt>
                <c:pt idx="1624">
                  <c:v>118.0299175110074</c:v>
                </c:pt>
                <c:pt idx="1625">
                  <c:v>117.82772496994627</c:v>
                </c:pt>
                <c:pt idx="1626">
                  <c:v>117.02068813224332</c:v>
                </c:pt>
                <c:pt idx="1627">
                  <c:v>115.01522932377601</c:v>
                </c:pt>
                <c:pt idx="1628">
                  <c:v>112.23670687781831</c:v>
                </c:pt>
                <c:pt idx="1629">
                  <c:v>108.71424068026667</c:v>
                </c:pt>
                <c:pt idx="1630">
                  <c:v>105.05700834411665</c:v>
                </c:pt>
                <c:pt idx="1631">
                  <c:v>101.64998169422616</c:v>
                </c:pt>
                <c:pt idx="1632">
                  <c:v>99.224277865782284</c:v>
                </c:pt>
                <c:pt idx="1633">
                  <c:v>97.562104378850819</c:v>
                </c:pt>
                <c:pt idx="1634">
                  <c:v>97.011166537648279</c:v>
                </c:pt>
                <c:pt idx="1635">
                  <c:v>96.827867255889089</c:v>
                </c:pt>
                <c:pt idx="1636">
                  <c:v>96.827867255889089</c:v>
                </c:pt>
                <c:pt idx="1637">
                  <c:v>96.644741306783999</c:v>
                </c:pt>
                <c:pt idx="1638">
                  <c:v>96.09640345539367</c:v>
                </c:pt>
                <c:pt idx="1639">
                  <c:v>95.36771297736459</c:v>
                </c:pt>
                <c:pt idx="1640">
                  <c:v>94.460749864546514</c:v>
                </c:pt>
                <c:pt idx="1641">
                  <c:v>93.73829936206667</c:v>
                </c:pt>
                <c:pt idx="1642">
                  <c:v>93.378114106751639</c:v>
                </c:pt>
                <c:pt idx="1643">
                  <c:v>93.558120068082076</c:v>
                </c:pt>
                <c:pt idx="1644">
                  <c:v>94.460749864546514</c:v>
                </c:pt>
                <c:pt idx="1645">
                  <c:v>95.731711551070831</c:v>
                </c:pt>
                <c:pt idx="1646">
                  <c:v>97.562104378850819</c:v>
                </c:pt>
                <c:pt idx="1647">
                  <c:v>99.595556410962672</c:v>
                </c:pt>
                <c:pt idx="1648">
                  <c:v>102.02576688841434</c:v>
                </c:pt>
                <c:pt idx="1649">
                  <c:v>104.67567650499585</c:v>
                </c:pt>
                <c:pt idx="1650">
                  <c:v>107.3595593217899</c:v>
                </c:pt>
                <c:pt idx="1651">
                  <c:v>110.0774153387966</c:v>
                </c:pt>
                <c:pt idx="1652">
                  <c:v>112.43404610456334</c:v>
                </c:pt>
                <c:pt idx="1653">
                  <c:v>114.6162175539323</c:v>
                </c:pt>
                <c:pt idx="1654">
                  <c:v>116.61820970931667</c:v>
                </c:pt>
                <c:pt idx="1655">
                  <c:v>118.23228338472266</c:v>
                </c:pt>
                <c:pt idx="1656">
                  <c:v>119.85745034999398</c:v>
                </c:pt>
                <c:pt idx="1657">
                  <c:v>121.4937106051307</c:v>
                </c:pt>
                <c:pt idx="1658">
                  <c:v>123.14106415013271</c:v>
                </c:pt>
                <c:pt idx="1659">
                  <c:v>124.79951098500004</c:v>
                </c:pt>
                <c:pt idx="1660">
                  <c:v>126.4690511097327</c:v>
                </c:pt>
                <c:pt idx="1661">
                  <c:v>128.1496845243307</c:v>
                </c:pt>
                <c:pt idx="1662">
                  <c:v>129.6293387264466</c:v>
                </c:pt>
                <c:pt idx="1663">
                  <c:v>131.33077205954208</c:v>
                </c:pt>
                <c:pt idx="1664">
                  <c:v>132.82862619034327</c:v>
                </c:pt>
                <c:pt idx="1665">
                  <c:v>134.11926113311321</c:v>
                </c:pt>
                <c:pt idx="1666">
                  <c:v>135.41613605143229</c:v>
                </c:pt>
                <c:pt idx="1667">
                  <c:v>136.28418598339465</c:v>
                </c:pt>
                <c:pt idx="1668">
                  <c:v>137.15500923782329</c:v>
                </c:pt>
                <c:pt idx="1669">
                  <c:v>137.80994667151333</c:v>
                </c:pt>
                <c:pt idx="1670">
                  <c:v>138.46644409909069</c:v>
                </c:pt>
                <c:pt idx="1671">
                  <c:v>138.90497571407963</c:v>
                </c:pt>
                <c:pt idx="1672">
                  <c:v>139.12450152055533</c:v>
                </c:pt>
                <c:pt idx="1673">
                  <c:v>139.34420065968519</c:v>
                </c:pt>
                <c:pt idx="1674">
                  <c:v>139.56407313146917</c:v>
                </c:pt>
                <c:pt idx="1675">
                  <c:v>139.56407313146917</c:v>
                </c:pt>
                <c:pt idx="1676">
                  <c:v>139.56407313146917</c:v>
                </c:pt>
                <c:pt idx="1677">
                  <c:v>139.34420065968519</c:v>
                </c:pt>
                <c:pt idx="1678">
                  <c:v>138.90497571407963</c:v>
                </c:pt>
                <c:pt idx="1679">
                  <c:v>138.24743829057738</c:v>
                </c:pt>
                <c:pt idx="1680">
                  <c:v>137.59146086096251</c:v>
                </c:pt>
                <c:pt idx="1681">
                  <c:v>136.93704342523489</c:v>
                </c:pt>
                <c:pt idx="1682">
                  <c:v>136.71925094530067</c:v>
                </c:pt>
                <c:pt idx="1683">
                  <c:v>136.71925094530067</c:v>
                </c:pt>
                <c:pt idx="1684">
                  <c:v>137.15500923782329</c:v>
                </c:pt>
                <c:pt idx="1685">
                  <c:v>138.0286058147183</c:v>
                </c:pt>
                <c:pt idx="1686">
                  <c:v>138.90497571407963</c:v>
                </c:pt>
                <c:pt idx="1687">
                  <c:v>139.78411893590732</c:v>
                </c:pt>
                <c:pt idx="1688">
                  <c:v>140.66603548020134</c:v>
                </c:pt>
                <c:pt idx="1689">
                  <c:v>141.10803374827316</c:v>
                </c:pt>
                <c:pt idx="1690">
                  <c:v>141.55072534696163</c:v>
                </c:pt>
                <c:pt idx="1691">
                  <c:v>141.7723311452871</c:v>
                </c:pt>
                <c:pt idx="1692">
                  <c:v>141.9941102762667</c:v>
                </c:pt>
                <c:pt idx="1693">
                  <c:v>142.21606273990039</c:v>
                </c:pt>
                <c:pt idx="1694">
                  <c:v>142.43818853618828</c:v>
                </c:pt>
                <c:pt idx="1695">
                  <c:v>142.66048766513038</c:v>
                </c:pt>
                <c:pt idx="1696">
                  <c:v>142.88296012672649</c:v>
                </c:pt>
                <c:pt idx="1697">
                  <c:v>143.10560592097681</c:v>
                </c:pt>
                <c:pt idx="1698">
                  <c:v>143.3284250478813</c:v>
                </c:pt>
                <c:pt idx="1699">
                  <c:v>143.3284250478813</c:v>
                </c:pt>
                <c:pt idx="1700">
                  <c:v>143.10560592097681</c:v>
                </c:pt>
                <c:pt idx="1701">
                  <c:v>142.66048766513038</c:v>
                </c:pt>
                <c:pt idx="1702">
                  <c:v>142.21606273990039</c:v>
                </c:pt>
                <c:pt idx="1703">
                  <c:v>141.7723311452871</c:v>
                </c:pt>
                <c:pt idx="1704">
                  <c:v>141.10803374827316</c:v>
                </c:pt>
                <c:pt idx="1705">
                  <c:v>140.66603548020134</c:v>
                </c:pt>
                <c:pt idx="1706">
                  <c:v>140.22473054274602</c:v>
                </c:pt>
                <c:pt idx="1707">
                  <c:v>139.78411893590732</c:v>
                </c:pt>
                <c:pt idx="1708">
                  <c:v>139.56407313146917</c:v>
                </c:pt>
                <c:pt idx="1709">
                  <c:v>139.34420065968519</c:v>
                </c:pt>
                <c:pt idx="1710">
                  <c:v>139.12450152055533</c:v>
                </c:pt>
                <c:pt idx="1711">
                  <c:v>139.34420065968519</c:v>
                </c:pt>
                <c:pt idx="1712">
                  <c:v>139.56407313146917</c:v>
                </c:pt>
                <c:pt idx="1713">
                  <c:v>140.00433807299956</c:v>
                </c:pt>
                <c:pt idx="1714">
                  <c:v>140.66603548020134</c:v>
                </c:pt>
                <c:pt idx="1715">
                  <c:v>141.32929288129031</c:v>
                </c:pt>
                <c:pt idx="1716">
                  <c:v>142.21606273990039</c:v>
                </c:pt>
                <c:pt idx="1717">
                  <c:v>143.10560592097681</c:v>
                </c:pt>
                <c:pt idx="1718">
                  <c:v>144.22143488204068</c:v>
                </c:pt>
                <c:pt idx="1719">
                  <c:v>145.34159715945808</c:v>
                </c:pt>
                <c:pt idx="1720">
                  <c:v>146.69151186994583</c:v>
                </c:pt>
                <c:pt idx="1721">
                  <c:v>147.82120744334131</c:v>
                </c:pt>
                <c:pt idx="1722">
                  <c:v>148.72808388983228</c:v>
                </c:pt>
                <c:pt idx="1723">
                  <c:v>149.18256210900267</c:v>
                </c:pt>
                <c:pt idx="1724">
                  <c:v>149.41006121756908</c:v>
                </c:pt>
                <c:pt idx="1725">
                  <c:v>149.18256210900267</c:v>
                </c:pt>
                <c:pt idx="1726">
                  <c:v>148.0476665559828</c:v>
                </c:pt>
                <c:pt idx="1727">
                  <c:v>146.0157745177583</c:v>
                </c:pt>
                <c:pt idx="1728">
                  <c:v>142.88296012672649</c:v>
                </c:pt>
                <c:pt idx="1729">
                  <c:v>138.68562324025805</c:v>
                </c:pt>
                <c:pt idx="1730">
                  <c:v>133.47316366478458</c:v>
                </c:pt>
                <c:pt idx="1731">
                  <c:v>128.1496845243307</c:v>
                </c:pt>
                <c:pt idx="1732">
                  <c:v>122.72818576795731</c:v>
                </c:pt>
                <c:pt idx="1733">
                  <c:v>117.62570576153931</c:v>
                </c:pt>
                <c:pt idx="1734">
                  <c:v>112.82924455601582</c:v>
                </c:pt>
                <c:pt idx="1735">
                  <c:v>108.32632220028829</c:v>
                </c:pt>
                <c:pt idx="1736">
                  <c:v>103.9150928186039</c:v>
                </c:pt>
                <c:pt idx="1737">
                  <c:v>99.409830472045385</c:v>
                </c:pt>
                <c:pt idx="1738">
                  <c:v>95.185973689492684</c:v>
                </c:pt>
                <c:pt idx="1739">
                  <c:v>91.053809880983067</c:v>
                </c:pt>
                <c:pt idx="1740">
                  <c:v>87.361044350733181</c:v>
                </c:pt>
                <c:pt idx="1741">
                  <c:v>84.256656514981273</c:v>
                </c:pt>
                <c:pt idx="1742">
                  <c:v>81.880959157258502</c:v>
                </c:pt>
                <c:pt idx="1743">
                  <c:v>79.705374348747085</c:v>
                </c:pt>
                <c:pt idx="1744">
                  <c:v>77.887374805738503</c:v>
                </c:pt>
                <c:pt idx="1745">
                  <c:v>76.252847877143296</c:v>
                </c:pt>
                <c:pt idx="1746">
                  <c:v>74.635654213962653</c:v>
                </c:pt>
                <c:pt idx="1747">
                  <c:v>73.03579381619663</c:v>
                </c:pt>
                <c:pt idx="1748">
                  <c:v>71.768385449082302</c:v>
                </c:pt>
                <c:pt idx="1749">
                  <c:v>70.512070371833303</c:v>
                </c:pt>
                <c:pt idx="1750">
                  <c:v>69.577114035370656</c:v>
                </c:pt>
                <c:pt idx="1751">
                  <c:v>68.802750402974141</c:v>
                </c:pt>
                <c:pt idx="1752">
                  <c:v>68.032720086931278</c:v>
                </c:pt>
                <c:pt idx="1753">
                  <c:v>67.26702308724208</c:v>
                </c:pt>
                <c:pt idx="1754">
                  <c:v>66.505659403906506</c:v>
                </c:pt>
                <c:pt idx="1755">
                  <c:v>65.748629036924569</c:v>
                </c:pt>
                <c:pt idx="1756">
                  <c:v>64.995931986296284</c:v>
                </c:pt>
                <c:pt idx="1757">
                  <c:v>64.247568252021651</c:v>
                </c:pt>
                <c:pt idx="1758">
                  <c:v>63.355251748478913</c:v>
                </c:pt>
                <c:pt idx="1759">
                  <c:v>62.616421310182297</c:v>
                </c:pt>
                <c:pt idx="1760">
                  <c:v>61.735544761813181</c:v>
                </c:pt>
                <c:pt idx="1761">
                  <c:v>60.860908188993285</c:v>
                </c:pt>
                <c:pt idx="1762">
                  <c:v>59.992511591722668</c:v>
                </c:pt>
                <c:pt idx="1763">
                  <c:v>59.130354970001292</c:v>
                </c:pt>
                <c:pt idx="1764">
                  <c:v>58.27443832382918</c:v>
                </c:pt>
                <c:pt idx="1765">
                  <c:v>57.28375553905866</c:v>
                </c:pt>
                <c:pt idx="1766">
                  <c:v>56.022500481166517</c:v>
                </c:pt>
                <c:pt idx="1767">
                  <c:v>54.225474189309573</c:v>
                </c:pt>
                <c:pt idx="1768">
                  <c:v>51.919716557534628</c:v>
                </c:pt>
                <c:pt idx="1769">
                  <c:v>48.879895135452074</c:v>
                </c:pt>
                <c:pt idx="1770">
                  <c:v>45.303002484498656</c:v>
                </c:pt>
                <c:pt idx="1771">
                  <c:v>41.381524517103323</c:v>
                </c:pt>
                <c:pt idx="1772">
                  <c:v>37.637539187553337</c:v>
                </c:pt>
                <c:pt idx="1773">
                  <c:v>34.071046495848663</c:v>
                </c:pt>
                <c:pt idx="1774">
                  <c:v>30.888658965731153</c:v>
                </c:pt>
                <c:pt idx="1775">
                  <c:v>28.157889665990623</c:v>
                </c:pt>
                <c:pt idx="1776">
                  <c:v>25.836618761669627</c:v>
                </c:pt>
                <c:pt idx="1777">
                  <c:v>23.615187466136629</c:v>
                </c:pt>
                <c:pt idx="1778">
                  <c:v>21.407362783954074</c:v>
                </c:pt>
                <c:pt idx="1779">
                  <c:v>18.982005620818494</c:v>
                </c:pt>
                <c:pt idx="1780">
                  <c:v>16.399435740372656</c:v>
                </c:pt>
                <c:pt idx="1781">
                  <c:v>13.797365936335405</c:v>
                </c:pt>
                <c:pt idx="1782">
                  <c:v>11.482941671853167</c:v>
                </c:pt>
                <c:pt idx="1783">
                  <c:v>9.552709235285171</c:v>
                </c:pt>
                <c:pt idx="1784">
                  <c:v>8.0621350759580714</c:v>
                </c:pt>
                <c:pt idx="1785">
                  <c:v>6.9410194689428231</c:v>
                </c:pt>
                <c:pt idx="1786">
                  <c:v>5.9946231773065728</c:v>
                </c:pt>
                <c:pt idx="1787">
                  <c:v>5.1597664486131656</c:v>
                </c:pt>
                <c:pt idx="1788">
                  <c:v>4.387482808066407</c:v>
                </c:pt>
                <c:pt idx="1789">
                  <c:v>3.6421523952393238</c:v>
                </c:pt>
                <c:pt idx="1790">
                  <c:v>2.8707354179632918</c:v>
                </c:pt>
                <c:pt idx="1791">
                  <c:v>2.082158507926823</c:v>
                </c:pt>
                <c:pt idx="1792">
                  <c:v>1.3111748622861565</c:v>
                </c:pt>
                <c:pt idx="1793">
                  <c:v>0.65597742961490624</c:v>
                </c:pt>
                <c:pt idx="1794">
                  <c:v>0.23434574840516667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3B3-4E42-860E-AD8DE4726C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2719776"/>
        <c:axId val="92733088"/>
      </c:lineChart>
      <c:catAx>
        <c:axId val="927197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Driving 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733088"/>
        <c:crosses val="autoZero"/>
        <c:auto val="1"/>
        <c:lblAlgn val="ctr"/>
        <c:lblOffset val="100"/>
        <c:noMultiLvlLbl val="0"/>
      </c:catAx>
      <c:valAx>
        <c:axId val="92733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7197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Acceleration</a:t>
            </a:r>
            <a:r>
              <a:rPr lang="en-US" baseline="0"/>
              <a:t> </a:t>
            </a:r>
            <a:r>
              <a:rPr lang="en-US"/>
              <a:t>force over the WLTP cycle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Calculations!$J$1</c:f>
              <c:strCache>
                <c:ptCount val="1"/>
                <c:pt idx="0">
                  <c:v>Acceleration Resistance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Calculations!$B$3:$B$1803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Calculations!$J$3:$J$1803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7.5000000000000009</c:v>
                </c:pt>
                <c:pt idx="12">
                  <c:v>63.75</c:v>
                </c:pt>
                <c:pt idx="13">
                  <c:v>195</c:v>
                </c:pt>
                <c:pt idx="14">
                  <c:v>307.50000000000006</c:v>
                </c:pt>
                <c:pt idx="15">
                  <c:v>288.75</c:v>
                </c:pt>
                <c:pt idx="16">
                  <c:v>262.49999999999994</c:v>
                </c:pt>
                <c:pt idx="17">
                  <c:v>322.5</c:v>
                </c:pt>
                <c:pt idx="18">
                  <c:v>341.25000000000006</c:v>
                </c:pt>
                <c:pt idx="19">
                  <c:v>217.5</c:v>
                </c:pt>
                <c:pt idx="20">
                  <c:v>78.750000000000057</c:v>
                </c:pt>
                <c:pt idx="21">
                  <c:v>30.000000000000025</c:v>
                </c:pt>
                <c:pt idx="22">
                  <c:v>26.249999999999975</c:v>
                </c:pt>
                <c:pt idx="23">
                  <c:v>30.000000000000025</c:v>
                </c:pt>
                <c:pt idx="24">
                  <c:v>75</c:v>
                </c:pt>
                <c:pt idx="25">
                  <c:v>104.9999999999999</c:v>
                </c:pt>
                <c:pt idx="26">
                  <c:v>123.75000000000003</c:v>
                </c:pt>
                <c:pt idx="27">
                  <c:v>176.25000000000009</c:v>
                </c:pt>
                <c:pt idx="28">
                  <c:v>187.5</c:v>
                </c:pt>
                <c:pt idx="29">
                  <c:v>176.24999999999983</c:v>
                </c:pt>
                <c:pt idx="30">
                  <c:v>127.49999999999994</c:v>
                </c:pt>
                <c:pt idx="31">
                  <c:v>75</c:v>
                </c:pt>
                <c:pt idx="32">
                  <c:v>52.49999999999995</c:v>
                </c:pt>
                <c:pt idx="33">
                  <c:v>41.250000000000057</c:v>
                </c:pt>
                <c:pt idx="34">
                  <c:v>22.50000000000005</c:v>
                </c:pt>
                <c:pt idx="35">
                  <c:v>-7.4999999999998401</c:v>
                </c:pt>
                <c:pt idx="36">
                  <c:v>-67.499999999999901</c:v>
                </c:pt>
                <c:pt idx="37">
                  <c:v>-161.25000000000014</c:v>
                </c:pt>
                <c:pt idx="38">
                  <c:v>-213.75000000000011</c:v>
                </c:pt>
                <c:pt idx="39">
                  <c:v>-198.74999999999989</c:v>
                </c:pt>
                <c:pt idx="40">
                  <c:v>-176.25000000000009</c:v>
                </c:pt>
                <c:pt idx="41">
                  <c:v>-210.00000000000003</c:v>
                </c:pt>
                <c:pt idx="42">
                  <c:v>-269.99999999999983</c:v>
                </c:pt>
                <c:pt idx="43">
                  <c:v>-255.00000000000003</c:v>
                </c:pt>
                <c:pt idx="44">
                  <c:v>-157.50000000000011</c:v>
                </c:pt>
                <c:pt idx="45">
                  <c:v>-67.500000000000028</c:v>
                </c:pt>
                <c:pt idx="46">
                  <c:v>-52.49999999999995</c:v>
                </c:pt>
                <c:pt idx="47">
                  <c:v>-75</c:v>
                </c:pt>
                <c:pt idx="48">
                  <c:v>-63.749999999999972</c:v>
                </c:pt>
                <c:pt idx="49">
                  <c:v>-22.499999999999922</c:v>
                </c:pt>
                <c:pt idx="50">
                  <c:v>-15.00000000000008</c:v>
                </c:pt>
                <c:pt idx="51">
                  <c:v>-78.750000000000057</c:v>
                </c:pt>
                <c:pt idx="52">
                  <c:v>-161.24999999999997</c:v>
                </c:pt>
                <c:pt idx="53">
                  <c:v>-134.99999999999997</c:v>
                </c:pt>
                <c:pt idx="54">
                  <c:v>-41.249999999999986</c:v>
                </c:pt>
                <c:pt idx="55">
                  <c:v>-3.7499999999999867</c:v>
                </c:pt>
                <c:pt idx="56">
                  <c:v>0</c:v>
                </c:pt>
                <c:pt idx="57">
                  <c:v>11.250000000000025</c:v>
                </c:pt>
                <c:pt idx="58">
                  <c:v>22.499999999999986</c:v>
                </c:pt>
                <c:pt idx="59">
                  <c:v>89.999999999999943</c:v>
                </c:pt>
                <c:pt idx="60">
                  <c:v>101.25000000000003</c:v>
                </c:pt>
                <c:pt idx="61">
                  <c:v>45.000000000000043</c:v>
                </c:pt>
                <c:pt idx="62">
                  <c:v>33.74999999999995</c:v>
                </c:pt>
                <c:pt idx="63">
                  <c:v>45.000000000000043</c:v>
                </c:pt>
                <c:pt idx="64">
                  <c:v>60.00000000000005</c:v>
                </c:pt>
                <c:pt idx="65">
                  <c:v>37.5</c:v>
                </c:pt>
                <c:pt idx="66">
                  <c:v>22.499999999999922</c:v>
                </c:pt>
                <c:pt idx="67">
                  <c:v>82.499999999999972</c:v>
                </c:pt>
                <c:pt idx="68">
                  <c:v>180.00000000000003</c:v>
                </c:pt>
                <c:pt idx="69">
                  <c:v>232.49999999999994</c:v>
                </c:pt>
                <c:pt idx="70">
                  <c:v>247.50000000000006</c:v>
                </c:pt>
                <c:pt idx="71">
                  <c:v>228.75000000000006</c:v>
                </c:pt>
                <c:pt idx="72">
                  <c:v>172.49999999999991</c:v>
                </c:pt>
                <c:pt idx="73">
                  <c:v>108.74999999999994</c:v>
                </c:pt>
                <c:pt idx="74">
                  <c:v>75</c:v>
                </c:pt>
                <c:pt idx="75">
                  <c:v>71.249999999999943</c:v>
                </c:pt>
                <c:pt idx="76">
                  <c:v>78.750000000000057</c:v>
                </c:pt>
                <c:pt idx="77">
                  <c:v>71.249999999999943</c:v>
                </c:pt>
                <c:pt idx="78">
                  <c:v>37.5</c:v>
                </c:pt>
                <c:pt idx="79">
                  <c:v>-11.249999999999893</c:v>
                </c:pt>
                <c:pt idx="80">
                  <c:v>-37.5</c:v>
                </c:pt>
                <c:pt idx="81">
                  <c:v>-63.750000000000107</c:v>
                </c:pt>
                <c:pt idx="82">
                  <c:v>-56.249999999999993</c:v>
                </c:pt>
                <c:pt idx="83">
                  <c:v>-22.499999999999787</c:v>
                </c:pt>
                <c:pt idx="84">
                  <c:v>-41.250000000000057</c:v>
                </c:pt>
                <c:pt idx="85">
                  <c:v>-52.500000000000213</c:v>
                </c:pt>
                <c:pt idx="86">
                  <c:v>-48.749999999999893</c:v>
                </c:pt>
                <c:pt idx="87">
                  <c:v>-41.249999999999787</c:v>
                </c:pt>
                <c:pt idx="88">
                  <c:v>-101.2500000000001</c:v>
                </c:pt>
                <c:pt idx="89">
                  <c:v>-258.75000000000006</c:v>
                </c:pt>
                <c:pt idx="90">
                  <c:v>-371.24999999999994</c:v>
                </c:pt>
                <c:pt idx="91">
                  <c:v>-386.25</c:v>
                </c:pt>
                <c:pt idx="92">
                  <c:v>-292.50000000000006</c:v>
                </c:pt>
                <c:pt idx="93">
                  <c:v>-187.5</c:v>
                </c:pt>
                <c:pt idx="94">
                  <c:v>-191.24999999999997</c:v>
                </c:pt>
                <c:pt idx="95">
                  <c:v>-232.5</c:v>
                </c:pt>
                <c:pt idx="96">
                  <c:v>-206.25</c:v>
                </c:pt>
                <c:pt idx="97">
                  <c:v>-134.99999999999997</c:v>
                </c:pt>
                <c:pt idx="98">
                  <c:v>-135</c:v>
                </c:pt>
                <c:pt idx="99">
                  <c:v>-82.5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7.5000000000000009</c:v>
                </c:pt>
                <c:pt idx="138">
                  <c:v>71.25</c:v>
                </c:pt>
                <c:pt idx="139">
                  <c:v>221.24999999999997</c:v>
                </c:pt>
                <c:pt idx="140">
                  <c:v>367.49999999999994</c:v>
                </c:pt>
                <c:pt idx="141">
                  <c:v>386.24999999999994</c:v>
                </c:pt>
                <c:pt idx="142">
                  <c:v>269.99999999999994</c:v>
                </c:pt>
                <c:pt idx="143">
                  <c:v>131.25</c:v>
                </c:pt>
                <c:pt idx="144">
                  <c:v>71.250000000000071</c:v>
                </c:pt>
                <c:pt idx="145">
                  <c:v>108.75000000000009</c:v>
                </c:pt>
                <c:pt idx="146">
                  <c:v>172.49999999999991</c:v>
                </c:pt>
                <c:pt idx="147">
                  <c:v>183.74999999999994</c:v>
                </c:pt>
                <c:pt idx="148">
                  <c:v>142.50000000000003</c:v>
                </c:pt>
                <c:pt idx="149">
                  <c:v>78.750000000000057</c:v>
                </c:pt>
                <c:pt idx="150">
                  <c:v>7.4999999999999734</c:v>
                </c:pt>
                <c:pt idx="151">
                  <c:v>-97.500000000000057</c:v>
                </c:pt>
                <c:pt idx="152">
                  <c:v>-254.99999999999989</c:v>
                </c:pt>
                <c:pt idx="153">
                  <c:v>-371.24999999999994</c:v>
                </c:pt>
                <c:pt idx="154">
                  <c:v>-348.75</c:v>
                </c:pt>
                <c:pt idx="155">
                  <c:v>-198.75</c:v>
                </c:pt>
                <c:pt idx="156">
                  <c:v>-26.250000000000039</c:v>
                </c:pt>
                <c:pt idx="157">
                  <c:v>78.749999999999986</c:v>
                </c:pt>
                <c:pt idx="158">
                  <c:v>172.5</c:v>
                </c:pt>
                <c:pt idx="159">
                  <c:v>225.00000000000006</c:v>
                </c:pt>
                <c:pt idx="160">
                  <c:v>232.49999999999994</c:v>
                </c:pt>
                <c:pt idx="161">
                  <c:v>202.49999999999994</c:v>
                </c:pt>
                <c:pt idx="162">
                  <c:v>157.50000000000011</c:v>
                </c:pt>
                <c:pt idx="163">
                  <c:v>150</c:v>
                </c:pt>
                <c:pt idx="164">
                  <c:v>131.25</c:v>
                </c:pt>
                <c:pt idx="165">
                  <c:v>97.500000000000057</c:v>
                </c:pt>
                <c:pt idx="166">
                  <c:v>78.750000000000057</c:v>
                </c:pt>
                <c:pt idx="167">
                  <c:v>116.25000000000006</c:v>
                </c:pt>
                <c:pt idx="168">
                  <c:v>150</c:v>
                </c:pt>
                <c:pt idx="169">
                  <c:v>104.9999999999999</c:v>
                </c:pt>
                <c:pt idx="170">
                  <c:v>7.4999999999998401</c:v>
                </c:pt>
                <c:pt idx="171">
                  <c:v>-108.74999999999994</c:v>
                </c:pt>
                <c:pt idx="172">
                  <c:v>-239.99999999999991</c:v>
                </c:pt>
                <c:pt idx="173">
                  <c:v>-300</c:v>
                </c:pt>
                <c:pt idx="174">
                  <c:v>-213.74999999999997</c:v>
                </c:pt>
                <c:pt idx="175">
                  <c:v>-75</c:v>
                </c:pt>
                <c:pt idx="176">
                  <c:v>22.499999999999922</c:v>
                </c:pt>
                <c:pt idx="177">
                  <c:v>101.24999999999997</c:v>
                </c:pt>
                <c:pt idx="178">
                  <c:v>123.75000000000003</c:v>
                </c:pt>
                <c:pt idx="179">
                  <c:v>67.500000000000028</c:v>
                </c:pt>
                <c:pt idx="180">
                  <c:v>11.250000000000025</c:v>
                </c:pt>
                <c:pt idx="181">
                  <c:v>-15.00000000000008</c:v>
                </c:pt>
                <c:pt idx="182">
                  <c:v>-44.999999999999972</c:v>
                </c:pt>
                <c:pt idx="183">
                  <c:v>-116.24999999999991</c:v>
                </c:pt>
                <c:pt idx="184">
                  <c:v>-176.24999999999997</c:v>
                </c:pt>
                <c:pt idx="185">
                  <c:v>-191.25000000000003</c:v>
                </c:pt>
                <c:pt idx="186">
                  <c:v>-176.25000000000009</c:v>
                </c:pt>
                <c:pt idx="187">
                  <c:v>-146.24999999999994</c:v>
                </c:pt>
                <c:pt idx="188">
                  <c:v>-119.99999999999996</c:v>
                </c:pt>
                <c:pt idx="189">
                  <c:v>-97.500000000000057</c:v>
                </c:pt>
                <c:pt idx="190">
                  <c:v>-75</c:v>
                </c:pt>
                <c:pt idx="191">
                  <c:v>-59.999999999999979</c:v>
                </c:pt>
                <c:pt idx="192">
                  <c:v>-44.999999999999972</c:v>
                </c:pt>
                <c:pt idx="193">
                  <c:v>-26.250000000000039</c:v>
                </c:pt>
                <c:pt idx="194">
                  <c:v>-18.75</c:v>
                </c:pt>
                <c:pt idx="195">
                  <c:v>-7.4999999999999734</c:v>
                </c:pt>
                <c:pt idx="196">
                  <c:v>0</c:v>
                </c:pt>
                <c:pt idx="197">
                  <c:v>0</c:v>
                </c:pt>
                <c:pt idx="198">
                  <c:v>18.75</c:v>
                </c:pt>
                <c:pt idx="199">
                  <c:v>37.5</c:v>
                </c:pt>
                <c:pt idx="200">
                  <c:v>56.249999999999993</c:v>
                </c:pt>
                <c:pt idx="201">
                  <c:v>75</c:v>
                </c:pt>
                <c:pt idx="202">
                  <c:v>93.75</c:v>
                </c:pt>
                <c:pt idx="203">
                  <c:v>150</c:v>
                </c:pt>
                <c:pt idx="204">
                  <c:v>176.24999999999997</c:v>
                </c:pt>
                <c:pt idx="205">
                  <c:v>180.00000000000003</c:v>
                </c:pt>
                <c:pt idx="206">
                  <c:v>213.74999999999997</c:v>
                </c:pt>
                <c:pt idx="207">
                  <c:v>217.5</c:v>
                </c:pt>
                <c:pt idx="208">
                  <c:v>191.25000000000003</c:v>
                </c:pt>
                <c:pt idx="209">
                  <c:v>210.00000000000003</c:v>
                </c:pt>
                <c:pt idx="210">
                  <c:v>206.25</c:v>
                </c:pt>
                <c:pt idx="211">
                  <c:v>150</c:v>
                </c:pt>
                <c:pt idx="212">
                  <c:v>112.49999999999999</c:v>
                </c:pt>
                <c:pt idx="213">
                  <c:v>89.999999999999943</c:v>
                </c:pt>
                <c:pt idx="214">
                  <c:v>97.500000000000057</c:v>
                </c:pt>
                <c:pt idx="215">
                  <c:v>127.49999999999994</c:v>
                </c:pt>
                <c:pt idx="216">
                  <c:v>150</c:v>
                </c:pt>
                <c:pt idx="217">
                  <c:v>150</c:v>
                </c:pt>
                <c:pt idx="218">
                  <c:v>131.25</c:v>
                </c:pt>
                <c:pt idx="219">
                  <c:v>104.9999999999999</c:v>
                </c:pt>
                <c:pt idx="220">
                  <c:v>78.750000000000057</c:v>
                </c:pt>
                <c:pt idx="221">
                  <c:v>48.750000000000156</c:v>
                </c:pt>
                <c:pt idx="222">
                  <c:v>29.999999999999893</c:v>
                </c:pt>
                <c:pt idx="223">
                  <c:v>26.24999999999984</c:v>
                </c:pt>
                <c:pt idx="224">
                  <c:v>26.250000000000107</c:v>
                </c:pt>
                <c:pt idx="225">
                  <c:v>37.5</c:v>
                </c:pt>
                <c:pt idx="226">
                  <c:v>41.249999999999787</c:v>
                </c:pt>
                <c:pt idx="227">
                  <c:v>37.5</c:v>
                </c:pt>
                <c:pt idx="228">
                  <c:v>33.750000000000213</c:v>
                </c:pt>
                <c:pt idx="229">
                  <c:v>26.250000000000107</c:v>
                </c:pt>
                <c:pt idx="230">
                  <c:v>11.249999999999893</c:v>
                </c:pt>
                <c:pt idx="231">
                  <c:v>-11.249999999999893</c:v>
                </c:pt>
                <c:pt idx="232">
                  <c:v>-60.00000000000005</c:v>
                </c:pt>
                <c:pt idx="233">
                  <c:v>-123.75000000000016</c:v>
                </c:pt>
                <c:pt idx="234">
                  <c:v>-146.24999999999994</c:v>
                </c:pt>
                <c:pt idx="235">
                  <c:v>-116.25000000000006</c:v>
                </c:pt>
                <c:pt idx="236">
                  <c:v>-67.499999999999901</c:v>
                </c:pt>
                <c:pt idx="237">
                  <c:v>-52.49999999999995</c:v>
                </c:pt>
                <c:pt idx="238">
                  <c:v>-86.250000000000156</c:v>
                </c:pt>
                <c:pt idx="239">
                  <c:v>-153.75000000000006</c:v>
                </c:pt>
                <c:pt idx="240">
                  <c:v>-202.49999999999994</c:v>
                </c:pt>
                <c:pt idx="241">
                  <c:v>-179.99999999999989</c:v>
                </c:pt>
                <c:pt idx="242">
                  <c:v>-168.75</c:v>
                </c:pt>
                <c:pt idx="243">
                  <c:v>-183.74999999999994</c:v>
                </c:pt>
                <c:pt idx="244">
                  <c:v>-176.25000000000009</c:v>
                </c:pt>
                <c:pt idx="245">
                  <c:v>-210.00000000000003</c:v>
                </c:pt>
                <c:pt idx="246">
                  <c:v>-269.99999999999983</c:v>
                </c:pt>
                <c:pt idx="247">
                  <c:v>-255.00000000000003</c:v>
                </c:pt>
                <c:pt idx="248">
                  <c:v>-157.50000000000011</c:v>
                </c:pt>
                <c:pt idx="249">
                  <c:v>-67.500000000000028</c:v>
                </c:pt>
                <c:pt idx="250">
                  <c:v>-52.49999999999995</c:v>
                </c:pt>
                <c:pt idx="251">
                  <c:v>-75</c:v>
                </c:pt>
                <c:pt idx="252">
                  <c:v>-63.749999999999972</c:v>
                </c:pt>
                <c:pt idx="253">
                  <c:v>-22.499999999999922</c:v>
                </c:pt>
                <c:pt idx="254">
                  <c:v>-15.00000000000008</c:v>
                </c:pt>
                <c:pt idx="255">
                  <c:v>-78.750000000000057</c:v>
                </c:pt>
                <c:pt idx="256">
                  <c:v>-108.74999999999994</c:v>
                </c:pt>
                <c:pt idx="257">
                  <c:v>-11.249999999999961</c:v>
                </c:pt>
                <c:pt idx="258">
                  <c:v>127.49999999999994</c:v>
                </c:pt>
                <c:pt idx="259">
                  <c:v>195.00000000000003</c:v>
                </c:pt>
                <c:pt idx="260">
                  <c:v>198.75</c:v>
                </c:pt>
                <c:pt idx="261">
                  <c:v>191.24999999999991</c:v>
                </c:pt>
                <c:pt idx="262">
                  <c:v>206.25</c:v>
                </c:pt>
                <c:pt idx="263">
                  <c:v>255.00000000000003</c:v>
                </c:pt>
                <c:pt idx="264">
                  <c:v>277.50000000000011</c:v>
                </c:pt>
                <c:pt idx="265">
                  <c:v>243.75</c:v>
                </c:pt>
                <c:pt idx="266">
                  <c:v>176.24999999999983</c:v>
                </c:pt>
                <c:pt idx="267">
                  <c:v>146.24999999999994</c:v>
                </c:pt>
                <c:pt idx="268">
                  <c:v>135.00000000000006</c:v>
                </c:pt>
                <c:pt idx="269">
                  <c:v>112.49999999999999</c:v>
                </c:pt>
                <c:pt idx="270">
                  <c:v>60.00000000000005</c:v>
                </c:pt>
                <c:pt idx="271">
                  <c:v>-11.249999999999893</c:v>
                </c:pt>
                <c:pt idx="272">
                  <c:v>-26.250000000000107</c:v>
                </c:pt>
                <c:pt idx="273">
                  <c:v>-71.249999999999943</c:v>
                </c:pt>
                <c:pt idx="274">
                  <c:v>-168.75</c:v>
                </c:pt>
                <c:pt idx="275">
                  <c:v>-213.75000000000011</c:v>
                </c:pt>
                <c:pt idx="276">
                  <c:v>-239.99999999999991</c:v>
                </c:pt>
                <c:pt idx="277">
                  <c:v>-266.25000000000006</c:v>
                </c:pt>
                <c:pt idx="278">
                  <c:v>-333.74999999999994</c:v>
                </c:pt>
                <c:pt idx="279">
                  <c:v>-356.25</c:v>
                </c:pt>
                <c:pt idx="280">
                  <c:v>-198.75</c:v>
                </c:pt>
                <c:pt idx="281">
                  <c:v>56.249999999999993</c:v>
                </c:pt>
                <c:pt idx="282">
                  <c:v>240.00000000000009</c:v>
                </c:pt>
                <c:pt idx="283">
                  <c:v>273.75000000000006</c:v>
                </c:pt>
                <c:pt idx="284">
                  <c:v>281.25</c:v>
                </c:pt>
                <c:pt idx="285">
                  <c:v>269.99999999999994</c:v>
                </c:pt>
                <c:pt idx="286">
                  <c:v>247.50000000000006</c:v>
                </c:pt>
                <c:pt idx="287">
                  <c:v>247.50000000000006</c:v>
                </c:pt>
                <c:pt idx="288">
                  <c:v>247.49999999999977</c:v>
                </c:pt>
                <c:pt idx="289">
                  <c:v>195.00000000000011</c:v>
                </c:pt>
                <c:pt idx="290">
                  <c:v>93.75</c:v>
                </c:pt>
                <c:pt idx="291">
                  <c:v>0</c:v>
                </c:pt>
                <c:pt idx="292">
                  <c:v>-63.749999999999844</c:v>
                </c:pt>
                <c:pt idx="293">
                  <c:v>-71.250000000000213</c:v>
                </c:pt>
                <c:pt idx="294">
                  <c:v>-48.750000000000156</c:v>
                </c:pt>
                <c:pt idx="295">
                  <c:v>-22.499999999999787</c:v>
                </c:pt>
                <c:pt idx="296">
                  <c:v>0</c:v>
                </c:pt>
                <c:pt idx="297">
                  <c:v>14.999999999999947</c:v>
                </c:pt>
                <c:pt idx="298">
                  <c:v>18.75</c:v>
                </c:pt>
                <c:pt idx="299">
                  <c:v>7.4999999999998401</c:v>
                </c:pt>
                <c:pt idx="300">
                  <c:v>-7.4999999999998401</c:v>
                </c:pt>
                <c:pt idx="301">
                  <c:v>-26.24999999999984</c:v>
                </c:pt>
                <c:pt idx="302">
                  <c:v>-48.750000000000156</c:v>
                </c:pt>
                <c:pt idx="303">
                  <c:v>-67.500000000000171</c:v>
                </c:pt>
                <c:pt idx="304">
                  <c:v>-93.75</c:v>
                </c:pt>
                <c:pt idx="305">
                  <c:v>-112.49999999999999</c:v>
                </c:pt>
                <c:pt idx="306">
                  <c:v>-93.75</c:v>
                </c:pt>
                <c:pt idx="307">
                  <c:v>-56.249999999999993</c:v>
                </c:pt>
                <c:pt idx="308">
                  <c:v>-26.24999999999984</c:v>
                </c:pt>
                <c:pt idx="309">
                  <c:v>-22.499999999999787</c:v>
                </c:pt>
                <c:pt idx="310">
                  <c:v>-33.74999999999995</c:v>
                </c:pt>
                <c:pt idx="311">
                  <c:v>-45.000000000000099</c:v>
                </c:pt>
                <c:pt idx="312">
                  <c:v>-67.500000000000171</c:v>
                </c:pt>
                <c:pt idx="313">
                  <c:v>-93.75</c:v>
                </c:pt>
                <c:pt idx="314">
                  <c:v>-112.49999999999999</c:v>
                </c:pt>
                <c:pt idx="315">
                  <c:v>-112.49999999999999</c:v>
                </c:pt>
                <c:pt idx="316">
                  <c:v>-101.24999999999997</c:v>
                </c:pt>
                <c:pt idx="317">
                  <c:v>-112.49999999999999</c:v>
                </c:pt>
                <c:pt idx="318">
                  <c:v>-138.74999999999994</c:v>
                </c:pt>
                <c:pt idx="319">
                  <c:v>-146.24999999999994</c:v>
                </c:pt>
                <c:pt idx="320">
                  <c:v>-89.999999999999943</c:v>
                </c:pt>
                <c:pt idx="321">
                  <c:v>-45.000000000000099</c:v>
                </c:pt>
                <c:pt idx="322">
                  <c:v>-26.250000000000107</c:v>
                </c:pt>
                <c:pt idx="323">
                  <c:v>-22.499999999999922</c:v>
                </c:pt>
                <c:pt idx="324">
                  <c:v>-37.5</c:v>
                </c:pt>
                <c:pt idx="325">
                  <c:v>-15.00000000000008</c:v>
                </c:pt>
                <c:pt idx="326">
                  <c:v>-11.249999999999893</c:v>
                </c:pt>
                <c:pt idx="327">
                  <c:v>-22.499999999999922</c:v>
                </c:pt>
                <c:pt idx="328">
                  <c:v>-116.25000000000006</c:v>
                </c:pt>
                <c:pt idx="329">
                  <c:v>-217.5</c:v>
                </c:pt>
                <c:pt idx="330">
                  <c:v>-135.00000000000006</c:v>
                </c:pt>
                <c:pt idx="331">
                  <c:v>-30.000000000000025</c:v>
                </c:pt>
                <c:pt idx="332">
                  <c:v>-37.499999999999936</c:v>
                </c:pt>
                <c:pt idx="333">
                  <c:v>-41.249999999999986</c:v>
                </c:pt>
                <c:pt idx="334">
                  <c:v>-33.750000000000014</c:v>
                </c:pt>
                <c:pt idx="335">
                  <c:v>-41.249999999999986</c:v>
                </c:pt>
                <c:pt idx="336">
                  <c:v>-26.249999999999975</c:v>
                </c:pt>
                <c:pt idx="337">
                  <c:v>0</c:v>
                </c:pt>
                <c:pt idx="338">
                  <c:v>41.249999999999986</c:v>
                </c:pt>
                <c:pt idx="339">
                  <c:v>123.75000000000003</c:v>
                </c:pt>
                <c:pt idx="340">
                  <c:v>213.75000000000003</c:v>
                </c:pt>
                <c:pt idx="341">
                  <c:v>236.25000000000003</c:v>
                </c:pt>
                <c:pt idx="342">
                  <c:v>146.24999999999994</c:v>
                </c:pt>
                <c:pt idx="343">
                  <c:v>44.999999999999972</c:v>
                </c:pt>
                <c:pt idx="344">
                  <c:v>18.75</c:v>
                </c:pt>
                <c:pt idx="345">
                  <c:v>41.249999999999922</c:v>
                </c:pt>
                <c:pt idx="346">
                  <c:v>41.250000000000057</c:v>
                </c:pt>
                <c:pt idx="347">
                  <c:v>26.250000000000107</c:v>
                </c:pt>
                <c:pt idx="348">
                  <c:v>41.249999999999922</c:v>
                </c:pt>
                <c:pt idx="349">
                  <c:v>37.5</c:v>
                </c:pt>
                <c:pt idx="350">
                  <c:v>18.75</c:v>
                </c:pt>
                <c:pt idx="351">
                  <c:v>0</c:v>
                </c:pt>
                <c:pt idx="352">
                  <c:v>-7.4999999999999734</c:v>
                </c:pt>
                <c:pt idx="353">
                  <c:v>-7.5000000000001066</c:v>
                </c:pt>
                <c:pt idx="354">
                  <c:v>-3.7500000000000533</c:v>
                </c:pt>
                <c:pt idx="355">
                  <c:v>7.5000000000001066</c:v>
                </c:pt>
                <c:pt idx="356">
                  <c:v>11.250000000000025</c:v>
                </c:pt>
                <c:pt idx="357">
                  <c:v>-3.7500000000000533</c:v>
                </c:pt>
                <c:pt idx="358">
                  <c:v>-48.750000000000028</c:v>
                </c:pt>
                <c:pt idx="359">
                  <c:v>-112.49999999999999</c:v>
                </c:pt>
                <c:pt idx="360">
                  <c:v>-138.74999999999994</c:v>
                </c:pt>
                <c:pt idx="361">
                  <c:v>-116.25000000000006</c:v>
                </c:pt>
                <c:pt idx="362">
                  <c:v>-78.749999999999915</c:v>
                </c:pt>
                <c:pt idx="363">
                  <c:v>-44.999999999999972</c:v>
                </c:pt>
                <c:pt idx="364">
                  <c:v>-15.00000000000008</c:v>
                </c:pt>
                <c:pt idx="365">
                  <c:v>3.7500000000000533</c:v>
                </c:pt>
                <c:pt idx="366">
                  <c:v>18.75</c:v>
                </c:pt>
                <c:pt idx="367">
                  <c:v>48.750000000000028</c:v>
                </c:pt>
                <c:pt idx="368">
                  <c:v>86.250000000000028</c:v>
                </c:pt>
                <c:pt idx="369">
                  <c:v>82.499999999999972</c:v>
                </c:pt>
                <c:pt idx="370">
                  <c:v>37.5</c:v>
                </c:pt>
                <c:pt idx="371">
                  <c:v>-18.75</c:v>
                </c:pt>
                <c:pt idx="372">
                  <c:v>-119.99999999999996</c:v>
                </c:pt>
                <c:pt idx="373">
                  <c:v>-228.75000000000006</c:v>
                </c:pt>
                <c:pt idx="374">
                  <c:v>-258.75</c:v>
                </c:pt>
                <c:pt idx="375">
                  <c:v>-217.49999999999994</c:v>
                </c:pt>
                <c:pt idx="376">
                  <c:v>-157.50000000000003</c:v>
                </c:pt>
                <c:pt idx="377">
                  <c:v>-112.49999999999999</c:v>
                </c:pt>
                <c:pt idx="378">
                  <c:v>-82.499999999999972</c:v>
                </c:pt>
                <c:pt idx="379">
                  <c:v>-63.750000000000007</c:v>
                </c:pt>
                <c:pt idx="380">
                  <c:v>-71.250000000000014</c:v>
                </c:pt>
                <c:pt idx="381">
                  <c:v>-86.25</c:v>
                </c:pt>
                <c:pt idx="382">
                  <c:v>-89.999999999999986</c:v>
                </c:pt>
                <c:pt idx="383">
                  <c:v>-97.500000000000014</c:v>
                </c:pt>
                <c:pt idx="384">
                  <c:v>-105</c:v>
                </c:pt>
                <c:pt idx="385">
                  <c:v>-86.25</c:v>
                </c:pt>
                <c:pt idx="386">
                  <c:v>-33.75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18.75</c:v>
                </c:pt>
                <c:pt idx="392">
                  <c:v>78.75</c:v>
                </c:pt>
                <c:pt idx="393">
                  <c:v>161.25</c:v>
                </c:pt>
                <c:pt idx="394">
                  <c:v>232.50000000000006</c:v>
                </c:pt>
                <c:pt idx="395">
                  <c:v>281.25</c:v>
                </c:pt>
                <c:pt idx="396">
                  <c:v>311.25000000000006</c:v>
                </c:pt>
                <c:pt idx="397">
                  <c:v>322.49999999999994</c:v>
                </c:pt>
                <c:pt idx="398">
                  <c:v>284.99999999999989</c:v>
                </c:pt>
                <c:pt idx="399">
                  <c:v>176.25000000000009</c:v>
                </c:pt>
                <c:pt idx="400">
                  <c:v>52.500000000000078</c:v>
                </c:pt>
                <c:pt idx="401">
                  <c:v>-26.250000000000107</c:v>
                </c:pt>
                <c:pt idx="402">
                  <c:v>-86.250000000000028</c:v>
                </c:pt>
                <c:pt idx="403">
                  <c:v>-123.74999999999989</c:v>
                </c:pt>
                <c:pt idx="404">
                  <c:v>-116.25000000000006</c:v>
                </c:pt>
                <c:pt idx="405">
                  <c:v>-108.75000000000009</c:v>
                </c:pt>
                <c:pt idx="406">
                  <c:v>-119.99999999999996</c:v>
                </c:pt>
                <c:pt idx="407">
                  <c:v>-127.49999999999994</c:v>
                </c:pt>
                <c:pt idx="408">
                  <c:v>-105.00000000000001</c:v>
                </c:pt>
                <c:pt idx="409">
                  <c:v>-52.500000000000007</c:v>
                </c:pt>
                <c:pt idx="410">
                  <c:v>-7.4999999999999734</c:v>
                </c:pt>
                <c:pt idx="411">
                  <c:v>11.249999999999961</c:v>
                </c:pt>
                <c:pt idx="412">
                  <c:v>18.75</c:v>
                </c:pt>
                <c:pt idx="413">
                  <c:v>26.250000000000039</c:v>
                </c:pt>
                <c:pt idx="414">
                  <c:v>52.500000000000007</c:v>
                </c:pt>
                <c:pt idx="415">
                  <c:v>93.749999999999943</c:v>
                </c:pt>
                <c:pt idx="416">
                  <c:v>104.99999999999996</c:v>
                </c:pt>
                <c:pt idx="417">
                  <c:v>63.750000000000107</c:v>
                </c:pt>
                <c:pt idx="418">
                  <c:v>3.7500000000000533</c:v>
                </c:pt>
                <c:pt idx="419">
                  <c:v>-56.249999999999993</c:v>
                </c:pt>
                <c:pt idx="420">
                  <c:v>-82.499999999999972</c:v>
                </c:pt>
                <c:pt idx="421">
                  <c:v>-52.500000000000078</c:v>
                </c:pt>
                <c:pt idx="422">
                  <c:v>-7.5000000000001066</c:v>
                </c:pt>
                <c:pt idx="423">
                  <c:v>37.5</c:v>
                </c:pt>
                <c:pt idx="424">
                  <c:v>101.2500000000001</c:v>
                </c:pt>
                <c:pt idx="425">
                  <c:v>202.50000000000006</c:v>
                </c:pt>
                <c:pt idx="426">
                  <c:v>311.24999999999989</c:v>
                </c:pt>
                <c:pt idx="427">
                  <c:v>337.5</c:v>
                </c:pt>
                <c:pt idx="428">
                  <c:v>224.99999999999997</c:v>
                </c:pt>
                <c:pt idx="429">
                  <c:v>71.249999999999943</c:v>
                </c:pt>
                <c:pt idx="430">
                  <c:v>-22.50000000000005</c:v>
                </c:pt>
                <c:pt idx="431">
                  <c:v>-60.00000000000005</c:v>
                </c:pt>
                <c:pt idx="432">
                  <c:v>-56.249999999999865</c:v>
                </c:pt>
                <c:pt idx="433">
                  <c:v>-29.999999999999893</c:v>
                </c:pt>
                <c:pt idx="434">
                  <c:v>-26.249999999999975</c:v>
                </c:pt>
                <c:pt idx="435">
                  <c:v>-71.250000000000071</c:v>
                </c:pt>
                <c:pt idx="436">
                  <c:v>-146.25000000000009</c:v>
                </c:pt>
                <c:pt idx="437">
                  <c:v>-232.49999999999994</c:v>
                </c:pt>
                <c:pt idx="438">
                  <c:v>-318.75</c:v>
                </c:pt>
                <c:pt idx="439">
                  <c:v>-378.75</c:v>
                </c:pt>
                <c:pt idx="440">
                  <c:v>-393.75</c:v>
                </c:pt>
                <c:pt idx="441">
                  <c:v>-341.25000000000006</c:v>
                </c:pt>
                <c:pt idx="442">
                  <c:v>-240.00000000000003</c:v>
                </c:pt>
                <c:pt idx="443">
                  <c:v>-134.99999999999997</c:v>
                </c:pt>
                <c:pt idx="444">
                  <c:v>-48.75</c:v>
                </c:pt>
                <c:pt idx="445">
                  <c:v>-7.5000000000000009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18.75</c:v>
                </c:pt>
                <c:pt idx="512">
                  <c:v>93.75</c:v>
                </c:pt>
                <c:pt idx="513">
                  <c:v>228.74999999999997</c:v>
                </c:pt>
                <c:pt idx="514">
                  <c:v>348.75</c:v>
                </c:pt>
                <c:pt idx="515">
                  <c:v>382.5</c:v>
                </c:pt>
                <c:pt idx="516">
                  <c:v>326.25</c:v>
                </c:pt>
                <c:pt idx="517">
                  <c:v>191.24999999999991</c:v>
                </c:pt>
                <c:pt idx="518">
                  <c:v>52.49999999999995</c:v>
                </c:pt>
                <c:pt idx="519">
                  <c:v>-22.499999999999922</c:v>
                </c:pt>
                <c:pt idx="520">
                  <c:v>-59.999999999999922</c:v>
                </c:pt>
                <c:pt idx="521">
                  <c:v>-78.750000000000057</c:v>
                </c:pt>
                <c:pt idx="522">
                  <c:v>-93.75</c:v>
                </c:pt>
                <c:pt idx="523">
                  <c:v>-138.74999999999994</c:v>
                </c:pt>
                <c:pt idx="524">
                  <c:v>-221.25</c:v>
                </c:pt>
                <c:pt idx="525">
                  <c:v>-296.25</c:v>
                </c:pt>
                <c:pt idx="526">
                  <c:v>-296.25</c:v>
                </c:pt>
                <c:pt idx="527">
                  <c:v>-209.99999999999997</c:v>
                </c:pt>
                <c:pt idx="528">
                  <c:v>-112.49999999999999</c:v>
                </c:pt>
                <c:pt idx="529">
                  <c:v>-75</c:v>
                </c:pt>
                <c:pt idx="530">
                  <c:v>-37.5</c:v>
                </c:pt>
                <c:pt idx="531">
                  <c:v>0</c:v>
                </c:pt>
                <c:pt idx="532">
                  <c:v>7.5000000000000009</c:v>
                </c:pt>
                <c:pt idx="533">
                  <c:v>45</c:v>
                </c:pt>
                <c:pt idx="534">
                  <c:v>112.49999999999999</c:v>
                </c:pt>
                <c:pt idx="535">
                  <c:v>150</c:v>
                </c:pt>
                <c:pt idx="536">
                  <c:v>187.49999999999997</c:v>
                </c:pt>
                <c:pt idx="537">
                  <c:v>292.5</c:v>
                </c:pt>
                <c:pt idx="538">
                  <c:v>397.5</c:v>
                </c:pt>
                <c:pt idx="539">
                  <c:v>378.75000000000006</c:v>
                </c:pt>
                <c:pt idx="540">
                  <c:v>213.74999999999997</c:v>
                </c:pt>
                <c:pt idx="541">
                  <c:v>52.49999999999995</c:v>
                </c:pt>
                <c:pt idx="542">
                  <c:v>-7.4999999999999734</c:v>
                </c:pt>
                <c:pt idx="543">
                  <c:v>-33.74999999999995</c:v>
                </c:pt>
                <c:pt idx="544">
                  <c:v>-75</c:v>
                </c:pt>
                <c:pt idx="545">
                  <c:v>-131.25</c:v>
                </c:pt>
                <c:pt idx="546">
                  <c:v>-142.50000000000003</c:v>
                </c:pt>
                <c:pt idx="547">
                  <c:v>-108.75000000000009</c:v>
                </c:pt>
                <c:pt idx="548">
                  <c:v>-82.499999999999972</c:v>
                </c:pt>
                <c:pt idx="549">
                  <c:v>-67.499999999999957</c:v>
                </c:pt>
                <c:pt idx="550">
                  <c:v>-60.00000000000005</c:v>
                </c:pt>
                <c:pt idx="551">
                  <c:v>-41.249999999999986</c:v>
                </c:pt>
                <c:pt idx="552">
                  <c:v>-37.5</c:v>
                </c:pt>
                <c:pt idx="553">
                  <c:v>-37.5</c:v>
                </c:pt>
                <c:pt idx="554">
                  <c:v>-22.499999999999986</c:v>
                </c:pt>
                <c:pt idx="555">
                  <c:v>-7.50000000000004</c:v>
                </c:pt>
                <c:pt idx="556">
                  <c:v>7.50000000000004</c:v>
                </c:pt>
                <c:pt idx="557">
                  <c:v>26.250000000000039</c:v>
                </c:pt>
                <c:pt idx="558">
                  <c:v>44.999999999999972</c:v>
                </c:pt>
                <c:pt idx="559">
                  <c:v>101.24999999999997</c:v>
                </c:pt>
                <c:pt idx="560">
                  <c:v>93.75</c:v>
                </c:pt>
                <c:pt idx="561">
                  <c:v>18.75</c:v>
                </c:pt>
                <c:pt idx="562">
                  <c:v>0</c:v>
                </c:pt>
                <c:pt idx="563">
                  <c:v>-59.999999999999979</c:v>
                </c:pt>
                <c:pt idx="564">
                  <c:v>-258.75</c:v>
                </c:pt>
                <c:pt idx="565">
                  <c:v>-397.5</c:v>
                </c:pt>
                <c:pt idx="566">
                  <c:v>-378.75</c:v>
                </c:pt>
                <c:pt idx="567">
                  <c:v>-180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37.5</c:v>
                </c:pt>
                <c:pt idx="601">
                  <c:v>78.75</c:v>
                </c:pt>
                <c:pt idx="602">
                  <c:v>142.5</c:v>
                </c:pt>
                <c:pt idx="603">
                  <c:v>262.5</c:v>
                </c:pt>
                <c:pt idx="604">
                  <c:v>352.49999999999994</c:v>
                </c:pt>
                <c:pt idx="605">
                  <c:v>401.25</c:v>
                </c:pt>
                <c:pt idx="606">
                  <c:v>423.75</c:v>
                </c:pt>
                <c:pt idx="607">
                  <c:v>401.24999999999994</c:v>
                </c:pt>
                <c:pt idx="608">
                  <c:v>348.74999999999989</c:v>
                </c:pt>
                <c:pt idx="609">
                  <c:v>311.24999999999989</c:v>
                </c:pt>
                <c:pt idx="610">
                  <c:v>303.75000000000006</c:v>
                </c:pt>
                <c:pt idx="611">
                  <c:v>285.00000000000006</c:v>
                </c:pt>
                <c:pt idx="612">
                  <c:v>202.49999999999994</c:v>
                </c:pt>
                <c:pt idx="613">
                  <c:v>86.250000000000156</c:v>
                </c:pt>
                <c:pt idx="614">
                  <c:v>7.5000000000001066</c:v>
                </c:pt>
                <c:pt idx="615">
                  <c:v>-11.25000000000016</c:v>
                </c:pt>
                <c:pt idx="616">
                  <c:v>-11.249999999999893</c:v>
                </c:pt>
                <c:pt idx="617">
                  <c:v>-22.50000000000005</c:v>
                </c:pt>
                <c:pt idx="618">
                  <c:v>-45.000000000000099</c:v>
                </c:pt>
                <c:pt idx="619">
                  <c:v>-71.249999999999943</c:v>
                </c:pt>
                <c:pt idx="620">
                  <c:v>-78.750000000000057</c:v>
                </c:pt>
                <c:pt idx="621">
                  <c:v>-56.249999999999993</c:v>
                </c:pt>
                <c:pt idx="622">
                  <c:v>-22.50000000000005</c:v>
                </c:pt>
                <c:pt idx="623">
                  <c:v>3.7500000000000533</c:v>
                </c:pt>
                <c:pt idx="624">
                  <c:v>30.00000000000016</c:v>
                </c:pt>
                <c:pt idx="625">
                  <c:v>45.000000000000099</c:v>
                </c:pt>
                <c:pt idx="626">
                  <c:v>33.74999999999995</c:v>
                </c:pt>
                <c:pt idx="627">
                  <c:v>11.249999999999893</c:v>
                </c:pt>
                <c:pt idx="628">
                  <c:v>0</c:v>
                </c:pt>
                <c:pt idx="629">
                  <c:v>3.7500000000000533</c:v>
                </c:pt>
                <c:pt idx="630">
                  <c:v>26.250000000000107</c:v>
                </c:pt>
                <c:pt idx="631">
                  <c:v>60.00000000000005</c:v>
                </c:pt>
                <c:pt idx="632">
                  <c:v>82.499999999999844</c:v>
                </c:pt>
                <c:pt idx="633">
                  <c:v>97.499999999999787</c:v>
                </c:pt>
                <c:pt idx="634">
                  <c:v>101.2500000000001</c:v>
                </c:pt>
                <c:pt idx="635">
                  <c:v>86.250000000000156</c:v>
                </c:pt>
                <c:pt idx="636">
                  <c:v>52.49999999999995</c:v>
                </c:pt>
                <c:pt idx="637">
                  <c:v>14.999999999999947</c:v>
                </c:pt>
                <c:pt idx="638">
                  <c:v>-3.7500000000000533</c:v>
                </c:pt>
                <c:pt idx="639">
                  <c:v>-11.249999999999893</c:v>
                </c:pt>
                <c:pt idx="640">
                  <c:v>-11.249999999999893</c:v>
                </c:pt>
                <c:pt idx="641">
                  <c:v>14.999999999999947</c:v>
                </c:pt>
                <c:pt idx="642">
                  <c:v>63.749999999999844</c:v>
                </c:pt>
                <c:pt idx="643">
                  <c:v>78.750000000000057</c:v>
                </c:pt>
                <c:pt idx="644">
                  <c:v>45.000000000000099</c:v>
                </c:pt>
                <c:pt idx="645">
                  <c:v>26.24999999999984</c:v>
                </c:pt>
                <c:pt idx="646">
                  <c:v>29.999999999999893</c:v>
                </c:pt>
                <c:pt idx="647">
                  <c:v>30.00000000000016</c:v>
                </c:pt>
                <c:pt idx="648">
                  <c:v>22.50000000000005</c:v>
                </c:pt>
                <c:pt idx="649">
                  <c:v>3.7499999999997868</c:v>
                </c:pt>
                <c:pt idx="650">
                  <c:v>-33.74999999999995</c:v>
                </c:pt>
                <c:pt idx="651">
                  <c:v>-97.499999999999787</c:v>
                </c:pt>
                <c:pt idx="652">
                  <c:v>-146.24999999999994</c:v>
                </c:pt>
                <c:pt idx="653">
                  <c:v>-153.75000000000006</c:v>
                </c:pt>
                <c:pt idx="654">
                  <c:v>-183.74999999999994</c:v>
                </c:pt>
                <c:pt idx="655">
                  <c:v>-258.74999999999994</c:v>
                </c:pt>
                <c:pt idx="656">
                  <c:v>-300</c:v>
                </c:pt>
                <c:pt idx="657">
                  <c:v>-251.25000000000009</c:v>
                </c:pt>
                <c:pt idx="658">
                  <c:v>-183.75000000000023</c:v>
                </c:pt>
                <c:pt idx="659">
                  <c:v>-206.25</c:v>
                </c:pt>
                <c:pt idx="660">
                  <c:v>-311.24999999999989</c:v>
                </c:pt>
                <c:pt idx="661">
                  <c:v>-386.25</c:v>
                </c:pt>
                <c:pt idx="662">
                  <c:v>-397.49999999999994</c:v>
                </c:pt>
                <c:pt idx="663">
                  <c:v>-285</c:v>
                </c:pt>
                <c:pt idx="664">
                  <c:v>-127.50000000000001</c:v>
                </c:pt>
                <c:pt idx="665">
                  <c:v>-22.499999999999986</c:v>
                </c:pt>
                <c:pt idx="666">
                  <c:v>75</c:v>
                </c:pt>
                <c:pt idx="667">
                  <c:v>243.75</c:v>
                </c:pt>
                <c:pt idx="668">
                  <c:v>345</c:v>
                </c:pt>
                <c:pt idx="669">
                  <c:v>337.5</c:v>
                </c:pt>
                <c:pt idx="670">
                  <c:v>330</c:v>
                </c:pt>
                <c:pt idx="671">
                  <c:v>224.99999999999997</c:v>
                </c:pt>
                <c:pt idx="672">
                  <c:v>150</c:v>
                </c:pt>
                <c:pt idx="673">
                  <c:v>150</c:v>
                </c:pt>
                <c:pt idx="674">
                  <c:v>150</c:v>
                </c:pt>
                <c:pt idx="675">
                  <c:v>86.249999999999886</c:v>
                </c:pt>
                <c:pt idx="676">
                  <c:v>18.75</c:v>
                </c:pt>
                <c:pt idx="677">
                  <c:v>-48.749999999999893</c:v>
                </c:pt>
                <c:pt idx="678">
                  <c:v>-179.99999999999989</c:v>
                </c:pt>
                <c:pt idx="679">
                  <c:v>-269.99999999999994</c:v>
                </c:pt>
                <c:pt idx="680">
                  <c:v>-322.50000000000006</c:v>
                </c:pt>
                <c:pt idx="681">
                  <c:v>-337.5</c:v>
                </c:pt>
                <c:pt idx="682">
                  <c:v>-224.99999999999997</c:v>
                </c:pt>
                <c:pt idx="683">
                  <c:v>-146.25000000000009</c:v>
                </c:pt>
                <c:pt idx="684">
                  <c:v>-82.500000000000114</c:v>
                </c:pt>
                <c:pt idx="685">
                  <c:v>90.000000000000085</c:v>
                </c:pt>
                <c:pt idx="686">
                  <c:v>187.5</c:v>
                </c:pt>
                <c:pt idx="687">
                  <c:v>172.49999999999991</c:v>
                </c:pt>
                <c:pt idx="688">
                  <c:v>168.75</c:v>
                </c:pt>
                <c:pt idx="689">
                  <c:v>165.00000000000009</c:v>
                </c:pt>
                <c:pt idx="690">
                  <c:v>93.75</c:v>
                </c:pt>
                <c:pt idx="691">
                  <c:v>30.000000000000025</c:v>
                </c:pt>
                <c:pt idx="692">
                  <c:v>33.750000000000085</c:v>
                </c:pt>
                <c:pt idx="693">
                  <c:v>60.00000000000005</c:v>
                </c:pt>
                <c:pt idx="694">
                  <c:v>52.500000000000078</c:v>
                </c:pt>
                <c:pt idx="695">
                  <c:v>-11.25000000000016</c:v>
                </c:pt>
                <c:pt idx="696">
                  <c:v>-183.75000000000006</c:v>
                </c:pt>
                <c:pt idx="697">
                  <c:v>-247.49999999999989</c:v>
                </c:pt>
                <c:pt idx="698">
                  <c:v>-194.99999999999997</c:v>
                </c:pt>
                <c:pt idx="699">
                  <c:v>-150</c:v>
                </c:pt>
                <c:pt idx="700">
                  <c:v>-71.250000000000071</c:v>
                </c:pt>
                <c:pt idx="701">
                  <c:v>-30.000000000000025</c:v>
                </c:pt>
                <c:pt idx="702">
                  <c:v>-7.4999999999999734</c:v>
                </c:pt>
                <c:pt idx="703">
                  <c:v>-3.7500000000000533</c:v>
                </c:pt>
                <c:pt idx="704">
                  <c:v>-41.250000000000057</c:v>
                </c:pt>
                <c:pt idx="705">
                  <c:v>-112.49999999999999</c:v>
                </c:pt>
                <c:pt idx="706">
                  <c:v>-179.99999999999997</c:v>
                </c:pt>
                <c:pt idx="707">
                  <c:v>-191.24999999999991</c:v>
                </c:pt>
                <c:pt idx="708">
                  <c:v>-116.24999999999997</c:v>
                </c:pt>
                <c:pt idx="709">
                  <c:v>14.999999999999947</c:v>
                </c:pt>
                <c:pt idx="710">
                  <c:v>191.25000000000003</c:v>
                </c:pt>
                <c:pt idx="711">
                  <c:v>296.25000000000011</c:v>
                </c:pt>
                <c:pt idx="712">
                  <c:v>176.24999999999997</c:v>
                </c:pt>
                <c:pt idx="713">
                  <c:v>3.7499999999999201</c:v>
                </c:pt>
                <c:pt idx="714">
                  <c:v>-123.75000000000003</c:v>
                </c:pt>
                <c:pt idx="715">
                  <c:v>-273.74999999999994</c:v>
                </c:pt>
                <c:pt idx="716">
                  <c:v>-243.75</c:v>
                </c:pt>
                <c:pt idx="717">
                  <c:v>-71.250000000000014</c:v>
                </c:pt>
                <c:pt idx="718">
                  <c:v>37.5</c:v>
                </c:pt>
                <c:pt idx="719">
                  <c:v>150</c:v>
                </c:pt>
                <c:pt idx="720">
                  <c:v>206.25</c:v>
                </c:pt>
                <c:pt idx="721">
                  <c:v>172.50000000000006</c:v>
                </c:pt>
                <c:pt idx="722">
                  <c:v>150</c:v>
                </c:pt>
                <c:pt idx="723">
                  <c:v>127.49999999999994</c:v>
                </c:pt>
                <c:pt idx="724">
                  <c:v>153.75000000000006</c:v>
                </c:pt>
                <c:pt idx="725">
                  <c:v>221.24999999999994</c:v>
                </c:pt>
                <c:pt idx="726">
                  <c:v>307.49999999999983</c:v>
                </c:pt>
                <c:pt idx="727">
                  <c:v>296.24999999999994</c:v>
                </c:pt>
                <c:pt idx="728">
                  <c:v>202.5000000000002</c:v>
                </c:pt>
                <c:pt idx="729">
                  <c:v>142.50000000000014</c:v>
                </c:pt>
                <c:pt idx="730">
                  <c:v>63.749999999999844</c:v>
                </c:pt>
                <c:pt idx="731">
                  <c:v>14.999999999999947</c:v>
                </c:pt>
                <c:pt idx="732">
                  <c:v>11.25000000000016</c:v>
                </c:pt>
                <c:pt idx="733">
                  <c:v>14.999999999999947</c:v>
                </c:pt>
                <c:pt idx="734">
                  <c:v>18.75</c:v>
                </c:pt>
                <c:pt idx="735">
                  <c:v>26.250000000000107</c:v>
                </c:pt>
                <c:pt idx="736">
                  <c:v>37.5</c:v>
                </c:pt>
                <c:pt idx="737">
                  <c:v>33.74999999999995</c:v>
                </c:pt>
                <c:pt idx="738">
                  <c:v>14.999999999999947</c:v>
                </c:pt>
                <c:pt idx="739">
                  <c:v>48.749999999999893</c:v>
                </c:pt>
                <c:pt idx="740">
                  <c:v>86.249999999999886</c:v>
                </c:pt>
                <c:pt idx="741">
                  <c:v>71.250000000000213</c:v>
                </c:pt>
                <c:pt idx="742">
                  <c:v>33.74999999999995</c:v>
                </c:pt>
                <c:pt idx="743">
                  <c:v>7.4999999999998401</c:v>
                </c:pt>
                <c:pt idx="744">
                  <c:v>3.7500000000000533</c:v>
                </c:pt>
                <c:pt idx="745">
                  <c:v>3.7500000000000533</c:v>
                </c:pt>
                <c:pt idx="746">
                  <c:v>18.75</c:v>
                </c:pt>
                <c:pt idx="747">
                  <c:v>41.250000000000057</c:v>
                </c:pt>
                <c:pt idx="748">
                  <c:v>56.249999999999993</c:v>
                </c:pt>
                <c:pt idx="749">
                  <c:v>44.999999999999844</c:v>
                </c:pt>
                <c:pt idx="750">
                  <c:v>14.999999999999947</c:v>
                </c:pt>
                <c:pt idx="751">
                  <c:v>-3.7499999999997868</c:v>
                </c:pt>
                <c:pt idx="752">
                  <c:v>-18.75</c:v>
                </c:pt>
                <c:pt idx="753">
                  <c:v>-45.000000000000099</c:v>
                </c:pt>
                <c:pt idx="754">
                  <c:v>-63.749999999999844</c:v>
                </c:pt>
                <c:pt idx="755">
                  <c:v>-82.500000000000114</c:v>
                </c:pt>
                <c:pt idx="756">
                  <c:v>-146.24999999999994</c:v>
                </c:pt>
                <c:pt idx="757">
                  <c:v>-262.5</c:v>
                </c:pt>
                <c:pt idx="758">
                  <c:v>-360.00000000000006</c:v>
                </c:pt>
                <c:pt idx="759">
                  <c:v>-386.24999999999989</c:v>
                </c:pt>
                <c:pt idx="760">
                  <c:v>-390.00000000000006</c:v>
                </c:pt>
                <c:pt idx="761">
                  <c:v>-397.5</c:v>
                </c:pt>
                <c:pt idx="762">
                  <c:v>-352.49999999999994</c:v>
                </c:pt>
                <c:pt idx="763">
                  <c:v>-239.99999999999991</c:v>
                </c:pt>
                <c:pt idx="764">
                  <c:v>-56.249999999999993</c:v>
                </c:pt>
                <c:pt idx="765">
                  <c:v>150</c:v>
                </c:pt>
                <c:pt idx="766">
                  <c:v>236.25000000000003</c:v>
                </c:pt>
                <c:pt idx="767">
                  <c:v>239.99999999999991</c:v>
                </c:pt>
                <c:pt idx="768">
                  <c:v>243.75</c:v>
                </c:pt>
                <c:pt idx="769">
                  <c:v>288.75000000000011</c:v>
                </c:pt>
                <c:pt idx="770">
                  <c:v>363.74999999999983</c:v>
                </c:pt>
                <c:pt idx="771">
                  <c:v>367.49999999999989</c:v>
                </c:pt>
                <c:pt idx="772">
                  <c:v>345.00000000000011</c:v>
                </c:pt>
                <c:pt idx="773">
                  <c:v>285.00000000000006</c:v>
                </c:pt>
                <c:pt idx="774">
                  <c:v>239.99999999999991</c:v>
                </c:pt>
                <c:pt idx="775">
                  <c:v>247.50000000000006</c:v>
                </c:pt>
                <c:pt idx="776">
                  <c:v>202.49999999999994</c:v>
                </c:pt>
                <c:pt idx="777">
                  <c:v>150</c:v>
                </c:pt>
                <c:pt idx="778">
                  <c:v>131.25</c:v>
                </c:pt>
                <c:pt idx="779">
                  <c:v>112.49999999999999</c:v>
                </c:pt>
                <c:pt idx="780">
                  <c:v>86.250000000000156</c:v>
                </c:pt>
                <c:pt idx="781">
                  <c:v>63.749999999999844</c:v>
                </c:pt>
                <c:pt idx="782">
                  <c:v>44.999999999999844</c:v>
                </c:pt>
                <c:pt idx="783">
                  <c:v>30.00000000000016</c:v>
                </c:pt>
                <c:pt idx="784">
                  <c:v>26.250000000000107</c:v>
                </c:pt>
                <c:pt idx="785">
                  <c:v>41.250000000000057</c:v>
                </c:pt>
                <c:pt idx="786">
                  <c:v>45.000000000000099</c:v>
                </c:pt>
                <c:pt idx="787">
                  <c:v>22.499999999999787</c:v>
                </c:pt>
                <c:pt idx="788">
                  <c:v>3.7499999999997868</c:v>
                </c:pt>
                <c:pt idx="789">
                  <c:v>3.7500000000003197</c:v>
                </c:pt>
                <c:pt idx="790">
                  <c:v>15.000000000000213</c:v>
                </c:pt>
                <c:pt idx="791">
                  <c:v>22.499999999999787</c:v>
                </c:pt>
                <c:pt idx="792">
                  <c:v>-3.7500000000003197</c:v>
                </c:pt>
                <c:pt idx="793">
                  <c:v>-93.75</c:v>
                </c:pt>
                <c:pt idx="794">
                  <c:v>-221.24999999999966</c:v>
                </c:pt>
                <c:pt idx="795">
                  <c:v>-333.74999999999994</c:v>
                </c:pt>
                <c:pt idx="796">
                  <c:v>-390.00000000000023</c:v>
                </c:pt>
                <c:pt idx="797">
                  <c:v>-363.75000000000011</c:v>
                </c:pt>
                <c:pt idx="798">
                  <c:v>-262.5</c:v>
                </c:pt>
                <c:pt idx="799">
                  <c:v>-131.25</c:v>
                </c:pt>
                <c:pt idx="800">
                  <c:v>-37.5</c:v>
                </c:pt>
                <c:pt idx="801">
                  <c:v>26.250000000000107</c:v>
                </c:pt>
                <c:pt idx="802">
                  <c:v>127.50000000000021</c:v>
                </c:pt>
                <c:pt idx="803">
                  <c:v>236.24999999999989</c:v>
                </c:pt>
                <c:pt idx="804">
                  <c:v>251.24999999999983</c:v>
                </c:pt>
                <c:pt idx="805">
                  <c:v>161.25000000000014</c:v>
                </c:pt>
                <c:pt idx="806">
                  <c:v>60.00000000000005</c:v>
                </c:pt>
                <c:pt idx="807">
                  <c:v>-7.5000000000001066</c:v>
                </c:pt>
                <c:pt idx="808">
                  <c:v>-63.750000000000107</c:v>
                </c:pt>
                <c:pt idx="809">
                  <c:v>-104.9999999999999</c:v>
                </c:pt>
                <c:pt idx="810">
                  <c:v>-146.24999999999994</c:v>
                </c:pt>
                <c:pt idx="811">
                  <c:v>-224.99999999999997</c:v>
                </c:pt>
                <c:pt idx="812">
                  <c:v>-288.74999999999983</c:v>
                </c:pt>
                <c:pt idx="813">
                  <c:v>-307.50000000000011</c:v>
                </c:pt>
                <c:pt idx="814">
                  <c:v>-322.50000000000006</c:v>
                </c:pt>
                <c:pt idx="815">
                  <c:v>-345</c:v>
                </c:pt>
                <c:pt idx="816">
                  <c:v>-345.00000000000011</c:v>
                </c:pt>
                <c:pt idx="817">
                  <c:v>-311.25000000000006</c:v>
                </c:pt>
                <c:pt idx="818">
                  <c:v>-183.74999999999994</c:v>
                </c:pt>
                <c:pt idx="819">
                  <c:v>0</c:v>
                </c:pt>
                <c:pt idx="820">
                  <c:v>164.99999999999994</c:v>
                </c:pt>
                <c:pt idx="821">
                  <c:v>255.00000000000003</c:v>
                </c:pt>
                <c:pt idx="822">
                  <c:v>243.75</c:v>
                </c:pt>
                <c:pt idx="823">
                  <c:v>224.99999999999997</c:v>
                </c:pt>
                <c:pt idx="824">
                  <c:v>191.25000000000003</c:v>
                </c:pt>
                <c:pt idx="825">
                  <c:v>161.25000000000003</c:v>
                </c:pt>
                <c:pt idx="826">
                  <c:v>153.75000000000006</c:v>
                </c:pt>
                <c:pt idx="827">
                  <c:v>142.49999999999989</c:v>
                </c:pt>
                <c:pt idx="828">
                  <c:v>161.24999999999989</c:v>
                </c:pt>
                <c:pt idx="829">
                  <c:v>191.25000000000003</c:v>
                </c:pt>
                <c:pt idx="830">
                  <c:v>183.74999999999994</c:v>
                </c:pt>
                <c:pt idx="831">
                  <c:v>138.75000000000011</c:v>
                </c:pt>
                <c:pt idx="832">
                  <c:v>71.250000000000213</c:v>
                </c:pt>
                <c:pt idx="833">
                  <c:v>37.5</c:v>
                </c:pt>
                <c:pt idx="834">
                  <c:v>41.249999999999787</c:v>
                </c:pt>
                <c:pt idx="835">
                  <c:v>41.249999999999787</c:v>
                </c:pt>
                <c:pt idx="836">
                  <c:v>33.750000000000213</c:v>
                </c:pt>
                <c:pt idx="837">
                  <c:v>41.250000000000057</c:v>
                </c:pt>
                <c:pt idx="838">
                  <c:v>59.999999999999787</c:v>
                </c:pt>
                <c:pt idx="839">
                  <c:v>60.00000000000005</c:v>
                </c:pt>
                <c:pt idx="840">
                  <c:v>56.249999999999993</c:v>
                </c:pt>
                <c:pt idx="841">
                  <c:v>75</c:v>
                </c:pt>
                <c:pt idx="842">
                  <c:v>90.000000000000199</c:v>
                </c:pt>
                <c:pt idx="843">
                  <c:v>75</c:v>
                </c:pt>
                <c:pt idx="844">
                  <c:v>41.249999999999787</c:v>
                </c:pt>
                <c:pt idx="845">
                  <c:v>18.75</c:v>
                </c:pt>
                <c:pt idx="846">
                  <c:v>15.000000000000213</c:v>
                </c:pt>
                <c:pt idx="847">
                  <c:v>26.250000000000107</c:v>
                </c:pt>
                <c:pt idx="848">
                  <c:v>56.249999999999993</c:v>
                </c:pt>
                <c:pt idx="849">
                  <c:v>89.999999999999943</c:v>
                </c:pt>
                <c:pt idx="850">
                  <c:v>89.999999999999943</c:v>
                </c:pt>
                <c:pt idx="851">
                  <c:v>60.00000000000005</c:v>
                </c:pt>
                <c:pt idx="852">
                  <c:v>44.999999999999844</c:v>
                </c:pt>
                <c:pt idx="853">
                  <c:v>44.999999999999844</c:v>
                </c:pt>
                <c:pt idx="854">
                  <c:v>37.5</c:v>
                </c:pt>
                <c:pt idx="855">
                  <c:v>18.75</c:v>
                </c:pt>
                <c:pt idx="856">
                  <c:v>7.5000000000001066</c:v>
                </c:pt>
                <c:pt idx="857">
                  <c:v>41.250000000000057</c:v>
                </c:pt>
                <c:pt idx="858">
                  <c:v>86.249999999999886</c:v>
                </c:pt>
                <c:pt idx="859">
                  <c:v>86.249999999999886</c:v>
                </c:pt>
                <c:pt idx="860">
                  <c:v>60.00000000000032</c:v>
                </c:pt>
                <c:pt idx="861">
                  <c:v>75</c:v>
                </c:pt>
                <c:pt idx="862">
                  <c:v>138.74999999999957</c:v>
                </c:pt>
                <c:pt idx="863">
                  <c:v>131.25</c:v>
                </c:pt>
                <c:pt idx="864">
                  <c:v>63.750000000000107</c:v>
                </c:pt>
                <c:pt idx="865">
                  <c:v>41.25000000000032</c:v>
                </c:pt>
                <c:pt idx="866">
                  <c:v>67.499999999999901</c:v>
                </c:pt>
                <c:pt idx="867">
                  <c:v>97.499999999999787</c:v>
                </c:pt>
                <c:pt idx="868">
                  <c:v>75</c:v>
                </c:pt>
                <c:pt idx="869">
                  <c:v>18.75</c:v>
                </c:pt>
                <c:pt idx="870">
                  <c:v>-14.99999999999968</c:v>
                </c:pt>
                <c:pt idx="871">
                  <c:v>-26.250000000000107</c:v>
                </c:pt>
                <c:pt idx="872">
                  <c:v>-29.999999999999893</c:v>
                </c:pt>
                <c:pt idx="873">
                  <c:v>-37.5</c:v>
                </c:pt>
                <c:pt idx="874">
                  <c:v>-56.249999999999993</c:v>
                </c:pt>
                <c:pt idx="875">
                  <c:v>-78.749999999999787</c:v>
                </c:pt>
                <c:pt idx="876">
                  <c:v>-97.500000000000313</c:v>
                </c:pt>
                <c:pt idx="877">
                  <c:v>-86.249999999999886</c:v>
                </c:pt>
                <c:pt idx="878">
                  <c:v>-48.749999999999893</c:v>
                </c:pt>
                <c:pt idx="879">
                  <c:v>-15.000000000000213</c:v>
                </c:pt>
                <c:pt idx="880">
                  <c:v>-37.5</c:v>
                </c:pt>
                <c:pt idx="881">
                  <c:v>-75</c:v>
                </c:pt>
                <c:pt idx="882">
                  <c:v>-37.5</c:v>
                </c:pt>
                <c:pt idx="883">
                  <c:v>0</c:v>
                </c:pt>
                <c:pt idx="884">
                  <c:v>3.7499999999997868</c:v>
                </c:pt>
                <c:pt idx="885">
                  <c:v>15.000000000000213</c:v>
                </c:pt>
                <c:pt idx="886">
                  <c:v>18.75</c:v>
                </c:pt>
                <c:pt idx="887">
                  <c:v>11.249999999999893</c:v>
                </c:pt>
                <c:pt idx="888">
                  <c:v>-3.7499999999997868</c:v>
                </c:pt>
                <c:pt idx="889">
                  <c:v>-22.50000000000032</c:v>
                </c:pt>
                <c:pt idx="890">
                  <c:v>-45.000000000000099</c:v>
                </c:pt>
                <c:pt idx="891">
                  <c:v>-71.249999999999673</c:v>
                </c:pt>
                <c:pt idx="892">
                  <c:v>-93.75</c:v>
                </c:pt>
                <c:pt idx="893">
                  <c:v>-97.500000000000057</c:v>
                </c:pt>
                <c:pt idx="894">
                  <c:v>-82.499999999999844</c:v>
                </c:pt>
                <c:pt idx="895">
                  <c:v>-56.249999999999993</c:v>
                </c:pt>
                <c:pt idx="896">
                  <c:v>-26.250000000000107</c:v>
                </c:pt>
                <c:pt idx="897">
                  <c:v>-7.5000000000001066</c:v>
                </c:pt>
                <c:pt idx="898">
                  <c:v>-3.7500000000000533</c:v>
                </c:pt>
                <c:pt idx="899">
                  <c:v>-14.999999999999947</c:v>
                </c:pt>
                <c:pt idx="900">
                  <c:v>-33.74999999999995</c:v>
                </c:pt>
                <c:pt idx="901">
                  <c:v>-67.499999999999901</c:v>
                </c:pt>
                <c:pt idx="902">
                  <c:v>-236.24999999999989</c:v>
                </c:pt>
                <c:pt idx="903">
                  <c:v>-390.00000000000023</c:v>
                </c:pt>
                <c:pt idx="904">
                  <c:v>-363.75000000000011</c:v>
                </c:pt>
                <c:pt idx="905">
                  <c:v>-262.5</c:v>
                </c:pt>
                <c:pt idx="906">
                  <c:v>-131.25</c:v>
                </c:pt>
                <c:pt idx="907">
                  <c:v>-37.5</c:v>
                </c:pt>
                <c:pt idx="908">
                  <c:v>26.250000000000107</c:v>
                </c:pt>
                <c:pt idx="909">
                  <c:v>127.50000000000021</c:v>
                </c:pt>
                <c:pt idx="910">
                  <c:v>236.24999999999989</c:v>
                </c:pt>
                <c:pt idx="911">
                  <c:v>251.24999999999983</c:v>
                </c:pt>
                <c:pt idx="912">
                  <c:v>161.25000000000014</c:v>
                </c:pt>
                <c:pt idx="913">
                  <c:v>97.500000000000057</c:v>
                </c:pt>
                <c:pt idx="914">
                  <c:v>161.24999999999989</c:v>
                </c:pt>
                <c:pt idx="915">
                  <c:v>153.75000000000006</c:v>
                </c:pt>
                <c:pt idx="916">
                  <c:v>82.500000000000114</c:v>
                </c:pt>
                <c:pt idx="917">
                  <c:v>33.74999999999995</c:v>
                </c:pt>
                <c:pt idx="918">
                  <c:v>-3.7500000000000533</c:v>
                </c:pt>
                <c:pt idx="919">
                  <c:v>18.75</c:v>
                </c:pt>
                <c:pt idx="920">
                  <c:v>52.49999999999995</c:v>
                </c:pt>
                <c:pt idx="921">
                  <c:v>104.9999999999999</c:v>
                </c:pt>
                <c:pt idx="922">
                  <c:v>127.49999999999994</c:v>
                </c:pt>
                <c:pt idx="923">
                  <c:v>104.9999999999999</c:v>
                </c:pt>
                <c:pt idx="924">
                  <c:v>7.4999999999998401</c:v>
                </c:pt>
                <c:pt idx="925">
                  <c:v>-89.999999999999687</c:v>
                </c:pt>
                <c:pt idx="926">
                  <c:v>-78.749999999999787</c:v>
                </c:pt>
                <c:pt idx="927">
                  <c:v>-52.500000000000213</c:v>
                </c:pt>
                <c:pt idx="928">
                  <c:v>-41.250000000000057</c:v>
                </c:pt>
                <c:pt idx="929">
                  <c:v>-29.999999999999893</c:v>
                </c:pt>
                <c:pt idx="930">
                  <c:v>-26.24999999999984</c:v>
                </c:pt>
                <c:pt idx="931">
                  <c:v>-26.250000000000107</c:v>
                </c:pt>
                <c:pt idx="932">
                  <c:v>-30.00000000000016</c:v>
                </c:pt>
                <c:pt idx="933">
                  <c:v>-44.999999999999844</c:v>
                </c:pt>
                <c:pt idx="934">
                  <c:v>-71.249999999999943</c:v>
                </c:pt>
                <c:pt idx="935">
                  <c:v>-75</c:v>
                </c:pt>
                <c:pt idx="936">
                  <c:v>-56.249999999999993</c:v>
                </c:pt>
                <c:pt idx="937">
                  <c:v>-41.250000000000057</c:v>
                </c:pt>
                <c:pt idx="938">
                  <c:v>-37.5</c:v>
                </c:pt>
                <c:pt idx="939">
                  <c:v>-41.250000000000057</c:v>
                </c:pt>
                <c:pt idx="940">
                  <c:v>-33.74999999999995</c:v>
                </c:pt>
                <c:pt idx="941">
                  <c:v>-14.999999999999947</c:v>
                </c:pt>
                <c:pt idx="942">
                  <c:v>-7.5000000000001066</c:v>
                </c:pt>
                <c:pt idx="943">
                  <c:v>-3.7500000000000533</c:v>
                </c:pt>
                <c:pt idx="944">
                  <c:v>3.7500000000000533</c:v>
                </c:pt>
                <c:pt idx="945">
                  <c:v>11.25000000000016</c:v>
                </c:pt>
                <c:pt idx="946">
                  <c:v>37.5</c:v>
                </c:pt>
                <c:pt idx="947">
                  <c:v>59.999999999999787</c:v>
                </c:pt>
                <c:pt idx="948">
                  <c:v>45.000000000000099</c:v>
                </c:pt>
                <c:pt idx="949">
                  <c:v>11.25000000000016</c:v>
                </c:pt>
                <c:pt idx="950">
                  <c:v>-41.250000000000057</c:v>
                </c:pt>
                <c:pt idx="951">
                  <c:v>-127.49999999999994</c:v>
                </c:pt>
                <c:pt idx="952">
                  <c:v>-251.25000000000009</c:v>
                </c:pt>
                <c:pt idx="953">
                  <c:v>-360.00000000000006</c:v>
                </c:pt>
                <c:pt idx="954">
                  <c:v>-397.5</c:v>
                </c:pt>
                <c:pt idx="955">
                  <c:v>-397.5</c:v>
                </c:pt>
                <c:pt idx="956">
                  <c:v>-397.49999999999989</c:v>
                </c:pt>
                <c:pt idx="957">
                  <c:v>-277.49999999999989</c:v>
                </c:pt>
                <c:pt idx="958">
                  <c:v>-44.999999999999972</c:v>
                </c:pt>
                <c:pt idx="959">
                  <c:v>157.49999999999997</c:v>
                </c:pt>
                <c:pt idx="960">
                  <c:v>322.50000000000006</c:v>
                </c:pt>
                <c:pt idx="961">
                  <c:v>416.24999999999989</c:v>
                </c:pt>
                <c:pt idx="962">
                  <c:v>401.24999999999983</c:v>
                </c:pt>
                <c:pt idx="963">
                  <c:v>322.50000000000006</c:v>
                </c:pt>
                <c:pt idx="964">
                  <c:v>217.50000000000017</c:v>
                </c:pt>
                <c:pt idx="965">
                  <c:v>116.25000000000006</c:v>
                </c:pt>
                <c:pt idx="966">
                  <c:v>41.250000000000057</c:v>
                </c:pt>
                <c:pt idx="967">
                  <c:v>0</c:v>
                </c:pt>
                <c:pt idx="968">
                  <c:v>-18.75</c:v>
                </c:pt>
                <c:pt idx="969">
                  <c:v>-45.000000000000099</c:v>
                </c:pt>
                <c:pt idx="970">
                  <c:v>-93.75</c:v>
                </c:pt>
                <c:pt idx="971">
                  <c:v>-187.5</c:v>
                </c:pt>
                <c:pt idx="972">
                  <c:v>-322.50000000000006</c:v>
                </c:pt>
                <c:pt idx="973">
                  <c:v>-397.5</c:v>
                </c:pt>
                <c:pt idx="974">
                  <c:v>-397.5</c:v>
                </c:pt>
                <c:pt idx="975">
                  <c:v>-397.49999999999989</c:v>
                </c:pt>
                <c:pt idx="976">
                  <c:v>-401.24999999999994</c:v>
                </c:pt>
                <c:pt idx="977">
                  <c:v>-326.25</c:v>
                </c:pt>
                <c:pt idx="978">
                  <c:v>-228.75000000000006</c:v>
                </c:pt>
                <c:pt idx="979">
                  <c:v>-198.75</c:v>
                </c:pt>
                <c:pt idx="980">
                  <c:v>-164.99999999999994</c:v>
                </c:pt>
                <c:pt idx="981">
                  <c:v>-131.24999999999997</c:v>
                </c:pt>
                <c:pt idx="982">
                  <c:v>-123.75000000000003</c:v>
                </c:pt>
                <c:pt idx="983">
                  <c:v>-150</c:v>
                </c:pt>
                <c:pt idx="984">
                  <c:v>-165</c:v>
                </c:pt>
                <c:pt idx="985">
                  <c:v>-120.00000000000001</c:v>
                </c:pt>
                <c:pt idx="986">
                  <c:v>-41.25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30.000000000000004</c:v>
                </c:pt>
                <c:pt idx="1027">
                  <c:v>135</c:v>
                </c:pt>
                <c:pt idx="1028">
                  <c:v>292.5</c:v>
                </c:pt>
                <c:pt idx="1029">
                  <c:v>412.5</c:v>
                </c:pt>
                <c:pt idx="1030">
                  <c:v>427.5</c:v>
                </c:pt>
                <c:pt idx="1031">
                  <c:v>367.49999999999994</c:v>
                </c:pt>
                <c:pt idx="1032">
                  <c:v>307.5</c:v>
                </c:pt>
                <c:pt idx="1033">
                  <c:v>273.75000000000006</c:v>
                </c:pt>
                <c:pt idx="1034">
                  <c:v>255.00000000000003</c:v>
                </c:pt>
                <c:pt idx="1035">
                  <c:v>221.25000000000009</c:v>
                </c:pt>
                <c:pt idx="1036">
                  <c:v>176.25000000000009</c:v>
                </c:pt>
                <c:pt idx="1037">
                  <c:v>146.24999999999994</c:v>
                </c:pt>
                <c:pt idx="1038">
                  <c:v>146.24999999999994</c:v>
                </c:pt>
                <c:pt idx="1039">
                  <c:v>168.75</c:v>
                </c:pt>
                <c:pt idx="1040">
                  <c:v>179.99999999999989</c:v>
                </c:pt>
                <c:pt idx="1041">
                  <c:v>168.75</c:v>
                </c:pt>
                <c:pt idx="1042">
                  <c:v>131.25</c:v>
                </c:pt>
                <c:pt idx="1043">
                  <c:v>78.750000000000057</c:v>
                </c:pt>
                <c:pt idx="1044">
                  <c:v>33.74999999999995</c:v>
                </c:pt>
                <c:pt idx="1045">
                  <c:v>11.249999999999893</c:v>
                </c:pt>
                <c:pt idx="1046">
                  <c:v>11.25000000000016</c:v>
                </c:pt>
                <c:pt idx="1047">
                  <c:v>14.999999999999947</c:v>
                </c:pt>
                <c:pt idx="1048">
                  <c:v>0</c:v>
                </c:pt>
                <c:pt idx="1049">
                  <c:v>-37.5</c:v>
                </c:pt>
                <c:pt idx="1050">
                  <c:v>-89.999999999999943</c:v>
                </c:pt>
                <c:pt idx="1051">
                  <c:v>-131.25</c:v>
                </c:pt>
                <c:pt idx="1052">
                  <c:v>-157.50000000000011</c:v>
                </c:pt>
                <c:pt idx="1053">
                  <c:v>-187.5</c:v>
                </c:pt>
                <c:pt idx="1054">
                  <c:v>-232.50000000000011</c:v>
                </c:pt>
                <c:pt idx="1055">
                  <c:v>-292.49999999999989</c:v>
                </c:pt>
                <c:pt idx="1056">
                  <c:v>-359.99999999999994</c:v>
                </c:pt>
                <c:pt idx="1057">
                  <c:v>-397.5</c:v>
                </c:pt>
                <c:pt idx="1058">
                  <c:v>-363.74999999999994</c:v>
                </c:pt>
                <c:pt idx="1059">
                  <c:v>-326.25</c:v>
                </c:pt>
                <c:pt idx="1060">
                  <c:v>-285</c:v>
                </c:pt>
                <c:pt idx="1061">
                  <c:v>-176.24999999999997</c:v>
                </c:pt>
                <c:pt idx="1062">
                  <c:v>-48.750000000000028</c:v>
                </c:pt>
                <c:pt idx="1063">
                  <c:v>30.000000000000025</c:v>
                </c:pt>
                <c:pt idx="1064">
                  <c:v>131.25</c:v>
                </c:pt>
                <c:pt idx="1065">
                  <c:v>266.24999999999994</c:v>
                </c:pt>
                <c:pt idx="1066">
                  <c:v>292.5</c:v>
                </c:pt>
                <c:pt idx="1067">
                  <c:v>176.25000000000009</c:v>
                </c:pt>
                <c:pt idx="1068">
                  <c:v>67.500000000000028</c:v>
                </c:pt>
                <c:pt idx="1069">
                  <c:v>67.499999999999901</c:v>
                </c:pt>
                <c:pt idx="1070">
                  <c:v>135.00000000000006</c:v>
                </c:pt>
                <c:pt idx="1071">
                  <c:v>202.50000000000006</c:v>
                </c:pt>
                <c:pt idx="1072">
                  <c:v>243.74999999999986</c:v>
                </c:pt>
                <c:pt idx="1073">
                  <c:v>288.75</c:v>
                </c:pt>
                <c:pt idx="1074">
                  <c:v>345.00000000000011</c:v>
                </c:pt>
                <c:pt idx="1075">
                  <c:v>367.49999999999989</c:v>
                </c:pt>
                <c:pt idx="1076">
                  <c:v>329.99999999999989</c:v>
                </c:pt>
                <c:pt idx="1077">
                  <c:v>266.25000000000006</c:v>
                </c:pt>
                <c:pt idx="1078">
                  <c:v>210.00000000000003</c:v>
                </c:pt>
                <c:pt idx="1079">
                  <c:v>180.00000000000017</c:v>
                </c:pt>
                <c:pt idx="1080">
                  <c:v>138.75000000000011</c:v>
                </c:pt>
                <c:pt idx="1081">
                  <c:v>67.499999999999901</c:v>
                </c:pt>
                <c:pt idx="1082">
                  <c:v>-3.7500000000000533</c:v>
                </c:pt>
                <c:pt idx="1083">
                  <c:v>-78.750000000000057</c:v>
                </c:pt>
                <c:pt idx="1084">
                  <c:v>-120.0000000000001</c:v>
                </c:pt>
                <c:pt idx="1085">
                  <c:v>-86.249999999999886</c:v>
                </c:pt>
                <c:pt idx="1086">
                  <c:v>-26.24999999999984</c:v>
                </c:pt>
                <c:pt idx="1087">
                  <c:v>3.7500000000000533</c:v>
                </c:pt>
                <c:pt idx="1088">
                  <c:v>7.4999999999998401</c:v>
                </c:pt>
                <c:pt idx="1089">
                  <c:v>3.7499999999997868</c:v>
                </c:pt>
                <c:pt idx="1090">
                  <c:v>0</c:v>
                </c:pt>
                <c:pt idx="1091">
                  <c:v>11.25000000000016</c:v>
                </c:pt>
                <c:pt idx="1092">
                  <c:v>48.750000000000156</c:v>
                </c:pt>
                <c:pt idx="1093">
                  <c:v>97.500000000000057</c:v>
                </c:pt>
                <c:pt idx="1094">
                  <c:v>108.74999999999994</c:v>
                </c:pt>
                <c:pt idx="1095">
                  <c:v>75</c:v>
                </c:pt>
                <c:pt idx="1096">
                  <c:v>33.74999999999995</c:v>
                </c:pt>
                <c:pt idx="1097">
                  <c:v>-7.5000000000001066</c:v>
                </c:pt>
                <c:pt idx="1098">
                  <c:v>-60.00000000000005</c:v>
                </c:pt>
                <c:pt idx="1099">
                  <c:v>-120.0000000000001</c:v>
                </c:pt>
                <c:pt idx="1100">
                  <c:v>-127.49999999999994</c:v>
                </c:pt>
                <c:pt idx="1101">
                  <c:v>-71.249999999999943</c:v>
                </c:pt>
                <c:pt idx="1102">
                  <c:v>-3.7500000000000533</c:v>
                </c:pt>
                <c:pt idx="1103">
                  <c:v>67.500000000000171</c:v>
                </c:pt>
                <c:pt idx="1104">
                  <c:v>131.25</c:v>
                </c:pt>
                <c:pt idx="1105">
                  <c:v>138.74999999999983</c:v>
                </c:pt>
                <c:pt idx="1106">
                  <c:v>82.500000000000114</c:v>
                </c:pt>
                <c:pt idx="1107">
                  <c:v>18.750000000000266</c:v>
                </c:pt>
                <c:pt idx="1108">
                  <c:v>-37.5</c:v>
                </c:pt>
                <c:pt idx="1109">
                  <c:v>-90.000000000000199</c:v>
                </c:pt>
                <c:pt idx="1110">
                  <c:v>-86.249999999999886</c:v>
                </c:pt>
                <c:pt idx="1111">
                  <c:v>-26.250000000000107</c:v>
                </c:pt>
                <c:pt idx="1112">
                  <c:v>52.49999999999995</c:v>
                </c:pt>
                <c:pt idx="1113">
                  <c:v>150</c:v>
                </c:pt>
                <c:pt idx="1114">
                  <c:v>202.49999999999994</c:v>
                </c:pt>
                <c:pt idx="1115">
                  <c:v>153.75000000000031</c:v>
                </c:pt>
                <c:pt idx="1116">
                  <c:v>63.750000000000107</c:v>
                </c:pt>
                <c:pt idx="1117">
                  <c:v>-3.7500000000003197</c:v>
                </c:pt>
                <c:pt idx="1118">
                  <c:v>-60.00000000000032</c:v>
                </c:pt>
                <c:pt idx="1119">
                  <c:v>-89.999999999999687</c:v>
                </c:pt>
                <c:pt idx="1120">
                  <c:v>-71.249999999999673</c:v>
                </c:pt>
                <c:pt idx="1121">
                  <c:v>-45.000000000000099</c:v>
                </c:pt>
                <c:pt idx="1122">
                  <c:v>-48.749999999999893</c:v>
                </c:pt>
                <c:pt idx="1123">
                  <c:v>-93.75</c:v>
                </c:pt>
                <c:pt idx="1124">
                  <c:v>-172.50000000000031</c:v>
                </c:pt>
                <c:pt idx="1125">
                  <c:v>-277.50000000000023</c:v>
                </c:pt>
                <c:pt idx="1126">
                  <c:v>-367.49999999999989</c:v>
                </c:pt>
                <c:pt idx="1127">
                  <c:v>-397.49999999999977</c:v>
                </c:pt>
                <c:pt idx="1128">
                  <c:v>-389.99999999999994</c:v>
                </c:pt>
                <c:pt idx="1129">
                  <c:v>-337.5</c:v>
                </c:pt>
                <c:pt idx="1130">
                  <c:v>-270.00000000000011</c:v>
                </c:pt>
                <c:pt idx="1131">
                  <c:v>-240.00000000000009</c:v>
                </c:pt>
                <c:pt idx="1132">
                  <c:v>-236.24999999999989</c:v>
                </c:pt>
                <c:pt idx="1133">
                  <c:v>-255.00000000000003</c:v>
                </c:pt>
                <c:pt idx="1134">
                  <c:v>-270.00000000000011</c:v>
                </c:pt>
                <c:pt idx="1135">
                  <c:v>-251.24999999999997</c:v>
                </c:pt>
                <c:pt idx="1136">
                  <c:v>-179.99999999999997</c:v>
                </c:pt>
                <c:pt idx="1137">
                  <c:v>-78.750000000000057</c:v>
                </c:pt>
                <c:pt idx="1138">
                  <c:v>-11.249999999999961</c:v>
                </c:pt>
                <c:pt idx="1139">
                  <c:v>15.000000000000012</c:v>
                </c:pt>
                <c:pt idx="1140">
                  <c:v>29.999999999999961</c:v>
                </c:pt>
                <c:pt idx="1141">
                  <c:v>67.499999999999957</c:v>
                </c:pt>
                <c:pt idx="1142">
                  <c:v>150.00000000000006</c:v>
                </c:pt>
                <c:pt idx="1143">
                  <c:v>228.75000000000006</c:v>
                </c:pt>
                <c:pt idx="1144">
                  <c:v>198.74999999999989</c:v>
                </c:pt>
                <c:pt idx="1145">
                  <c:v>86.250000000000028</c:v>
                </c:pt>
                <c:pt idx="1146">
                  <c:v>-63.749999999999972</c:v>
                </c:pt>
                <c:pt idx="1147">
                  <c:v>-277.50000000000011</c:v>
                </c:pt>
                <c:pt idx="1148">
                  <c:v>-333.74999999999994</c:v>
                </c:pt>
                <c:pt idx="1149">
                  <c:v>-202.49999999999994</c:v>
                </c:pt>
                <c:pt idx="1150">
                  <c:v>-67.500000000000028</c:v>
                </c:pt>
                <c:pt idx="1151">
                  <c:v>0</c:v>
                </c:pt>
                <c:pt idx="1152">
                  <c:v>71.250000000000014</c:v>
                </c:pt>
                <c:pt idx="1153">
                  <c:v>255.00000000000003</c:v>
                </c:pt>
                <c:pt idx="1154">
                  <c:v>420</c:v>
                </c:pt>
                <c:pt idx="1155">
                  <c:v>412.5</c:v>
                </c:pt>
                <c:pt idx="1156">
                  <c:v>326.24999999999989</c:v>
                </c:pt>
                <c:pt idx="1157">
                  <c:v>315.00000000000006</c:v>
                </c:pt>
                <c:pt idx="1158">
                  <c:v>360.00000000000006</c:v>
                </c:pt>
                <c:pt idx="1159">
                  <c:v>401.24999999999983</c:v>
                </c:pt>
                <c:pt idx="1160">
                  <c:v>389.99999999999994</c:v>
                </c:pt>
                <c:pt idx="1161">
                  <c:v>333.74999999999994</c:v>
                </c:pt>
                <c:pt idx="1162">
                  <c:v>288.75000000000011</c:v>
                </c:pt>
                <c:pt idx="1163">
                  <c:v>270.00000000000011</c:v>
                </c:pt>
                <c:pt idx="1164">
                  <c:v>258.75000000000023</c:v>
                </c:pt>
                <c:pt idx="1165">
                  <c:v>247.49999999999977</c:v>
                </c:pt>
                <c:pt idx="1166">
                  <c:v>172.49999999999977</c:v>
                </c:pt>
                <c:pt idx="1167">
                  <c:v>101.2500000000001</c:v>
                </c:pt>
                <c:pt idx="1168">
                  <c:v>120.0000000000001</c:v>
                </c:pt>
                <c:pt idx="1169">
                  <c:v>135.00000000000034</c:v>
                </c:pt>
                <c:pt idx="1170">
                  <c:v>123.74999999999989</c:v>
                </c:pt>
                <c:pt idx="1171">
                  <c:v>116.24999999999979</c:v>
                </c:pt>
                <c:pt idx="1172">
                  <c:v>104.9999999999999</c:v>
                </c:pt>
                <c:pt idx="1173">
                  <c:v>93.75</c:v>
                </c:pt>
                <c:pt idx="1174">
                  <c:v>86.249999999999886</c:v>
                </c:pt>
                <c:pt idx="1175">
                  <c:v>75</c:v>
                </c:pt>
                <c:pt idx="1176">
                  <c:v>63.750000000000107</c:v>
                </c:pt>
                <c:pt idx="1177">
                  <c:v>59.999999999999787</c:v>
                </c:pt>
                <c:pt idx="1178">
                  <c:v>67.499999999999901</c:v>
                </c:pt>
                <c:pt idx="1179">
                  <c:v>75</c:v>
                </c:pt>
                <c:pt idx="1180">
                  <c:v>75</c:v>
                </c:pt>
                <c:pt idx="1181">
                  <c:v>71.250000000000213</c:v>
                </c:pt>
                <c:pt idx="1182">
                  <c:v>60.00000000000032</c:v>
                </c:pt>
                <c:pt idx="1183">
                  <c:v>48.749999999999893</c:v>
                </c:pt>
                <c:pt idx="1184">
                  <c:v>41.249999999999787</c:v>
                </c:pt>
                <c:pt idx="1185">
                  <c:v>29.999999999999893</c:v>
                </c:pt>
                <c:pt idx="1186">
                  <c:v>11.249999999999893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3.7500000000003197</c:v>
                </c:pt>
                <c:pt idx="1196">
                  <c:v>3.7500000000003197</c:v>
                </c:pt>
                <c:pt idx="1197">
                  <c:v>3.7499999999997868</c:v>
                </c:pt>
                <c:pt idx="1198">
                  <c:v>18.75</c:v>
                </c:pt>
                <c:pt idx="1199">
                  <c:v>33.750000000000213</c:v>
                </c:pt>
                <c:pt idx="1200">
                  <c:v>48.749999999999893</c:v>
                </c:pt>
                <c:pt idx="1201">
                  <c:v>59.999999999999787</c:v>
                </c:pt>
                <c:pt idx="1202">
                  <c:v>52.500000000000213</c:v>
                </c:pt>
                <c:pt idx="1203">
                  <c:v>37.5</c:v>
                </c:pt>
                <c:pt idx="1204">
                  <c:v>22.499999999999787</c:v>
                </c:pt>
                <c:pt idx="1205">
                  <c:v>11.249999999999893</c:v>
                </c:pt>
                <c:pt idx="1206">
                  <c:v>7.5000000000001066</c:v>
                </c:pt>
                <c:pt idx="1207">
                  <c:v>7.5000000000001066</c:v>
                </c:pt>
                <c:pt idx="1208">
                  <c:v>7.5000000000001066</c:v>
                </c:pt>
                <c:pt idx="1209">
                  <c:v>3.7500000000003197</c:v>
                </c:pt>
                <c:pt idx="1210">
                  <c:v>0</c:v>
                </c:pt>
                <c:pt idx="1211">
                  <c:v>0</c:v>
                </c:pt>
                <c:pt idx="1212">
                  <c:v>-3.7500000000003197</c:v>
                </c:pt>
                <c:pt idx="1213">
                  <c:v>-3.7500000000003197</c:v>
                </c:pt>
                <c:pt idx="1214">
                  <c:v>0</c:v>
                </c:pt>
                <c:pt idx="1215">
                  <c:v>0</c:v>
                </c:pt>
                <c:pt idx="1216">
                  <c:v>-3.7499999999997868</c:v>
                </c:pt>
                <c:pt idx="1217">
                  <c:v>-7.5000000000001066</c:v>
                </c:pt>
                <c:pt idx="1218">
                  <c:v>-7.5000000000001066</c:v>
                </c:pt>
                <c:pt idx="1219">
                  <c:v>-7.4999999999995737</c:v>
                </c:pt>
                <c:pt idx="1220">
                  <c:v>-11.249999999999893</c:v>
                </c:pt>
                <c:pt idx="1221">
                  <c:v>-18.75</c:v>
                </c:pt>
                <c:pt idx="1222">
                  <c:v>-22.50000000000032</c:v>
                </c:pt>
                <c:pt idx="1223">
                  <c:v>-26.250000000000107</c:v>
                </c:pt>
                <c:pt idx="1224">
                  <c:v>-22.499999999999787</c:v>
                </c:pt>
                <c:pt idx="1225">
                  <c:v>-15.000000000000213</c:v>
                </c:pt>
                <c:pt idx="1226">
                  <c:v>-11.249999999999893</c:v>
                </c:pt>
                <c:pt idx="1227">
                  <c:v>-11.249999999999893</c:v>
                </c:pt>
                <c:pt idx="1228">
                  <c:v>-11.249999999999893</c:v>
                </c:pt>
                <c:pt idx="1229">
                  <c:v>-11.249999999999893</c:v>
                </c:pt>
                <c:pt idx="1230">
                  <c:v>-15.000000000000213</c:v>
                </c:pt>
                <c:pt idx="1231">
                  <c:v>-11.249999999999893</c:v>
                </c:pt>
                <c:pt idx="1232">
                  <c:v>-3.7499999999997868</c:v>
                </c:pt>
                <c:pt idx="1233">
                  <c:v>-3.7500000000003197</c:v>
                </c:pt>
                <c:pt idx="1234">
                  <c:v>-3.7500000000003197</c:v>
                </c:pt>
                <c:pt idx="1235">
                  <c:v>-7.5000000000001066</c:v>
                </c:pt>
                <c:pt idx="1236">
                  <c:v>-14.99999999999968</c:v>
                </c:pt>
                <c:pt idx="1237">
                  <c:v>-26.249999999999574</c:v>
                </c:pt>
                <c:pt idx="1238">
                  <c:v>-41.25000000000032</c:v>
                </c:pt>
                <c:pt idx="1239">
                  <c:v>-52.500000000000213</c:v>
                </c:pt>
                <c:pt idx="1240">
                  <c:v>-56.249999999999993</c:v>
                </c:pt>
                <c:pt idx="1241">
                  <c:v>-52.500000000000213</c:v>
                </c:pt>
                <c:pt idx="1242">
                  <c:v>-48.749999999999893</c:v>
                </c:pt>
                <c:pt idx="1243">
                  <c:v>-48.749999999999893</c:v>
                </c:pt>
                <c:pt idx="1244">
                  <c:v>-48.749999999999893</c:v>
                </c:pt>
                <c:pt idx="1245">
                  <c:v>-45.000000000000099</c:v>
                </c:pt>
                <c:pt idx="1246">
                  <c:v>-48.749999999999893</c:v>
                </c:pt>
                <c:pt idx="1247">
                  <c:v>-52.49999999999968</c:v>
                </c:pt>
                <c:pt idx="1248">
                  <c:v>-52.500000000000213</c:v>
                </c:pt>
                <c:pt idx="1249">
                  <c:v>-52.500000000000213</c:v>
                </c:pt>
                <c:pt idx="1250">
                  <c:v>-48.749999999999893</c:v>
                </c:pt>
                <c:pt idx="1251">
                  <c:v>-45.000000000000099</c:v>
                </c:pt>
                <c:pt idx="1252">
                  <c:v>-45.000000000000099</c:v>
                </c:pt>
                <c:pt idx="1253">
                  <c:v>-44.999999999999574</c:v>
                </c:pt>
                <c:pt idx="1254">
                  <c:v>-45.000000000000099</c:v>
                </c:pt>
                <c:pt idx="1255">
                  <c:v>-45.000000000000099</c:v>
                </c:pt>
                <c:pt idx="1256">
                  <c:v>-45.000000000000099</c:v>
                </c:pt>
                <c:pt idx="1257">
                  <c:v>-45.000000000000099</c:v>
                </c:pt>
                <c:pt idx="1258">
                  <c:v>-44.999999999999574</c:v>
                </c:pt>
                <c:pt idx="1259">
                  <c:v>-41.249999999999787</c:v>
                </c:pt>
                <c:pt idx="1260">
                  <c:v>-33.750000000000213</c:v>
                </c:pt>
                <c:pt idx="1261">
                  <c:v>-26.250000000000107</c:v>
                </c:pt>
                <c:pt idx="1262">
                  <c:v>-11.249999999999893</c:v>
                </c:pt>
                <c:pt idx="1263">
                  <c:v>3.7499999999997868</c:v>
                </c:pt>
                <c:pt idx="1264">
                  <c:v>14.99999999999968</c:v>
                </c:pt>
                <c:pt idx="1265">
                  <c:v>22.50000000000032</c:v>
                </c:pt>
                <c:pt idx="1266">
                  <c:v>18.75</c:v>
                </c:pt>
                <c:pt idx="1267">
                  <c:v>14.99999999999968</c:v>
                </c:pt>
                <c:pt idx="1268">
                  <c:v>7.5000000000001066</c:v>
                </c:pt>
                <c:pt idx="1269">
                  <c:v>-7.5000000000001066</c:v>
                </c:pt>
                <c:pt idx="1270">
                  <c:v>-18.75</c:v>
                </c:pt>
                <c:pt idx="1271">
                  <c:v>-26.249999999999574</c:v>
                </c:pt>
                <c:pt idx="1272">
                  <c:v>-29.999999999999893</c:v>
                </c:pt>
                <c:pt idx="1273">
                  <c:v>-26.250000000000107</c:v>
                </c:pt>
                <c:pt idx="1274">
                  <c:v>-22.499999999999787</c:v>
                </c:pt>
                <c:pt idx="1275">
                  <c:v>-18.75</c:v>
                </c:pt>
                <c:pt idx="1276">
                  <c:v>-7.5000000000001066</c:v>
                </c:pt>
                <c:pt idx="1277">
                  <c:v>3.7499999999997868</c:v>
                </c:pt>
                <c:pt idx="1278">
                  <c:v>7.5000000000001066</c:v>
                </c:pt>
                <c:pt idx="1279">
                  <c:v>11.249999999999893</c:v>
                </c:pt>
                <c:pt idx="1280">
                  <c:v>14.99999999999968</c:v>
                </c:pt>
                <c:pt idx="1281">
                  <c:v>7.5000000000001066</c:v>
                </c:pt>
                <c:pt idx="1282">
                  <c:v>3.7500000000003197</c:v>
                </c:pt>
                <c:pt idx="1283">
                  <c:v>3.7500000000003197</c:v>
                </c:pt>
                <c:pt idx="1284">
                  <c:v>0</c:v>
                </c:pt>
                <c:pt idx="1285">
                  <c:v>-7.5000000000001066</c:v>
                </c:pt>
                <c:pt idx="1286">
                  <c:v>-15.000000000000213</c:v>
                </c:pt>
                <c:pt idx="1287">
                  <c:v>-18.75</c:v>
                </c:pt>
                <c:pt idx="1288">
                  <c:v>-26.250000000000107</c:v>
                </c:pt>
                <c:pt idx="1289">
                  <c:v>-29.999999999999893</c:v>
                </c:pt>
                <c:pt idx="1290">
                  <c:v>-26.250000000000107</c:v>
                </c:pt>
                <c:pt idx="1291">
                  <c:v>-26.250000000000107</c:v>
                </c:pt>
                <c:pt idx="1292">
                  <c:v>-33.74999999999968</c:v>
                </c:pt>
                <c:pt idx="1293">
                  <c:v>-37.5</c:v>
                </c:pt>
                <c:pt idx="1294">
                  <c:v>-37.5</c:v>
                </c:pt>
                <c:pt idx="1295">
                  <c:v>-29.999999999999893</c:v>
                </c:pt>
                <c:pt idx="1296">
                  <c:v>-15.000000000000213</c:v>
                </c:pt>
                <c:pt idx="1297">
                  <c:v>0</c:v>
                </c:pt>
                <c:pt idx="1298">
                  <c:v>11.249999999999893</c:v>
                </c:pt>
                <c:pt idx="1299">
                  <c:v>18.75</c:v>
                </c:pt>
                <c:pt idx="1300">
                  <c:v>18.75</c:v>
                </c:pt>
                <c:pt idx="1301">
                  <c:v>14.99999999999968</c:v>
                </c:pt>
                <c:pt idx="1302">
                  <c:v>15.000000000000213</c:v>
                </c:pt>
                <c:pt idx="1303">
                  <c:v>18.75</c:v>
                </c:pt>
                <c:pt idx="1304">
                  <c:v>15.000000000000213</c:v>
                </c:pt>
                <c:pt idx="1305">
                  <c:v>7.5000000000001066</c:v>
                </c:pt>
                <c:pt idx="1306">
                  <c:v>3.7499999999997868</c:v>
                </c:pt>
                <c:pt idx="1307">
                  <c:v>0</c:v>
                </c:pt>
                <c:pt idx="1308">
                  <c:v>-3.7499999999997868</c:v>
                </c:pt>
                <c:pt idx="1309">
                  <c:v>-3.7499999999997868</c:v>
                </c:pt>
                <c:pt idx="1310">
                  <c:v>-3.7500000000003197</c:v>
                </c:pt>
                <c:pt idx="1311">
                  <c:v>-7.5000000000001066</c:v>
                </c:pt>
                <c:pt idx="1312">
                  <c:v>-11.249999999999893</c:v>
                </c:pt>
                <c:pt idx="1313">
                  <c:v>-18.75</c:v>
                </c:pt>
                <c:pt idx="1314">
                  <c:v>-18.75</c:v>
                </c:pt>
                <c:pt idx="1315">
                  <c:v>-18.75</c:v>
                </c:pt>
                <c:pt idx="1316">
                  <c:v>-33.750000000000213</c:v>
                </c:pt>
                <c:pt idx="1317">
                  <c:v>-37.5</c:v>
                </c:pt>
                <c:pt idx="1318">
                  <c:v>-29.999999999999893</c:v>
                </c:pt>
                <c:pt idx="1319">
                  <c:v>-7.5000000000001066</c:v>
                </c:pt>
                <c:pt idx="1320">
                  <c:v>26.250000000000107</c:v>
                </c:pt>
                <c:pt idx="1321">
                  <c:v>52.500000000000213</c:v>
                </c:pt>
                <c:pt idx="1322">
                  <c:v>78.749999999999787</c:v>
                </c:pt>
                <c:pt idx="1323">
                  <c:v>104.9999999999999</c:v>
                </c:pt>
                <c:pt idx="1324">
                  <c:v>116.25000000000033</c:v>
                </c:pt>
                <c:pt idx="1325">
                  <c:v>97.499999999999787</c:v>
                </c:pt>
                <c:pt idx="1326">
                  <c:v>59.999999999999787</c:v>
                </c:pt>
                <c:pt idx="1327">
                  <c:v>26.250000000000107</c:v>
                </c:pt>
                <c:pt idx="1328">
                  <c:v>7.5000000000001066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-3.7499999999997868</c:v>
                </c:pt>
                <c:pt idx="1333">
                  <c:v>-15.000000000000213</c:v>
                </c:pt>
                <c:pt idx="1334">
                  <c:v>-22.50000000000032</c:v>
                </c:pt>
                <c:pt idx="1335">
                  <c:v>-22.499999999999787</c:v>
                </c:pt>
                <c:pt idx="1336">
                  <c:v>-14.99999999999968</c:v>
                </c:pt>
                <c:pt idx="1337">
                  <c:v>-7.5000000000001066</c:v>
                </c:pt>
                <c:pt idx="1338">
                  <c:v>-3.7500000000003197</c:v>
                </c:pt>
                <c:pt idx="1339">
                  <c:v>0</c:v>
                </c:pt>
                <c:pt idx="1340">
                  <c:v>3.7500000000003197</c:v>
                </c:pt>
                <c:pt idx="1341">
                  <c:v>7.5000000000001066</c:v>
                </c:pt>
                <c:pt idx="1342">
                  <c:v>18.75</c:v>
                </c:pt>
                <c:pt idx="1343">
                  <c:v>29.999999999999893</c:v>
                </c:pt>
                <c:pt idx="1344">
                  <c:v>29.999999999999893</c:v>
                </c:pt>
                <c:pt idx="1345">
                  <c:v>26.250000000000107</c:v>
                </c:pt>
                <c:pt idx="1346">
                  <c:v>14.99999999999968</c:v>
                </c:pt>
                <c:pt idx="1347">
                  <c:v>3.7499999999997868</c:v>
                </c:pt>
                <c:pt idx="1348">
                  <c:v>-7.4999999999995737</c:v>
                </c:pt>
                <c:pt idx="1349">
                  <c:v>-33.74999999999968</c:v>
                </c:pt>
                <c:pt idx="1350">
                  <c:v>-67.500000000000426</c:v>
                </c:pt>
                <c:pt idx="1351">
                  <c:v>-93.75</c:v>
                </c:pt>
                <c:pt idx="1352">
                  <c:v>-104.9999999999999</c:v>
                </c:pt>
                <c:pt idx="1353">
                  <c:v>-108.75000000000021</c:v>
                </c:pt>
                <c:pt idx="1354">
                  <c:v>-112.49999999999999</c:v>
                </c:pt>
                <c:pt idx="1355">
                  <c:v>-120.0000000000001</c:v>
                </c:pt>
                <c:pt idx="1356">
                  <c:v>-134.9999999999998</c:v>
                </c:pt>
                <c:pt idx="1357">
                  <c:v>-146.24999999999969</c:v>
                </c:pt>
                <c:pt idx="1358">
                  <c:v>-153.75000000000031</c:v>
                </c:pt>
                <c:pt idx="1359">
                  <c:v>-165.00000000000023</c:v>
                </c:pt>
                <c:pt idx="1360">
                  <c:v>-168.74999999999974</c:v>
                </c:pt>
                <c:pt idx="1361">
                  <c:v>-134.9999999999998</c:v>
                </c:pt>
                <c:pt idx="1362">
                  <c:v>-67.500000000000171</c:v>
                </c:pt>
                <c:pt idx="1363">
                  <c:v>7.4999999999998401</c:v>
                </c:pt>
                <c:pt idx="1364">
                  <c:v>75</c:v>
                </c:pt>
                <c:pt idx="1365">
                  <c:v>82.500000000000114</c:v>
                </c:pt>
                <c:pt idx="1366">
                  <c:v>33.750000000000213</c:v>
                </c:pt>
                <c:pt idx="1367">
                  <c:v>-26.250000000000107</c:v>
                </c:pt>
                <c:pt idx="1368">
                  <c:v>-101.2500000000001</c:v>
                </c:pt>
                <c:pt idx="1369">
                  <c:v>-131.25</c:v>
                </c:pt>
                <c:pt idx="1370">
                  <c:v>-82.500000000000114</c:v>
                </c:pt>
                <c:pt idx="1371">
                  <c:v>-22.50000000000005</c:v>
                </c:pt>
                <c:pt idx="1372">
                  <c:v>0</c:v>
                </c:pt>
                <c:pt idx="1373">
                  <c:v>-18.75</c:v>
                </c:pt>
                <c:pt idx="1374">
                  <c:v>-59.999999999999787</c:v>
                </c:pt>
                <c:pt idx="1375">
                  <c:v>-112.49999999999999</c:v>
                </c:pt>
                <c:pt idx="1376">
                  <c:v>-202.5000000000002</c:v>
                </c:pt>
                <c:pt idx="1377">
                  <c:v>-329.99999999999989</c:v>
                </c:pt>
                <c:pt idx="1378">
                  <c:v>-397.49999999999977</c:v>
                </c:pt>
                <c:pt idx="1379">
                  <c:v>-397.5</c:v>
                </c:pt>
                <c:pt idx="1380">
                  <c:v>-397.5</c:v>
                </c:pt>
                <c:pt idx="1381">
                  <c:v>-284.99999999999989</c:v>
                </c:pt>
                <c:pt idx="1382">
                  <c:v>-11.250000000000025</c:v>
                </c:pt>
                <c:pt idx="1383">
                  <c:v>209.99999999999991</c:v>
                </c:pt>
                <c:pt idx="1384">
                  <c:v>236.25000000000003</c:v>
                </c:pt>
                <c:pt idx="1385">
                  <c:v>142.50000000000014</c:v>
                </c:pt>
                <c:pt idx="1386">
                  <c:v>75</c:v>
                </c:pt>
                <c:pt idx="1387">
                  <c:v>101.24999999999983</c:v>
                </c:pt>
                <c:pt idx="1388">
                  <c:v>183.74999999999994</c:v>
                </c:pt>
                <c:pt idx="1389">
                  <c:v>266.25000000000006</c:v>
                </c:pt>
                <c:pt idx="1390">
                  <c:v>288.75000000000011</c:v>
                </c:pt>
                <c:pt idx="1391">
                  <c:v>236.24999999999989</c:v>
                </c:pt>
                <c:pt idx="1392">
                  <c:v>153.74999999999977</c:v>
                </c:pt>
                <c:pt idx="1393">
                  <c:v>78.750000000000057</c:v>
                </c:pt>
                <c:pt idx="1394">
                  <c:v>22.50000000000005</c:v>
                </c:pt>
                <c:pt idx="1395">
                  <c:v>-7.4999999999998401</c:v>
                </c:pt>
                <c:pt idx="1396">
                  <c:v>-29.999999999999893</c:v>
                </c:pt>
                <c:pt idx="1397">
                  <c:v>-56.249999999999993</c:v>
                </c:pt>
                <c:pt idx="1398">
                  <c:v>-75</c:v>
                </c:pt>
                <c:pt idx="1399">
                  <c:v>-93.75</c:v>
                </c:pt>
                <c:pt idx="1400">
                  <c:v>-112.49999999999999</c:v>
                </c:pt>
                <c:pt idx="1401">
                  <c:v>-123.75000000000016</c:v>
                </c:pt>
                <c:pt idx="1402">
                  <c:v>-146.24999999999994</c:v>
                </c:pt>
                <c:pt idx="1403">
                  <c:v>-210.00000000000003</c:v>
                </c:pt>
                <c:pt idx="1404">
                  <c:v>-326.25000000000011</c:v>
                </c:pt>
                <c:pt idx="1405">
                  <c:v>-397.49999999999989</c:v>
                </c:pt>
                <c:pt idx="1406">
                  <c:v>-333.74999999999994</c:v>
                </c:pt>
                <c:pt idx="1407">
                  <c:v>-161.25000000000003</c:v>
                </c:pt>
                <c:pt idx="1408">
                  <c:v>-11.250000000000025</c:v>
                </c:pt>
                <c:pt idx="1409">
                  <c:v>22.50000000000005</c:v>
                </c:pt>
                <c:pt idx="1410">
                  <c:v>3.7499999999999201</c:v>
                </c:pt>
                <c:pt idx="1411">
                  <c:v>-14.999999999999947</c:v>
                </c:pt>
                <c:pt idx="1412">
                  <c:v>-26.249999999999975</c:v>
                </c:pt>
                <c:pt idx="1413">
                  <c:v>-11.250000000000025</c:v>
                </c:pt>
                <c:pt idx="1414">
                  <c:v>56.249999999999993</c:v>
                </c:pt>
                <c:pt idx="1415">
                  <c:v>161.25000000000003</c:v>
                </c:pt>
                <c:pt idx="1416">
                  <c:v>247.49999999999989</c:v>
                </c:pt>
                <c:pt idx="1417">
                  <c:v>273.74999999999989</c:v>
                </c:pt>
                <c:pt idx="1418">
                  <c:v>228.75000000000006</c:v>
                </c:pt>
                <c:pt idx="1419">
                  <c:v>123.75000000000016</c:v>
                </c:pt>
                <c:pt idx="1420">
                  <c:v>0</c:v>
                </c:pt>
                <c:pt idx="1421">
                  <c:v>-127.50000000000021</c:v>
                </c:pt>
                <c:pt idx="1422">
                  <c:v>-210.00000000000003</c:v>
                </c:pt>
                <c:pt idx="1423">
                  <c:v>-150</c:v>
                </c:pt>
                <c:pt idx="1424">
                  <c:v>-26.24999999999984</c:v>
                </c:pt>
                <c:pt idx="1425">
                  <c:v>75</c:v>
                </c:pt>
                <c:pt idx="1426">
                  <c:v>183.74999999999994</c:v>
                </c:pt>
                <c:pt idx="1427">
                  <c:v>206.25</c:v>
                </c:pt>
                <c:pt idx="1428">
                  <c:v>112.49999999999999</c:v>
                </c:pt>
                <c:pt idx="1429">
                  <c:v>3.7500000000000533</c:v>
                </c:pt>
                <c:pt idx="1430">
                  <c:v>-89.999999999999943</c:v>
                </c:pt>
                <c:pt idx="1431">
                  <c:v>-198.74999999999989</c:v>
                </c:pt>
                <c:pt idx="1432">
                  <c:v>-330</c:v>
                </c:pt>
                <c:pt idx="1433">
                  <c:v>-397.5</c:v>
                </c:pt>
                <c:pt idx="1434">
                  <c:v>-401.24999999999994</c:v>
                </c:pt>
                <c:pt idx="1435">
                  <c:v>-258.74999999999994</c:v>
                </c:pt>
                <c:pt idx="1436">
                  <c:v>-33.750000000000085</c:v>
                </c:pt>
                <c:pt idx="1437">
                  <c:v>75</c:v>
                </c:pt>
                <c:pt idx="1438">
                  <c:v>86.250000000000028</c:v>
                </c:pt>
                <c:pt idx="1439">
                  <c:v>37.5</c:v>
                </c:pt>
                <c:pt idx="1440">
                  <c:v>-22.50000000000005</c:v>
                </c:pt>
                <c:pt idx="1441">
                  <c:v>-93.75</c:v>
                </c:pt>
                <c:pt idx="1442">
                  <c:v>-116.24999999999991</c:v>
                </c:pt>
                <c:pt idx="1443">
                  <c:v>-60.00000000000005</c:v>
                </c:pt>
                <c:pt idx="1444">
                  <c:v>0</c:v>
                </c:pt>
                <c:pt idx="1445">
                  <c:v>18.75</c:v>
                </c:pt>
                <c:pt idx="1446">
                  <c:v>-15.00000000000008</c:v>
                </c:pt>
                <c:pt idx="1447">
                  <c:v>-131.25</c:v>
                </c:pt>
                <c:pt idx="1448">
                  <c:v>-299.99999999999994</c:v>
                </c:pt>
                <c:pt idx="1449">
                  <c:v>-390</c:v>
                </c:pt>
                <c:pt idx="1450">
                  <c:v>-326.25000000000006</c:v>
                </c:pt>
                <c:pt idx="1451">
                  <c:v>-172.5</c:v>
                </c:pt>
                <c:pt idx="1452">
                  <c:v>-45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82.5</c:v>
                </c:pt>
                <c:pt idx="1479">
                  <c:v>165</c:v>
                </c:pt>
                <c:pt idx="1480">
                  <c:v>153.75</c:v>
                </c:pt>
                <c:pt idx="1481">
                  <c:v>131.25</c:v>
                </c:pt>
                <c:pt idx="1482">
                  <c:v>108.74999999999997</c:v>
                </c:pt>
                <c:pt idx="1483">
                  <c:v>93.75</c:v>
                </c:pt>
                <c:pt idx="1484">
                  <c:v>86.250000000000028</c:v>
                </c:pt>
                <c:pt idx="1485">
                  <c:v>93.75</c:v>
                </c:pt>
                <c:pt idx="1486">
                  <c:v>119.99999999999996</c:v>
                </c:pt>
                <c:pt idx="1487">
                  <c:v>153.75</c:v>
                </c:pt>
                <c:pt idx="1488">
                  <c:v>191.25000000000003</c:v>
                </c:pt>
                <c:pt idx="1489">
                  <c:v>228.75000000000006</c:v>
                </c:pt>
                <c:pt idx="1490">
                  <c:v>258.74999999999994</c:v>
                </c:pt>
                <c:pt idx="1491">
                  <c:v>277.49999999999989</c:v>
                </c:pt>
                <c:pt idx="1492">
                  <c:v>277.50000000000011</c:v>
                </c:pt>
                <c:pt idx="1493">
                  <c:v>262.5</c:v>
                </c:pt>
                <c:pt idx="1494">
                  <c:v>243.75</c:v>
                </c:pt>
                <c:pt idx="1495">
                  <c:v>217.49999999999989</c:v>
                </c:pt>
                <c:pt idx="1496">
                  <c:v>191.25000000000003</c:v>
                </c:pt>
                <c:pt idx="1497">
                  <c:v>165.00000000000023</c:v>
                </c:pt>
                <c:pt idx="1498">
                  <c:v>134.9999999999998</c:v>
                </c:pt>
                <c:pt idx="1499">
                  <c:v>104.9999999999999</c:v>
                </c:pt>
                <c:pt idx="1500">
                  <c:v>75</c:v>
                </c:pt>
                <c:pt idx="1501">
                  <c:v>60.00000000000005</c:v>
                </c:pt>
                <c:pt idx="1502">
                  <c:v>52.500000000000213</c:v>
                </c:pt>
                <c:pt idx="1503">
                  <c:v>48.749999999999893</c:v>
                </c:pt>
                <c:pt idx="1504">
                  <c:v>48.749999999999893</c:v>
                </c:pt>
                <c:pt idx="1505">
                  <c:v>41.250000000000057</c:v>
                </c:pt>
                <c:pt idx="1506">
                  <c:v>37.5</c:v>
                </c:pt>
                <c:pt idx="1507">
                  <c:v>41.250000000000057</c:v>
                </c:pt>
                <c:pt idx="1508">
                  <c:v>48.749999999999893</c:v>
                </c:pt>
                <c:pt idx="1509">
                  <c:v>60.00000000000005</c:v>
                </c:pt>
                <c:pt idx="1510">
                  <c:v>82.500000000000114</c:v>
                </c:pt>
                <c:pt idx="1511">
                  <c:v>112.49999999999999</c:v>
                </c:pt>
                <c:pt idx="1512">
                  <c:v>142.49999999999989</c:v>
                </c:pt>
                <c:pt idx="1513">
                  <c:v>168.75</c:v>
                </c:pt>
                <c:pt idx="1514">
                  <c:v>179.99999999999989</c:v>
                </c:pt>
                <c:pt idx="1515">
                  <c:v>168.75</c:v>
                </c:pt>
                <c:pt idx="1516">
                  <c:v>135.00000000000034</c:v>
                </c:pt>
                <c:pt idx="1517">
                  <c:v>101.2500000000001</c:v>
                </c:pt>
                <c:pt idx="1518">
                  <c:v>75</c:v>
                </c:pt>
                <c:pt idx="1519">
                  <c:v>56.249999999999993</c:v>
                </c:pt>
                <c:pt idx="1520">
                  <c:v>41.249999999999787</c:v>
                </c:pt>
                <c:pt idx="1521">
                  <c:v>26.249999999999574</c:v>
                </c:pt>
                <c:pt idx="1522">
                  <c:v>7.5000000000001066</c:v>
                </c:pt>
                <c:pt idx="1523">
                  <c:v>-18.75</c:v>
                </c:pt>
                <c:pt idx="1524">
                  <c:v>-56.249999999999993</c:v>
                </c:pt>
                <c:pt idx="1525">
                  <c:v>-104.9999999999999</c:v>
                </c:pt>
                <c:pt idx="1526">
                  <c:v>-146.2500000000002</c:v>
                </c:pt>
                <c:pt idx="1527">
                  <c:v>-172.49999999999977</c:v>
                </c:pt>
                <c:pt idx="1528">
                  <c:v>-172.49999999999977</c:v>
                </c:pt>
                <c:pt idx="1529">
                  <c:v>-150</c:v>
                </c:pt>
                <c:pt idx="1530">
                  <c:v>-116.25000000000006</c:v>
                </c:pt>
                <c:pt idx="1531">
                  <c:v>-75</c:v>
                </c:pt>
                <c:pt idx="1532">
                  <c:v>-33.74999999999995</c:v>
                </c:pt>
                <c:pt idx="1533">
                  <c:v>7.4999999999998401</c:v>
                </c:pt>
                <c:pt idx="1534">
                  <c:v>52.49999999999995</c:v>
                </c:pt>
                <c:pt idx="1535">
                  <c:v>105.00000000000016</c:v>
                </c:pt>
                <c:pt idx="1536">
                  <c:v>157.49999999999983</c:v>
                </c:pt>
                <c:pt idx="1537">
                  <c:v>195.00000000000011</c:v>
                </c:pt>
                <c:pt idx="1538">
                  <c:v>224.99999999999997</c:v>
                </c:pt>
                <c:pt idx="1539">
                  <c:v>243.75</c:v>
                </c:pt>
                <c:pt idx="1540">
                  <c:v>255.00000000000043</c:v>
                </c:pt>
                <c:pt idx="1541">
                  <c:v>258.74999999999966</c:v>
                </c:pt>
                <c:pt idx="1542">
                  <c:v>243.75</c:v>
                </c:pt>
                <c:pt idx="1543">
                  <c:v>210.00000000000031</c:v>
                </c:pt>
                <c:pt idx="1544">
                  <c:v>153.74999999999977</c:v>
                </c:pt>
                <c:pt idx="1545">
                  <c:v>97.499999999999787</c:v>
                </c:pt>
                <c:pt idx="1546">
                  <c:v>59.999999999999787</c:v>
                </c:pt>
                <c:pt idx="1547">
                  <c:v>37.5</c:v>
                </c:pt>
                <c:pt idx="1548">
                  <c:v>33.750000000000213</c:v>
                </c:pt>
                <c:pt idx="1549">
                  <c:v>37.5</c:v>
                </c:pt>
                <c:pt idx="1550">
                  <c:v>45.000000000000099</c:v>
                </c:pt>
                <c:pt idx="1551">
                  <c:v>52.500000000000213</c:v>
                </c:pt>
                <c:pt idx="1552">
                  <c:v>56.249999999999993</c:v>
                </c:pt>
                <c:pt idx="1553">
                  <c:v>56.249999999999993</c:v>
                </c:pt>
                <c:pt idx="1554">
                  <c:v>56.249999999999993</c:v>
                </c:pt>
                <c:pt idx="1555">
                  <c:v>63.749999999999574</c:v>
                </c:pt>
                <c:pt idx="1556">
                  <c:v>75</c:v>
                </c:pt>
                <c:pt idx="1557">
                  <c:v>86.250000000000426</c:v>
                </c:pt>
                <c:pt idx="1558">
                  <c:v>101.2500000000001</c:v>
                </c:pt>
                <c:pt idx="1559">
                  <c:v>116.24999999999979</c:v>
                </c:pt>
                <c:pt idx="1560">
                  <c:v>119.99999999999957</c:v>
                </c:pt>
                <c:pt idx="1561">
                  <c:v>120.0000000000001</c:v>
                </c:pt>
                <c:pt idx="1562">
                  <c:v>120.0000000000001</c:v>
                </c:pt>
                <c:pt idx="1563">
                  <c:v>123.74999999999989</c:v>
                </c:pt>
                <c:pt idx="1564">
                  <c:v>127.50000000000021</c:v>
                </c:pt>
                <c:pt idx="1565">
                  <c:v>127.50000000000021</c:v>
                </c:pt>
                <c:pt idx="1566">
                  <c:v>131.25</c:v>
                </c:pt>
                <c:pt idx="1567">
                  <c:v>127.49999999999969</c:v>
                </c:pt>
                <c:pt idx="1568">
                  <c:v>116.24999999999979</c:v>
                </c:pt>
                <c:pt idx="1569">
                  <c:v>108.75000000000021</c:v>
                </c:pt>
                <c:pt idx="1570">
                  <c:v>101.2500000000001</c:v>
                </c:pt>
                <c:pt idx="1571">
                  <c:v>93.75</c:v>
                </c:pt>
                <c:pt idx="1572">
                  <c:v>86.249999999999886</c:v>
                </c:pt>
                <c:pt idx="1573">
                  <c:v>71.249999999999673</c:v>
                </c:pt>
                <c:pt idx="1574">
                  <c:v>52.500000000000213</c:v>
                </c:pt>
                <c:pt idx="1575">
                  <c:v>37.5</c:v>
                </c:pt>
                <c:pt idx="1576">
                  <c:v>18.75</c:v>
                </c:pt>
                <c:pt idx="1577">
                  <c:v>0</c:v>
                </c:pt>
                <c:pt idx="1578">
                  <c:v>-15.000000000000213</c:v>
                </c:pt>
                <c:pt idx="1579">
                  <c:v>-22.499999999999787</c:v>
                </c:pt>
                <c:pt idx="1580">
                  <c:v>-29.999999999999893</c:v>
                </c:pt>
                <c:pt idx="1581">
                  <c:v>-33.750000000000213</c:v>
                </c:pt>
                <c:pt idx="1582">
                  <c:v>-37.5</c:v>
                </c:pt>
                <c:pt idx="1583">
                  <c:v>-48.749999999999893</c:v>
                </c:pt>
                <c:pt idx="1584">
                  <c:v>-56.249999999999993</c:v>
                </c:pt>
                <c:pt idx="1585">
                  <c:v>-63.750000000000107</c:v>
                </c:pt>
                <c:pt idx="1586">
                  <c:v>-71.250000000000213</c:v>
                </c:pt>
                <c:pt idx="1587">
                  <c:v>-75</c:v>
                </c:pt>
                <c:pt idx="1588">
                  <c:v>-71.249999999999673</c:v>
                </c:pt>
                <c:pt idx="1589">
                  <c:v>-59.999999999999787</c:v>
                </c:pt>
                <c:pt idx="1590">
                  <c:v>-48.749999999999893</c:v>
                </c:pt>
                <c:pt idx="1591">
                  <c:v>-37.5</c:v>
                </c:pt>
                <c:pt idx="1592">
                  <c:v>-30.000000000000426</c:v>
                </c:pt>
                <c:pt idx="1593">
                  <c:v>-22.499999999999787</c:v>
                </c:pt>
                <c:pt idx="1594">
                  <c:v>-14.99999999999968</c:v>
                </c:pt>
                <c:pt idx="1595">
                  <c:v>-22.50000000000032</c:v>
                </c:pt>
                <c:pt idx="1596">
                  <c:v>-29.999999999999893</c:v>
                </c:pt>
                <c:pt idx="1597">
                  <c:v>-41.249999999999787</c:v>
                </c:pt>
                <c:pt idx="1598">
                  <c:v>-56.249999999999993</c:v>
                </c:pt>
                <c:pt idx="1599">
                  <c:v>-63.750000000000107</c:v>
                </c:pt>
                <c:pt idx="1600">
                  <c:v>-71.250000000000213</c:v>
                </c:pt>
                <c:pt idx="1601">
                  <c:v>-75</c:v>
                </c:pt>
                <c:pt idx="1602">
                  <c:v>-67.499999999999901</c:v>
                </c:pt>
                <c:pt idx="1603">
                  <c:v>-52.500000000000213</c:v>
                </c:pt>
                <c:pt idx="1604">
                  <c:v>-41.25000000000032</c:v>
                </c:pt>
                <c:pt idx="1605">
                  <c:v>-26.249999999999574</c:v>
                </c:pt>
                <c:pt idx="1606">
                  <c:v>-14.99999999999968</c:v>
                </c:pt>
                <c:pt idx="1607">
                  <c:v>-7.5000000000001066</c:v>
                </c:pt>
                <c:pt idx="1608">
                  <c:v>0</c:v>
                </c:pt>
                <c:pt idx="1609">
                  <c:v>7.5000000000001066</c:v>
                </c:pt>
                <c:pt idx="1610">
                  <c:v>11.249999999999893</c:v>
                </c:pt>
                <c:pt idx="1611">
                  <c:v>14.99999999999968</c:v>
                </c:pt>
                <c:pt idx="1612">
                  <c:v>26.250000000000107</c:v>
                </c:pt>
                <c:pt idx="1613">
                  <c:v>37.5</c:v>
                </c:pt>
                <c:pt idx="1614">
                  <c:v>48.749999999999893</c:v>
                </c:pt>
                <c:pt idx="1615">
                  <c:v>60.00000000000032</c:v>
                </c:pt>
                <c:pt idx="1616">
                  <c:v>75</c:v>
                </c:pt>
                <c:pt idx="1617">
                  <c:v>86.249999999999886</c:v>
                </c:pt>
                <c:pt idx="1618">
                  <c:v>93.75</c:v>
                </c:pt>
                <c:pt idx="1619">
                  <c:v>89.999999999999687</c:v>
                </c:pt>
                <c:pt idx="1620">
                  <c:v>78.749999999999787</c:v>
                </c:pt>
                <c:pt idx="1621">
                  <c:v>67.500000000000426</c:v>
                </c:pt>
                <c:pt idx="1622">
                  <c:v>52.500000000000213</c:v>
                </c:pt>
                <c:pt idx="1623">
                  <c:v>29.999999999999893</c:v>
                </c:pt>
                <c:pt idx="1624">
                  <c:v>3.7499999999997868</c:v>
                </c:pt>
                <c:pt idx="1625">
                  <c:v>-18.75</c:v>
                </c:pt>
                <c:pt idx="1626">
                  <c:v>-52.49999999999968</c:v>
                </c:pt>
                <c:pt idx="1627">
                  <c:v>-90.000000000000199</c:v>
                </c:pt>
                <c:pt idx="1628">
                  <c:v>-120.0000000000001</c:v>
                </c:pt>
                <c:pt idx="1629">
                  <c:v>-138.75000000000011</c:v>
                </c:pt>
                <c:pt idx="1630">
                  <c:v>-138.75000000000011</c:v>
                </c:pt>
                <c:pt idx="1631">
                  <c:v>-116.24999999999979</c:v>
                </c:pt>
                <c:pt idx="1632">
                  <c:v>-82.500000000000114</c:v>
                </c:pt>
                <c:pt idx="1633">
                  <c:v>-45.000000000000099</c:v>
                </c:pt>
                <c:pt idx="1634">
                  <c:v>-14.99999999999968</c:v>
                </c:pt>
                <c:pt idx="1635">
                  <c:v>-3.7499999999997868</c:v>
                </c:pt>
                <c:pt idx="1636">
                  <c:v>-3.7500000000003197</c:v>
                </c:pt>
                <c:pt idx="1637">
                  <c:v>-15.000000000000213</c:v>
                </c:pt>
                <c:pt idx="1638">
                  <c:v>-26.249999999999574</c:v>
                </c:pt>
                <c:pt idx="1639">
                  <c:v>-33.74999999999968</c:v>
                </c:pt>
                <c:pt idx="1640">
                  <c:v>-33.750000000000213</c:v>
                </c:pt>
                <c:pt idx="1641">
                  <c:v>-22.50000000000032</c:v>
                </c:pt>
                <c:pt idx="1642">
                  <c:v>-3.7499999999997868</c:v>
                </c:pt>
                <c:pt idx="1643">
                  <c:v>22.50000000000032</c:v>
                </c:pt>
                <c:pt idx="1644">
                  <c:v>44.999999999999574</c:v>
                </c:pt>
                <c:pt idx="1645">
                  <c:v>63.749999999999574</c:v>
                </c:pt>
                <c:pt idx="1646">
                  <c:v>78.750000000000313</c:v>
                </c:pt>
                <c:pt idx="1647">
                  <c:v>90.000000000000199</c:v>
                </c:pt>
                <c:pt idx="1648">
                  <c:v>101.2500000000001</c:v>
                </c:pt>
                <c:pt idx="1649">
                  <c:v>104.9999999999999</c:v>
                </c:pt>
                <c:pt idx="1650">
                  <c:v>104.9999999999999</c:v>
                </c:pt>
                <c:pt idx="1651">
                  <c:v>97.500000000000313</c:v>
                </c:pt>
                <c:pt idx="1652">
                  <c:v>86.249999999999886</c:v>
                </c:pt>
                <c:pt idx="1653">
                  <c:v>78.749999999999787</c:v>
                </c:pt>
                <c:pt idx="1654">
                  <c:v>67.499999999999901</c:v>
                </c:pt>
                <c:pt idx="1655">
                  <c:v>59.999999999999787</c:v>
                </c:pt>
                <c:pt idx="1656">
                  <c:v>60.00000000000032</c:v>
                </c:pt>
                <c:pt idx="1657">
                  <c:v>60.00000000000032</c:v>
                </c:pt>
                <c:pt idx="1658">
                  <c:v>59.999999999999787</c:v>
                </c:pt>
                <c:pt idx="1659">
                  <c:v>59.999999999999787</c:v>
                </c:pt>
                <c:pt idx="1660">
                  <c:v>59.999999999999787</c:v>
                </c:pt>
                <c:pt idx="1661">
                  <c:v>56.249999999999993</c:v>
                </c:pt>
                <c:pt idx="1662">
                  <c:v>56.249999999999993</c:v>
                </c:pt>
                <c:pt idx="1663">
                  <c:v>56.249999999999993</c:v>
                </c:pt>
                <c:pt idx="1664">
                  <c:v>48.750000000000426</c:v>
                </c:pt>
                <c:pt idx="1665">
                  <c:v>45.000000000000099</c:v>
                </c:pt>
                <c:pt idx="1666">
                  <c:v>37.5</c:v>
                </c:pt>
                <c:pt idx="1667">
                  <c:v>29.999999999999893</c:v>
                </c:pt>
                <c:pt idx="1668">
                  <c:v>26.249999999999574</c:v>
                </c:pt>
                <c:pt idx="1669">
                  <c:v>22.50000000000032</c:v>
                </c:pt>
                <c:pt idx="1670">
                  <c:v>18.75</c:v>
                </c:pt>
                <c:pt idx="1671">
                  <c:v>11.249999999999893</c:v>
                </c:pt>
                <c:pt idx="1672">
                  <c:v>7.5000000000001066</c:v>
                </c:pt>
                <c:pt idx="1673">
                  <c:v>7.5000000000001066</c:v>
                </c:pt>
                <c:pt idx="1674">
                  <c:v>3.7500000000003197</c:v>
                </c:pt>
                <c:pt idx="1675">
                  <c:v>0</c:v>
                </c:pt>
                <c:pt idx="1676">
                  <c:v>-3.7500000000003197</c:v>
                </c:pt>
                <c:pt idx="1677">
                  <c:v>-11.250000000000426</c:v>
                </c:pt>
                <c:pt idx="1678">
                  <c:v>-18.75</c:v>
                </c:pt>
                <c:pt idx="1679">
                  <c:v>-22.499999999999787</c:v>
                </c:pt>
                <c:pt idx="1680">
                  <c:v>-22.499999999999787</c:v>
                </c:pt>
                <c:pt idx="1681">
                  <c:v>-15.000000000000213</c:v>
                </c:pt>
                <c:pt idx="1682">
                  <c:v>-3.7500000000003197</c:v>
                </c:pt>
                <c:pt idx="1683">
                  <c:v>7.5000000000001066</c:v>
                </c:pt>
                <c:pt idx="1684">
                  <c:v>22.50000000000032</c:v>
                </c:pt>
                <c:pt idx="1685">
                  <c:v>29.999999999999893</c:v>
                </c:pt>
                <c:pt idx="1686">
                  <c:v>29.999999999999893</c:v>
                </c:pt>
                <c:pt idx="1687">
                  <c:v>30.000000000000426</c:v>
                </c:pt>
                <c:pt idx="1688">
                  <c:v>22.499999999999787</c:v>
                </c:pt>
                <c:pt idx="1689">
                  <c:v>14.99999999999968</c:v>
                </c:pt>
                <c:pt idx="1690">
                  <c:v>11.250000000000426</c:v>
                </c:pt>
                <c:pt idx="1691">
                  <c:v>7.5000000000001066</c:v>
                </c:pt>
                <c:pt idx="1692">
                  <c:v>7.4999999999995737</c:v>
                </c:pt>
                <c:pt idx="1693">
                  <c:v>7.4999999999995737</c:v>
                </c:pt>
                <c:pt idx="1694">
                  <c:v>7.5000000000006395</c:v>
                </c:pt>
                <c:pt idx="1695">
                  <c:v>7.5000000000006395</c:v>
                </c:pt>
                <c:pt idx="1696">
                  <c:v>7.4999999999995737</c:v>
                </c:pt>
                <c:pt idx="1697">
                  <c:v>7.4999999999995737</c:v>
                </c:pt>
                <c:pt idx="1698">
                  <c:v>3.7499999999997868</c:v>
                </c:pt>
                <c:pt idx="1699">
                  <c:v>-3.7499999999997868</c:v>
                </c:pt>
                <c:pt idx="1700">
                  <c:v>-11.249999999999361</c:v>
                </c:pt>
                <c:pt idx="1701">
                  <c:v>-15.000000000000213</c:v>
                </c:pt>
                <c:pt idx="1702">
                  <c:v>-15.000000000000213</c:v>
                </c:pt>
                <c:pt idx="1703">
                  <c:v>-18.75</c:v>
                </c:pt>
                <c:pt idx="1704">
                  <c:v>-18.75</c:v>
                </c:pt>
                <c:pt idx="1705">
                  <c:v>-14.99999999999968</c:v>
                </c:pt>
                <c:pt idx="1706">
                  <c:v>-15.000000000000213</c:v>
                </c:pt>
                <c:pt idx="1707">
                  <c:v>-11.249999999999893</c:v>
                </c:pt>
                <c:pt idx="1708">
                  <c:v>-7.5000000000001066</c:v>
                </c:pt>
                <c:pt idx="1709">
                  <c:v>-7.5000000000001066</c:v>
                </c:pt>
                <c:pt idx="1710">
                  <c:v>0</c:v>
                </c:pt>
                <c:pt idx="1711">
                  <c:v>7.5000000000001066</c:v>
                </c:pt>
                <c:pt idx="1712">
                  <c:v>11.249999999999893</c:v>
                </c:pt>
                <c:pt idx="1713">
                  <c:v>18.75</c:v>
                </c:pt>
                <c:pt idx="1714">
                  <c:v>22.50000000000032</c:v>
                </c:pt>
                <c:pt idx="1715">
                  <c:v>26.249999999999574</c:v>
                </c:pt>
                <c:pt idx="1716">
                  <c:v>29.999999999999893</c:v>
                </c:pt>
                <c:pt idx="1717">
                  <c:v>33.750000000000213</c:v>
                </c:pt>
                <c:pt idx="1718">
                  <c:v>37.5</c:v>
                </c:pt>
                <c:pt idx="1719">
                  <c:v>41.249999999999787</c:v>
                </c:pt>
                <c:pt idx="1720">
                  <c:v>41.249999999999787</c:v>
                </c:pt>
                <c:pt idx="1721">
                  <c:v>33.750000000000213</c:v>
                </c:pt>
                <c:pt idx="1722">
                  <c:v>22.499999999999787</c:v>
                </c:pt>
                <c:pt idx="1723">
                  <c:v>11.250000000000426</c:v>
                </c:pt>
                <c:pt idx="1724">
                  <c:v>0</c:v>
                </c:pt>
                <c:pt idx="1725">
                  <c:v>-22.500000000000853</c:v>
                </c:pt>
                <c:pt idx="1726">
                  <c:v>-52.499999999999147</c:v>
                </c:pt>
                <c:pt idx="1727">
                  <c:v>-86.249999999999361</c:v>
                </c:pt>
                <c:pt idx="1728">
                  <c:v>-123.75000000000043</c:v>
                </c:pt>
                <c:pt idx="1729">
                  <c:v>-161.25000000000043</c:v>
                </c:pt>
                <c:pt idx="1730">
                  <c:v>-183.75000000000023</c:v>
                </c:pt>
                <c:pt idx="1731">
                  <c:v>-191.24999999999977</c:v>
                </c:pt>
                <c:pt idx="1732">
                  <c:v>-191.24999999999977</c:v>
                </c:pt>
                <c:pt idx="1733">
                  <c:v>-183.75000000000023</c:v>
                </c:pt>
                <c:pt idx="1734">
                  <c:v>-176.25000000000009</c:v>
                </c:pt>
                <c:pt idx="1735">
                  <c:v>-172.49999999999977</c:v>
                </c:pt>
                <c:pt idx="1736">
                  <c:v>-176.25000000000009</c:v>
                </c:pt>
                <c:pt idx="1737">
                  <c:v>-176.25000000000009</c:v>
                </c:pt>
                <c:pt idx="1738">
                  <c:v>-172.49999999999977</c:v>
                </c:pt>
                <c:pt idx="1739">
                  <c:v>-164.99999999999969</c:v>
                </c:pt>
                <c:pt idx="1740">
                  <c:v>-146.2500000000002</c:v>
                </c:pt>
                <c:pt idx="1741">
                  <c:v>-120.0000000000001</c:v>
                </c:pt>
                <c:pt idx="1742">
                  <c:v>-101.24999999999956</c:v>
                </c:pt>
                <c:pt idx="1743">
                  <c:v>-90.000000000000199</c:v>
                </c:pt>
                <c:pt idx="1744">
                  <c:v>-78.750000000000313</c:v>
                </c:pt>
                <c:pt idx="1745">
                  <c:v>-75</c:v>
                </c:pt>
                <c:pt idx="1746">
                  <c:v>-75</c:v>
                </c:pt>
                <c:pt idx="1747">
                  <c:v>-67.499999999999901</c:v>
                </c:pt>
                <c:pt idx="1748">
                  <c:v>-59.999999999999787</c:v>
                </c:pt>
                <c:pt idx="1749">
                  <c:v>-52.500000000000213</c:v>
                </c:pt>
                <c:pt idx="1750">
                  <c:v>-41.25000000000032</c:v>
                </c:pt>
                <c:pt idx="1751">
                  <c:v>-37.5</c:v>
                </c:pt>
                <c:pt idx="1752">
                  <c:v>-37.5</c:v>
                </c:pt>
                <c:pt idx="1753">
                  <c:v>-37.5</c:v>
                </c:pt>
                <c:pt idx="1754">
                  <c:v>-37.5</c:v>
                </c:pt>
                <c:pt idx="1755">
                  <c:v>-37.5</c:v>
                </c:pt>
                <c:pt idx="1756">
                  <c:v>-37.5</c:v>
                </c:pt>
                <c:pt idx="1757">
                  <c:v>-41.249999999999787</c:v>
                </c:pt>
                <c:pt idx="1758">
                  <c:v>-41.249999999999787</c:v>
                </c:pt>
                <c:pt idx="1759">
                  <c:v>-41.249999999999787</c:v>
                </c:pt>
                <c:pt idx="1760">
                  <c:v>-45.000000000000099</c:v>
                </c:pt>
                <c:pt idx="1761">
                  <c:v>-45.000000000000099</c:v>
                </c:pt>
                <c:pt idx="1762">
                  <c:v>-45.000000000000099</c:v>
                </c:pt>
                <c:pt idx="1763">
                  <c:v>-45.000000000000099</c:v>
                </c:pt>
                <c:pt idx="1764">
                  <c:v>-48.749999999999893</c:v>
                </c:pt>
                <c:pt idx="1765">
                  <c:v>-59.999999999999787</c:v>
                </c:pt>
                <c:pt idx="1766">
                  <c:v>-82.500000000000114</c:v>
                </c:pt>
                <c:pt idx="1767">
                  <c:v>-112.49999999999999</c:v>
                </c:pt>
                <c:pt idx="1768">
                  <c:v>-150</c:v>
                </c:pt>
                <c:pt idx="1769">
                  <c:v>-191.25000000000031</c:v>
                </c:pt>
                <c:pt idx="1770">
                  <c:v>-224.99999999999997</c:v>
                </c:pt>
                <c:pt idx="1771">
                  <c:v>-239.99999999999969</c:v>
                </c:pt>
                <c:pt idx="1772">
                  <c:v>-239.99999999999969</c:v>
                </c:pt>
                <c:pt idx="1773">
                  <c:v>-232.50000000000011</c:v>
                </c:pt>
                <c:pt idx="1774">
                  <c:v>-213.75000000000011</c:v>
                </c:pt>
                <c:pt idx="1775">
                  <c:v>-191.25000000000003</c:v>
                </c:pt>
                <c:pt idx="1776">
                  <c:v>-179.99999999999989</c:v>
                </c:pt>
                <c:pt idx="1777">
                  <c:v>-183.74999999999994</c:v>
                </c:pt>
                <c:pt idx="1778">
                  <c:v>-202.5000000000002</c:v>
                </c:pt>
                <c:pt idx="1779">
                  <c:v>-232.50000000000011</c:v>
                </c:pt>
                <c:pt idx="1780">
                  <c:v>-258.74999999999994</c:v>
                </c:pt>
                <c:pt idx="1781">
                  <c:v>-266.25000000000006</c:v>
                </c:pt>
                <c:pt idx="1782">
                  <c:v>-251.24999999999983</c:v>
                </c:pt>
                <c:pt idx="1783">
                  <c:v>-221.24999999999994</c:v>
                </c:pt>
                <c:pt idx="1784">
                  <c:v>-183.75000000000006</c:v>
                </c:pt>
                <c:pt idx="1785">
                  <c:v>-157.49999999999997</c:v>
                </c:pt>
                <c:pt idx="1786">
                  <c:v>-146.25000000000009</c:v>
                </c:pt>
                <c:pt idx="1787">
                  <c:v>-142.50000000000003</c:v>
                </c:pt>
                <c:pt idx="1788">
                  <c:v>-146.24999999999994</c:v>
                </c:pt>
                <c:pt idx="1789">
                  <c:v>-161.25000000000003</c:v>
                </c:pt>
                <c:pt idx="1790">
                  <c:v>-187.5</c:v>
                </c:pt>
                <c:pt idx="1791">
                  <c:v>-221.24999999999994</c:v>
                </c:pt>
                <c:pt idx="1792">
                  <c:v>-255.00000000000003</c:v>
                </c:pt>
                <c:pt idx="1793">
                  <c:v>-266.25</c:v>
                </c:pt>
                <c:pt idx="1794">
                  <c:v>-326.25</c:v>
                </c:pt>
                <c:pt idx="1795">
                  <c:v>-195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756-4A9C-B7B4-8A95F12A70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2719776"/>
        <c:axId val="92733088"/>
      </c:lineChart>
      <c:catAx>
        <c:axId val="927197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Driving 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733088"/>
        <c:crosses val="autoZero"/>
        <c:auto val="1"/>
        <c:lblAlgn val="ctr"/>
        <c:lblOffset val="100"/>
        <c:noMultiLvlLbl val="0"/>
      </c:catAx>
      <c:valAx>
        <c:axId val="92733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7197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Rolling Resistance force over the WLTP cycle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Calculations!$K$1</c:f>
              <c:strCache>
                <c:ptCount val="1"/>
                <c:pt idx="0">
                  <c:v>Rolling Resistance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Calculations!$B$3:$B$1803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Calculations!$K$3:$K$1803</c:f>
              <c:numCache>
                <c:formatCode>General</c:formatCode>
                <c:ptCount val="1801"/>
                <c:pt idx="0">
                  <c:v>52.974000000000004</c:v>
                </c:pt>
                <c:pt idx="1">
                  <c:v>52.974000000000004</c:v>
                </c:pt>
                <c:pt idx="2">
                  <c:v>52.974000000000004</c:v>
                </c:pt>
                <c:pt idx="3">
                  <c:v>52.974000000000004</c:v>
                </c:pt>
                <c:pt idx="4">
                  <c:v>52.974000000000004</c:v>
                </c:pt>
                <c:pt idx="5">
                  <c:v>52.974000000000004</c:v>
                </c:pt>
                <c:pt idx="6">
                  <c:v>52.974000000000004</c:v>
                </c:pt>
                <c:pt idx="7">
                  <c:v>52.974000000000004</c:v>
                </c:pt>
                <c:pt idx="8">
                  <c:v>52.974000000000004</c:v>
                </c:pt>
                <c:pt idx="9">
                  <c:v>52.974000000000004</c:v>
                </c:pt>
                <c:pt idx="10">
                  <c:v>52.974000000000004</c:v>
                </c:pt>
                <c:pt idx="11">
                  <c:v>52.974000000000004</c:v>
                </c:pt>
                <c:pt idx="12">
                  <c:v>52.974000000000004</c:v>
                </c:pt>
                <c:pt idx="13">
                  <c:v>52.974000000000004</c:v>
                </c:pt>
                <c:pt idx="14">
                  <c:v>52.974000000000004</c:v>
                </c:pt>
                <c:pt idx="15">
                  <c:v>52.974000000000004</c:v>
                </c:pt>
                <c:pt idx="16">
                  <c:v>52.974000000000004</c:v>
                </c:pt>
                <c:pt idx="17">
                  <c:v>52.974000000000004</c:v>
                </c:pt>
                <c:pt idx="18">
                  <c:v>52.974000000000004</c:v>
                </c:pt>
                <c:pt idx="19">
                  <c:v>52.974000000000004</c:v>
                </c:pt>
                <c:pt idx="20">
                  <c:v>52.974000000000004</c:v>
                </c:pt>
                <c:pt idx="21">
                  <c:v>52.974000000000004</c:v>
                </c:pt>
                <c:pt idx="22">
                  <c:v>52.974000000000004</c:v>
                </c:pt>
                <c:pt idx="23">
                  <c:v>52.974000000000004</c:v>
                </c:pt>
                <c:pt idx="24">
                  <c:v>52.974000000000004</c:v>
                </c:pt>
                <c:pt idx="25">
                  <c:v>52.974000000000004</c:v>
                </c:pt>
                <c:pt idx="26">
                  <c:v>52.974000000000004</c:v>
                </c:pt>
                <c:pt idx="27">
                  <c:v>52.974000000000004</c:v>
                </c:pt>
                <c:pt idx="28">
                  <c:v>52.974000000000004</c:v>
                </c:pt>
                <c:pt idx="29">
                  <c:v>52.974000000000004</c:v>
                </c:pt>
                <c:pt idx="30">
                  <c:v>52.974000000000004</c:v>
                </c:pt>
                <c:pt idx="31">
                  <c:v>52.974000000000004</c:v>
                </c:pt>
                <c:pt idx="32">
                  <c:v>52.974000000000004</c:v>
                </c:pt>
                <c:pt idx="33">
                  <c:v>52.974000000000004</c:v>
                </c:pt>
                <c:pt idx="34">
                  <c:v>52.974000000000004</c:v>
                </c:pt>
                <c:pt idx="35">
                  <c:v>52.974000000000004</c:v>
                </c:pt>
                <c:pt idx="36">
                  <c:v>52.974000000000004</c:v>
                </c:pt>
                <c:pt idx="37">
                  <c:v>52.974000000000004</c:v>
                </c:pt>
                <c:pt idx="38">
                  <c:v>52.974000000000004</c:v>
                </c:pt>
                <c:pt idx="39">
                  <c:v>52.974000000000004</c:v>
                </c:pt>
                <c:pt idx="40">
                  <c:v>52.974000000000004</c:v>
                </c:pt>
                <c:pt idx="41">
                  <c:v>52.974000000000004</c:v>
                </c:pt>
                <c:pt idx="42">
                  <c:v>52.974000000000004</c:v>
                </c:pt>
                <c:pt idx="43">
                  <c:v>52.974000000000004</c:v>
                </c:pt>
                <c:pt idx="44">
                  <c:v>52.974000000000004</c:v>
                </c:pt>
                <c:pt idx="45">
                  <c:v>52.974000000000004</c:v>
                </c:pt>
                <c:pt idx="46">
                  <c:v>52.974000000000004</c:v>
                </c:pt>
                <c:pt idx="47">
                  <c:v>52.974000000000004</c:v>
                </c:pt>
                <c:pt idx="48">
                  <c:v>52.974000000000004</c:v>
                </c:pt>
                <c:pt idx="49">
                  <c:v>52.974000000000004</c:v>
                </c:pt>
                <c:pt idx="50">
                  <c:v>52.974000000000004</c:v>
                </c:pt>
                <c:pt idx="51">
                  <c:v>52.974000000000004</c:v>
                </c:pt>
                <c:pt idx="52">
                  <c:v>52.974000000000004</c:v>
                </c:pt>
                <c:pt idx="53">
                  <c:v>52.974000000000004</c:v>
                </c:pt>
                <c:pt idx="54">
                  <c:v>52.974000000000004</c:v>
                </c:pt>
                <c:pt idx="55">
                  <c:v>52.974000000000004</c:v>
                </c:pt>
                <c:pt idx="56">
                  <c:v>52.974000000000004</c:v>
                </c:pt>
                <c:pt idx="57">
                  <c:v>52.974000000000004</c:v>
                </c:pt>
                <c:pt idx="58">
                  <c:v>52.974000000000004</c:v>
                </c:pt>
                <c:pt idx="59">
                  <c:v>52.974000000000004</c:v>
                </c:pt>
                <c:pt idx="60">
                  <c:v>52.974000000000004</c:v>
                </c:pt>
                <c:pt idx="61">
                  <c:v>52.974000000000004</c:v>
                </c:pt>
                <c:pt idx="62">
                  <c:v>52.974000000000004</c:v>
                </c:pt>
                <c:pt idx="63">
                  <c:v>52.974000000000004</c:v>
                </c:pt>
                <c:pt idx="64">
                  <c:v>52.974000000000004</c:v>
                </c:pt>
                <c:pt idx="65">
                  <c:v>52.974000000000004</c:v>
                </c:pt>
                <c:pt idx="66">
                  <c:v>52.974000000000004</c:v>
                </c:pt>
                <c:pt idx="67">
                  <c:v>52.974000000000004</c:v>
                </c:pt>
                <c:pt idx="68">
                  <c:v>52.974000000000004</c:v>
                </c:pt>
                <c:pt idx="69">
                  <c:v>52.974000000000004</c:v>
                </c:pt>
                <c:pt idx="70">
                  <c:v>52.974000000000004</c:v>
                </c:pt>
                <c:pt idx="71">
                  <c:v>52.974000000000004</c:v>
                </c:pt>
                <c:pt idx="72">
                  <c:v>52.974000000000004</c:v>
                </c:pt>
                <c:pt idx="73">
                  <c:v>52.974000000000004</c:v>
                </c:pt>
                <c:pt idx="74">
                  <c:v>52.974000000000004</c:v>
                </c:pt>
                <c:pt idx="75">
                  <c:v>52.974000000000004</c:v>
                </c:pt>
                <c:pt idx="76">
                  <c:v>52.974000000000004</c:v>
                </c:pt>
                <c:pt idx="77">
                  <c:v>52.974000000000004</c:v>
                </c:pt>
                <c:pt idx="78">
                  <c:v>52.974000000000004</c:v>
                </c:pt>
                <c:pt idx="79">
                  <c:v>52.974000000000004</c:v>
                </c:pt>
                <c:pt idx="80">
                  <c:v>52.974000000000004</c:v>
                </c:pt>
                <c:pt idx="81">
                  <c:v>52.974000000000004</c:v>
                </c:pt>
                <c:pt idx="82">
                  <c:v>52.974000000000004</c:v>
                </c:pt>
                <c:pt idx="83">
                  <c:v>52.974000000000004</c:v>
                </c:pt>
                <c:pt idx="84">
                  <c:v>52.974000000000004</c:v>
                </c:pt>
                <c:pt idx="85">
                  <c:v>52.974000000000004</c:v>
                </c:pt>
                <c:pt idx="86">
                  <c:v>52.974000000000004</c:v>
                </c:pt>
                <c:pt idx="87">
                  <c:v>52.974000000000004</c:v>
                </c:pt>
                <c:pt idx="88">
                  <c:v>52.974000000000004</c:v>
                </c:pt>
                <c:pt idx="89">
                  <c:v>52.974000000000004</c:v>
                </c:pt>
                <c:pt idx="90">
                  <c:v>52.974000000000004</c:v>
                </c:pt>
                <c:pt idx="91">
                  <c:v>52.974000000000004</c:v>
                </c:pt>
                <c:pt idx="92">
                  <c:v>52.974000000000004</c:v>
                </c:pt>
                <c:pt idx="93">
                  <c:v>52.974000000000004</c:v>
                </c:pt>
                <c:pt idx="94">
                  <c:v>52.974000000000004</c:v>
                </c:pt>
                <c:pt idx="95">
                  <c:v>52.974000000000004</c:v>
                </c:pt>
                <c:pt idx="96">
                  <c:v>52.974000000000004</c:v>
                </c:pt>
                <c:pt idx="97">
                  <c:v>52.974000000000004</c:v>
                </c:pt>
                <c:pt idx="98">
                  <c:v>52.974000000000004</c:v>
                </c:pt>
                <c:pt idx="99">
                  <c:v>52.974000000000004</c:v>
                </c:pt>
                <c:pt idx="100">
                  <c:v>52.974000000000004</c:v>
                </c:pt>
                <c:pt idx="101">
                  <c:v>52.974000000000004</c:v>
                </c:pt>
                <c:pt idx="102">
                  <c:v>52.974000000000004</c:v>
                </c:pt>
                <c:pt idx="103">
                  <c:v>52.974000000000004</c:v>
                </c:pt>
                <c:pt idx="104">
                  <c:v>52.974000000000004</c:v>
                </c:pt>
                <c:pt idx="105">
                  <c:v>52.974000000000004</c:v>
                </c:pt>
                <c:pt idx="106">
                  <c:v>52.974000000000004</c:v>
                </c:pt>
                <c:pt idx="107">
                  <c:v>52.974000000000004</c:v>
                </c:pt>
                <c:pt idx="108">
                  <c:v>52.974000000000004</c:v>
                </c:pt>
                <c:pt idx="109">
                  <c:v>52.974000000000004</c:v>
                </c:pt>
                <c:pt idx="110">
                  <c:v>52.974000000000004</c:v>
                </c:pt>
                <c:pt idx="111">
                  <c:v>52.974000000000004</c:v>
                </c:pt>
                <c:pt idx="112">
                  <c:v>52.974000000000004</c:v>
                </c:pt>
                <c:pt idx="113">
                  <c:v>52.974000000000004</c:v>
                </c:pt>
                <c:pt idx="114">
                  <c:v>52.974000000000004</c:v>
                </c:pt>
                <c:pt idx="115">
                  <c:v>52.974000000000004</c:v>
                </c:pt>
                <c:pt idx="116">
                  <c:v>52.974000000000004</c:v>
                </c:pt>
                <c:pt idx="117">
                  <c:v>52.974000000000004</c:v>
                </c:pt>
                <c:pt idx="118">
                  <c:v>52.974000000000004</c:v>
                </c:pt>
                <c:pt idx="119">
                  <c:v>52.974000000000004</c:v>
                </c:pt>
                <c:pt idx="120">
                  <c:v>52.974000000000004</c:v>
                </c:pt>
                <c:pt idx="121">
                  <c:v>52.974000000000004</c:v>
                </c:pt>
                <c:pt idx="122">
                  <c:v>52.974000000000004</c:v>
                </c:pt>
                <c:pt idx="123">
                  <c:v>52.974000000000004</c:v>
                </c:pt>
                <c:pt idx="124">
                  <c:v>52.974000000000004</c:v>
                </c:pt>
                <c:pt idx="125">
                  <c:v>52.974000000000004</c:v>
                </c:pt>
                <c:pt idx="126">
                  <c:v>52.974000000000004</c:v>
                </c:pt>
                <c:pt idx="127">
                  <c:v>52.974000000000004</c:v>
                </c:pt>
                <c:pt idx="128">
                  <c:v>52.974000000000004</c:v>
                </c:pt>
                <c:pt idx="129">
                  <c:v>52.974000000000004</c:v>
                </c:pt>
                <c:pt idx="130">
                  <c:v>52.974000000000004</c:v>
                </c:pt>
                <c:pt idx="131">
                  <c:v>52.974000000000004</c:v>
                </c:pt>
                <c:pt idx="132">
                  <c:v>52.974000000000004</c:v>
                </c:pt>
                <c:pt idx="133">
                  <c:v>52.974000000000004</c:v>
                </c:pt>
                <c:pt idx="134">
                  <c:v>52.974000000000004</c:v>
                </c:pt>
                <c:pt idx="135">
                  <c:v>52.974000000000004</c:v>
                </c:pt>
                <c:pt idx="136">
                  <c:v>52.974000000000004</c:v>
                </c:pt>
                <c:pt idx="137">
                  <c:v>52.974000000000004</c:v>
                </c:pt>
                <c:pt idx="138">
                  <c:v>52.974000000000004</c:v>
                </c:pt>
                <c:pt idx="139">
                  <c:v>52.974000000000004</c:v>
                </c:pt>
                <c:pt idx="140">
                  <c:v>52.974000000000004</c:v>
                </c:pt>
                <c:pt idx="141">
                  <c:v>52.974000000000004</c:v>
                </c:pt>
                <c:pt idx="142">
                  <c:v>52.974000000000004</c:v>
                </c:pt>
                <c:pt idx="143">
                  <c:v>52.974000000000004</c:v>
                </c:pt>
                <c:pt idx="144">
                  <c:v>52.974000000000004</c:v>
                </c:pt>
                <c:pt idx="145">
                  <c:v>52.974000000000004</c:v>
                </c:pt>
                <c:pt idx="146">
                  <c:v>52.974000000000004</c:v>
                </c:pt>
                <c:pt idx="147">
                  <c:v>52.974000000000004</c:v>
                </c:pt>
                <c:pt idx="148">
                  <c:v>52.974000000000004</c:v>
                </c:pt>
                <c:pt idx="149">
                  <c:v>52.974000000000004</c:v>
                </c:pt>
                <c:pt idx="150">
                  <c:v>52.974000000000004</c:v>
                </c:pt>
                <c:pt idx="151">
                  <c:v>52.974000000000004</c:v>
                </c:pt>
                <c:pt idx="152">
                  <c:v>52.974000000000004</c:v>
                </c:pt>
                <c:pt idx="153">
                  <c:v>52.974000000000004</c:v>
                </c:pt>
                <c:pt idx="154">
                  <c:v>52.974000000000004</c:v>
                </c:pt>
                <c:pt idx="155">
                  <c:v>52.974000000000004</c:v>
                </c:pt>
                <c:pt idx="156">
                  <c:v>52.974000000000004</c:v>
                </c:pt>
                <c:pt idx="157">
                  <c:v>52.974000000000004</c:v>
                </c:pt>
                <c:pt idx="158">
                  <c:v>52.974000000000004</c:v>
                </c:pt>
                <c:pt idx="159">
                  <c:v>52.974000000000004</c:v>
                </c:pt>
                <c:pt idx="160">
                  <c:v>52.974000000000004</c:v>
                </c:pt>
                <c:pt idx="161">
                  <c:v>52.974000000000004</c:v>
                </c:pt>
                <c:pt idx="162">
                  <c:v>52.974000000000004</c:v>
                </c:pt>
                <c:pt idx="163">
                  <c:v>52.974000000000004</c:v>
                </c:pt>
                <c:pt idx="164">
                  <c:v>52.974000000000004</c:v>
                </c:pt>
                <c:pt idx="165">
                  <c:v>52.974000000000004</c:v>
                </c:pt>
                <c:pt idx="166">
                  <c:v>52.974000000000004</c:v>
                </c:pt>
                <c:pt idx="167">
                  <c:v>52.974000000000004</c:v>
                </c:pt>
                <c:pt idx="168">
                  <c:v>52.974000000000004</c:v>
                </c:pt>
                <c:pt idx="169">
                  <c:v>52.974000000000004</c:v>
                </c:pt>
                <c:pt idx="170">
                  <c:v>52.974000000000004</c:v>
                </c:pt>
                <c:pt idx="171">
                  <c:v>52.974000000000004</c:v>
                </c:pt>
                <c:pt idx="172">
                  <c:v>52.974000000000004</c:v>
                </c:pt>
                <c:pt idx="173">
                  <c:v>52.974000000000004</c:v>
                </c:pt>
                <c:pt idx="174">
                  <c:v>52.974000000000004</c:v>
                </c:pt>
                <c:pt idx="175">
                  <c:v>52.974000000000004</c:v>
                </c:pt>
                <c:pt idx="176">
                  <c:v>52.974000000000004</c:v>
                </c:pt>
                <c:pt idx="177">
                  <c:v>52.974000000000004</c:v>
                </c:pt>
                <c:pt idx="178">
                  <c:v>52.974000000000004</c:v>
                </c:pt>
                <c:pt idx="179">
                  <c:v>52.974000000000004</c:v>
                </c:pt>
                <c:pt idx="180">
                  <c:v>52.974000000000004</c:v>
                </c:pt>
                <c:pt idx="181">
                  <c:v>52.974000000000004</c:v>
                </c:pt>
                <c:pt idx="182">
                  <c:v>52.974000000000004</c:v>
                </c:pt>
                <c:pt idx="183">
                  <c:v>52.974000000000004</c:v>
                </c:pt>
                <c:pt idx="184">
                  <c:v>52.974000000000004</c:v>
                </c:pt>
                <c:pt idx="185">
                  <c:v>52.974000000000004</c:v>
                </c:pt>
                <c:pt idx="186">
                  <c:v>52.974000000000004</c:v>
                </c:pt>
                <c:pt idx="187">
                  <c:v>52.974000000000004</c:v>
                </c:pt>
                <c:pt idx="188">
                  <c:v>52.974000000000004</c:v>
                </c:pt>
                <c:pt idx="189">
                  <c:v>52.974000000000004</c:v>
                </c:pt>
                <c:pt idx="190">
                  <c:v>52.974000000000004</c:v>
                </c:pt>
                <c:pt idx="191">
                  <c:v>52.974000000000004</c:v>
                </c:pt>
                <c:pt idx="192">
                  <c:v>52.974000000000004</c:v>
                </c:pt>
                <c:pt idx="193">
                  <c:v>52.974000000000004</c:v>
                </c:pt>
                <c:pt idx="194">
                  <c:v>52.974000000000004</c:v>
                </c:pt>
                <c:pt idx="195">
                  <c:v>52.974000000000004</c:v>
                </c:pt>
                <c:pt idx="196">
                  <c:v>52.974000000000004</c:v>
                </c:pt>
                <c:pt idx="197">
                  <c:v>52.974000000000004</c:v>
                </c:pt>
                <c:pt idx="198">
                  <c:v>52.974000000000004</c:v>
                </c:pt>
                <c:pt idx="199">
                  <c:v>52.974000000000004</c:v>
                </c:pt>
                <c:pt idx="200">
                  <c:v>52.974000000000004</c:v>
                </c:pt>
                <c:pt idx="201">
                  <c:v>52.974000000000004</c:v>
                </c:pt>
                <c:pt idx="202">
                  <c:v>52.974000000000004</c:v>
                </c:pt>
                <c:pt idx="203">
                  <c:v>52.974000000000004</c:v>
                </c:pt>
                <c:pt idx="204">
                  <c:v>52.974000000000004</c:v>
                </c:pt>
                <c:pt idx="205">
                  <c:v>52.974000000000004</c:v>
                </c:pt>
                <c:pt idx="206">
                  <c:v>52.974000000000004</c:v>
                </c:pt>
                <c:pt idx="207">
                  <c:v>52.974000000000004</c:v>
                </c:pt>
                <c:pt idx="208">
                  <c:v>52.974000000000004</c:v>
                </c:pt>
                <c:pt idx="209">
                  <c:v>52.974000000000004</c:v>
                </c:pt>
                <c:pt idx="210">
                  <c:v>52.974000000000004</c:v>
                </c:pt>
                <c:pt idx="211">
                  <c:v>52.974000000000004</c:v>
                </c:pt>
                <c:pt idx="212">
                  <c:v>52.974000000000004</c:v>
                </c:pt>
                <c:pt idx="213">
                  <c:v>52.974000000000004</c:v>
                </c:pt>
                <c:pt idx="214">
                  <c:v>52.974000000000004</c:v>
                </c:pt>
                <c:pt idx="215">
                  <c:v>52.974000000000004</c:v>
                </c:pt>
                <c:pt idx="216">
                  <c:v>52.974000000000004</c:v>
                </c:pt>
                <c:pt idx="217">
                  <c:v>52.974000000000004</c:v>
                </c:pt>
                <c:pt idx="218">
                  <c:v>52.974000000000004</c:v>
                </c:pt>
                <c:pt idx="219">
                  <c:v>52.974000000000004</c:v>
                </c:pt>
                <c:pt idx="220">
                  <c:v>52.974000000000004</c:v>
                </c:pt>
                <c:pt idx="221">
                  <c:v>52.974000000000004</c:v>
                </c:pt>
                <c:pt idx="222">
                  <c:v>52.974000000000004</c:v>
                </c:pt>
                <c:pt idx="223">
                  <c:v>52.974000000000004</c:v>
                </c:pt>
                <c:pt idx="224">
                  <c:v>52.974000000000004</c:v>
                </c:pt>
                <c:pt idx="225">
                  <c:v>52.974000000000004</c:v>
                </c:pt>
                <c:pt idx="226">
                  <c:v>52.974000000000004</c:v>
                </c:pt>
                <c:pt idx="227">
                  <c:v>52.974000000000004</c:v>
                </c:pt>
                <c:pt idx="228">
                  <c:v>52.974000000000004</c:v>
                </c:pt>
                <c:pt idx="229">
                  <c:v>52.974000000000004</c:v>
                </c:pt>
                <c:pt idx="230">
                  <c:v>52.974000000000004</c:v>
                </c:pt>
                <c:pt idx="231">
                  <c:v>52.974000000000004</c:v>
                </c:pt>
                <c:pt idx="232">
                  <c:v>52.974000000000004</c:v>
                </c:pt>
                <c:pt idx="233">
                  <c:v>52.974000000000004</c:v>
                </c:pt>
                <c:pt idx="234">
                  <c:v>52.974000000000004</c:v>
                </c:pt>
                <c:pt idx="235">
                  <c:v>52.974000000000004</c:v>
                </c:pt>
                <c:pt idx="236">
                  <c:v>52.974000000000004</c:v>
                </c:pt>
                <c:pt idx="237">
                  <c:v>52.974000000000004</c:v>
                </c:pt>
                <c:pt idx="238">
                  <c:v>52.974000000000004</c:v>
                </c:pt>
                <c:pt idx="239">
                  <c:v>52.974000000000004</c:v>
                </c:pt>
                <c:pt idx="240">
                  <c:v>52.974000000000004</c:v>
                </c:pt>
                <c:pt idx="241">
                  <c:v>52.974000000000004</c:v>
                </c:pt>
                <c:pt idx="242">
                  <c:v>52.974000000000004</c:v>
                </c:pt>
                <c:pt idx="243">
                  <c:v>52.974000000000004</c:v>
                </c:pt>
                <c:pt idx="244">
                  <c:v>52.974000000000004</c:v>
                </c:pt>
                <c:pt idx="245">
                  <c:v>52.974000000000004</c:v>
                </c:pt>
                <c:pt idx="246">
                  <c:v>52.974000000000004</c:v>
                </c:pt>
                <c:pt idx="247">
                  <c:v>52.974000000000004</c:v>
                </c:pt>
                <c:pt idx="248">
                  <c:v>52.974000000000004</c:v>
                </c:pt>
                <c:pt idx="249">
                  <c:v>52.974000000000004</c:v>
                </c:pt>
                <c:pt idx="250">
                  <c:v>52.974000000000004</c:v>
                </c:pt>
                <c:pt idx="251">
                  <c:v>52.974000000000004</c:v>
                </c:pt>
                <c:pt idx="252">
                  <c:v>52.974000000000004</c:v>
                </c:pt>
                <c:pt idx="253">
                  <c:v>52.974000000000004</c:v>
                </c:pt>
                <c:pt idx="254">
                  <c:v>52.974000000000004</c:v>
                </c:pt>
                <c:pt idx="255">
                  <c:v>52.974000000000004</c:v>
                </c:pt>
                <c:pt idx="256">
                  <c:v>52.974000000000004</c:v>
                </c:pt>
                <c:pt idx="257">
                  <c:v>52.974000000000004</c:v>
                </c:pt>
                <c:pt idx="258">
                  <c:v>52.974000000000004</c:v>
                </c:pt>
                <c:pt idx="259">
                  <c:v>52.974000000000004</c:v>
                </c:pt>
                <c:pt idx="260">
                  <c:v>52.974000000000004</c:v>
                </c:pt>
                <c:pt idx="261">
                  <c:v>52.974000000000004</c:v>
                </c:pt>
                <c:pt idx="262">
                  <c:v>52.974000000000004</c:v>
                </c:pt>
                <c:pt idx="263">
                  <c:v>52.974000000000004</c:v>
                </c:pt>
                <c:pt idx="264">
                  <c:v>52.974000000000004</c:v>
                </c:pt>
                <c:pt idx="265">
                  <c:v>52.974000000000004</c:v>
                </c:pt>
                <c:pt idx="266">
                  <c:v>52.974000000000004</c:v>
                </c:pt>
                <c:pt idx="267">
                  <c:v>52.974000000000004</c:v>
                </c:pt>
                <c:pt idx="268">
                  <c:v>52.974000000000004</c:v>
                </c:pt>
                <c:pt idx="269">
                  <c:v>52.974000000000004</c:v>
                </c:pt>
                <c:pt idx="270">
                  <c:v>52.974000000000004</c:v>
                </c:pt>
                <c:pt idx="271">
                  <c:v>52.974000000000004</c:v>
                </c:pt>
                <c:pt idx="272">
                  <c:v>52.974000000000004</c:v>
                </c:pt>
                <c:pt idx="273">
                  <c:v>52.974000000000004</c:v>
                </c:pt>
                <c:pt idx="274">
                  <c:v>52.974000000000004</c:v>
                </c:pt>
                <c:pt idx="275">
                  <c:v>52.974000000000004</c:v>
                </c:pt>
                <c:pt idx="276">
                  <c:v>52.974000000000004</c:v>
                </c:pt>
                <c:pt idx="277">
                  <c:v>52.974000000000004</c:v>
                </c:pt>
                <c:pt idx="278">
                  <c:v>52.974000000000004</c:v>
                </c:pt>
                <c:pt idx="279">
                  <c:v>52.974000000000004</c:v>
                </c:pt>
                <c:pt idx="280">
                  <c:v>52.974000000000004</c:v>
                </c:pt>
                <c:pt idx="281">
                  <c:v>52.974000000000004</c:v>
                </c:pt>
                <c:pt idx="282">
                  <c:v>52.974000000000004</c:v>
                </c:pt>
                <c:pt idx="283">
                  <c:v>52.974000000000004</c:v>
                </c:pt>
                <c:pt idx="284">
                  <c:v>52.974000000000004</c:v>
                </c:pt>
                <c:pt idx="285">
                  <c:v>52.974000000000004</c:v>
                </c:pt>
                <c:pt idx="286">
                  <c:v>52.974000000000004</c:v>
                </c:pt>
                <c:pt idx="287">
                  <c:v>52.974000000000004</c:v>
                </c:pt>
                <c:pt idx="288">
                  <c:v>52.974000000000004</c:v>
                </c:pt>
                <c:pt idx="289">
                  <c:v>52.974000000000004</c:v>
                </c:pt>
                <c:pt idx="290">
                  <c:v>52.974000000000004</c:v>
                </c:pt>
                <c:pt idx="291">
                  <c:v>52.974000000000004</c:v>
                </c:pt>
                <c:pt idx="292">
                  <c:v>52.974000000000004</c:v>
                </c:pt>
                <c:pt idx="293">
                  <c:v>52.974000000000004</c:v>
                </c:pt>
                <c:pt idx="294">
                  <c:v>52.974000000000004</c:v>
                </c:pt>
                <c:pt idx="295">
                  <c:v>52.974000000000004</c:v>
                </c:pt>
                <c:pt idx="296">
                  <c:v>52.974000000000004</c:v>
                </c:pt>
                <c:pt idx="297">
                  <c:v>52.974000000000004</c:v>
                </c:pt>
                <c:pt idx="298">
                  <c:v>52.974000000000004</c:v>
                </c:pt>
                <c:pt idx="299">
                  <c:v>52.974000000000004</c:v>
                </c:pt>
                <c:pt idx="300">
                  <c:v>52.974000000000004</c:v>
                </c:pt>
                <c:pt idx="301">
                  <c:v>52.974000000000004</c:v>
                </c:pt>
                <c:pt idx="302">
                  <c:v>52.974000000000004</c:v>
                </c:pt>
                <c:pt idx="303">
                  <c:v>52.974000000000004</c:v>
                </c:pt>
                <c:pt idx="304">
                  <c:v>52.974000000000004</c:v>
                </c:pt>
                <c:pt idx="305">
                  <c:v>52.974000000000004</c:v>
                </c:pt>
                <c:pt idx="306">
                  <c:v>52.974000000000004</c:v>
                </c:pt>
                <c:pt idx="307">
                  <c:v>52.974000000000004</c:v>
                </c:pt>
                <c:pt idx="308">
                  <c:v>52.974000000000004</c:v>
                </c:pt>
                <c:pt idx="309">
                  <c:v>52.974000000000004</c:v>
                </c:pt>
                <c:pt idx="310">
                  <c:v>52.974000000000004</c:v>
                </c:pt>
                <c:pt idx="311">
                  <c:v>52.974000000000004</c:v>
                </c:pt>
                <c:pt idx="312">
                  <c:v>52.974000000000004</c:v>
                </c:pt>
                <c:pt idx="313">
                  <c:v>52.974000000000004</c:v>
                </c:pt>
                <c:pt idx="314">
                  <c:v>52.974000000000004</c:v>
                </c:pt>
                <c:pt idx="315">
                  <c:v>52.974000000000004</c:v>
                </c:pt>
                <c:pt idx="316">
                  <c:v>52.974000000000004</c:v>
                </c:pt>
                <c:pt idx="317">
                  <c:v>52.974000000000004</c:v>
                </c:pt>
                <c:pt idx="318">
                  <c:v>52.974000000000004</c:v>
                </c:pt>
                <c:pt idx="319">
                  <c:v>52.974000000000004</c:v>
                </c:pt>
                <c:pt idx="320">
                  <c:v>52.974000000000004</c:v>
                </c:pt>
                <c:pt idx="321">
                  <c:v>52.974000000000004</c:v>
                </c:pt>
                <c:pt idx="322">
                  <c:v>52.974000000000004</c:v>
                </c:pt>
                <c:pt idx="323">
                  <c:v>52.974000000000004</c:v>
                </c:pt>
                <c:pt idx="324">
                  <c:v>52.974000000000004</c:v>
                </c:pt>
                <c:pt idx="325">
                  <c:v>52.974000000000004</c:v>
                </c:pt>
                <c:pt idx="326">
                  <c:v>52.974000000000004</c:v>
                </c:pt>
                <c:pt idx="327">
                  <c:v>52.974000000000004</c:v>
                </c:pt>
                <c:pt idx="328">
                  <c:v>52.974000000000004</c:v>
                </c:pt>
                <c:pt idx="329">
                  <c:v>52.974000000000004</c:v>
                </c:pt>
                <c:pt idx="330">
                  <c:v>52.974000000000004</c:v>
                </c:pt>
                <c:pt idx="331">
                  <c:v>52.974000000000004</c:v>
                </c:pt>
                <c:pt idx="332">
                  <c:v>52.974000000000004</c:v>
                </c:pt>
                <c:pt idx="333">
                  <c:v>52.974000000000004</c:v>
                </c:pt>
                <c:pt idx="334">
                  <c:v>52.974000000000004</c:v>
                </c:pt>
                <c:pt idx="335">
                  <c:v>52.974000000000004</c:v>
                </c:pt>
                <c:pt idx="336">
                  <c:v>52.974000000000004</c:v>
                </c:pt>
                <c:pt idx="337">
                  <c:v>52.974000000000004</c:v>
                </c:pt>
                <c:pt idx="338">
                  <c:v>52.974000000000004</c:v>
                </c:pt>
                <c:pt idx="339">
                  <c:v>52.974000000000004</c:v>
                </c:pt>
                <c:pt idx="340">
                  <c:v>52.974000000000004</c:v>
                </c:pt>
                <c:pt idx="341">
                  <c:v>52.974000000000004</c:v>
                </c:pt>
                <c:pt idx="342">
                  <c:v>52.974000000000004</c:v>
                </c:pt>
                <c:pt idx="343">
                  <c:v>52.974000000000004</c:v>
                </c:pt>
                <c:pt idx="344">
                  <c:v>52.974000000000004</c:v>
                </c:pt>
                <c:pt idx="345">
                  <c:v>52.974000000000004</c:v>
                </c:pt>
                <c:pt idx="346">
                  <c:v>52.974000000000004</c:v>
                </c:pt>
                <c:pt idx="347">
                  <c:v>52.974000000000004</c:v>
                </c:pt>
                <c:pt idx="348">
                  <c:v>52.974000000000004</c:v>
                </c:pt>
                <c:pt idx="349">
                  <c:v>52.974000000000004</c:v>
                </c:pt>
                <c:pt idx="350">
                  <c:v>52.974000000000004</c:v>
                </c:pt>
                <c:pt idx="351">
                  <c:v>52.974000000000004</c:v>
                </c:pt>
                <c:pt idx="352">
                  <c:v>52.974000000000004</c:v>
                </c:pt>
                <c:pt idx="353">
                  <c:v>52.974000000000004</c:v>
                </c:pt>
                <c:pt idx="354">
                  <c:v>52.974000000000004</c:v>
                </c:pt>
                <c:pt idx="355">
                  <c:v>52.974000000000004</c:v>
                </c:pt>
                <c:pt idx="356">
                  <c:v>52.974000000000004</c:v>
                </c:pt>
                <c:pt idx="357">
                  <c:v>52.974000000000004</c:v>
                </c:pt>
                <c:pt idx="358">
                  <c:v>52.974000000000004</c:v>
                </c:pt>
                <c:pt idx="359">
                  <c:v>52.974000000000004</c:v>
                </c:pt>
                <c:pt idx="360">
                  <c:v>52.974000000000004</c:v>
                </c:pt>
                <c:pt idx="361">
                  <c:v>52.974000000000004</c:v>
                </c:pt>
                <c:pt idx="362">
                  <c:v>52.974000000000004</c:v>
                </c:pt>
                <c:pt idx="363">
                  <c:v>52.974000000000004</c:v>
                </c:pt>
                <c:pt idx="364">
                  <c:v>52.974000000000004</c:v>
                </c:pt>
                <c:pt idx="365">
                  <c:v>52.974000000000004</c:v>
                </c:pt>
                <c:pt idx="366">
                  <c:v>52.974000000000004</c:v>
                </c:pt>
                <c:pt idx="367">
                  <c:v>52.974000000000004</c:v>
                </c:pt>
                <c:pt idx="368">
                  <c:v>52.974000000000004</c:v>
                </c:pt>
                <c:pt idx="369">
                  <c:v>52.974000000000004</c:v>
                </c:pt>
                <c:pt idx="370">
                  <c:v>52.974000000000004</c:v>
                </c:pt>
                <c:pt idx="371">
                  <c:v>52.974000000000004</c:v>
                </c:pt>
                <c:pt idx="372">
                  <c:v>52.974000000000004</c:v>
                </c:pt>
                <c:pt idx="373">
                  <c:v>52.974000000000004</c:v>
                </c:pt>
                <c:pt idx="374">
                  <c:v>52.974000000000004</c:v>
                </c:pt>
                <c:pt idx="375">
                  <c:v>52.974000000000004</c:v>
                </c:pt>
                <c:pt idx="376">
                  <c:v>52.974000000000004</c:v>
                </c:pt>
                <c:pt idx="377">
                  <c:v>52.974000000000004</c:v>
                </c:pt>
                <c:pt idx="378">
                  <c:v>52.974000000000004</c:v>
                </c:pt>
                <c:pt idx="379">
                  <c:v>52.974000000000004</c:v>
                </c:pt>
                <c:pt idx="380">
                  <c:v>52.974000000000004</c:v>
                </c:pt>
                <c:pt idx="381">
                  <c:v>52.974000000000004</c:v>
                </c:pt>
                <c:pt idx="382">
                  <c:v>52.974000000000004</c:v>
                </c:pt>
                <c:pt idx="383">
                  <c:v>52.974000000000004</c:v>
                </c:pt>
                <c:pt idx="384">
                  <c:v>52.974000000000004</c:v>
                </c:pt>
                <c:pt idx="385">
                  <c:v>52.974000000000004</c:v>
                </c:pt>
                <c:pt idx="386">
                  <c:v>52.974000000000004</c:v>
                </c:pt>
                <c:pt idx="387">
                  <c:v>52.974000000000004</c:v>
                </c:pt>
                <c:pt idx="388">
                  <c:v>52.974000000000004</c:v>
                </c:pt>
                <c:pt idx="389">
                  <c:v>52.974000000000004</c:v>
                </c:pt>
                <c:pt idx="390">
                  <c:v>52.974000000000004</c:v>
                </c:pt>
                <c:pt idx="391">
                  <c:v>52.974000000000004</c:v>
                </c:pt>
                <c:pt idx="392">
                  <c:v>52.974000000000004</c:v>
                </c:pt>
                <c:pt idx="393">
                  <c:v>52.974000000000004</c:v>
                </c:pt>
                <c:pt idx="394">
                  <c:v>52.974000000000004</c:v>
                </c:pt>
                <c:pt idx="395">
                  <c:v>52.974000000000004</c:v>
                </c:pt>
                <c:pt idx="396">
                  <c:v>52.974000000000004</c:v>
                </c:pt>
                <c:pt idx="397">
                  <c:v>52.974000000000004</c:v>
                </c:pt>
                <c:pt idx="398">
                  <c:v>52.974000000000004</c:v>
                </c:pt>
                <c:pt idx="399">
                  <c:v>52.974000000000004</c:v>
                </c:pt>
                <c:pt idx="400">
                  <c:v>52.974000000000004</c:v>
                </c:pt>
                <c:pt idx="401">
                  <c:v>52.974000000000004</c:v>
                </c:pt>
                <c:pt idx="402">
                  <c:v>52.974000000000004</c:v>
                </c:pt>
                <c:pt idx="403">
                  <c:v>52.974000000000004</c:v>
                </c:pt>
                <c:pt idx="404">
                  <c:v>52.974000000000004</c:v>
                </c:pt>
                <c:pt idx="405">
                  <c:v>52.974000000000004</c:v>
                </c:pt>
                <c:pt idx="406">
                  <c:v>52.974000000000004</c:v>
                </c:pt>
                <c:pt idx="407">
                  <c:v>52.974000000000004</c:v>
                </c:pt>
                <c:pt idx="408">
                  <c:v>52.974000000000004</c:v>
                </c:pt>
                <c:pt idx="409">
                  <c:v>52.974000000000004</c:v>
                </c:pt>
                <c:pt idx="410">
                  <c:v>52.974000000000004</c:v>
                </c:pt>
                <c:pt idx="411">
                  <c:v>52.974000000000004</c:v>
                </c:pt>
                <c:pt idx="412">
                  <c:v>52.974000000000004</c:v>
                </c:pt>
                <c:pt idx="413">
                  <c:v>52.974000000000004</c:v>
                </c:pt>
                <c:pt idx="414">
                  <c:v>52.974000000000004</c:v>
                </c:pt>
                <c:pt idx="415">
                  <c:v>52.974000000000004</c:v>
                </c:pt>
                <c:pt idx="416">
                  <c:v>52.974000000000004</c:v>
                </c:pt>
                <c:pt idx="417">
                  <c:v>52.974000000000004</c:v>
                </c:pt>
                <c:pt idx="418">
                  <c:v>52.974000000000004</c:v>
                </c:pt>
                <c:pt idx="419">
                  <c:v>52.974000000000004</c:v>
                </c:pt>
                <c:pt idx="420">
                  <c:v>52.974000000000004</c:v>
                </c:pt>
                <c:pt idx="421">
                  <c:v>52.974000000000004</c:v>
                </c:pt>
                <c:pt idx="422">
                  <c:v>52.974000000000004</c:v>
                </c:pt>
                <c:pt idx="423">
                  <c:v>52.974000000000004</c:v>
                </c:pt>
                <c:pt idx="424">
                  <c:v>52.974000000000004</c:v>
                </c:pt>
                <c:pt idx="425">
                  <c:v>52.974000000000004</c:v>
                </c:pt>
                <c:pt idx="426">
                  <c:v>52.974000000000004</c:v>
                </c:pt>
                <c:pt idx="427">
                  <c:v>52.974000000000004</c:v>
                </c:pt>
                <c:pt idx="428">
                  <c:v>52.974000000000004</c:v>
                </c:pt>
                <c:pt idx="429">
                  <c:v>52.974000000000004</c:v>
                </c:pt>
                <c:pt idx="430">
                  <c:v>52.974000000000004</c:v>
                </c:pt>
                <c:pt idx="431">
                  <c:v>52.974000000000004</c:v>
                </c:pt>
                <c:pt idx="432">
                  <c:v>52.974000000000004</c:v>
                </c:pt>
                <c:pt idx="433">
                  <c:v>52.974000000000004</c:v>
                </c:pt>
                <c:pt idx="434">
                  <c:v>52.974000000000004</c:v>
                </c:pt>
                <c:pt idx="435">
                  <c:v>52.974000000000004</c:v>
                </c:pt>
                <c:pt idx="436">
                  <c:v>52.974000000000004</c:v>
                </c:pt>
                <c:pt idx="437">
                  <c:v>52.974000000000004</c:v>
                </c:pt>
                <c:pt idx="438">
                  <c:v>52.974000000000004</c:v>
                </c:pt>
                <c:pt idx="439">
                  <c:v>52.974000000000004</c:v>
                </c:pt>
                <c:pt idx="440">
                  <c:v>52.974000000000004</c:v>
                </c:pt>
                <c:pt idx="441">
                  <c:v>52.974000000000004</c:v>
                </c:pt>
                <c:pt idx="442">
                  <c:v>52.974000000000004</c:v>
                </c:pt>
                <c:pt idx="443">
                  <c:v>52.974000000000004</c:v>
                </c:pt>
                <c:pt idx="444">
                  <c:v>52.974000000000004</c:v>
                </c:pt>
                <c:pt idx="445">
                  <c:v>52.974000000000004</c:v>
                </c:pt>
                <c:pt idx="446">
                  <c:v>52.974000000000004</c:v>
                </c:pt>
                <c:pt idx="447">
                  <c:v>52.974000000000004</c:v>
                </c:pt>
                <c:pt idx="448">
                  <c:v>52.974000000000004</c:v>
                </c:pt>
                <c:pt idx="449">
                  <c:v>52.974000000000004</c:v>
                </c:pt>
                <c:pt idx="450">
                  <c:v>52.974000000000004</c:v>
                </c:pt>
                <c:pt idx="451">
                  <c:v>52.974000000000004</c:v>
                </c:pt>
                <c:pt idx="452">
                  <c:v>52.974000000000004</c:v>
                </c:pt>
                <c:pt idx="453">
                  <c:v>52.974000000000004</c:v>
                </c:pt>
                <c:pt idx="454">
                  <c:v>52.974000000000004</c:v>
                </c:pt>
                <c:pt idx="455">
                  <c:v>52.974000000000004</c:v>
                </c:pt>
                <c:pt idx="456">
                  <c:v>52.974000000000004</c:v>
                </c:pt>
                <c:pt idx="457">
                  <c:v>52.974000000000004</c:v>
                </c:pt>
                <c:pt idx="458">
                  <c:v>52.974000000000004</c:v>
                </c:pt>
                <c:pt idx="459">
                  <c:v>52.974000000000004</c:v>
                </c:pt>
                <c:pt idx="460">
                  <c:v>52.974000000000004</c:v>
                </c:pt>
                <c:pt idx="461">
                  <c:v>52.974000000000004</c:v>
                </c:pt>
                <c:pt idx="462">
                  <c:v>52.974000000000004</c:v>
                </c:pt>
                <c:pt idx="463">
                  <c:v>52.974000000000004</c:v>
                </c:pt>
                <c:pt idx="464">
                  <c:v>52.974000000000004</c:v>
                </c:pt>
                <c:pt idx="465">
                  <c:v>52.974000000000004</c:v>
                </c:pt>
                <c:pt idx="466">
                  <c:v>52.974000000000004</c:v>
                </c:pt>
                <c:pt idx="467">
                  <c:v>52.974000000000004</c:v>
                </c:pt>
                <c:pt idx="468">
                  <c:v>52.974000000000004</c:v>
                </c:pt>
                <c:pt idx="469">
                  <c:v>52.974000000000004</c:v>
                </c:pt>
                <c:pt idx="470">
                  <c:v>52.974000000000004</c:v>
                </c:pt>
                <c:pt idx="471">
                  <c:v>52.974000000000004</c:v>
                </c:pt>
                <c:pt idx="472">
                  <c:v>52.974000000000004</c:v>
                </c:pt>
                <c:pt idx="473">
                  <c:v>52.974000000000004</c:v>
                </c:pt>
                <c:pt idx="474">
                  <c:v>52.974000000000004</c:v>
                </c:pt>
                <c:pt idx="475">
                  <c:v>52.974000000000004</c:v>
                </c:pt>
                <c:pt idx="476">
                  <c:v>52.974000000000004</c:v>
                </c:pt>
                <c:pt idx="477">
                  <c:v>52.974000000000004</c:v>
                </c:pt>
                <c:pt idx="478">
                  <c:v>52.974000000000004</c:v>
                </c:pt>
                <c:pt idx="479">
                  <c:v>52.974000000000004</c:v>
                </c:pt>
                <c:pt idx="480">
                  <c:v>52.974000000000004</c:v>
                </c:pt>
                <c:pt idx="481">
                  <c:v>52.974000000000004</c:v>
                </c:pt>
                <c:pt idx="482">
                  <c:v>52.974000000000004</c:v>
                </c:pt>
                <c:pt idx="483">
                  <c:v>52.974000000000004</c:v>
                </c:pt>
                <c:pt idx="484">
                  <c:v>52.974000000000004</c:v>
                </c:pt>
                <c:pt idx="485">
                  <c:v>52.974000000000004</c:v>
                </c:pt>
                <c:pt idx="486">
                  <c:v>52.974000000000004</c:v>
                </c:pt>
                <c:pt idx="487">
                  <c:v>52.974000000000004</c:v>
                </c:pt>
                <c:pt idx="488">
                  <c:v>52.974000000000004</c:v>
                </c:pt>
                <c:pt idx="489">
                  <c:v>52.974000000000004</c:v>
                </c:pt>
                <c:pt idx="490">
                  <c:v>52.974000000000004</c:v>
                </c:pt>
                <c:pt idx="491">
                  <c:v>52.974000000000004</c:v>
                </c:pt>
                <c:pt idx="492">
                  <c:v>52.974000000000004</c:v>
                </c:pt>
                <c:pt idx="493">
                  <c:v>52.974000000000004</c:v>
                </c:pt>
                <c:pt idx="494">
                  <c:v>52.974000000000004</c:v>
                </c:pt>
                <c:pt idx="495">
                  <c:v>52.974000000000004</c:v>
                </c:pt>
                <c:pt idx="496">
                  <c:v>52.974000000000004</c:v>
                </c:pt>
                <c:pt idx="497">
                  <c:v>52.974000000000004</c:v>
                </c:pt>
                <c:pt idx="498">
                  <c:v>52.974000000000004</c:v>
                </c:pt>
                <c:pt idx="499">
                  <c:v>52.974000000000004</c:v>
                </c:pt>
                <c:pt idx="500">
                  <c:v>52.974000000000004</c:v>
                </c:pt>
                <c:pt idx="501">
                  <c:v>52.974000000000004</c:v>
                </c:pt>
                <c:pt idx="502">
                  <c:v>52.974000000000004</c:v>
                </c:pt>
                <c:pt idx="503">
                  <c:v>52.974000000000004</c:v>
                </c:pt>
                <c:pt idx="504">
                  <c:v>52.974000000000004</c:v>
                </c:pt>
                <c:pt idx="505">
                  <c:v>52.974000000000004</c:v>
                </c:pt>
                <c:pt idx="506">
                  <c:v>52.974000000000004</c:v>
                </c:pt>
                <c:pt idx="507">
                  <c:v>52.974000000000004</c:v>
                </c:pt>
                <c:pt idx="508">
                  <c:v>52.974000000000004</c:v>
                </c:pt>
                <c:pt idx="509">
                  <c:v>52.974000000000004</c:v>
                </c:pt>
                <c:pt idx="510">
                  <c:v>52.974000000000004</c:v>
                </c:pt>
                <c:pt idx="511">
                  <c:v>52.974000000000004</c:v>
                </c:pt>
                <c:pt idx="512">
                  <c:v>52.974000000000004</c:v>
                </c:pt>
                <c:pt idx="513">
                  <c:v>52.974000000000004</c:v>
                </c:pt>
                <c:pt idx="514">
                  <c:v>52.974000000000004</c:v>
                </c:pt>
                <c:pt idx="515">
                  <c:v>52.974000000000004</c:v>
                </c:pt>
                <c:pt idx="516">
                  <c:v>52.974000000000004</c:v>
                </c:pt>
                <c:pt idx="517">
                  <c:v>52.974000000000004</c:v>
                </c:pt>
                <c:pt idx="518">
                  <c:v>52.974000000000004</c:v>
                </c:pt>
                <c:pt idx="519">
                  <c:v>52.974000000000004</c:v>
                </c:pt>
                <c:pt idx="520">
                  <c:v>52.974000000000004</c:v>
                </c:pt>
                <c:pt idx="521">
                  <c:v>52.974000000000004</c:v>
                </c:pt>
                <c:pt idx="522">
                  <c:v>52.974000000000004</c:v>
                </c:pt>
                <c:pt idx="523">
                  <c:v>52.974000000000004</c:v>
                </c:pt>
                <c:pt idx="524">
                  <c:v>52.974000000000004</c:v>
                </c:pt>
                <c:pt idx="525">
                  <c:v>52.974000000000004</c:v>
                </c:pt>
                <c:pt idx="526">
                  <c:v>52.974000000000004</c:v>
                </c:pt>
                <c:pt idx="527">
                  <c:v>52.974000000000004</c:v>
                </c:pt>
                <c:pt idx="528">
                  <c:v>52.974000000000004</c:v>
                </c:pt>
                <c:pt idx="529">
                  <c:v>52.974000000000004</c:v>
                </c:pt>
                <c:pt idx="530">
                  <c:v>52.974000000000004</c:v>
                </c:pt>
                <c:pt idx="531">
                  <c:v>52.974000000000004</c:v>
                </c:pt>
                <c:pt idx="532">
                  <c:v>52.974000000000004</c:v>
                </c:pt>
                <c:pt idx="533">
                  <c:v>52.974000000000004</c:v>
                </c:pt>
                <c:pt idx="534">
                  <c:v>52.974000000000004</c:v>
                </c:pt>
                <c:pt idx="535">
                  <c:v>52.974000000000004</c:v>
                </c:pt>
                <c:pt idx="536">
                  <c:v>52.974000000000004</c:v>
                </c:pt>
                <c:pt idx="537">
                  <c:v>52.974000000000004</c:v>
                </c:pt>
                <c:pt idx="538">
                  <c:v>52.974000000000004</c:v>
                </c:pt>
                <c:pt idx="539">
                  <c:v>52.974000000000004</c:v>
                </c:pt>
                <c:pt idx="540">
                  <c:v>52.974000000000004</c:v>
                </c:pt>
                <c:pt idx="541">
                  <c:v>52.974000000000004</c:v>
                </c:pt>
                <c:pt idx="542">
                  <c:v>52.974000000000004</c:v>
                </c:pt>
                <c:pt idx="543">
                  <c:v>52.974000000000004</c:v>
                </c:pt>
                <c:pt idx="544">
                  <c:v>52.974000000000004</c:v>
                </c:pt>
                <c:pt idx="545">
                  <c:v>52.974000000000004</c:v>
                </c:pt>
                <c:pt idx="546">
                  <c:v>52.974000000000004</c:v>
                </c:pt>
                <c:pt idx="547">
                  <c:v>52.974000000000004</c:v>
                </c:pt>
                <c:pt idx="548">
                  <c:v>52.974000000000004</c:v>
                </c:pt>
                <c:pt idx="549">
                  <c:v>52.974000000000004</c:v>
                </c:pt>
                <c:pt idx="550">
                  <c:v>52.974000000000004</c:v>
                </c:pt>
                <c:pt idx="551">
                  <c:v>52.974000000000004</c:v>
                </c:pt>
                <c:pt idx="552">
                  <c:v>52.974000000000004</c:v>
                </c:pt>
                <c:pt idx="553">
                  <c:v>52.974000000000004</c:v>
                </c:pt>
                <c:pt idx="554">
                  <c:v>52.974000000000004</c:v>
                </c:pt>
                <c:pt idx="555">
                  <c:v>52.974000000000004</c:v>
                </c:pt>
                <c:pt idx="556">
                  <c:v>52.974000000000004</c:v>
                </c:pt>
                <c:pt idx="557">
                  <c:v>52.974000000000004</c:v>
                </c:pt>
                <c:pt idx="558">
                  <c:v>52.974000000000004</c:v>
                </c:pt>
                <c:pt idx="559">
                  <c:v>52.974000000000004</c:v>
                </c:pt>
                <c:pt idx="560">
                  <c:v>52.974000000000004</c:v>
                </c:pt>
                <c:pt idx="561">
                  <c:v>52.974000000000004</c:v>
                </c:pt>
                <c:pt idx="562">
                  <c:v>52.974000000000004</c:v>
                </c:pt>
                <c:pt idx="563">
                  <c:v>52.974000000000004</c:v>
                </c:pt>
                <c:pt idx="564">
                  <c:v>52.974000000000004</c:v>
                </c:pt>
                <c:pt idx="565">
                  <c:v>52.974000000000004</c:v>
                </c:pt>
                <c:pt idx="566">
                  <c:v>52.974000000000004</c:v>
                </c:pt>
                <c:pt idx="567">
                  <c:v>52.974000000000004</c:v>
                </c:pt>
                <c:pt idx="568">
                  <c:v>52.974000000000004</c:v>
                </c:pt>
                <c:pt idx="569">
                  <c:v>52.974000000000004</c:v>
                </c:pt>
                <c:pt idx="570">
                  <c:v>52.974000000000004</c:v>
                </c:pt>
                <c:pt idx="571">
                  <c:v>52.974000000000004</c:v>
                </c:pt>
                <c:pt idx="572">
                  <c:v>52.974000000000004</c:v>
                </c:pt>
                <c:pt idx="573">
                  <c:v>52.974000000000004</c:v>
                </c:pt>
                <c:pt idx="574">
                  <c:v>52.974000000000004</c:v>
                </c:pt>
                <c:pt idx="575">
                  <c:v>52.974000000000004</c:v>
                </c:pt>
                <c:pt idx="576">
                  <c:v>52.974000000000004</c:v>
                </c:pt>
                <c:pt idx="577">
                  <c:v>52.974000000000004</c:v>
                </c:pt>
                <c:pt idx="578">
                  <c:v>52.974000000000004</c:v>
                </c:pt>
                <c:pt idx="579">
                  <c:v>52.974000000000004</c:v>
                </c:pt>
                <c:pt idx="580">
                  <c:v>52.974000000000004</c:v>
                </c:pt>
                <c:pt idx="581">
                  <c:v>52.974000000000004</c:v>
                </c:pt>
                <c:pt idx="582">
                  <c:v>52.974000000000004</c:v>
                </c:pt>
                <c:pt idx="583">
                  <c:v>52.974000000000004</c:v>
                </c:pt>
                <c:pt idx="584">
                  <c:v>52.974000000000004</c:v>
                </c:pt>
                <c:pt idx="585">
                  <c:v>52.974000000000004</c:v>
                </c:pt>
                <c:pt idx="586">
                  <c:v>52.974000000000004</c:v>
                </c:pt>
                <c:pt idx="587">
                  <c:v>52.974000000000004</c:v>
                </c:pt>
                <c:pt idx="588">
                  <c:v>52.974000000000004</c:v>
                </c:pt>
                <c:pt idx="589">
                  <c:v>52.974000000000004</c:v>
                </c:pt>
                <c:pt idx="590">
                  <c:v>52.974000000000004</c:v>
                </c:pt>
                <c:pt idx="591">
                  <c:v>52.974000000000004</c:v>
                </c:pt>
                <c:pt idx="592">
                  <c:v>52.974000000000004</c:v>
                </c:pt>
                <c:pt idx="593">
                  <c:v>52.974000000000004</c:v>
                </c:pt>
                <c:pt idx="594">
                  <c:v>52.974000000000004</c:v>
                </c:pt>
                <c:pt idx="595">
                  <c:v>52.974000000000004</c:v>
                </c:pt>
                <c:pt idx="596">
                  <c:v>52.974000000000004</c:v>
                </c:pt>
                <c:pt idx="597">
                  <c:v>52.974000000000004</c:v>
                </c:pt>
                <c:pt idx="598">
                  <c:v>52.974000000000004</c:v>
                </c:pt>
                <c:pt idx="599">
                  <c:v>52.974000000000004</c:v>
                </c:pt>
                <c:pt idx="600">
                  <c:v>52.974000000000004</c:v>
                </c:pt>
                <c:pt idx="601">
                  <c:v>52.974000000000004</c:v>
                </c:pt>
                <c:pt idx="602">
                  <c:v>52.974000000000004</c:v>
                </c:pt>
                <c:pt idx="603">
                  <c:v>52.974000000000004</c:v>
                </c:pt>
                <c:pt idx="604">
                  <c:v>52.974000000000004</c:v>
                </c:pt>
                <c:pt idx="605">
                  <c:v>52.974000000000004</c:v>
                </c:pt>
                <c:pt idx="606">
                  <c:v>52.974000000000004</c:v>
                </c:pt>
                <c:pt idx="607">
                  <c:v>52.974000000000004</c:v>
                </c:pt>
                <c:pt idx="608">
                  <c:v>52.974000000000004</c:v>
                </c:pt>
                <c:pt idx="609">
                  <c:v>52.974000000000004</c:v>
                </c:pt>
                <c:pt idx="610">
                  <c:v>52.974000000000004</c:v>
                </c:pt>
                <c:pt idx="611">
                  <c:v>52.974000000000004</c:v>
                </c:pt>
                <c:pt idx="612">
                  <c:v>52.974000000000004</c:v>
                </c:pt>
                <c:pt idx="613">
                  <c:v>52.974000000000004</c:v>
                </c:pt>
                <c:pt idx="614">
                  <c:v>52.974000000000004</c:v>
                </c:pt>
                <c:pt idx="615">
                  <c:v>52.974000000000004</c:v>
                </c:pt>
                <c:pt idx="616">
                  <c:v>52.974000000000004</c:v>
                </c:pt>
                <c:pt idx="617">
                  <c:v>52.974000000000004</c:v>
                </c:pt>
                <c:pt idx="618">
                  <c:v>52.974000000000004</c:v>
                </c:pt>
                <c:pt idx="619">
                  <c:v>52.974000000000004</c:v>
                </c:pt>
                <c:pt idx="620">
                  <c:v>52.974000000000004</c:v>
                </c:pt>
                <c:pt idx="621">
                  <c:v>52.974000000000004</c:v>
                </c:pt>
                <c:pt idx="622">
                  <c:v>52.974000000000004</c:v>
                </c:pt>
                <c:pt idx="623">
                  <c:v>52.974000000000004</c:v>
                </c:pt>
                <c:pt idx="624">
                  <c:v>52.974000000000004</c:v>
                </c:pt>
                <c:pt idx="625">
                  <c:v>52.974000000000004</c:v>
                </c:pt>
                <c:pt idx="626">
                  <c:v>52.974000000000004</c:v>
                </c:pt>
                <c:pt idx="627">
                  <c:v>52.974000000000004</c:v>
                </c:pt>
                <c:pt idx="628">
                  <c:v>52.974000000000004</c:v>
                </c:pt>
                <c:pt idx="629">
                  <c:v>52.974000000000004</c:v>
                </c:pt>
                <c:pt idx="630">
                  <c:v>52.974000000000004</c:v>
                </c:pt>
                <c:pt idx="631">
                  <c:v>52.974000000000004</c:v>
                </c:pt>
                <c:pt idx="632">
                  <c:v>52.974000000000004</c:v>
                </c:pt>
                <c:pt idx="633">
                  <c:v>52.974000000000004</c:v>
                </c:pt>
                <c:pt idx="634">
                  <c:v>52.974000000000004</c:v>
                </c:pt>
                <c:pt idx="635">
                  <c:v>52.974000000000004</c:v>
                </c:pt>
                <c:pt idx="636">
                  <c:v>52.974000000000004</c:v>
                </c:pt>
                <c:pt idx="637">
                  <c:v>52.974000000000004</c:v>
                </c:pt>
                <c:pt idx="638">
                  <c:v>52.974000000000004</c:v>
                </c:pt>
                <c:pt idx="639">
                  <c:v>52.974000000000004</c:v>
                </c:pt>
                <c:pt idx="640">
                  <c:v>52.974000000000004</c:v>
                </c:pt>
                <c:pt idx="641">
                  <c:v>52.974000000000004</c:v>
                </c:pt>
                <c:pt idx="642">
                  <c:v>52.974000000000004</c:v>
                </c:pt>
                <c:pt idx="643">
                  <c:v>52.974000000000004</c:v>
                </c:pt>
                <c:pt idx="644">
                  <c:v>52.974000000000004</c:v>
                </c:pt>
                <c:pt idx="645">
                  <c:v>52.974000000000004</c:v>
                </c:pt>
                <c:pt idx="646">
                  <c:v>52.974000000000004</c:v>
                </c:pt>
                <c:pt idx="647">
                  <c:v>52.974000000000004</c:v>
                </c:pt>
                <c:pt idx="648">
                  <c:v>52.974000000000004</c:v>
                </c:pt>
                <c:pt idx="649">
                  <c:v>52.974000000000004</c:v>
                </c:pt>
                <c:pt idx="650">
                  <c:v>52.974000000000004</c:v>
                </c:pt>
                <c:pt idx="651">
                  <c:v>52.974000000000004</c:v>
                </c:pt>
                <c:pt idx="652">
                  <c:v>52.974000000000004</c:v>
                </c:pt>
                <c:pt idx="653">
                  <c:v>52.974000000000004</c:v>
                </c:pt>
                <c:pt idx="654">
                  <c:v>52.974000000000004</c:v>
                </c:pt>
                <c:pt idx="655">
                  <c:v>52.974000000000004</c:v>
                </c:pt>
                <c:pt idx="656">
                  <c:v>52.974000000000004</c:v>
                </c:pt>
                <c:pt idx="657">
                  <c:v>52.974000000000004</c:v>
                </c:pt>
                <c:pt idx="658">
                  <c:v>52.974000000000004</c:v>
                </c:pt>
                <c:pt idx="659">
                  <c:v>52.974000000000004</c:v>
                </c:pt>
                <c:pt idx="660">
                  <c:v>52.974000000000004</c:v>
                </c:pt>
                <c:pt idx="661">
                  <c:v>52.974000000000004</c:v>
                </c:pt>
                <c:pt idx="662">
                  <c:v>52.974000000000004</c:v>
                </c:pt>
                <c:pt idx="663">
                  <c:v>52.974000000000004</c:v>
                </c:pt>
                <c:pt idx="664">
                  <c:v>52.974000000000004</c:v>
                </c:pt>
                <c:pt idx="665">
                  <c:v>52.974000000000004</c:v>
                </c:pt>
                <c:pt idx="666">
                  <c:v>52.974000000000004</c:v>
                </c:pt>
                <c:pt idx="667">
                  <c:v>52.974000000000004</c:v>
                </c:pt>
                <c:pt idx="668">
                  <c:v>52.974000000000004</c:v>
                </c:pt>
                <c:pt idx="669">
                  <c:v>52.974000000000004</c:v>
                </c:pt>
                <c:pt idx="670">
                  <c:v>52.974000000000004</c:v>
                </c:pt>
                <c:pt idx="671">
                  <c:v>52.974000000000004</c:v>
                </c:pt>
                <c:pt idx="672">
                  <c:v>52.974000000000004</c:v>
                </c:pt>
                <c:pt idx="673">
                  <c:v>52.974000000000004</c:v>
                </c:pt>
                <c:pt idx="674">
                  <c:v>52.974000000000004</c:v>
                </c:pt>
                <c:pt idx="675">
                  <c:v>52.974000000000004</c:v>
                </c:pt>
                <c:pt idx="676">
                  <c:v>52.974000000000004</c:v>
                </c:pt>
                <c:pt idx="677">
                  <c:v>52.974000000000004</c:v>
                </c:pt>
                <c:pt idx="678">
                  <c:v>52.974000000000004</c:v>
                </c:pt>
                <c:pt idx="679">
                  <c:v>52.974000000000004</c:v>
                </c:pt>
                <c:pt idx="680">
                  <c:v>52.974000000000004</c:v>
                </c:pt>
                <c:pt idx="681">
                  <c:v>52.974000000000004</c:v>
                </c:pt>
                <c:pt idx="682">
                  <c:v>52.974000000000004</c:v>
                </c:pt>
                <c:pt idx="683">
                  <c:v>52.974000000000004</c:v>
                </c:pt>
                <c:pt idx="684">
                  <c:v>52.974000000000004</c:v>
                </c:pt>
                <c:pt idx="685">
                  <c:v>52.974000000000004</c:v>
                </c:pt>
                <c:pt idx="686">
                  <c:v>52.974000000000004</c:v>
                </c:pt>
                <c:pt idx="687">
                  <c:v>52.974000000000004</c:v>
                </c:pt>
                <c:pt idx="688">
                  <c:v>52.974000000000004</c:v>
                </c:pt>
                <c:pt idx="689">
                  <c:v>52.974000000000004</c:v>
                </c:pt>
                <c:pt idx="690">
                  <c:v>52.974000000000004</c:v>
                </c:pt>
                <c:pt idx="691">
                  <c:v>52.974000000000004</c:v>
                </c:pt>
                <c:pt idx="692">
                  <c:v>52.974000000000004</c:v>
                </c:pt>
                <c:pt idx="693">
                  <c:v>52.974000000000004</c:v>
                </c:pt>
                <c:pt idx="694">
                  <c:v>52.974000000000004</c:v>
                </c:pt>
                <c:pt idx="695">
                  <c:v>52.974000000000004</c:v>
                </c:pt>
                <c:pt idx="696">
                  <c:v>52.974000000000004</c:v>
                </c:pt>
                <c:pt idx="697">
                  <c:v>52.974000000000004</c:v>
                </c:pt>
                <c:pt idx="698">
                  <c:v>52.974000000000004</c:v>
                </c:pt>
                <c:pt idx="699">
                  <c:v>52.974000000000004</c:v>
                </c:pt>
                <c:pt idx="700">
                  <c:v>52.974000000000004</c:v>
                </c:pt>
                <c:pt idx="701">
                  <c:v>52.974000000000004</c:v>
                </c:pt>
                <c:pt idx="702">
                  <c:v>52.974000000000004</c:v>
                </c:pt>
                <c:pt idx="703">
                  <c:v>52.974000000000004</c:v>
                </c:pt>
                <c:pt idx="704">
                  <c:v>52.974000000000004</c:v>
                </c:pt>
                <c:pt idx="705">
                  <c:v>52.974000000000004</c:v>
                </c:pt>
                <c:pt idx="706">
                  <c:v>52.974000000000004</c:v>
                </c:pt>
                <c:pt idx="707">
                  <c:v>52.974000000000004</c:v>
                </c:pt>
                <c:pt idx="708">
                  <c:v>52.974000000000004</c:v>
                </c:pt>
                <c:pt idx="709">
                  <c:v>52.974000000000004</c:v>
                </c:pt>
                <c:pt idx="710">
                  <c:v>52.974000000000004</c:v>
                </c:pt>
                <c:pt idx="711">
                  <c:v>52.974000000000004</c:v>
                </c:pt>
                <c:pt idx="712">
                  <c:v>52.974000000000004</c:v>
                </c:pt>
                <c:pt idx="713">
                  <c:v>52.974000000000004</c:v>
                </c:pt>
                <c:pt idx="714">
                  <c:v>52.974000000000004</c:v>
                </c:pt>
                <c:pt idx="715">
                  <c:v>52.974000000000004</c:v>
                </c:pt>
                <c:pt idx="716">
                  <c:v>52.974000000000004</c:v>
                </c:pt>
                <c:pt idx="717">
                  <c:v>52.974000000000004</c:v>
                </c:pt>
                <c:pt idx="718">
                  <c:v>52.974000000000004</c:v>
                </c:pt>
                <c:pt idx="719">
                  <c:v>52.974000000000004</c:v>
                </c:pt>
                <c:pt idx="720">
                  <c:v>52.974000000000004</c:v>
                </c:pt>
                <c:pt idx="721">
                  <c:v>52.974000000000004</c:v>
                </c:pt>
                <c:pt idx="722">
                  <c:v>52.974000000000004</c:v>
                </c:pt>
                <c:pt idx="723">
                  <c:v>52.974000000000004</c:v>
                </c:pt>
                <c:pt idx="724">
                  <c:v>52.974000000000004</c:v>
                </c:pt>
                <c:pt idx="725">
                  <c:v>52.974000000000004</c:v>
                </c:pt>
                <c:pt idx="726">
                  <c:v>52.974000000000004</c:v>
                </c:pt>
                <c:pt idx="727">
                  <c:v>52.974000000000004</c:v>
                </c:pt>
                <c:pt idx="728">
                  <c:v>52.974000000000004</c:v>
                </c:pt>
                <c:pt idx="729">
                  <c:v>52.974000000000004</c:v>
                </c:pt>
                <c:pt idx="730">
                  <c:v>52.974000000000004</c:v>
                </c:pt>
                <c:pt idx="731">
                  <c:v>52.974000000000004</c:v>
                </c:pt>
                <c:pt idx="732">
                  <c:v>52.974000000000004</c:v>
                </c:pt>
                <c:pt idx="733">
                  <c:v>52.974000000000004</c:v>
                </c:pt>
                <c:pt idx="734">
                  <c:v>52.974000000000004</c:v>
                </c:pt>
                <c:pt idx="735">
                  <c:v>52.974000000000004</c:v>
                </c:pt>
                <c:pt idx="736">
                  <c:v>52.974000000000004</c:v>
                </c:pt>
                <c:pt idx="737">
                  <c:v>52.974000000000004</c:v>
                </c:pt>
                <c:pt idx="738">
                  <c:v>52.974000000000004</c:v>
                </c:pt>
                <c:pt idx="739">
                  <c:v>52.974000000000004</c:v>
                </c:pt>
                <c:pt idx="740">
                  <c:v>52.974000000000004</c:v>
                </c:pt>
                <c:pt idx="741">
                  <c:v>52.974000000000004</c:v>
                </c:pt>
                <c:pt idx="742">
                  <c:v>52.974000000000004</c:v>
                </c:pt>
                <c:pt idx="743">
                  <c:v>52.974000000000004</c:v>
                </c:pt>
                <c:pt idx="744">
                  <c:v>52.974000000000004</c:v>
                </c:pt>
                <c:pt idx="745">
                  <c:v>52.974000000000004</c:v>
                </c:pt>
                <c:pt idx="746">
                  <c:v>52.974000000000004</c:v>
                </c:pt>
                <c:pt idx="747">
                  <c:v>52.974000000000004</c:v>
                </c:pt>
                <c:pt idx="748">
                  <c:v>52.974000000000004</c:v>
                </c:pt>
                <c:pt idx="749">
                  <c:v>52.974000000000004</c:v>
                </c:pt>
                <c:pt idx="750">
                  <c:v>52.974000000000004</c:v>
                </c:pt>
                <c:pt idx="751">
                  <c:v>52.974000000000004</c:v>
                </c:pt>
                <c:pt idx="752">
                  <c:v>52.974000000000004</c:v>
                </c:pt>
                <c:pt idx="753">
                  <c:v>52.974000000000004</c:v>
                </c:pt>
                <c:pt idx="754">
                  <c:v>52.974000000000004</c:v>
                </c:pt>
                <c:pt idx="755">
                  <c:v>52.974000000000004</c:v>
                </c:pt>
                <c:pt idx="756">
                  <c:v>52.974000000000004</c:v>
                </c:pt>
                <c:pt idx="757">
                  <c:v>52.974000000000004</c:v>
                </c:pt>
                <c:pt idx="758">
                  <c:v>52.974000000000004</c:v>
                </c:pt>
                <c:pt idx="759">
                  <c:v>52.974000000000004</c:v>
                </c:pt>
                <c:pt idx="760">
                  <c:v>52.974000000000004</c:v>
                </c:pt>
                <c:pt idx="761">
                  <c:v>52.974000000000004</c:v>
                </c:pt>
                <c:pt idx="762">
                  <c:v>52.974000000000004</c:v>
                </c:pt>
                <c:pt idx="763">
                  <c:v>52.974000000000004</c:v>
                </c:pt>
                <c:pt idx="764">
                  <c:v>52.974000000000004</c:v>
                </c:pt>
                <c:pt idx="765">
                  <c:v>52.974000000000004</c:v>
                </c:pt>
                <c:pt idx="766">
                  <c:v>52.974000000000004</c:v>
                </c:pt>
                <c:pt idx="767">
                  <c:v>52.974000000000004</c:v>
                </c:pt>
                <c:pt idx="768">
                  <c:v>52.974000000000004</c:v>
                </c:pt>
                <c:pt idx="769">
                  <c:v>52.974000000000004</c:v>
                </c:pt>
                <c:pt idx="770">
                  <c:v>52.974000000000004</c:v>
                </c:pt>
                <c:pt idx="771">
                  <c:v>52.974000000000004</c:v>
                </c:pt>
                <c:pt idx="772">
                  <c:v>52.974000000000004</c:v>
                </c:pt>
                <c:pt idx="773">
                  <c:v>52.974000000000004</c:v>
                </c:pt>
                <c:pt idx="774">
                  <c:v>52.974000000000004</c:v>
                </c:pt>
                <c:pt idx="775">
                  <c:v>52.974000000000004</c:v>
                </c:pt>
                <c:pt idx="776">
                  <c:v>52.974000000000004</c:v>
                </c:pt>
                <c:pt idx="777">
                  <c:v>52.974000000000004</c:v>
                </c:pt>
                <c:pt idx="778">
                  <c:v>52.974000000000004</c:v>
                </c:pt>
                <c:pt idx="779">
                  <c:v>52.974000000000004</c:v>
                </c:pt>
                <c:pt idx="780">
                  <c:v>52.974000000000004</c:v>
                </c:pt>
                <c:pt idx="781">
                  <c:v>52.974000000000004</c:v>
                </c:pt>
                <c:pt idx="782">
                  <c:v>52.974000000000004</c:v>
                </c:pt>
                <c:pt idx="783">
                  <c:v>52.974000000000004</c:v>
                </c:pt>
                <c:pt idx="784">
                  <c:v>52.974000000000004</c:v>
                </c:pt>
                <c:pt idx="785">
                  <c:v>52.974000000000004</c:v>
                </c:pt>
                <c:pt idx="786">
                  <c:v>52.974000000000004</c:v>
                </c:pt>
                <c:pt idx="787">
                  <c:v>52.974000000000004</c:v>
                </c:pt>
                <c:pt idx="788">
                  <c:v>52.974000000000004</c:v>
                </c:pt>
                <c:pt idx="789">
                  <c:v>52.974000000000004</c:v>
                </c:pt>
                <c:pt idx="790">
                  <c:v>52.974000000000004</c:v>
                </c:pt>
                <c:pt idx="791">
                  <c:v>52.974000000000004</c:v>
                </c:pt>
                <c:pt idx="792">
                  <c:v>52.974000000000004</c:v>
                </c:pt>
                <c:pt idx="793">
                  <c:v>52.974000000000004</c:v>
                </c:pt>
                <c:pt idx="794">
                  <c:v>52.974000000000004</c:v>
                </c:pt>
                <c:pt idx="795">
                  <c:v>52.974000000000004</c:v>
                </c:pt>
                <c:pt idx="796">
                  <c:v>52.974000000000004</c:v>
                </c:pt>
                <c:pt idx="797">
                  <c:v>52.974000000000004</c:v>
                </c:pt>
                <c:pt idx="798">
                  <c:v>52.974000000000004</c:v>
                </c:pt>
                <c:pt idx="799">
                  <c:v>52.974000000000004</c:v>
                </c:pt>
                <c:pt idx="800">
                  <c:v>52.974000000000004</c:v>
                </c:pt>
                <c:pt idx="801">
                  <c:v>52.974000000000004</c:v>
                </c:pt>
                <c:pt idx="802">
                  <c:v>52.974000000000004</c:v>
                </c:pt>
                <c:pt idx="803">
                  <c:v>52.974000000000004</c:v>
                </c:pt>
                <c:pt idx="804">
                  <c:v>52.974000000000004</c:v>
                </c:pt>
                <c:pt idx="805">
                  <c:v>52.974000000000004</c:v>
                </c:pt>
                <c:pt idx="806">
                  <c:v>52.974000000000004</c:v>
                </c:pt>
                <c:pt idx="807">
                  <c:v>52.974000000000004</c:v>
                </c:pt>
                <c:pt idx="808">
                  <c:v>52.974000000000004</c:v>
                </c:pt>
                <c:pt idx="809">
                  <c:v>52.974000000000004</c:v>
                </c:pt>
                <c:pt idx="810">
                  <c:v>52.974000000000004</c:v>
                </c:pt>
                <c:pt idx="811">
                  <c:v>52.974000000000004</c:v>
                </c:pt>
                <c:pt idx="812">
                  <c:v>52.974000000000004</c:v>
                </c:pt>
                <c:pt idx="813">
                  <c:v>52.974000000000004</c:v>
                </c:pt>
                <c:pt idx="814">
                  <c:v>52.974000000000004</c:v>
                </c:pt>
                <c:pt idx="815">
                  <c:v>52.974000000000004</c:v>
                </c:pt>
                <c:pt idx="816">
                  <c:v>52.974000000000004</c:v>
                </c:pt>
                <c:pt idx="817">
                  <c:v>52.974000000000004</c:v>
                </c:pt>
                <c:pt idx="818">
                  <c:v>52.974000000000004</c:v>
                </c:pt>
                <c:pt idx="819">
                  <c:v>52.974000000000004</c:v>
                </c:pt>
                <c:pt idx="820">
                  <c:v>52.974000000000004</c:v>
                </c:pt>
                <c:pt idx="821">
                  <c:v>52.974000000000004</c:v>
                </c:pt>
                <c:pt idx="822">
                  <c:v>52.974000000000004</c:v>
                </c:pt>
                <c:pt idx="823">
                  <c:v>52.974000000000004</c:v>
                </c:pt>
                <c:pt idx="824">
                  <c:v>52.974000000000004</c:v>
                </c:pt>
                <c:pt idx="825">
                  <c:v>52.974000000000004</c:v>
                </c:pt>
                <c:pt idx="826">
                  <c:v>52.974000000000004</c:v>
                </c:pt>
                <c:pt idx="827">
                  <c:v>52.974000000000004</c:v>
                </c:pt>
                <c:pt idx="828">
                  <c:v>52.974000000000004</c:v>
                </c:pt>
                <c:pt idx="829">
                  <c:v>52.974000000000004</c:v>
                </c:pt>
                <c:pt idx="830">
                  <c:v>52.974000000000004</c:v>
                </c:pt>
                <c:pt idx="831">
                  <c:v>52.974000000000004</c:v>
                </c:pt>
                <c:pt idx="832">
                  <c:v>52.974000000000004</c:v>
                </c:pt>
                <c:pt idx="833">
                  <c:v>52.974000000000004</c:v>
                </c:pt>
                <c:pt idx="834">
                  <c:v>52.974000000000004</c:v>
                </c:pt>
                <c:pt idx="835">
                  <c:v>52.974000000000004</c:v>
                </c:pt>
                <c:pt idx="836">
                  <c:v>52.974000000000004</c:v>
                </c:pt>
                <c:pt idx="837">
                  <c:v>52.974000000000004</c:v>
                </c:pt>
                <c:pt idx="838">
                  <c:v>52.974000000000004</c:v>
                </c:pt>
                <c:pt idx="839">
                  <c:v>52.974000000000004</c:v>
                </c:pt>
                <c:pt idx="840">
                  <c:v>52.974000000000004</c:v>
                </c:pt>
                <c:pt idx="841">
                  <c:v>52.974000000000004</c:v>
                </c:pt>
                <c:pt idx="842">
                  <c:v>52.974000000000004</c:v>
                </c:pt>
                <c:pt idx="843">
                  <c:v>52.974000000000004</c:v>
                </c:pt>
                <c:pt idx="844">
                  <c:v>52.974000000000004</c:v>
                </c:pt>
                <c:pt idx="845">
                  <c:v>52.974000000000004</c:v>
                </c:pt>
                <c:pt idx="846">
                  <c:v>52.974000000000004</c:v>
                </c:pt>
                <c:pt idx="847">
                  <c:v>52.974000000000004</c:v>
                </c:pt>
                <c:pt idx="848">
                  <c:v>52.974000000000004</c:v>
                </c:pt>
                <c:pt idx="849">
                  <c:v>52.974000000000004</c:v>
                </c:pt>
                <c:pt idx="850">
                  <c:v>52.974000000000004</c:v>
                </c:pt>
                <c:pt idx="851">
                  <c:v>52.974000000000004</c:v>
                </c:pt>
                <c:pt idx="852">
                  <c:v>52.974000000000004</c:v>
                </c:pt>
                <c:pt idx="853">
                  <c:v>52.974000000000004</c:v>
                </c:pt>
                <c:pt idx="854">
                  <c:v>52.974000000000004</c:v>
                </c:pt>
                <c:pt idx="855">
                  <c:v>52.974000000000004</c:v>
                </c:pt>
                <c:pt idx="856">
                  <c:v>52.974000000000004</c:v>
                </c:pt>
                <c:pt idx="857">
                  <c:v>52.974000000000004</c:v>
                </c:pt>
                <c:pt idx="858">
                  <c:v>52.974000000000004</c:v>
                </c:pt>
                <c:pt idx="859">
                  <c:v>52.974000000000004</c:v>
                </c:pt>
                <c:pt idx="860">
                  <c:v>52.974000000000004</c:v>
                </c:pt>
                <c:pt idx="861">
                  <c:v>52.974000000000004</c:v>
                </c:pt>
                <c:pt idx="862">
                  <c:v>52.974000000000004</c:v>
                </c:pt>
                <c:pt idx="863">
                  <c:v>52.974000000000004</c:v>
                </c:pt>
                <c:pt idx="864">
                  <c:v>52.974000000000004</c:v>
                </c:pt>
                <c:pt idx="865">
                  <c:v>52.974000000000004</c:v>
                </c:pt>
                <c:pt idx="866">
                  <c:v>52.974000000000004</c:v>
                </c:pt>
                <c:pt idx="867">
                  <c:v>52.974000000000004</c:v>
                </c:pt>
                <c:pt idx="868">
                  <c:v>52.974000000000004</c:v>
                </c:pt>
                <c:pt idx="869">
                  <c:v>52.974000000000004</c:v>
                </c:pt>
                <c:pt idx="870">
                  <c:v>52.974000000000004</c:v>
                </c:pt>
                <c:pt idx="871">
                  <c:v>52.974000000000004</c:v>
                </c:pt>
                <c:pt idx="872">
                  <c:v>52.974000000000004</c:v>
                </c:pt>
                <c:pt idx="873">
                  <c:v>52.974000000000004</c:v>
                </c:pt>
                <c:pt idx="874">
                  <c:v>52.974000000000004</c:v>
                </c:pt>
                <c:pt idx="875">
                  <c:v>52.974000000000004</c:v>
                </c:pt>
                <c:pt idx="876">
                  <c:v>52.974000000000004</c:v>
                </c:pt>
                <c:pt idx="877">
                  <c:v>52.974000000000004</c:v>
                </c:pt>
                <c:pt idx="878">
                  <c:v>52.974000000000004</c:v>
                </c:pt>
                <c:pt idx="879">
                  <c:v>52.974000000000004</c:v>
                </c:pt>
                <c:pt idx="880">
                  <c:v>52.974000000000004</c:v>
                </c:pt>
                <c:pt idx="881">
                  <c:v>52.974000000000004</c:v>
                </c:pt>
                <c:pt idx="882">
                  <c:v>52.974000000000004</c:v>
                </c:pt>
                <c:pt idx="883">
                  <c:v>52.974000000000004</c:v>
                </c:pt>
                <c:pt idx="884">
                  <c:v>52.974000000000004</c:v>
                </c:pt>
                <c:pt idx="885">
                  <c:v>52.974000000000004</c:v>
                </c:pt>
                <c:pt idx="886">
                  <c:v>52.974000000000004</c:v>
                </c:pt>
                <c:pt idx="887">
                  <c:v>52.974000000000004</c:v>
                </c:pt>
                <c:pt idx="888">
                  <c:v>52.974000000000004</c:v>
                </c:pt>
                <c:pt idx="889">
                  <c:v>52.974000000000004</c:v>
                </c:pt>
                <c:pt idx="890">
                  <c:v>52.974000000000004</c:v>
                </c:pt>
                <c:pt idx="891">
                  <c:v>52.974000000000004</c:v>
                </c:pt>
                <c:pt idx="892">
                  <c:v>52.974000000000004</c:v>
                </c:pt>
                <c:pt idx="893">
                  <c:v>52.974000000000004</c:v>
                </c:pt>
                <c:pt idx="894">
                  <c:v>52.974000000000004</c:v>
                </c:pt>
                <c:pt idx="895">
                  <c:v>52.974000000000004</c:v>
                </c:pt>
                <c:pt idx="896">
                  <c:v>52.974000000000004</c:v>
                </c:pt>
                <c:pt idx="897">
                  <c:v>52.974000000000004</c:v>
                </c:pt>
                <c:pt idx="898">
                  <c:v>52.974000000000004</c:v>
                </c:pt>
                <c:pt idx="899">
                  <c:v>52.974000000000004</c:v>
                </c:pt>
                <c:pt idx="900">
                  <c:v>52.974000000000004</c:v>
                </c:pt>
                <c:pt idx="901">
                  <c:v>52.974000000000004</c:v>
                </c:pt>
                <c:pt idx="902">
                  <c:v>52.974000000000004</c:v>
                </c:pt>
                <c:pt idx="903">
                  <c:v>52.974000000000004</c:v>
                </c:pt>
                <c:pt idx="904">
                  <c:v>52.974000000000004</c:v>
                </c:pt>
                <c:pt idx="905">
                  <c:v>52.974000000000004</c:v>
                </c:pt>
                <c:pt idx="906">
                  <c:v>52.974000000000004</c:v>
                </c:pt>
                <c:pt idx="907">
                  <c:v>52.974000000000004</c:v>
                </c:pt>
                <c:pt idx="908">
                  <c:v>52.974000000000004</c:v>
                </c:pt>
                <c:pt idx="909">
                  <c:v>52.974000000000004</c:v>
                </c:pt>
                <c:pt idx="910">
                  <c:v>52.974000000000004</c:v>
                </c:pt>
                <c:pt idx="911">
                  <c:v>52.974000000000004</c:v>
                </c:pt>
                <c:pt idx="912">
                  <c:v>52.974000000000004</c:v>
                </c:pt>
                <c:pt idx="913">
                  <c:v>52.974000000000004</c:v>
                </c:pt>
                <c:pt idx="914">
                  <c:v>52.974000000000004</c:v>
                </c:pt>
                <c:pt idx="915">
                  <c:v>52.974000000000004</c:v>
                </c:pt>
                <c:pt idx="916">
                  <c:v>52.974000000000004</c:v>
                </c:pt>
                <c:pt idx="917">
                  <c:v>52.974000000000004</c:v>
                </c:pt>
                <c:pt idx="918">
                  <c:v>52.974000000000004</c:v>
                </c:pt>
                <c:pt idx="919">
                  <c:v>52.974000000000004</c:v>
                </c:pt>
                <c:pt idx="920">
                  <c:v>52.974000000000004</c:v>
                </c:pt>
                <c:pt idx="921">
                  <c:v>52.974000000000004</c:v>
                </c:pt>
                <c:pt idx="922">
                  <c:v>52.974000000000004</c:v>
                </c:pt>
                <c:pt idx="923">
                  <c:v>52.974000000000004</c:v>
                </c:pt>
                <c:pt idx="924">
                  <c:v>52.974000000000004</c:v>
                </c:pt>
                <c:pt idx="925">
                  <c:v>52.974000000000004</c:v>
                </c:pt>
                <c:pt idx="926">
                  <c:v>52.974000000000004</c:v>
                </c:pt>
                <c:pt idx="927">
                  <c:v>52.974000000000004</c:v>
                </c:pt>
                <c:pt idx="928">
                  <c:v>52.974000000000004</c:v>
                </c:pt>
                <c:pt idx="929">
                  <c:v>52.974000000000004</c:v>
                </c:pt>
                <c:pt idx="930">
                  <c:v>52.974000000000004</c:v>
                </c:pt>
                <c:pt idx="931">
                  <c:v>52.974000000000004</c:v>
                </c:pt>
                <c:pt idx="932">
                  <c:v>52.974000000000004</c:v>
                </c:pt>
                <c:pt idx="933">
                  <c:v>52.974000000000004</c:v>
                </c:pt>
                <c:pt idx="934">
                  <c:v>52.974000000000004</c:v>
                </c:pt>
                <c:pt idx="935">
                  <c:v>52.974000000000004</c:v>
                </c:pt>
                <c:pt idx="936">
                  <c:v>52.974000000000004</c:v>
                </c:pt>
                <c:pt idx="937">
                  <c:v>52.974000000000004</c:v>
                </c:pt>
                <c:pt idx="938">
                  <c:v>52.974000000000004</c:v>
                </c:pt>
                <c:pt idx="939">
                  <c:v>52.974000000000004</c:v>
                </c:pt>
                <c:pt idx="940">
                  <c:v>52.974000000000004</c:v>
                </c:pt>
                <c:pt idx="941">
                  <c:v>52.974000000000004</c:v>
                </c:pt>
                <c:pt idx="942">
                  <c:v>52.974000000000004</c:v>
                </c:pt>
                <c:pt idx="943">
                  <c:v>52.974000000000004</c:v>
                </c:pt>
                <c:pt idx="944">
                  <c:v>52.974000000000004</c:v>
                </c:pt>
                <c:pt idx="945">
                  <c:v>52.974000000000004</c:v>
                </c:pt>
                <c:pt idx="946">
                  <c:v>52.974000000000004</c:v>
                </c:pt>
                <c:pt idx="947">
                  <c:v>52.974000000000004</c:v>
                </c:pt>
                <c:pt idx="948">
                  <c:v>52.974000000000004</c:v>
                </c:pt>
                <c:pt idx="949">
                  <c:v>52.974000000000004</c:v>
                </c:pt>
                <c:pt idx="950">
                  <c:v>52.974000000000004</c:v>
                </c:pt>
                <c:pt idx="951">
                  <c:v>52.974000000000004</c:v>
                </c:pt>
                <c:pt idx="952">
                  <c:v>52.974000000000004</c:v>
                </c:pt>
                <c:pt idx="953">
                  <c:v>52.974000000000004</c:v>
                </c:pt>
                <c:pt idx="954">
                  <c:v>52.974000000000004</c:v>
                </c:pt>
                <c:pt idx="955">
                  <c:v>52.974000000000004</c:v>
                </c:pt>
                <c:pt idx="956">
                  <c:v>52.974000000000004</c:v>
                </c:pt>
                <c:pt idx="957">
                  <c:v>52.974000000000004</c:v>
                </c:pt>
                <c:pt idx="958">
                  <c:v>52.974000000000004</c:v>
                </c:pt>
                <c:pt idx="959">
                  <c:v>52.974000000000004</c:v>
                </c:pt>
                <c:pt idx="960">
                  <c:v>52.974000000000004</c:v>
                </c:pt>
                <c:pt idx="961">
                  <c:v>52.974000000000004</c:v>
                </c:pt>
                <c:pt idx="962">
                  <c:v>52.974000000000004</c:v>
                </c:pt>
                <c:pt idx="963">
                  <c:v>52.974000000000004</c:v>
                </c:pt>
                <c:pt idx="964">
                  <c:v>52.974000000000004</c:v>
                </c:pt>
                <c:pt idx="965">
                  <c:v>52.974000000000004</c:v>
                </c:pt>
                <c:pt idx="966">
                  <c:v>52.974000000000004</c:v>
                </c:pt>
                <c:pt idx="967">
                  <c:v>52.974000000000004</c:v>
                </c:pt>
                <c:pt idx="968">
                  <c:v>52.974000000000004</c:v>
                </c:pt>
                <c:pt idx="969">
                  <c:v>52.974000000000004</c:v>
                </c:pt>
                <c:pt idx="970">
                  <c:v>52.974000000000004</c:v>
                </c:pt>
                <c:pt idx="971">
                  <c:v>52.974000000000004</c:v>
                </c:pt>
                <c:pt idx="972">
                  <c:v>52.974000000000004</c:v>
                </c:pt>
                <c:pt idx="973">
                  <c:v>52.974000000000004</c:v>
                </c:pt>
                <c:pt idx="974">
                  <c:v>52.974000000000004</c:v>
                </c:pt>
                <c:pt idx="975">
                  <c:v>52.974000000000004</c:v>
                </c:pt>
                <c:pt idx="976">
                  <c:v>52.974000000000004</c:v>
                </c:pt>
                <c:pt idx="977">
                  <c:v>52.974000000000004</c:v>
                </c:pt>
                <c:pt idx="978">
                  <c:v>52.974000000000004</c:v>
                </c:pt>
                <c:pt idx="979">
                  <c:v>52.974000000000004</c:v>
                </c:pt>
                <c:pt idx="980">
                  <c:v>52.974000000000004</c:v>
                </c:pt>
                <c:pt idx="981">
                  <c:v>52.974000000000004</c:v>
                </c:pt>
                <c:pt idx="982">
                  <c:v>52.974000000000004</c:v>
                </c:pt>
                <c:pt idx="983">
                  <c:v>52.974000000000004</c:v>
                </c:pt>
                <c:pt idx="984">
                  <c:v>52.974000000000004</c:v>
                </c:pt>
                <c:pt idx="985">
                  <c:v>52.974000000000004</c:v>
                </c:pt>
                <c:pt idx="986">
                  <c:v>52.974000000000004</c:v>
                </c:pt>
                <c:pt idx="987">
                  <c:v>52.974000000000004</c:v>
                </c:pt>
                <c:pt idx="988">
                  <c:v>52.974000000000004</c:v>
                </c:pt>
                <c:pt idx="989">
                  <c:v>52.974000000000004</c:v>
                </c:pt>
                <c:pt idx="990">
                  <c:v>52.974000000000004</c:v>
                </c:pt>
                <c:pt idx="991">
                  <c:v>52.974000000000004</c:v>
                </c:pt>
                <c:pt idx="992">
                  <c:v>52.974000000000004</c:v>
                </c:pt>
                <c:pt idx="993">
                  <c:v>52.974000000000004</c:v>
                </c:pt>
                <c:pt idx="994">
                  <c:v>52.974000000000004</c:v>
                </c:pt>
                <c:pt idx="995">
                  <c:v>52.974000000000004</c:v>
                </c:pt>
                <c:pt idx="996">
                  <c:v>52.974000000000004</c:v>
                </c:pt>
                <c:pt idx="997">
                  <c:v>52.974000000000004</c:v>
                </c:pt>
                <c:pt idx="998">
                  <c:v>52.974000000000004</c:v>
                </c:pt>
                <c:pt idx="999">
                  <c:v>52.974000000000004</c:v>
                </c:pt>
                <c:pt idx="1000">
                  <c:v>52.974000000000004</c:v>
                </c:pt>
                <c:pt idx="1001">
                  <c:v>52.974000000000004</c:v>
                </c:pt>
                <c:pt idx="1002">
                  <c:v>52.974000000000004</c:v>
                </c:pt>
                <c:pt idx="1003">
                  <c:v>52.974000000000004</c:v>
                </c:pt>
                <c:pt idx="1004">
                  <c:v>52.974000000000004</c:v>
                </c:pt>
                <c:pt idx="1005">
                  <c:v>52.974000000000004</c:v>
                </c:pt>
                <c:pt idx="1006">
                  <c:v>52.974000000000004</c:v>
                </c:pt>
                <c:pt idx="1007">
                  <c:v>52.974000000000004</c:v>
                </c:pt>
                <c:pt idx="1008">
                  <c:v>52.974000000000004</c:v>
                </c:pt>
                <c:pt idx="1009">
                  <c:v>52.974000000000004</c:v>
                </c:pt>
                <c:pt idx="1010">
                  <c:v>52.974000000000004</c:v>
                </c:pt>
                <c:pt idx="1011">
                  <c:v>52.974000000000004</c:v>
                </c:pt>
                <c:pt idx="1012">
                  <c:v>52.974000000000004</c:v>
                </c:pt>
                <c:pt idx="1013">
                  <c:v>52.974000000000004</c:v>
                </c:pt>
                <c:pt idx="1014">
                  <c:v>52.974000000000004</c:v>
                </c:pt>
                <c:pt idx="1015">
                  <c:v>52.974000000000004</c:v>
                </c:pt>
                <c:pt idx="1016">
                  <c:v>52.974000000000004</c:v>
                </c:pt>
                <c:pt idx="1017">
                  <c:v>52.974000000000004</c:v>
                </c:pt>
                <c:pt idx="1018">
                  <c:v>52.974000000000004</c:v>
                </c:pt>
                <c:pt idx="1019">
                  <c:v>52.974000000000004</c:v>
                </c:pt>
                <c:pt idx="1020">
                  <c:v>52.974000000000004</c:v>
                </c:pt>
                <c:pt idx="1021">
                  <c:v>52.974000000000004</c:v>
                </c:pt>
                <c:pt idx="1022">
                  <c:v>52.974000000000004</c:v>
                </c:pt>
                <c:pt idx="1023">
                  <c:v>52.974000000000004</c:v>
                </c:pt>
                <c:pt idx="1024">
                  <c:v>52.974000000000004</c:v>
                </c:pt>
                <c:pt idx="1025">
                  <c:v>52.974000000000004</c:v>
                </c:pt>
                <c:pt idx="1026">
                  <c:v>52.974000000000004</c:v>
                </c:pt>
                <c:pt idx="1027">
                  <c:v>52.974000000000004</c:v>
                </c:pt>
                <c:pt idx="1028">
                  <c:v>52.974000000000004</c:v>
                </c:pt>
                <c:pt idx="1029">
                  <c:v>52.974000000000004</c:v>
                </c:pt>
                <c:pt idx="1030">
                  <c:v>52.974000000000004</c:v>
                </c:pt>
                <c:pt idx="1031">
                  <c:v>52.974000000000004</c:v>
                </c:pt>
                <c:pt idx="1032">
                  <c:v>52.974000000000004</c:v>
                </c:pt>
                <c:pt idx="1033">
                  <c:v>52.974000000000004</c:v>
                </c:pt>
                <c:pt idx="1034">
                  <c:v>52.974000000000004</c:v>
                </c:pt>
                <c:pt idx="1035">
                  <c:v>52.974000000000004</c:v>
                </c:pt>
                <c:pt idx="1036">
                  <c:v>52.974000000000004</c:v>
                </c:pt>
                <c:pt idx="1037">
                  <c:v>52.974000000000004</c:v>
                </c:pt>
                <c:pt idx="1038">
                  <c:v>52.974000000000004</c:v>
                </c:pt>
                <c:pt idx="1039">
                  <c:v>52.974000000000004</c:v>
                </c:pt>
                <c:pt idx="1040">
                  <c:v>52.974000000000004</c:v>
                </c:pt>
                <c:pt idx="1041">
                  <c:v>52.974000000000004</c:v>
                </c:pt>
                <c:pt idx="1042">
                  <c:v>52.974000000000004</c:v>
                </c:pt>
                <c:pt idx="1043">
                  <c:v>52.974000000000004</c:v>
                </c:pt>
                <c:pt idx="1044">
                  <c:v>52.974000000000004</c:v>
                </c:pt>
                <c:pt idx="1045">
                  <c:v>52.974000000000004</c:v>
                </c:pt>
                <c:pt idx="1046">
                  <c:v>52.974000000000004</c:v>
                </c:pt>
                <c:pt idx="1047">
                  <c:v>52.974000000000004</c:v>
                </c:pt>
                <c:pt idx="1048">
                  <c:v>52.974000000000004</c:v>
                </c:pt>
                <c:pt idx="1049">
                  <c:v>52.974000000000004</c:v>
                </c:pt>
                <c:pt idx="1050">
                  <c:v>52.974000000000004</c:v>
                </c:pt>
                <c:pt idx="1051">
                  <c:v>52.974000000000004</c:v>
                </c:pt>
                <c:pt idx="1052">
                  <c:v>52.974000000000004</c:v>
                </c:pt>
                <c:pt idx="1053">
                  <c:v>52.974000000000004</c:v>
                </c:pt>
                <c:pt idx="1054">
                  <c:v>52.974000000000004</c:v>
                </c:pt>
                <c:pt idx="1055">
                  <c:v>52.974000000000004</c:v>
                </c:pt>
                <c:pt idx="1056">
                  <c:v>52.974000000000004</c:v>
                </c:pt>
                <c:pt idx="1057">
                  <c:v>52.974000000000004</c:v>
                </c:pt>
                <c:pt idx="1058">
                  <c:v>52.974000000000004</c:v>
                </c:pt>
                <c:pt idx="1059">
                  <c:v>52.974000000000004</c:v>
                </c:pt>
                <c:pt idx="1060">
                  <c:v>52.974000000000004</c:v>
                </c:pt>
                <c:pt idx="1061">
                  <c:v>52.974000000000004</c:v>
                </c:pt>
                <c:pt idx="1062">
                  <c:v>52.974000000000004</c:v>
                </c:pt>
                <c:pt idx="1063">
                  <c:v>52.974000000000004</c:v>
                </c:pt>
                <c:pt idx="1064">
                  <c:v>52.974000000000004</c:v>
                </c:pt>
                <c:pt idx="1065">
                  <c:v>52.974000000000004</c:v>
                </c:pt>
                <c:pt idx="1066">
                  <c:v>52.974000000000004</c:v>
                </c:pt>
                <c:pt idx="1067">
                  <c:v>52.974000000000004</c:v>
                </c:pt>
                <c:pt idx="1068">
                  <c:v>52.974000000000004</c:v>
                </c:pt>
                <c:pt idx="1069">
                  <c:v>52.974000000000004</c:v>
                </c:pt>
                <c:pt idx="1070">
                  <c:v>52.974000000000004</c:v>
                </c:pt>
                <c:pt idx="1071">
                  <c:v>52.974000000000004</c:v>
                </c:pt>
                <c:pt idx="1072">
                  <c:v>52.974000000000004</c:v>
                </c:pt>
                <c:pt idx="1073">
                  <c:v>52.974000000000004</c:v>
                </c:pt>
                <c:pt idx="1074">
                  <c:v>52.974000000000004</c:v>
                </c:pt>
                <c:pt idx="1075">
                  <c:v>52.974000000000004</c:v>
                </c:pt>
                <c:pt idx="1076">
                  <c:v>52.974000000000004</c:v>
                </c:pt>
                <c:pt idx="1077">
                  <c:v>52.974000000000004</c:v>
                </c:pt>
                <c:pt idx="1078">
                  <c:v>52.974000000000004</c:v>
                </c:pt>
                <c:pt idx="1079">
                  <c:v>52.974000000000004</c:v>
                </c:pt>
                <c:pt idx="1080">
                  <c:v>52.974000000000004</c:v>
                </c:pt>
                <c:pt idx="1081">
                  <c:v>52.974000000000004</c:v>
                </c:pt>
                <c:pt idx="1082">
                  <c:v>52.974000000000004</c:v>
                </c:pt>
                <c:pt idx="1083">
                  <c:v>52.974000000000004</c:v>
                </c:pt>
                <c:pt idx="1084">
                  <c:v>52.974000000000004</c:v>
                </c:pt>
                <c:pt idx="1085">
                  <c:v>52.974000000000004</c:v>
                </c:pt>
                <c:pt idx="1086">
                  <c:v>52.974000000000004</c:v>
                </c:pt>
                <c:pt idx="1087">
                  <c:v>52.974000000000004</c:v>
                </c:pt>
                <c:pt idx="1088">
                  <c:v>52.974000000000004</c:v>
                </c:pt>
                <c:pt idx="1089">
                  <c:v>52.974000000000004</c:v>
                </c:pt>
                <c:pt idx="1090">
                  <c:v>52.974000000000004</c:v>
                </c:pt>
                <c:pt idx="1091">
                  <c:v>52.974000000000004</c:v>
                </c:pt>
                <c:pt idx="1092">
                  <c:v>52.974000000000004</c:v>
                </c:pt>
                <c:pt idx="1093">
                  <c:v>52.974000000000004</c:v>
                </c:pt>
                <c:pt idx="1094">
                  <c:v>52.974000000000004</c:v>
                </c:pt>
                <c:pt idx="1095">
                  <c:v>52.974000000000004</c:v>
                </c:pt>
                <c:pt idx="1096">
                  <c:v>52.974000000000004</c:v>
                </c:pt>
                <c:pt idx="1097">
                  <c:v>52.974000000000004</c:v>
                </c:pt>
                <c:pt idx="1098">
                  <c:v>52.974000000000004</c:v>
                </c:pt>
                <c:pt idx="1099">
                  <c:v>52.974000000000004</c:v>
                </c:pt>
                <c:pt idx="1100">
                  <c:v>52.974000000000004</c:v>
                </c:pt>
                <c:pt idx="1101">
                  <c:v>52.974000000000004</c:v>
                </c:pt>
                <c:pt idx="1102">
                  <c:v>52.974000000000004</c:v>
                </c:pt>
                <c:pt idx="1103">
                  <c:v>52.974000000000004</c:v>
                </c:pt>
                <c:pt idx="1104">
                  <c:v>52.974000000000004</c:v>
                </c:pt>
                <c:pt idx="1105">
                  <c:v>52.974000000000004</c:v>
                </c:pt>
                <c:pt idx="1106">
                  <c:v>52.974000000000004</c:v>
                </c:pt>
                <c:pt idx="1107">
                  <c:v>52.974000000000004</c:v>
                </c:pt>
                <c:pt idx="1108">
                  <c:v>52.974000000000004</c:v>
                </c:pt>
                <c:pt idx="1109">
                  <c:v>52.974000000000004</c:v>
                </c:pt>
                <c:pt idx="1110">
                  <c:v>52.974000000000004</c:v>
                </c:pt>
                <c:pt idx="1111">
                  <c:v>52.974000000000004</c:v>
                </c:pt>
                <c:pt idx="1112">
                  <c:v>52.974000000000004</c:v>
                </c:pt>
                <c:pt idx="1113">
                  <c:v>52.974000000000004</c:v>
                </c:pt>
                <c:pt idx="1114">
                  <c:v>52.974000000000004</c:v>
                </c:pt>
                <c:pt idx="1115">
                  <c:v>52.974000000000004</c:v>
                </c:pt>
                <c:pt idx="1116">
                  <c:v>52.974000000000004</c:v>
                </c:pt>
                <c:pt idx="1117">
                  <c:v>52.974000000000004</c:v>
                </c:pt>
                <c:pt idx="1118">
                  <c:v>52.974000000000004</c:v>
                </c:pt>
                <c:pt idx="1119">
                  <c:v>52.974000000000004</c:v>
                </c:pt>
                <c:pt idx="1120">
                  <c:v>52.974000000000004</c:v>
                </c:pt>
                <c:pt idx="1121">
                  <c:v>52.974000000000004</c:v>
                </c:pt>
                <c:pt idx="1122">
                  <c:v>52.974000000000004</c:v>
                </c:pt>
                <c:pt idx="1123">
                  <c:v>52.974000000000004</c:v>
                </c:pt>
                <c:pt idx="1124">
                  <c:v>52.974000000000004</c:v>
                </c:pt>
                <c:pt idx="1125">
                  <c:v>52.974000000000004</c:v>
                </c:pt>
                <c:pt idx="1126">
                  <c:v>52.974000000000004</c:v>
                </c:pt>
                <c:pt idx="1127">
                  <c:v>52.974000000000004</c:v>
                </c:pt>
                <c:pt idx="1128">
                  <c:v>52.974000000000004</c:v>
                </c:pt>
                <c:pt idx="1129">
                  <c:v>52.974000000000004</c:v>
                </c:pt>
                <c:pt idx="1130">
                  <c:v>52.974000000000004</c:v>
                </c:pt>
                <c:pt idx="1131">
                  <c:v>52.974000000000004</c:v>
                </c:pt>
                <c:pt idx="1132">
                  <c:v>52.974000000000004</c:v>
                </c:pt>
                <c:pt idx="1133">
                  <c:v>52.974000000000004</c:v>
                </c:pt>
                <c:pt idx="1134">
                  <c:v>52.974000000000004</c:v>
                </c:pt>
                <c:pt idx="1135">
                  <c:v>52.974000000000004</c:v>
                </c:pt>
                <c:pt idx="1136">
                  <c:v>52.974000000000004</c:v>
                </c:pt>
                <c:pt idx="1137">
                  <c:v>52.974000000000004</c:v>
                </c:pt>
                <c:pt idx="1138">
                  <c:v>52.974000000000004</c:v>
                </c:pt>
                <c:pt idx="1139">
                  <c:v>52.974000000000004</c:v>
                </c:pt>
                <c:pt idx="1140">
                  <c:v>52.974000000000004</c:v>
                </c:pt>
                <c:pt idx="1141">
                  <c:v>52.974000000000004</c:v>
                </c:pt>
                <c:pt idx="1142">
                  <c:v>52.974000000000004</c:v>
                </c:pt>
                <c:pt idx="1143">
                  <c:v>52.974000000000004</c:v>
                </c:pt>
                <c:pt idx="1144">
                  <c:v>52.974000000000004</c:v>
                </c:pt>
                <c:pt idx="1145">
                  <c:v>52.974000000000004</c:v>
                </c:pt>
                <c:pt idx="1146">
                  <c:v>52.974000000000004</c:v>
                </c:pt>
                <c:pt idx="1147">
                  <c:v>52.974000000000004</c:v>
                </c:pt>
                <c:pt idx="1148">
                  <c:v>52.974000000000004</c:v>
                </c:pt>
                <c:pt idx="1149">
                  <c:v>52.974000000000004</c:v>
                </c:pt>
                <c:pt idx="1150">
                  <c:v>52.974000000000004</c:v>
                </c:pt>
                <c:pt idx="1151">
                  <c:v>52.974000000000004</c:v>
                </c:pt>
                <c:pt idx="1152">
                  <c:v>52.974000000000004</c:v>
                </c:pt>
                <c:pt idx="1153">
                  <c:v>52.974000000000004</c:v>
                </c:pt>
                <c:pt idx="1154">
                  <c:v>52.974000000000004</c:v>
                </c:pt>
                <c:pt idx="1155">
                  <c:v>52.974000000000004</c:v>
                </c:pt>
                <c:pt idx="1156">
                  <c:v>52.974000000000004</c:v>
                </c:pt>
                <c:pt idx="1157">
                  <c:v>52.974000000000004</c:v>
                </c:pt>
                <c:pt idx="1158">
                  <c:v>52.974000000000004</c:v>
                </c:pt>
                <c:pt idx="1159">
                  <c:v>52.974000000000004</c:v>
                </c:pt>
                <c:pt idx="1160">
                  <c:v>52.974000000000004</c:v>
                </c:pt>
                <c:pt idx="1161">
                  <c:v>52.974000000000004</c:v>
                </c:pt>
                <c:pt idx="1162">
                  <c:v>52.974000000000004</c:v>
                </c:pt>
                <c:pt idx="1163">
                  <c:v>52.974000000000004</c:v>
                </c:pt>
                <c:pt idx="1164">
                  <c:v>52.974000000000004</c:v>
                </c:pt>
                <c:pt idx="1165">
                  <c:v>52.974000000000004</c:v>
                </c:pt>
                <c:pt idx="1166">
                  <c:v>52.974000000000004</c:v>
                </c:pt>
                <c:pt idx="1167">
                  <c:v>52.974000000000004</c:v>
                </c:pt>
                <c:pt idx="1168">
                  <c:v>52.974000000000004</c:v>
                </c:pt>
                <c:pt idx="1169">
                  <c:v>52.974000000000004</c:v>
                </c:pt>
                <c:pt idx="1170">
                  <c:v>52.974000000000004</c:v>
                </c:pt>
                <c:pt idx="1171">
                  <c:v>52.974000000000004</c:v>
                </c:pt>
                <c:pt idx="1172">
                  <c:v>52.974000000000004</c:v>
                </c:pt>
                <c:pt idx="1173">
                  <c:v>52.974000000000004</c:v>
                </c:pt>
                <c:pt idx="1174">
                  <c:v>52.974000000000004</c:v>
                </c:pt>
                <c:pt idx="1175">
                  <c:v>52.974000000000004</c:v>
                </c:pt>
                <c:pt idx="1176">
                  <c:v>52.974000000000004</c:v>
                </c:pt>
                <c:pt idx="1177">
                  <c:v>52.974000000000004</c:v>
                </c:pt>
                <c:pt idx="1178">
                  <c:v>52.974000000000004</c:v>
                </c:pt>
                <c:pt idx="1179">
                  <c:v>52.974000000000004</c:v>
                </c:pt>
                <c:pt idx="1180">
                  <c:v>52.974000000000004</c:v>
                </c:pt>
                <c:pt idx="1181">
                  <c:v>52.974000000000004</c:v>
                </c:pt>
                <c:pt idx="1182">
                  <c:v>52.974000000000004</c:v>
                </c:pt>
                <c:pt idx="1183">
                  <c:v>52.974000000000004</c:v>
                </c:pt>
                <c:pt idx="1184">
                  <c:v>52.974000000000004</c:v>
                </c:pt>
                <c:pt idx="1185">
                  <c:v>52.974000000000004</c:v>
                </c:pt>
                <c:pt idx="1186">
                  <c:v>52.974000000000004</c:v>
                </c:pt>
                <c:pt idx="1187">
                  <c:v>52.974000000000004</c:v>
                </c:pt>
                <c:pt idx="1188">
                  <c:v>52.974000000000004</c:v>
                </c:pt>
                <c:pt idx="1189">
                  <c:v>52.974000000000004</c:v>
                </c:pt>
                <c:pt idx="1190">
                  <c:v>52.974000000000004</c:v>
                </c:pt>
                <c:pt idx="1191">
                  <c:v>52.974000000000004</c:v>
                </c:pt>
                <c:pt idx="1192">
                  <c:v>52.974000000000004</c:v>
                </c:pt>
                <c:pt idx="1193">
                  <c:v>52.974000000000004</c:v>
                </c:pt>
                <c:pt idx="1194">
                  <c:v>52.974000000000004</c:v>
                </c:pt>
                <c:pt idx="1195">
                  <c:v>52.974000000000004</c:v>
                </c:pt>
                <c:pt idx="1196">
                  <c:v>52.974000000000004</c:v>
                </c:pt>
                <c:pt idx="1197">
                  <c:v>52.974000000000004</c:v>
                </c:pt>
                <c:pt idx="1198">
                  <c:v>52.974000000000004</c:v>
                </c:pt>
                <c:pt idx="1199">
                  <c:v>52.974000000000004</c:v>
                </c:pt>
                <c:pt idx="1200">
                  <c:v>52.974000000000004</c:v>
                </c:pt>
                <c:pt idx="1201">
                  <c:v>52.974000000000004</c:v>
                </c:pt>
                <c:pt idx="1202">
                  <c:v>52.974000000000004</c:v>
                </c:pt>
                <c:pt idx="1203">
                  <c:v>52.974000000000004</c:v>
                </c:pt>
                <c:pt idx="1204">
                  <c:v>52.974000000000004</c:v>
                </c:pt>
                <c:pt idx="1205">
                  <c:v>52.974000000000004</c:v>
                </c:pt>
                <c:pt idx="1206">
                  <c:v>52.974000000000004</c:v>
                </c:pt>
                <c:pt idx="1207">
                  <c:v>52.974000000000004</c:v>
                </c:pt>
                <c:pt idx="1208">
                  <c:v>52.974000000000004</c:v>
                </c:pt>
                <c:pt idx="1209">
                  <c:v>52.974000000000004</c:v>
                </c:pt>
                <c:pt idx="1210">
                  <c:v>52.974000000000004</c:v>
                </c:pt>
                <c:pt idx="1211">
                  <c:v>52.974000000000004</c:v>
                </c:pt>
                <c:pt idx="1212">
                  <c:v>52.974000000000004</c:v>
                </c:pt>
                <c:pt idx="1213">
                  <c:v>52.974000000000004</c:v>
                </c:pt>
                <c:pt idx="1214">
                  <c:v>52.974000000000004</c:v>
                </c:pt>
                <c:pt idx="1215">
                  <c:v>52.974000000000004</c:v>
                </c:pt>
                <c:pt idx="1216">
                  <c:v>52.974000000000004</c:v>
                </c:pt>
                <c:pt idx="1217">
                  <c:v>52.974000000000004</c:v>
                </c:pt>
                <c:pt idx="1218">
                  <c:v>52.974000000000004</c:v>
                </c:pt>
                <c:pt idx="1219">
                  <c:v>52.974000000000004</c:v>
                </c:pt>
                <c:pt idx="1220">
                  <c:v>52.974000000000004</c:v>
                </c:pt>
                <c:pt idx="1221">
                  <c:v>52.974000000000004</c:v>
                </c:pt>
                <c:pt idx="1222">
                  <c:v>52.974000000000004</c:v>
                </c:pt>
                <c:pt idx="1223">
                  <c:v>52.974000000000004</c:v>
                </c:pt>
                <c:pt idx="1224">
                  <c:v>52.974000000000004</c:v>
                </c:pt>
                <c:pt idx="1225">
                  <c:v>52.974000000000004</c:v>
                </c:pt>
                <c:pt idx="1226">
                  <c:v>52.974000000000004</c:v>
                </c:pt>
                <c:pt idx="1227">
                  <c:v>52.974000000000004</c:v>
                </c:pt>
                <c:pt idx="1228">
                  <c:v>52.974000000000004</c:v>
                </c:pt>
                <c:pt idx="1229">
                  <c:v>52.974000000000004</c:v>
                </c:pt>
                <c:pt idx="1230">
                  <c:v>52.974000000000004</c:v>
                </c:pt>
                <c:pt idx="1231">
                  <c:v>52.974000000000004</c:v>
                </c:pt>
                <c:pt idx="1232">
                  <c:v>52.974000000000004</c:v>
                </c:pt>
                <c:pt idx="1233">
                  <c:v>52.974000000000004</c:v>
                </c:pt>
                <c:pt idx="1234">
                  <c:v>52.974000000000004</c:v>
                </c:pt>
                <c:pt idx="1235">
                  <c:v>52.974000000000004</c:v>
                </c:pt>
                <c:pt idx="1236">
                  <c:v>52.974000000000004</c:v>
                </c:pt>
                <c:pt idx="1237">
                  <c:v>52.974000000000004</c:v>
                </c:pt>
                <c:pt idx="1238">
                  <c:v>52.974000000000004</c:v>
                </c:pt>
                <c:pt idx="1239">
                  <c:v>52.974000000000004</c:v>
                </c:pt>
                <c:pt idx="1240">
                  <c:v>52.974000000000004</c:v>
                </c:pt>
                <c:pt idx="1241">
                  <c:v>52.974000000000004</c:v>
                </c:pt>
                <c:pt idx="1242">
                  <c:v>52.974000000000004</c:v>
                </c:pt>
                <c:pt idx="1243">
                  <c:v>52.974000000000004</c:v>
                </c:pt>
                <c:pt idx="1244">
                  <c:v>52.974000000000004</c:v>
                </c:pt>
                <c:pt idx="1245">
                  <c:v>52.974000000000004</c:v>
                </c:pt>
                <c:pt idx="1246">
                  <c:v>52.974000000000004</c:v>
                </c:pt>
                <c:pt idx="1247">
                  <c:v>52.974000000000004</c:v>
                </c:pt>
                <c:pt idx="1248">
                  <c:v>52.974000000000004</c:v>
                </c:pt>
                <c:pt idx="1249">
                  <c:v>52.974000000000004</c:v>
                </c:pt>
                <c:pt idx="1250">
                  <c:v>52.974000000000004</c:v>
                </c:pt>
                <c:pt idx="1251">
                  <c:v>52.974000000000004</c:v>
                </c:pt>
                <c:pt idx="1252">
                  <c:v>52.974000000000004</c:v>
                </c:pt>
                <c:pt idx="1253">
                  <c:v>52.974000000000004</c:v>
                </c:pt>
                <c:pt idx="1254">
                  <c:v>52.974000000000004</c:v>
                </c:pt>
                <c:pt idx="1255">
                  <c:v>52.974000000000004</c:v>
                </c:pt>
                <c:pt idx="1256">
                  <c:v>52.974000000000004</c:v>
                </c:pt>
                <c:pt idx="1257">
                  <c:v>52.974000000000004</c:v>
                </c:pt>
                <c:pt idx="1258">
                  <c:v>52.974000000000004</c:v>
                </c:pt>
                <c:pt idx="1259">
                  <c:v>52.974000000000004</c:v>
                </c:pt>
                <c:pt idx="1260">
                  <c:v>52.974000000000004</c:v>
                </c:pt>
                <c:pt idx="1261">
                  <c:v>52.974000000000004</c:v>
                </c:pt>
                <c:pt idx="1262">
                  <c:v>52.974000000000004</c:v>
                </c:pt>
                <c:pt idx="1263">
                  <c:v>52.974000000000004</c:v>
                </c:pt>
                <c:pt idx="1264">
                  <c:v>52.974000000000004</c:v>
                </c:pt>
                <c:pt idx="1265">
                  <c:v>52.974000000000004</c:v>
                </c:pt>
                <c:pt idx="1266">
                  <c:v>52.974000000000004</c:v>
                </c:pt>
                <c:pt idx="1267">
                  <c:v>52.974000000000004</c:v>
                </c:pt>
                <c:pt idx="1268">
                  <c:v>52.974000000000004</c:v>
                </c:pt>
                <c:pt idx="1269">
                  <c:v>52.974000000000004</c:v>
                </c:pt>
                <c:pt idx="1270">
                  <c:v>52.974000000000004</c:v>
                </c:pt>
                <c:pt idx="1271">
                  <c:v>52.974000000000004</c:v>
                </c:pt>
                <c:pt idx="1272">
                  <c:v>52.974000000000004</c:v>
                </c:pt>
                <c:pt idx="1273">
                  <c:v>52.974000000000004</c:v>
                </c:pt>
                <c:pt idx="1274">
                  <c:v>52.974000000000004</c:v>
                </c:pt>
                <c:pt idx="1275">
                  <c:v>52.974000000000004</c:v>
                </c:pt>
                <c:pt idx="1276">
                  <c:v>52.974000000000004</c:v>
                </c:pt>
                <c:pt idx="1277">
                  <c:v>52.974000000000004</c:v>
                </c:pt>
                <c:pt idx="1278">
                  <c:v>52.974000000000004</c:v>
                </c:pt>
                <c:pt idx="1279">
                  <c:v>52.974000000000004</c:v>
                </c:pt>
                <c:pt idx="1280">
                  <c:v>52.974000000000004</c:v>
                </c:pt>
                <c:pt idx="1281">
                  <c:v>52.974000000000004</c:v>
                </c:pt>
                <c:pt idx="1282">
                  <c:v>52.974000000000004</c:v>
                </c:pt>
                <c:pt idx="1283">
                  <c:v>52.974000000000004</c:v>
                </c:pt>
                <c:pt idx="1284">
                  <c:v>52.974000000000004</c:v>
                </c:pt>
                <c:pt idx="1285">
                  <c:v>52.974000000000004</c:v>
                </c:pt>
                <c:pt idx="1286">
                  <c:v>52.974000000000004</c:v>
                </c:pt>
                <c:pt idx="1287">
                  <c:v>52.974000000000004</c:v>
                </c:pt>
                <c:pt idx="1288">
                  <c:v>52.974000000000004</c:v>
                </c:pt>
                <c:pt idx="1289">
                  <c:v>52.974000000000004</c:v>
                </c:pt>
                <c:pt idx="1290">
                  <c:v>52.974000000000004</c:v>
                </c:pt>
                <c:pt idx="1291">
                  <c:v>52.974000000000004</c:v>
                </c:pt>
                <c:pt idx="1292">
                  <c:v>52.974000000000004</c:v>
                </c:pt>
                <c:pt idx="1293">
                  <c:v>52.974000000000004</c:v>
                </c:pt>
                <c:pt idx="1294">
                  <c:v>52.974000000000004</c:v>
                </c:pt>
                <c:pt idx="1295">
                  <c:v>52.974000000000004</c:v>
                </c:pt>
                <c:pt idx="1296">
                  <c:v>52.974000000000004</c:v>
                </c:pt>
                <c:pt idx="1297">
                  <c:v>52.974000000000004</c:v>
                </c:pt>
                <c:pt idx="1298">
                  <c:v>52.974000000000004</c:v>
                </c:pt>
                <c:pt idx="1299">
                  <c:v>52.974000000000004</c:v>
                </c:pt>
                <c:pt idx="1300">
                  <c:v>52.974000000000004</c:v>
                </c:pt>
                <c:pt idx="1301">
                  <c:v>52.974000000000004</c:v>
                </c:pt>
                <c:pt idx="1302">
                  <c:v>52.974000000000004</c:v>
                </c:pt>
                <c:pt idx="1303">
                  <c:v>52.974000000000004</c:v>
                </c:pt>
                <c:pt idx="1304">
                  <c:v>52.974000000000004</c:v>
                </c:pt>
                <c:pt idx="1305">
                  <c:v>52.974000000000004</c:v>
                </c:pt>
                <c:pt idx="1306">
                  <c:v>52.974000000000004</c:v>
                </c:pt>
                <c:pt idx="1307">
                  <c:v>52.974000000000004</c:v>
                </c:pt>
                <c:pt idx="1308">
                  <c:v>52.974000000000004</c:v>
                </c:pt>
                <c:pt idx="1309">
                  <c:v>52.974000000000004</c:v>
                </c:pt>
                <c:pt idx="1310">
                  <c:v>52.974000000000004</c:v>
                </c:pt>
                <c:pt idx="1311">
                  <c:v>52.974000000000004</c:v>
                </c:pt>
                <c:pt idx="1312">
                  <c:v>52.974000000000004</c:v>
                </c:pt>
                <c:pt idx="1313">
                  <c:v>52.974000000000004</c:v>
                </c:pt>
                <c:pt idx="1314">
                  <c:v>52.974000000000004</c:v>
                </c:pt>
                <c:pt idx="1315">
                  <c:v>52.974000000000004</c:v>
                </c:pt>
                <c:pt idx="1316">
                  <c:v>52.974000000000004</c:v>
                </c:pt>
                <c:pt idx="1317">
                  <c:v>52.974000000000004</c:v>
                </c:pt>
                <c:pt idx="1318">
                  <c:v>52.974000000000004</c:v>
                </c:pt>
                <c:pt idx="1319">
                  <c:v>52.974000000000004</c:v>
                </c:pt>
                <c:pt idx="1320">
                  <c:v>52.974000000000004</c:v>
                </c:pt>
                <c:pt idx="1321">
                  <c:v>52.974000000000004</c:v>
                </c:pt>
                <c:pt idx="1322">
                  <c:v>52.974000000000004</c:v>
                </c:pt>
                <c:pt idx="1323">
                  <c:v>52.974000000000004</c:v>
                </c:pt>
                <c:pt idx="1324">
                  <c:v>52.974000000000004</c:v>
                </c:pt>
                <c:pt idx="1325">
                  <c:v>52.974000000000004</c:v>
                </c:pt>
                <c:pt idx="1326">
                  <c:v>52.974000000000004</c:v>
                </c:pt>
                <c:pt idx="1327">
                  <c:v>52.974000000000004</c:v>
                </c:pt>
                <c:pt idx="1328">
                  <c:v>52.974000000000004</c:v>
                </c:pt>
                <c:pt idx="1329">
                  <c:v>52.974000000000004</c:v>
                </c:pt>
                <c:pt idx="1330">
                  <c:v>52.974000000000004</c:v>
                </c:pt>
                <c:pt idx="1331">
                  <c:v>52.974000000000004</c:v>
                </c:pt>
                <c:pt idx="1332">
                  <c:v>52.974000000000004</c:v>
                </c:pt>
                <c:pt idx="1333">
                  <c:v>52.974000000000004</c:v>
                </c:pt>
                <c:pt idx="1334">
                  <c:v>52.974000000000004</c:v>
                </c:pt>
                <c:pt idx="1335">
                  <c:v>52.974000000000004</c:v>
                </c:pt>
                <c:pt idx="1336">
                  <c:v>52.974000000000004</c:v>
                </c:pt>
                <c:pt idx="1337">
                  <c:v>52.974000000000004</c:v>
                </c:pt>
                <c:pt idx="1338">
                  <c:v>52.974000000000004</c:v>
                </c:pt>
                <c:pt idx="1339">
                  <c:v>52.974000000000004</c:v>
                </c:pt>
                <c:pt idx="1340">
                  <c:v>52.974000000000004</c:v>
                </c:pt>
                <c:pt idx="1341">
                  <c:v>52.974000000000004</c:v>
                </c:pt>
                <c:pt idx="1342">
                  <c:v>52.974000000000004</c:v>
                </c:pt>
                <c:pt idx="1343">
                  <c:v>52.974000000000004</c:v>
                </c:pt>
                <c:pt idx="1344">
                  <c:v>52.974000000000004</c:v>
                </c:pt>
                <c:pt idx="1345">
                  <c:v>52.974000000000004</c:v>
                </c:pt>
                <c:pt idx="1346">
                  <c:v>52.974000000000004</c:v>
                </c:pt>
                <c:pt idx="1347">
                  <c:v>52.974000000000004</c:v>
                </c:pt>
                <c:pt idx="1348">
                  <c:v>52.974000000000004</c:v>
                </c:pt>
                <c:pt idx="1349">
                  <c:v>52.974000000000004</c:v>
                </c:pt>
                <c:pt idx="1350">
                  <c:v>52.974000000000004</c:v>
                </c:pt>
                <c:pt idx="1351">
                  <c:v>52.974000000000004</c:v>
                </c:pt>
                <c:pt idx="1352">
                  <c:v>52.974000000000004</c:v>
                </c:pt>
                <c:pt idx="1353">
                  <c:v>52.974000000000004</c:v>
                </c:pt>
                <c:pt idx="1354">
                  <c:v>52.974000000000004</c:v>
                </c:pt>
                <c:pt idx="1355">
                  <c:v>52.974000000000004</c:v>
                </c:pt>
                <c:pt idx="1356">
                  <c:v>52.974000000000004</c:v>
                </c:pt>
                <c:pt idx="1357">
                  <c:v>52.974000000000004</c:v>
                </c:pt>
                <c:pt idx="1358">
                  <c:v>52.974000000000004</c:v>
                </c:pt>
                <c:pt idx="1359">
                  <c:v>52.974000000000004</c:v>
                </c:pt>
                <c:pt idx="1360">
                  <c:v>52.974000000000004</c:v>
                </c:pt>
                <c:pt idx="1361">
                  <c:v>52.974000000000004</c:v>
                </c:pt>
                <c:pt idx="1362">
                  <c:v>52.974000000000004</c:v>
                </c:pt>
                <c:pt idx="1363">
                  <c:v>52.974000000000004</c:v>
                </c:pt>
                <c:pt idx="1364">
                  <c:v>52.974000000000004</c:v>
                </c:pt>
                <c:pt idx="1365">
                  <c:v>52.974000000000004</c:v>
                </c:pt>
                <c:pt idx="1366">
                  <c:v>52.974000000000004</c:v>
                </c:pt>
                <c:pt idx="1367">
                  <c:v>52.974000000000004</c:v>
                </c:pt>
                <c:pt idx="1368">
                  <c:v>52.974000000000004</c:v>
                </c:pt>
                <c:pt idx="1369">
                  <c:v>52.974000000000004</c:v>
                </c:pt>
                <c:pt idx="1370">
                  <c:v>52.974000000000004</c:v>
                </c:pt>
                <c:pt idx="1371">
                  <c:v>52.974000000000004</c:v>
                </c:pt>
                <c:pt idx="1372">
                  <c:v>52.974000000000004</c:v>
                </c:pt>
                <c:pt idx="1373">
                  <c:v>52.974000000000004</c:v>
                </c:pt>
                <c:pt idx="1374">
                  <c:v>52.974000000000004</c:v>
                </c:pt>
                <c:pt idx="1375">
                  <c:v>52.974000000000004</c:v>
                </c:pt>
                <c:pt idx="1376">
                  <c:v>52.974000000000004</c:v>
                </c:pt>
                <c:pt idx="1377">
                  <c:v>52.974000000000004</c:v>
                </c:pt>
                <c:pt idx="1378">
                  <c:v>52.974000000000004</c:v>
                </c:pt>
                <c:pt idx="1379">
                  <c:v>52.974000000000004</c:v>
                </c:pt>
                <c:pt idx="1380">
                  <c:v>52.974000000000004</c:v>
                </c:pt>
                <c:pt idx="1381">
                  <c:v>52.974000000000004</c:v>
                </c:pt>
                <c:pt idx="1382">
                  <c:v>52.974000000000004</c:v>
                </c:pt>
                <c:pt idx="1383">
                  <c:v>52.974000000000004</c:v>
                </c:pt>
                <c:pt idx="1384">
                  <c:v>52.974000000000004</c:v>
                </c:pt>
                <c:pt idx="1385">
                  <c:v>52.974000000000004</c:v>
                </c:pt>
                <c:pt idx="1386">
                  <c:v>52.974000000000004</c:v>
                </c:pt>
                <c:pt idx="1387">
                  <c:v>52.974000000000004</c:v>
                </c:pt>
                <c:pt idx="1388">
                  <c:v>52.974000000000004</c:v>
                </c:pt>
                <c:pt idx="1389">
                  <c:v>52.974000000000004</c:v>
                </c:pt>
                <c:pt idx="1390">
                  <c:v>52.974000000000004</c:v>
                </c:pt>
                <c:pt idx="1391">
                  <c:v>52.974000000000004</c:v>
                </c:pt>
                <c:pt idx="1392">
                  <c:v>52.974000000000004</c:v>
                </c:pt>
                <c:pt idx="1393">
                  <c:v>52.974000000000004</c:v>
                </c:pt>
                <c:pt idx="1394">
                  <c:v>52.974000000000004</c:v>
                </c:pt>
                <c:pt idx="1395">
                  <c:v>52.974000000000004</c:v>
                </c:pt>
                <c:pt idx="1396">
                  <c:v>52.974000000000004</c:v>
                </c:pt>
                <c:pt idx="1397">
                  <c:v>52.974000000000004</c:v>
                </c:pt>
                <c:pt idx="1398">
                  <c:v>52.974000000000004</c:v>
                </c:pt>
                <c:pt idx="1399">
                  <c:v>52.974000000000004</c:v>
                </c:pt>
                <c:pt idx="1400">
                  <c:v>52.974000000000004</c:v>
                </c:pt>
                <c:pt idx="1401">
                  <c:v>52.974000000000004</c:v>
                </c:pt>
                <c:pt idx="1402">
                  <c:v>52.974000000000004</c:v>
                </c:pt>
                <c:pt idx="1403">
                  <c:v>52.974000000000004</c:v>
                </c:pt>
                <c:pt idx="1404">
                  <c:v>52.974000000000004</c:v>
                </c:pt>
                <c:pt idx="1405">
                  <c:v>52.974000000000004</c:v>
                </c:pt>
                <c:pt idx="1406">
                  <c:v>52.974000000000004</c:v>
                </c:pt>
                <c:pt idx="1407">
                  <c:v>52.974000000000004</c:v>
                </c:pt>
                <c:pt idx="1408">
                  <c:v>52.974000000000004</c:v>
                </c:pt>
                <c:pt idx="1409">
                  <c:v>52.974000000000004</c:v>
                </c:pt>
                <c:pt idx="1410">
                  <c:v>52.974000000000004</c:v>
                </c:pt>
                <c:pt idx="1411">
                  <c:v>52.974000000000004</c:v>
                </c:pt>
                <c:pt idx="1412">
                  <c:v>52.974000000000004</c:v>
                </c:pt>
                <c:pt idx="1413">
                  <c:v>52.974000000000004</c:v>
                </c:pt>
                <c:pt idx="1414">
                  <c:v>52.974000000000004</c:v>
                </c:pt>
                <c:pt idx="1415">
                  <c:v>52.974000000000004</c:v>
                </c:pt>
                <c:pt idx="1416">
                  <c:v>52.974000000000004</c:v>
                </c:pt>
                <c:pt idx="1417">
                  <c:v>52.974000000000004</c:v>
                </c:pt>
                <c:pt idx="1418">
                  <c:v>52.974000000000004</c:v>
                </c:pt>
                <c:pt idx="1419">
                  <c:v>52.974000000000004</c:v>
                </c:pt>
                <c:pt idx="1420">
                  <c:v>52.974000000000004</c:v>
                </c:pt>
                <c:pt idx="1421">
                  <c:v>52.974000000000004</c:v>
                </c:pt>
                <c:pt idx="1422">
                  <c:v>52.974000000000004</c:v>
                </c:pt>
                <c:pt idx="1423">
                  <c:v>52.974000000000004</c:v>
                </c:pt>
                <c:pt idx="1424">
                  <c:v>52.974000000000004</c:v>
                </c:pt>
                <c:pt idx="1425">
                  <c:v>52.974000000000004</c:v>
                </c:pt>
                <c:pt idx="1426">
                  <c:v>52.974000000000004</c:v>
                </c:pt>
                <c:pt idx="1427">
                  <c:v>52.974000000000004</c:v>
                </c:pt>
                <c:pt idx="1428">
                  <c:v>52.974000000000004</c:v>
                </c:pt>
                <c:pt idx="1429">
                  <c:v>52.974000000000004</c:v>
                </c:pt>
                <c:pt idx="1430">
                  <c:v>52.974000000000004</c:v>
                </c:pt>
                <c:pt idx="1431">
                  <c:v>52.974000000000004</c:v>
                </c:pt>
                <c:pt idx="1432">
                  <c:v>52.974000000000004</c:v>
                </c:pt>
                <c:pt idx="1433">
                  <c:v>52.974000000000004</c:v>
                </c:pt>
                <c:pt idx="1434">
                  <c:v>52.974000000000004</c:v>
                </c:pt>
                <c:pt idx="1435">
                  <c:v>52.974000000000004</c:v>
                </c:pt>
                <c:pt idx="1436">
                  <c:v>52.974000000000004</c:v>
                </c:pt>
                <c:pt idx="1437">
                  <c:v>52.974000000000004</c:v>
                </c:pt>
                <c:pt idx="1438">
                  <c:v>52.974000000000004</c:v>
                </c:pt>
                <c:pt idx="1439">
                  <c:v>52.974000000000004</c:v>
                </c:pt>
                <c:pt idx="1440">
                  <c:v>52.974000000000004</c:v>
                </c:pt>
                <c:pt idx="1441">
                  <c:v>52.974000000000004</c:v>
                </c:pt>
                <c:pt idx="1442">
                  <c:v>52.974000000000004</c:v>
                </c:pt>
                <c:pt idx="1443">
                  <c:v>52.974000000000004</c:v>
                </c:pt>
                <c:pt idx="1444">
                  <c:v>52.974000000000004</c:v>
                </c:pt>
                <c:pt idx="1445">
                  <c:v>52.974000000000004</c:v>
                </c:pt>
                <c:pt idx="1446">
                  <c:v>52.974000000000004</c:v>
                </c:pt>
                <c:pt idx="1447">
                  <c:v>52.974000000000004</c:v>
                </c:pt>
                <c:pt idx="1448">
                  <c:v>52.974000000000004</c:v>
                </c:pt>
                <c:pt idx="1449">
                  <c:v>52.974000000000004</c:v>
                </c:pt>
                <c:pt idx="1450">
                  <c:v>52.974000000000004</c:v>
                </c:pt>
                <c:pt idx="1451">
                  <c:v>52.974000000000004</c:v>
                </c:pt>
                <c:pt idx="1452">
                  <c:v>52.974000000000004</c:v>
                </c:pt>
                <c:pt idx="1453">
                  <c:v>52.974000000000004</c:v>
                </c:pt>
                <c:pt idx="1454">
                  <c:v>52.974000000000004</c:v>
                </c:pt>
                <c:pt idx="1455">
                  <c:v>52.974000000000004</c:v>
                </c:pt>
                <c:pt idx="1456">
                  <c:v>52.974000000000004</c:v>
                </c:pt>
                <c:pt idx="1457">
                  <c:v>52.974000000000004</c:v>
                </c:pt>
                <c:pt idx="1458">
                  <c:v>52.974000000000004</c:v>
                </c:pt>
                <c:pt idx="1459">
                  <c:v>52.974000000000004</c:v>
                </c:pt>
                <c:pt idx="1460">
                  <c:v>52.974000000000004</c:v>
                </c:pt>
                <c:pt idx="1461">
                  <c:v>52.974000000000004</c:v>
                </c:pt>
                <c:pt idx="1462">
                  <c:v>52.974000000000004</c:v>
                </c:pt>
                <c:pt idx="1463">
                  <c:v>52.974000000000004</c:v>
                </c:pt>
                <c:pt idx="1464">
                  <c:v>52.974000000000004</c:v>
                </c:pt>
                <c:pt idx="1465">
                  <c:v>52.974000000000004</c:v>
                </c:pt>
                <c:pt idx="1466">
                  <c:v>52.974000000000004</c:v>
                </c:pt>
                <c:pt idx="1467">
                  <c:v>52.974000000000004</c:v>
                </c:pt>
                <c:pt idx="1468">
                  <c:v>52.974000000000004</c:v>
                </c:pt>
                <c:pt idx="1469">
                  <c:v>52.974000000000004</c:v>
                </c:pt>
                <c:pt idx="1470">
                  <c:v>52.974000000000004</c:v>
                </c:pt>
                <c:pt idx="1471">
                  <c:v>52.974000000000004</c:v>
                </c:pt>
                <c:pt idx="1472">
                  <c:v>52.974000000000004</c:v>
                </c:pt>
                <c:pt idx="1473">
                  <c:v>52.974000000000004</c:v>
                </c:pt>
                <c:pt idx="1474">
                  <c:v>52.974000000000004</c:v>
                </c:pt>
                <c:pt idx="1475">
                  <c:v>52.974000000000004</c:v>
                </c:pt>
                <c:pt idx="1476">
                  <c:v>52.974000000000004</c:v>
                </c:pt>
                <c:pt idx="1477">
                  <c:v>52.974000000000004</c:v>
                </c:pt>
                <c:pt idx="1478">
                  <c:v>52.974000000000004</c:v>
                </c:pt>
                <c:pt idx="1479">
                  <c:v>52.974000000000004</c:v>
                </c:pt>
                <c:pt idx="1480">
                  <c:v>52.974000000000004</c:v>
                </c:pt>
                <c:pt idx="1481">
                  <c:v>52.974000000000004</c:v>
                </c:pt>
                <c:pt idx="1482">
                  <c:v>52.974000000000004</c:v>
                </c:pt>
                <c:pt idx="1483">
                  <c:v>52.974000000000004</c:v>
                </c:pt>
                <c:pt idx="1484">
                  <c:v>52.974000000000004</c:v>
                </c:pt>
                <c:pt idx="1485">
                  <c:v>52.974000000000004</c:v>
                </c:pt>
                <c:pt idx="1486">
                  <c:v>52.974000000000004</c:v>
                </c:pt>
                <c:pt idx="1487">
                  <c:v>52.974000000000004</c:v>
                </c:pt>
                <c:pt idx="1488">
                  <c:v>52.974000000000004</c:v>
                </c:pt>
                <c:pt idx="1489">
                  <c:v>52.974000000000004</c:v>
                </c:pt>
                <c:pt idx="1490">
                  <c:v>52.974000000000004</c:v>
                </c:pt>
                <c:pt idx="1491">
                  <c:v>52.974000000000004</c:v>
                </c:pt>
                <c:pt idx="1492">
                  <c:v>52.974000000000004</c:v>
                </c:pt>
                <c:pt idx="1493">
                  <c:v>52.974000000000004</c:v>
                </c:pt>
                <c:pt idx="1494">
                  <c:v>52.974000000000004</c:v>
                </c:pt>
                <c:pt idx="1495">
                  <c:v>52.974000000000004</c:v>
                </c:pt>
                <c:pt idx="1496">
                  <c:v>52.974000000000004</c:v>
                </c:pt>
                <c:pt idx="1497">
                  <c:v>52.974000000000004</c:v>
                </c:pt>
                <c:pt idx="1498">
                  <c:v>52.974000000000004</c:v>
                </c:pt>
                <c:pt idx="1499">
                  <c:v>52.974000000000004</c:v>
                </c:pt>
                <c:pt idx="1500">
                  <c:v>52.974000000000004</c:v>
                </c:pt>
                <c:pt idx="1501">
                  <c:v>52.974000000000004</c:v>
                </c:pt>
                <c:pt idx="1502">
                  <c:v>52.974000000000004</c:v>
                </c:pt>
                <c:pt idx="1503">
                  <c:v>52.974000000000004</c:v>
                </c:pt>
                <c:pt idx="1504">
                  <c:v>52.974000000000004</c:v>
                </c:pt>
                <c:pt idx="1505">
                  <c:v>52.974000000000004</c:v>
                </c:pt>
                <c:pt idx="1506">
                  <c:v>52.974000000000004</c:v>
                </c:pt>
                <c:pt idx="1507">
                  <c:v>52.974000000000004</c:v>
                </c:pt>
                <c:pt idx="1508">
                  <c:v>52.974000000000004</c:v>
                </c:pt>
                <c:pt idx="1509">
                  <c:v>52.974000000000004</c:v>
                </c:pt>
                <c:pt idx="1510">
                  <c:v>52.974000000000004</c:v>
                </c:pt>
                <c:pt idx="1511">
                  <c:v>52.974000000000004</c:v>
                </c:pt>
                <c:pt idx="1512">
                  <c:v>52.974000000000004</c:v>
                </c:pt>
                <c:pt idx="1513">
                  <c:v>52.974000000000004</c:v>
                </c:pt>
                <c:pt idx="1514">
                  <c:v>52.974000000000004</c:v>
                </c:pt>
                <c:pt idx="1515">
                  <c:v>52.974000000000004</c:v>
                </c:pt>
                <c:pt idx="1516">
                  <c:v>52.974000000000004</c:v>
                </c:pt>
                <c:pt idx="1517">
                  <c:v>52.974000000000004</c:v>
                </c:pt>
                <c:pt idx="1518">
                  <c:v>52.974000000000004</c:v>
                </c:pt>
                <c:pt idx="1519">
                  <c:v>52.974000000000004</c:v>
                </c:pt>
                <c:pt idx="1520">
                  <c:v>52.974000000000004</c:v>
                </c:pt>
                <c:pt idx="1521">
                  <c:v>52.974000000000004</c:v>
                </c:pt>
                <c:pt idx="1522">
                  <c:v>52.974000000000004</c:v>
                </c:pt>
                <c:pt idx="1523">
                  <c:v>52.974000000000004</c:v>
                </c:pt>
                <c:pt idx="1524">
                  <c:v>52.974000000000004</c:v>
                </c:pt>
                <c:pt idx="1525">
                  <c:v>52.974000000000004</c:v>
                </c:pt>
                <c:pt idx="1526">
                  <c:v>52.974000000000004</c:v>
                </c:pt>
                <c:pt idx="1527">
                  <c:v>52.974000000000004</c:v>
                </c:pt>
                <c:pt idx="1528">
                  <c:v>52.974000000000004</c:v>
                </c:pt>
                <c:pt idx="1529">
                  <c:v>52.974000000000004</c:v>
                </c:pt>
                <c:pt idx="1530">
                  <c:v>52.974000000000004</c:v>
                </c:pt>
                <c:pt idx="1531">
                  <c:v>52.974000000000004</c:v>
                </c:pt>
                <c:pt idx="1532">
                  <c:v>52.974000000000004</c:v>
                </c:pt>
                <c:pt idx="1533">
                  <c:v>52.974000000000004</c:v>
                </c:pt>
                <c:pt idx="1534">
                  <c:v>52.974000000000004</c:v>
                </c:pt>
                <c:pt idx="1535">
                  <c:v>52.974000000000004</c:v>
                </c:pt>
                <c:pt idx="1536">
                  <c:v>52.974000000000004</c:v>
                </c:pt>
                <c:pt idx="1537">
                  <c:v>52.974000000000004</c:v>
                </c:pt>
                <c:pt idx="1538">
                  <c:v>52.974000000000004</c:v>
                </c:pt>
                <c:pt idx="1539">
                  <c:v>52.974000000000004</c:v>
                </c:pt>
                <c:pt idx="1540">
                  <c:v>52.974000000000004</c:v>
                </c:pt>
                <c:pt idx="1541">
                  <c:v>52.974000000000004</c:v>
                </c:pt>
                <c:pt idx="1542">
                  <c:v>52.974000000000004</c:v>
                </c:pt>
                <c:pt idx="1543">
                  <c:v>52.974000000000004</c:v>
                </c:pt>
                <c:pt idx="1544">
                  <c:v>52.974000000000004</c:v>
                </c:pt>
                <c:pt idx="1545">
                  <c:v>52.974000000000004</c:v>
                </c:pt>
                <c:pt idx="1546">
                  <c:v>52.974000000000004</c:v>
                </c:pt>
                <c:pt idx="1547">
                  <c:v>52.974000000000004</c:v>
                </c:pt>
                <c:pt idx="1548">
                  <c:v>52.974000000000004</c:v>
                </c:pt>
                <c:pt idx="1549">
                  <c:v>52.974000000000004</c:v>
                </c:pt>
                <c:pt idx="1550">
                  <c:v>52.974000000000004</c:v>
                </c:pt>
                <c:pt idx="1551">
                  <c:v>52.974000000000004</c:v>
                </c:pt>
                <c:pt idx="1552">
                  <c:v>52.974000000000004</c:v>
                </c:pt>
                <c:pt idx="1553">
                  <c:v>52.974000000000004</c:v>
                </c:pt>
                <c:pt idx="1554">
                  <c:v>52.974000000000004</c:v>
                </c:pt>
                <c:pt idx="1555">
                  <c:v>52.974000000000004</c:v>
                </c:pt>
                <c:pt idx="1556">
                  <c:v>52.974000000000004</c:v>
                </c:pt>
                <c:pt idx="1557">
                  <c:v>52.974000000000004</c:v>
                </c:pt>
                <c:pt idx="1558">
                  <c:v>52.974000000000004</c:v>
                </c:pt>
                <c:pt idx="1559">
                  <c:v>52.974000000000004</c:v>
                </c:pt>
                <c:pt idx="1560">
                  <c:v>52.974000000000004</c:v>
                </c:pt>
                <c:pt idx="1561">
                  <c:v>52.974000000000004</c:v>
                </c:pt>
                <c:pt idx="1562">
                  <c:v>52.974000000000004</c:v>
                </c:pt>
                <c:pt idx="1563">
                  <c:v>52.974000000000004</c:v>
                </c:pt>
                <c:pt idx="1564">
                  <c:v>52.974000000000004</c:v>
                </c:pt>
                <c:pt idx="1565">
                  <c:v>52.974000000000004</c:v>
                </c:pt>
                <c:pt idx="1566">
                  <c:v>52.974000000000004</c:v>
                </c:pt>
                <c:pt idx="1567">
                  <c:v>52.974000000000004</c:v>
                </c:pt>
                <c:pt idx="1568">
                  <c:v>52.974000000000004</c:v>
                </c:pt>
                <c:pt idx="1569">
                  <c:v>52.974000000000004</c:v>
                </c:pt>
                <c:pt idx="1570">
                  <c:v>52.974000000000004</c:v>
                </c:pt>
                <c:pt idx="1571">
                  <c:v>52.974000000000004</c:v>
                </c:pt>
                <c:pt idx="1572">
                  <c:v>52.974000000000004</c:v>
                </c:pt>
                <c:pt idx="1573">
                  <c:v>52.974000000000004</c:v>
                </c:pt>
                <c:pt idx="1574">
                  <c:v>52.974000000000004</c:v>
                </c:pt>
                <c:pt idx="1575">
                  <c:v>52.974000000000004</c:v>
                </c:pt>
                <c:pt idx="1576">
                  <c:v>52.974000000000004</c:v>
                </c:pt>
                <c:pt idx="1577">
                  <c:v>52.974000000000004</c:v>
                </c:pt>
                <c:pt idx="1578">
                  <c:v>52.974000000000004</c:v>
                </c:pt>
                <c:pt idx="1579">
                  <c:v>52.974000000000004</c:v>
                </c:pt>
                <c:pt idx="1580">
                  <c:v>52.974000000000004</c:v>
                </c:pt>
                <c:pt idx="1581">
                  <c:v>52.974000000000004</c:v>
                </c:pt>
                <c:pt idx="1582">
                  <c:v>52.974000000000004</c:v>
                </c:pt>
                <c:pt idx="1583">
                  <c:v>52.974000000000004</c:v>
                </c:pt>
                <c:pt idx="1584">
                  <c:v>52.974000000000004</c:v>
                </c:pt>
                <c:pt idx="1585">
                  <c:v>52.974000000000004</c:v>
                </c:pt>
                <c:pt idx="1586">
                  <c:v>52.974000000000004</c:v>
                </c:pt>
                <c:pt idx="1587">
                  <c:v>52.974000000000004</c:v>
                </c:pt>
                <c:pt idx="1588">
                  <c:v>52.974000000000004</c:v>
                </c:pt>
                <c:pt idx="1589">
                  <c:v>52.974000000000004</c:v>
                </c:pt>
                <c:pt idx="1590">
                  <c:v>52.974000000000004</c:v>
                </c:pt>
                <c:pt idx="1591">
                  <c:v>52.974000000000004</c:v>
                </c:pt>
                <c:pt idx="1592">
                  <c:v>52.974000000000004</c:v>
                </c:pt>
                <c:pt idx="1593">
                  <c:v>52.974000000000004</c:v>
                </c:pt>
                <c:pt idx="1594">
                  <c:v>52.974000000000004</c:v>
                </c:pt>
                <c:pt idx="1595">
                  <c:v>52.974000000000004</c:v>
                </c:pt>
                <c:pt idx="1596">
                  <c:v>52.974000000000004</c:v>
                </c:pt>
                <c:pt idx="1597">
                  <c:v>52.974000000000004</c:v>
                </c:pt>
                <c:pt idx="1598">
                  <c:v>52.974000000000004</c:v>
                </c:pt>
                <c:pt idx="1599">
                  <c:v>52.974000000000004</c:v>
                </c:pt>
                <c:pt idx="1600">
                  <c:v>52.974000000000004</c:v>
                </c:pt>
                <c:pt idx="1601">
                  <c:v>52.974000000000004</c:v>
                </c:pt>
                <c:pt idx="1602">
                  <c:v>52.974000000000004</c:v>
                </c:pt>
                <c:pt idx="1603">
                  <c:v>52.974000000000004</c:v>
                </c:pt>
                <c:pt idx="1604">
                  <c:v>52.974000000000004</c:v>
                </c:pt>
                <c:pt idx="1605">
                  <c:v>52.974000000000004</c:v>
                </c:pt>
                <c:pt idx="1606">
                  <c:v>52.974000000000004</c:v>
                </c:pt>
                <c:pt idx="1607">
                  <c:v>52.974000000000004</c:v>
                </c:pt>
                <c:pt idx="1608">
                  <c:v>52.974000000000004</c:v>
                </c:pt>
                <c:pt idx="1609">
                  <c:v>52.974000000000004</c:v>
                </c:pt>
                <c:pt idx="1610">
                  <c:v>52.974000000000004</c:v>
                </c:pt>
                <c:pt idx="1611">
                  <c:v>52.974000000000004</c:v>
                </c:pt>
                <c:pt idx="1612">
                  <c:v>52.974000000000004</c:v>
                </c:pt>
                <c:pt idx="1613">
                  <c:v>52.974000000000004</c:v>
                </c:pt>
                <c:pt idx="1614">
                  <c:v>52.974000000000004</c:v>
                </c:pt>
                <c:pt idx="1615">
                  <c:v>52.974000000000004</c:v>
                </c:pt>
                <c:pt idx="1616">
                  <c:v>52.974000000000004</c:v>
                </c:pt>
                <c:pt idx="1617">
                  <c:v>52.974000000000004</c:v>
                </c:pt>
                <c:pt idx="1618">
                  <c:v>52.974000000000004</c:v>
                </c:pt>
                <c:pt idx="1619">
                  <c:v>52.974000000000004</c:v>
                </c:pt>
                <c:pt idx="1620">
                  <c:v>52.974000000000004</c:v>
                </c:pt>
                <c:pt idx="1621">
                  <c:v>52.974000000000004</c:v>
                </c:pt>
                <c:pt idx="1622">
                  <c:v>52.974000000000004</c:v>
                </c:pt>
                <c:pt idx="1623">
                  <c:v>52.974000000000004</c:v>
                </c:pt>
                <c:pt idx="1624">
                  <c:v>52.974000000000004</c:v>
                </c:pt>
                <c:pt idx="1625">
                  <c:v>52.974000000000004</c:v>
                </c:pt>
                <c:pt idx="1626">
                  <c:v>52.974000000000004</c:v>
                </c:pt>
                <c:pt idx="1627">
                  <c:v>52.974000000000004</c:v>
                </c:pt>
                <c:pt idx="1628">
                  <c:v>52.974000000000004</c:v>
                </c:pt>
                <c:pt idx="1629">
                  <c:v>52.974000000000004</c:v>
                </c:pt>
                <c:pt idx="1630">
                  <c:v>52.974000000000004</c:v>
                </c:pt>
                <c:pt idx="1631">
                  <c:v>52.974000000000004</c:v>
                </c:pt>
                <c:pt idx="1632">
                  <c:v>52.974000000000004</c:v>
                </c:pt>
                <c:pt idx="1633">
                  <c:v>52.974000000000004</c:v>
                </c:pt>
                <c:pt idx="1634">
                  <c:v>52.974000000000004</c:v>
                </c:pt>
                <c:pt idx="1635">
                  <c:v>52.974000000000004</c:v>
                </c:pt>
                <c:pt idx="1636">
                  <c:v>52.974000000000004</c:v>
                </c:pt>
                <c:pt idx="1637">
                  <c:v>52.974000000000004</c:v>
                </c:pt>
                <c:pt idx="1638">
                  <c:v>52.974000000000004</c:v>
                </c:pt>
                <c:pt idx="1639">
                  <c:v>52.974000000000004</c:v>
                </c:pt>
                <c:pt idx="1640">
                  <c:v>52.974000000000004</c:v>
                </c:pt>
                <c:pt idx="1641">
                  <c:v>52.974000000000004</c:v>
                </c:pt>
                <c:pt idx="1642">
                  <c:v>52.974000000000004</c:v>
                </c:pt>
                <c:pt idx="1643">
                  <c:v>52.974000000000004</c:v>
                </c:pt>
                <c:pt idx="1644">
                  <c:v>52.974000000000004</c:v>
                </c:pt>
                <c:pt idx="1645">
                  <c:v>52.974000000000004</c:v>
                </c:pt>
                <c:pt idx="1646">
                  <c:v>52.974000000000004</c:v>
                </c:pt>
                <c:pt idx="1647">
                  <c:v>52.974000000000004</c:v>
                </c:pt>
                <c:pt idx="1648">
                  <c:v>52.974000000000004</c:v>
                </c:pt>
                <c:pt idx="1649">
                  <c:v>52.974000000000004</c:v>
                </c:pt>
                <c:pt idx="1650">
                  <c:v>52.974000000000004</c:v>
                </c:pt>
                <c:pt idx="1651">
                  <c:v>52.974000000000004</c:v>
                </c:pt>
                <c:pt idx="1652">
                  <c:v>52.974000000000004</c:v>
                </c:pt>
                <c:pt idx="1653">
                  <c:v>52.974000000000004</c:v>
                </c:pt>
                <c:pt idx="1654">
                  <c:v>52.974000000000004</c:v>
                </c:pt>
                <c:pt idx="1655">
                  <c:v>52.974000000000004</c:v>
                </c:pt>
                <c:pt idx="1656">
                  <c:v>52.974000000000004</c:v>
                </c:pt>
                <c:pt idx="1657">
                  <c:v>52.974000000000004</c:v>
                </c:pt>
                <c:pt idx="1658">
                  <c:v>52.974000000000004</c:v>
                </c:pt>
                <c:pt idx="1659">
                  <c:v>52.974000000000004</c:v>
                </c:pt>
                <c:pt idx="1660">
                  <c:v>52.974000000000004</c:v>
                </c:pt>
                <c:pt idx="1661">
                  <c:v>52.974000000000004</c:v>
                </c:pt>
                <c:pt idx="1662">
                  <c:v>52.974000000000004</c:v>
                </c:pt>
                <c:pt idx="1663">
                  <c:v>52.974000000000004</c:v>
                </c:pt>
                <c:pt idx="1664">
                  <c:v>52.974000000000004</c:v>
                </c:pt>
                <c:pt idx="1665">
                  <c:v>52.974000000000004</c:v>
                </c:pt>
                <c:pt idx="1666">
                  <c:v>52.974000000000004</c:v>
                </c:pt>
                <c:pt idx="1667">
                  <c:v>52.974000000000004</c:v>
                </c:pt>
                <c:pt idx="1668">
                  <c:v>52.974000000000004</c:v>
                </c:pt>
                <c:pt idx="1669">
                  <c:v>52.974000000000004</c:v>
                </c:pt>
                <c:pt idx="1670">
                  <c:v>52.974000000000004</c:v>
                </c:pt>
                <c:pt idx="1671">
                  <c:v>52.974000000000004</c:v>
                </c:pt>
                <c:pt idx="1672">
                  <c:v>52.974000000000004</c:v>
                </c:pt>
                <c:pt idx="1673">
                  <c:v>52.974000000000004</c:v>
                </c:pt>
                <c:pt idx="1674">
                  <c:v>52.974000000000004</c:v>
                </c:pt>
                <c:pt idx="1675">
                  <c:v>52.974000000000004</c:v>
                </c:pt>
                <c:pt idx="1676">
                  <c:v>52.974000000000004</c:v>
                </c:pt>
                <c:pt idx="1677">
                  <c:v>52.974000000000004</c:v>
                </c:pt>
                <c:pt idx="1678">
                  <c:v>52.974000000000004</c:v>
                </c:pt>
                <c:pt idx="1679">
                  <c:v>52.974000000000004</c:v>
                </c:pt>
                <c:pt idx="1680">
                  <c:v>52.974000000000004</c:v>
                </c:pt>
                <c:pt idx="1681">
                  <c:v>52.974000000000004</c:v>
                </c:pt>
                <c:pt idx="1682">
                  <c:v>52.974000000000004</c:v>
                </c:pt>
                <c:pt idx="1683">
                  <c:v>52.974000000000004</c:v>
                </c:pt>
                <c:pt idx="1684">
                  <c:v>52.974000000000004</c:v>
                </c:pt>
                <c:pt idx="1685">
                  <c:v>52.974000000000004</c:v>
                </c:pt>
                <c:pt idx="1686">
                  <c:v>52.974000000000004</c:v>
                </c:pt>
                <c:pt idx="1687">
                  <c:v>52.974000000000004</c:v>
                </c:pt>
                <c:pt idx="1688">
                  <c:v>52.974000000000004</c:v>
                </c:pt>
                <c:pt idx="1689">
                  <c:v>52.974000000000004</c:v>
                </c:pt>
                <c:pt idx="1690">
                  <c:v>52.974000000000004</c:v>
                </c:pt>
                <c:pt idx="1691">
                  <c:v>52.974000000000004</c:v>
                </c:pt>
                <c:pt idx="1692">
                  <c:v>52.974000000000004</c:v>
                </c:pt>
                <c:pt idx="1693">
                  <c:v>52.974000000000004</c:v>
                </c:pt>
                <c:pt idx="1694">
                  <c:v>52.974000000000004</c:v>
                </c:pt>
                <c:pt idx="1695">
                  <c:v>52.974000000000004</c:v>
                </c:pt>
                <c:pt idx="1696">
                  <c:v>52.974000000000004</c:v>
                </c:pt>
                <c:pt idx="1697">
                  <c:v>52.974000000000004</c:v>
                </c:pt>
                <c:pt idx="1698">
                  <c:v>52.974000000000004</c:v>
                </c:pt>
                <c:pt idx="1699">
                  <c:v>52.974000000000004</c:v>
                </c:pt>
                <c:pt idx="1700">
                  <c:v>52.974000000000004</c:v>
                </c:pt>
                <c:pt idx="1701">
                  <c:v>52.974000000000004</c:v>
                </c:pt>
                <c:pt idx="1702">
                  <c:v>52.974000000000004</c:v>
                </c:pt>
                <c:pt idx="1703">
                  <c:v>52.974000000000004</c:v>
                </c:pt>
                <c:pt idx="1704">
                  <c:v>52.974000000000004</c:v>
                </c:pt>
                <c:pt idx="1705">
                  <c:v>52.974000000000004</c:v>
                </c:pt>
                <c:pt idx="1706">
                  <c:v>52.974000000000004</c:v>
                </c:pt>
                <c:pt idx="1707">
                  <c:v>52.974000000000004</c:v>
                </c:pt>
                <c:pt idx="1708">
                  <c:v>52.974000000000004</c:v>
                </c:pt>
                <c:pt idx="1709">
                  <c:v>52.974000000000004</c:v>
                </c:pt>
                <c:pt idx="1710">
                  <c:v>52.974000000000004</c:v>
                </c:pt>
                <c:pt idx="1711">
                  <c:v>52.974000000000004</c:v>
                </c:pt>
                <c:pt idx="1712">
                  <c:v>52.974000000000004</c:v>
                </c:pt>
                <c:pt idx="1713">
                  <c:v>52.974000000000004</c:v>
                </c:pt>
                <c:pt idx="1714">
                  <c:v>52.974000000000004</c:v>
                </c:pt>
                <c:pt idx="1715">
                  <c:v>52.974000000000004</c:v>
                </c:pt>
                <c:pt idx="1716">
                  <c:v>52.974000000000004</c:v>
                </c:pt>
                <c:pt idx="1717">
                  <c:v>52.974000000000004</c:v>
                </c:pt>
                <c:pt idx="1718">
                  <c:v>52.974000000000004</c:v>
                </c:pt>
                <c:pt idx="1719">
                  <c:v>52.974000000000004</c:v>
                </c:pt>
                <c:pt idx="1720">
                  <c:v>52.974000000000004</c:v>
                </c:pt>
                <c:pt idx="1721">
                  <c:v>52.974000000000004</c:v>
                </c:pt>
                <c:pt idx="1722">
                  <c:v>52.974000000000004</c:v>
                </c:pt>
                <c:pt idx="1723">
                  <c:v>52.974000000000004</c:v>
                </c:pt>
                <c:pt idx="1724">
                  <c:v>52.974000000000004</c:v>
                </c:pt>
                <c:pt idx="1725">
                  <c:v>52.974000000000004</c:v>
                </c:pt>
                <c:pt idx="1726">
                  <c:v>52.974000000000004</c:v>
                </c:pt>
                <c:pt idx="1727">
                  <c:v>52.974000000000004</c:v>
                </c:pt>
                <c:pt idx="1728">
                  <c:v>52.974000000000004</c:v>
                </c:pt>
                <c:pt idx="1729">
                  <c:v>52.974000000000004</c:v>
                </c:pt>
                <c:pt idx="1730">
                  <c:v>52.974000000000004</c:v>
                </c:pt>
                <c:pt idx="1731">
                  <c:v>52.974000000000004</c:v>
                </c:pt>
                <c:pt idx="1732">
                  <c:v>52.974000000000004</c:v>
                </c:pt>
                <c:pt idx="1733">
                  <c:v>52.974000000000004</c:v>
                </c:pt>
                <c:pt idx="1734">
                  <c:v>52.974000000000004</c:v>
                </c:pt>
                <c:pt idx="1735">
                  <c:v>52.974000000000004</c:v>
                </c:pt>
                <c:pt idx="1736">
                  <c:v>52.974000000000004</c:v>
                </c:pt>
                <c:pt idx="1737">
                  <c:v>52.974000000000004</c:v>
                </c:pt>
                <c:pt idx="1738">
                  <c:v>52.974000000000004</c:v>
                </c:pt>
                <c:pt idx="1739">
                  <c:v>52.974000000000004</c:v>
                </c:pt>
                <c:pt idx="1740">
                  <c:v>52.974000000000004</c:v>
                </c:pt>
                <c:pt idx="1741">
                  <c:v>52.974000000000004</c:v>
                </c:pt>
                <c:pt idx="1742">
                  <c:v>52.974000000000004</c:v>
                </c:pt>
                <c:pt idx="1743">
                  <c:v>52.974000000000004</c:v>
                </c:pt>
                <c:pt idx="1744">
                  <c:v>52.974000000000004</c:v>
                </c:pt>
                <c:pt idx="1745">
                  <c:v>52.974000000000004</c:v>
                </c:pt>
                <c:pt idx="1746">
                  <c:v>52.974000000000004</c:v>
                </c:pt>
                <c:pt idx="1747">
                  <c:v>52.974000000000004</c:v>
                </c:pt>
                <c:pt idx="1748">
                  <c:v>52.974000000000004</c:v>
                </c:pt>
                <c:pt idx="1749">
                  <c:v>52.974000000000004</c:v>
                </c:pt>
                <c:pt idx="1750">
                  <c:v>52.974000000000004</c:v>
                </c:pt>
                <c:pt idx="1751">
                  <c:v>52.974000000000004</c:v>
                </c:pt>
                <c:pt idx="1752">
                  <c:v>52.974000000000004</c:v>
                </c:pt>
                <c:pt idx="1753">
                  <c:v>52.974000000000004</c:v>
                </c:pt>
                <c:pt idx="1754">
                  <c:v>52.974000000000004</c:v>
                </c:pt>
                <c:pt idx="1755">
                  <c:v>52.974000000000004</c:v>
                </c:pt>
                <c:pt idx="1756">
                  <c:v>52.974000000000004</c:v>
                </c:pt>
                <c:pt idx="1757">
                  <c:v>52.974000000000004</c:v>
                </c:pt>
                <c:pt idx="1758">
                  <c:v>52.974000000000004</c:v>
                </c:pt>
                <c:pt idx="1759">
                  <c:v>52.974000000000004</c:v>
                </c:pt>
                <c:pt idx="1760">
                  <c:v>52.974000000000004</c:v>
                </c:pt>
                <c:pt idx="1761">
                  <c:v>52.974000000000004</c:v>
                </c:pt>
                <c:pt idx="1762">
                  <c:v>52.974000000000004</c:v>
                </c:pt>
                <c:pt idx="1763">
                  <c:v>52.974000000000004</c:v>
                </c:pt>
                <c:pt idx="1764">
                  <c:v>52.974000000000004</c:v>
                </c:pt>
                <c:pt idx="1765">
                  <c:v>52.974000000000004</c:v>
                </c:pt>
                <c:pt idx="1766">
                  <c:v>52.974000000000004</c:v>
                </c:pt>
                <c:pt idx="1767">
                  <c:v>52.974000000000004</c:v>
                </c:pt>
                <c:pt idx="1768">
                  <c:v>52.974000000000004</c:v>
                </c:pt>
                <c:pt idx="1769">
                  <c:v>52.974000000000004</c:v>
                </c:pt>
                <c:pt idx="1770">
                  <c:v>52.974000000000004</c:v>
                </c:pt>
                <c:pt idx="1771">
                  <c:v>52.974000000000004</c:v>
                </c:pt>
                <c:pt idx="1772">
                  <c:v>52.974000000000004</c:v>
                </c:pt>
                <c:pt idx="1773">
                  <c:v>52.974000000000004</c:v>
                </c:pt>
                <c:pt idx="1774">
                  <c:v>52.974000000000004</c:v>
                </c:pt>
                <c:pt idx="1775">
                  <c:v>52.974000000000004</c:v>
                </c:pt>
                <c:pt idx="1776">
                  <c:v>52.974000000000004</c:v>
                </c:pt>
                <c:pt idx="1777">
                  <c:v>52.974000000000004</c:v>
                </c:pt>
                <c:pt idx="1778">
                  <c:v>52.974000000000004</c:v>
                </c:pt>
                <c:pt idx="1779">
                  <c:v>52.974000000000004</c:v>
                </c:pt>
                <c:pt idx="1780">
                  <c:v>52.974000000000004</c:v>
                </c:pt>
                <c:pt idx="1781">
                  <c:v>52.974000000000004</c:v>
                </c:pt>
                <c:pt idx="1782">
                  <c:v>52.974000000000004</c:v>
                </c:pt>
                <c:pt idx="1783">
                  <c:v>52.974000000000004</c:v>
                </c:pt>
                <c:pt idx="1784">
                  <c:v>52.974000000000004</c:v>
                </c:pt>
                <c:pt idx="1785">
                  <c:v>52.974000000000004</c:v>
                </c:pt>
                <c:pt idx="1786">
                  <c:v>52.974000000000004</c:v>
                </c:pt>
                <c:pt idx="1787">
                  <c:v>52.974000000000004</c:v>
                </c:pt>
                <c:pt idx="1788">
                  <c:v>52.974000000000004</c:v>
                </c:pt>
                <c:pt idx="1789">
                  <c:v>52.974000000000004</c:v>
                </c:pt>
                <c:pt idx="1790">
                  <c:v>52.974000000000004</c:v>
                </c:pt>
                <c:pt idx="1791">
                  <c:v>52.974000000000004</c:v>
                </c:pt>
                <c:pt idx="1792">
                  <c:v>52.974000000000004</c:v>
                </c:pt>
                <c:pt idx="1793">
                  <c:v>52.974000000000004</c:v>
                </c:pt>
                <c:pt idx="1794">
                  <c:v>52.974000000000004</c:v>
                </c:pt>
                <c:pt idx="1795">
                  <c:v>52.974000000000004</c:v>
                </c:pt>
                <c:pt idx="1796">
                  <c:v>52.974000000000004</c:v>
                </c:pt>
                <c:pt idx="1797">
                  <c:v>52.974000000000004</c:v>
                </c:pt>
                <c:pt idx="1798">
                  <c:v>52.974000000000004</c:v>
                </c:pt>
                <c:pt idx="1799">
                  <c:v>52.974000000000004</c:v>
                </c:pt>
                <c:pt idx="1800">
                  <c:v>52.974000000000004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09D-4101-8B60-7D7D571D50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2719776"/>
        <c:axId val="92733088"/>
      </c:lineChart>
      <c:catAx>
        <c:axId val="927197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Driving 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733088"/>
        <c:crosses val="autoZero"/>
        <c:auto val="1"/>
        <c:lblAlgn val="ctr"/>
        <c:lblOffset val="100"/>
        <c:noMultiLvlLbl val="0"/>
      </c:catAx>
      <c:valAx>
        <c:axId val="92733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7197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</a:t>
            </a:r>
            <a:r>
              <a:rPr lang="en-US" baseline="0"/>
              <a:t> Resistive/ Tractive </a:t>
            </a:r>
            <a:r>
              <a:rPr lang="en-US"/>
              <a:t>force over the WLTP cycle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Calculations!$L$1</c:f>
              <c:strCache>
                <c:ptCount val="1"/>
                <c:pt idx="0">
                  <c:v>Total  Resistive/
Tractive Forces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Calculations!$B$3:$B$1803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Calculations!$L$3:$L$1803</c:f>
              <c:numCache>
                <c:formatCode>0.00</c:formatCode>
                <c:ptCount val="1801"/>
                <c:pt idx="0">
                  <c:v>52.974000000000004</c:v>
                </c:pt>
                <c:pt idx="1">
                  <c:v>52.974000000000004</c:v>
                </c:pt>
                <c:pt idx="2">
                  <c:v>52.974000000000004</c:v>
                </c:pt>
                <c:pt idx="3">
                  <c:v>52.974000000000004</c:v>
                </c:pt>
                <c:pt idx="4">
                  <c:v>52.974000000000004</c:v>
                </c:pt>
                <c:pt idx="5">
                  <c:v>52.974000000000004</c:v>
                </c:pt>
                <c:pt idx="6">
                  <c:v>52.974000000000004</c:v>
                </c:pt>
                <c:pt idx="7">
                  <c:v>52.974000000000004</c:v>
                </c:pt>
                <c:pt idx="8">
                  <c:v>52.974000000000004</c:v>
                </c:pt>
                <c:pt idx="9">
                  <c:v>52.974000000000004</c:v>
                </c:pt>
                <c:pt idx="10">
                  <c:v>52.974000000000004</c:v>
                </c:pt>
                <c:pt idx="11">
                  <c:v>60.474000000000004</c:v>
                </c:pt>
                <c:pt idx="12">
                  <c:v>116.7243466653083</c:v>
                </c:pt>
                <c:pt idx="13">
                  <c:v>247.99904656852408</c:v>
                </c:pt>
                <c:pt idx="14">
                  <c:v>360.72671900974467</c:v>
                </c:pt>
                <c:pt idx="15">
                  <c:v>342.57341667164167</c:v>
                </c:pt>
                <c:pt idx="16">
                  <c:v>316.96128083889823</c:v>
                </c:pt>
                <c:pt idx="17">
                  <c:v>377.94927696752956</c:v>
                </c:pt>
                <c:pt idx="18">
                  <c:v>398.30503067553661</c:v>
                </c:pt>
                <c:pt idx="19">
                  <c:v>276.33264371012916</c:v>
                </c:pt>
                <c:pt idx="20">
                  <c:v>138.27814098488938</c:v>
                </c:pt>
                <c:pt idx="21">
                  <c:v>89.817259852004611</c:v>
                </c:pt>
                <c:pt idx="22">
                  <c:v>86.165019468942802</c:v>
                </c:pt>
                <c:pt idx="23">
                  <c:v>90.162451832736025</c:v>
                </c:pt>
                <c:pt idx="24">
                  <c:v>135.31299124286164</c:v>
                </c:pt>
                <c:pt idx="25">
                  <c:v>166.19551445144509</c:v>
                </c:pt>
                <c:pt idx="26">
                  <c:v>185.54325210926709</c:v>
                </c:pt>
                <c:pt idx="27">
                  <c:v>239.3016471783659</c:v>
                </c:pt>
                <c:pt idx="28">
                  <c:v>252.08347450937964</c:v>
                </c:pt>
                <c:pt idx="29">
                  <c:v>242.47363474923441</c:v>
                </c:pt>
                <c:pt idx="30">
                  <c:v>195.25658874250024</c:v>
                </c:pt>
                <c:pt idx="31">
                  <c:v>143.6281053275456</c:v>
                </c:pt>
                <c:pt idx="32">
                  <c:v>121.72298299657403</c:v>
                </c:pt>
                <c:pt idx="33">
                  <c:v>110.92642121981963</c:v>
                </c:pt>
                <c:pt idx="34">
                  <c:v>92.559053053846554</c:v>
                </c:pt>
                <c:pt idx="35">
                  <c:v>62.636099418614492</c:v>
                </c:pt>
                <c:pt idx="36">
                  <c:v>2.405480322273398</c:v>
                </c:pt>
                <c:pt idx="37">
                  <c:v>-92.474215251122317</c:v>
                </c:pt>
                <c:pt idx="38">
                  <c:v>-146.97863406366469</c:v>
                </c:pt>
                <c:pt idx="39">
                  <c:v>-133.9113798237176</c:v>
                </c:pt>
                <c:pt idx="40">
                  <c:v>-112.90065398813879</c:v>
                </c:pt>
                <c:pt idx="41">
                  <c:v>-147.98418876280971</c:v>
                </c:pt>
                <c:pt idx="42">
                  <c:v>-209.73736189316753</c:v>
                </c:pt>
                <c:pt idx="43">
                  <c:v>-196.56593472807918</c:v>
                </c:pt>
                <c:pt idx="44">
                  <c:v>-100.25473673653848</c:v>
                </c:pt>
                <c:pt idx="45">
                  <c:v>-10.740328167127949</c:v>
                </c:pt>
                <c:pt idx="46">
                  <c:v>4.0807058674665555</c:v>
                </c:pt>
                <c:pt idx="47">
                  <c:v>-18.730512913052337</c:v>
                </c:pt>
                <c:pt idx="48">
                  <c:v>-7.8418248306193021</c:v>
                </c:pt>
                <c:pt idx="49">
                  <c:v>33.219935906978378</c:v>
                </c:pt>
                <c:pt idx="50">
                  <c:v>40.719935906978215</c:v>
                </c:pt>
                <c:pt idx="51">
                  <c:v>-23.152090281540424</c:v>
                </c:pt>
                <c:pt idx="52">
                  <c:v>-106.13976170397966</c:v>
                </c:pt>
                <c:pt idx="53">
                  <c:v>-80.538719161101639</c:v>
                </c:pt>
                <c:pt idx="54">
                  <c:v>12.992881694674594</c:v>
                </c:pt>
                <c:pt idx="55">
                  <c:v>50.471995109850013</c:v>
                </c:pt>
                <c:pt idx="56">
                  <c:v>54.221995109850006</c:v>
                </c:pt>
                <c:pt idx="57">
                  <c:v>65.471995109850027</c:v>
                </c:pt>
                <c:pt idx="58">
                  <c:v>76.785174862286141</c:v>
                </c:pt>
                <c:pt idx="59">
                  <c:v>144.34991460860957</c:v>
                </c:pt>
                <c:pt idx="60">
                  <c:v>156.09677266171869</c:v>
                </c:pt>
                <c:pt idx="61">
                  <c:v>100.00277205044995</c:v>
                </c:pt>
                <c:pt idx="62">
                  <c:v>88.915011414730358</c:v>
                </c:pt>
                <c:pt idx="63">
                  <c:v>100.24847108770167</c:v>
                </c:pt>
                <c:pt idx="64">
                  <c:v>115.50821006993921</c:v>
                </c:pt>
                <c:pt idx="65">
                  <c:v>93.219935906978293</c:v>
                </c:pt>
                <c:pt idx="66">
                  <c:v>78.313275541235754</c:v>
                </c:pt>
                <c:pt idx="67">
                  <c:v>138.40817516938063</c:v>
                </c:pt>
                <c:pt idx="68">
                  <c:v>236.54543267234783</c:v>
                </c:pt>
                <c:pt idx="69">
                  <c:v>290.13872838837261</c:v>
                </c:pt>
                <c:pt idx="70">
                  <c:v>306.56014281869562</c:v>
                </c:pt>
                <c:pt idx="71">
                  <c:v>289.42031650938333</c:v>
                </c:pt>
                <c:pt idx="72">
                  <c:v>234.68455057600119</c:v>
                </c:pt>
                <c:pt idx="73">
                  <c:v>171.97974648050061</c:v>
                </c:pt>
                <c:pt idx="74">
                  <c:v>138.89612386936432</c:v>
                </c:pt>
                <c:pt idx="75">
                  <c:v>135.70694167185312</c:v>
                </c:pt>
                <c:pt idx="76">
                  <c:v>143.84653916565134</c:v>
                </c:pt>
                <c:pt idx="77">
                  <c:v>137.07011633038303</c:v>
                </c:pt>
                <c:pt idx="78">
                  <c:v>103.85952755008492</c:v>
                </c:pt>
                <c:pt idx="79">
                  <c:v>55.246113681551932</c:v>
                </c:pt>
                <c:pt idx="80">
                  <c:v>28.655948347790634</c:v>
                </c:pt>
                <c:pt idx="81">
                  <c:v>2.070116330382973</c:v>
                </c:pt>
                <c:pt idx="82">
                  <c:v>8.7817994193278324</c:v>
                </c:pt>
                <c:pt idx="83">
                  <c:v>42.338620176282504</c:v>
                </c:pt>
                <c:pt idx="84">
                  <c:v>23.397000927124022</c:v>
                </c:pt>
                <c:pt idx="85">
                  <c:v>11.643642899484362</c:v>
                </c:pt>
                <c:pt idx="86">
                  <c:v>15.023404350229185</c:v>
                </c:pt>
                <c:pt idx="87">
                  <c:v>22.09934601186151</c:v>
                </c:pt>
                <c:pt idx="88">
                  <c:v>-38.13915972024347</c:v>
                </c:pt>
                <c:pt idx="89">
                  <c:v>-196.95674789073297</c:v>
                </c:pt>
                <c:pt idx="90">
                  <c:v>-311.81684530958256</c:v>
                </c:pt>
                <c:pt idx="91">
                  <c:v>-329.08134976967085</c:v>
                </c:pt>
                <c:pt idx="92">
                  <c:v>-237.0213431475928</c:v>
                </c:pt>
                <c:pt idx="93">
                  <c:v>-132.77846018090173</c:v>
                </c:pt>
                <c:pt idx="94">
                  <c:v>-137.02800489014999</c:v>
                </c:pt>
                <c:pt idx="95">
                  <c:v>-178.8083161455092</c:v>
                </c:pt>
                <c:pt idx="96">
                  <c:v>-152.98445447572669</c:v>
                </c:pt>
                <c:pt idx="97">
                  <c:v>-81.913680440113481</c:v>
                </c:pt>
                <c:pt idx="98">
                  <c:v>-81.984053497696706</c:v>
                </c:pt>
                <c:pt idx="99">
                  <c:v>-29.525999999999996</c:v>
                </c:pt>
                <c:pt idx="100">
                  <c:v>52.974000000000004</c:v>
                </c:pt>
                <c:pt idx="101">
                  <c:v>52.974000000000004</c:v>
                </c:pt>
                <c:pt idx="102">
                  <c:v>52.974000000000004</c:v>
                </c:pt>
                <c:pt idx="103">
                  <c:v>52.974000000000004</c:v>
                </c:pt>
                <c:pt idx="104">
                  <c:v>52.974000000000004</c:v>
                </c:pt>
                <c:pt idx="105">
                  <c:v>52.974000000000004</c:v>
                </c:pt>
                <c:pt idx="106">
                  <c:v>52.974000000000004</c:v>
                </c:pt>
                <c:pt idx="107">
                  <c:v>52.974000000000004</c:v>
                </c:pt>
                <c:pt idx="108">
                  <c:v>52.974000000000004</c:v>
                </c:pt>
                <c:pt idx="109">
                  <c:v>52.974000000000004</c:v>
                </c:pt>
                <c:pt idx="110">
                  <c:v>52.974000000000004</c:v>
                </c:pt>
                <c:pt idx="111">
                  <c:v>52.974000000000004</c:v>
                </c:pt>
                <c:pt idx="112">
                  <c:v>52.974000000000004</c:v>
                </c:pt>
                <c:pt idx="113">
                  <c:v>52.974000000000004</c:v>
                </c:pt>
                <c:pt idx="114">
                  <c:v>52.974000000000004</c:v>
                </c:pt>
                <c:pt idx="115">
                  <c:v>52.974000000000004</c:v>
                </c:pt>
                <c:pt idx="116">
                  <c:v>52.974000000000004</c:v>
                </c:pt>
                <c:pt idx="117">
                  <c:v>52.974000000000004</c:v>
                </c:pt>
                <c:pt idx="118">
                  <c:v>52.974000000000004</c:v>
                </c:pt>
                <c:pt idx="119">
                  <c:v>52.974000000000004</c:v>
                </c:pt>
                <c:pt idx="120">
                  <c:v>52.974000000000004</c:v>
                </c:pt>
                <c:pt idx="121">
                  <c:v>52.974000000000004</c:v>
                </c:pt>
                <c:pt idx="122">
                  <c:v>52.974000000000004</c:v>
                </c:pt>
                <c:pt idx="123">
                  <c:v>52.974000000000004</c:v>
                </c:pt>
                <c:pt idx="124">
                  <c:v>52.974000000000004</c:v>
                </c:pt>
                <c:pt idx="125">
                  <c:v>52.974000000000004</c:v>
                </c:pt>
                <c:pt idx="126">
                  <c:v>52.974000000000004</c:v>
                </c:pt>
                <c:pt idx="127">
                  <c:v>52.974000000000004</c:v>
                </c:pt>
                <c:pt idx="128">
                  <c:v>52.974000000000004</c:v>
                </c:pt>
                <c:pt idx="129">
                  <c:v>52.974000000000004</c:v>
                </c:pt>
                <c:pt idx="130">
                  <c:v>52.974000000000004</c:v>
                </c:pt>
                <c:pt idx="131">
                  <c:v>52.974000000000004</c:v>
                </c:pt>
                <c:pt idx="132">
                  <c:v>52.974000000000004</c:v>
                </c:pt>
                <c:pt idx="133">
                  <c:v>52.974000000000004</c:v>
                </c:pt>
                <c:pt idx="134">
                  <c:v>52.974000000000004</c:v>
                </c:pt>
                <c:pt idx="135">
                  <c:v>52.974000000000004</c:v>
                </c:pt>
                <c:pt idx="136">
                  <c:v>52.974000000000004</c:v>
                </c:pt>
                <c:pt idx="137">
                  <c:v>60.474000000000004</c:v>
                </c:pt>
                <c:pt idx="138">
                  <c:v>124.22434666530829</c:v>
                </c:pt>
                <c:pt idx="139">
                  <c:v>274.25528654407327</c:v>
                </c:pt>
                <c:pt idx="140">
                  <c:v>420.79648540303828</c:v>
                </c:pt>
                <c:pt idx="141">
                  <c:v>440.41037535130107</c:v>
                </c:pt>
                <c:pt idx="142">
                  <c:v>325.3049775329531</c:v>
                </c:pt>
                <c:pt idx="143">
                  <c:v>187.31980786937169</c:v>
                </c:pt>
                <c:pt idx="144">
                  <c:v>127.65607321841465</c:v>
                </c:pt>
                <c:pt idx="145">
                  <c:v>165.47353197448274</c:v>
                </c:pt>
                <c:pt idx="146">
                  <c:v>229.97926234655841</c:v>
                </c:pt>
                <c:pt idx="147">
                  <c:v>242.31536475743621</c:v>
                </c:pt>
                <c:pt idx="148">
                  <c:v>202.12382060997783</c:v>
                </c:pt>
                <c:pt idx="149">
                  <c:v>139.11351771154523</c:v>
                </c:pt>
                <c:pt idx="150">
                  <c:v>68.170316509383269</c:v>
                </c:pt>
                <c:pt idx="151">
                  <c:v>-37.034909353125428</c:v>
                </c:pt>
                <c:pt idx="152">
                  <c:v>-195.61407845783719</c:v>
                </c:pt>
                <c:pt idx="153">
                  <c:v>-313.84943067842369</c:v>
                </c:pt>
                <c:pt idx="154">
                  <c:v>-293.18216349703471</c:v>
                </c:pt>
                <c:pt idx="155">
                  <c:v>-144.2429593404072</c:v>
                </c:pt>
                <c:pt idx="156">
                  <c:v>27.971995109849964</c:v>
                </c:pt>
                <c:pt idx="157">
                  <c:v>133.09991460860959</c:v>
                </c:pt>
                <c:pt idx="158">
                  <c:v>227.19701324853668</c:v>
                </c:pt>
                <c:pt idx="159">
                  <c:v>280.53793662012521</c:v>
                </c:pt>
                <c:pt idx="160">
                  <c:v>288.97540628007283</c:v>
                </c:pt>
                <c:pt idx="161">
                  <c:v>260.2195014052046</c:v>
                </c:pt>
                <c:pt idx="162">
                  <c:v>216.10947791791654</c:v>
                </c:pt>
                <c:pt idx="163">
                  <c:v>209.57589413110651</c:v>
                </c:pt>
                <c:pt idx="164">
                  <c:v>191.76613711352059</c:v>
                </c:pt>
                <c:pt idx="165">
                  <c:v>158.85645382081964</c:v>
                </c:pt>
                <c:pt idx="166">
                  <c:v>140.65418500792046</c:v>
                </c:pt>
                <c:pt idx="167">
                  <c:v>178.77670923528524</c:v>
                </c:pt>
                <c:pt idx="168">
                  <c:v>213.71230458964266</c:v>
                </c:pt>
                <c:pt idx="169">
                  <c:v>169.96723300565839</c:v>
                </c:pt>
                <c:pt idx="170">
                  <c:v>72.988617629329013</c:v>
                </c:pt>
                <c:pt idx="171">
                  <c:v>-43.65346083434865</c:v>
                </c:pt>
                <c:pt idx="172">
                  <c:v>-176.34862183828949</c:v>
                </c:pt>
                <c:pt idx="173">
                  <c:v>-238.69736596829273</c:v>
                </c:pt>
                <c:pt idx="174">
                  <c:v>-154.41113827343787</c:v>
                </c:pt>
                <c:pt idx="175">
                  <c:v>-16.478575070389667</c:v>
                </c:pt>
                <c:pt idx="176">
                  <c:v>80.934065271920758</c:v>
                </c:pt>
                <c:pt idx="177">
                  <c:v>160.03766388637831</c:v>
                </c:pt>
                <c:pt idx="178">
                  <c:v>183.42192042150333</c:v>
                </c:pt>
                <c:pt idx="179">
                  <c:v>127.8635177115452</c:v>
                </c:pt>
                <c:pt idx="180">
                  <c:v>71.817356912820699</c:v>
                </c:pt>
                <c:pt idx="181">
                  <c:v>45.5161371135205</c:v>
                </c:pt>
                <c:pt idx="182">
                  <c:v>15.3635177115452</c:v>
                </c:pt>
                <c:pt idx="183">
                  <c:v>-56.334980531057084</c:v>
                </c:pt>
                <c:pt idx="184">
                  <c:v>-117.37220313346582</c:v>
                </c:pt>
                <c:pt idx="185">
                  <c:v>-133.44903224734685</c:v>
                </c:pt>
                <c:pt idx="186">
                  <c:v>-119.45401497608445</c:v>
                </c:pt>
                <c:pt idx="187">
                  <c:v>-90.180192130628271</c:v>
                </c:pt>
                <c:pt idx="188">
                  <c:v>-64.49178993006079</c:v>
                </c:pt>
                <c:pt idx="189">
                  <c:v>-42.38976170397973</c:v>
                </c:pt>
                <c:pt idx="190">
                  <c:v>-20.203840473291919</c:v>
                </c:pt>
                <c:pt idx="191">
                  <c:v>-5.3993597071684007</c:v>
                </c:pt>
                <c:pt idx="192">
                  <c:v>9.4162143488204393</c:v>
                </c:pt>
                <c:pt idx="193">
                  <c:v>28.078161360514287</c:v>
                </c:pt>
                <c:pt idx="194">
                  <c:v>35.513941612153296</c:v>
                </c:pt>
                <c:pt idx="195">
                  <c:v>46.721995109850027</c:v>
                </c:pt>
                <c:pt idx="196">
                  <c:v>54.221995109850006</c:v>
                </c:pt>
                <c:pt idx="197">
                  <c:v>54.221995109850006</c:v>
                </c:pt>
                <c:pt idx="198">
                  <c:v>72.971995109849999</c:v>
                </c:pt>
                <c:pt idx="199">
                  <c:v>91.828161360514329</c:v>
                </c:pt>
                <c:pt idx="200">
                  <c:v>110.68866092753228</c:v>
                </c:pt>
                <c:pt idx="201">
                  <c:v>129.67266001062916</c:v>
                </c:pt>
                <c:pt idx="202">
                  <c:v>148.67399235914064</c:v>
                </c:pt>
                <c:pt idx="203">
                  <c:v>205.33349075456016</c:v>
                </c:pt>
                <c:pt idx="204">
                  <c:v>232.3526544073323</c:v>
                </c:pt>
                <c:pt idx="205">
                  <c:v>236.86913140396518</c:v>
                </c:pt>
                <c:pt idx="206">
                  <c:v>271.63312743071828</c:v>
                </c:pt>
                <c:pt idx="207">
                  <c:v>276.74526209332333</c:v>
                </c:pt>
                <c:pt idx="208">
                  <c:v>251.81735691282069</c:v>
                </c:pt>
                <c:pt idx="209">
                  <c:v>271.84863189226672</c:v>
                </c:pt>
                <c:pt idx="210">
                  <c:v>269.96230458964266</c:v>
                </c:pt>
                <c:pt idx="211">
                  <c:v>215.16145224462889</c:v>
                </c:pt>
                <c:pt idx="212">
                  <c:v>178.79149448333266</c:v>
                </c:pt>
                <c:pt idx="213">
                  <c:v>157.1894442981351</c:v>
                </c:pt>
                <c:pt idx="214">
                  <c:v>165.47212789793073</c:v>
                </c:pt>
                <c:pt idx="215">
                  <c:v>196.57322358339201</c:v>
                </c:pt>
                <c:pt idx="216">
                  <c:v>220.52393123226562</c:v>
                </c:pt>
                <c:pt idx="217">
                  <c:v>222.20014466418291</c:v>
                </c:pt>
                <c:pt idx="218">
                  <c:v>205.03258513020728</c:v>
                </c:pt>
                <c:pt idx="219">
                  <c:v>180.16369971844119</c:v>
                </c:pt>
                <c:pt idx="220">
                  <c:v>154.97865554551333</c:v>
                </c:pt>
                <c:pt idx="221">
                  <c:v>125.79375235163424</c:v>
                </c:pt>
                <c:pt idx="222">
                  <c:v>107.41052424780656</c:v>
                </c:pt>
                <c:pt idx="223">
                  <c:v>104.03006946644541</c:v>
                </c:pt>
                <c:pt idx="224">
                  <c:v>104.30904837329339</c:v>
                </c:pt>
                <c:pt idx="225">
                  <c:v>115.93344690624829</c:v>
                </c:pt>
                <c:pt idx="226">
                  <c:v>120.25024468530496</c:v>
                </c:pt>
                <c:pt idx="227">
                  <c:v>116.97734281584158</c:v>
                </c:pt>
                <c:pt idx="228">
                  <c:v>113.70877426273184</c:v>
                </c:pt>
                <c:pt idx="229">
                  <c:v>106.5970394080184</c:v>
                </c:pt>
                <c:pt idx="230">
                  <c:v>91.890058259851727</c:v>
                </c:pt>
                <c:pt idx="231">
                  <c:v>69.390058259851941</c:v>
                </c:pt>
                <c:pt idx="232">
                  <c:v>20.347039408018247</c:v>
                </c:pt>
                <c:pt idx="233">
                  <c:v>-44.654682353895993</c:v>
                </c:pt>
                <c:pt idx="234">
                  <c:v>-69.023208365587877</c:v>
                </c:pt>
                <c:pt idx="235">
                  <c:v>-40.734088328334423</c:v>
                </c:pt>
                <c:pt idx="236">
                  <c:v>6.9675957793917291</c:v>
                </c:pt>
                <c:pt idx="237">
                  <c:v>21.452797796578558</c:v>
                </c:pt>
                <c:pt idx="238">
                  <c:v>-12.973892885206993</c:v>
                </c:pt>
                <c:pt idx="239">
                  <c:v>-81.712788030714236</c:v>
                </c:pt>
                <c:pt idx="240">
                  <c:v>-132.51781997826714</c:v>
                </c:pt>
                <c:pt idx="241">
                  <c:v>-112.09989181986681</c:v>
                </c:pt>
                <c:pt idx="242">
                  <c:v>-102.25388631844818</c:v>
                </c:pt>
                <c:pt idx="243">
                  <c:v>-118.91137982371764</c:v>
                </c:pt>
                <c:pt idx="244">
                  <c:v>-112.90065398813879</c:v>
                </c:pt>
                <c:pt idx="245">
                  <c:v>-147.98418876280971</c:v>
                </c:pt>
                <c:pt idx="246">
                  <c:v>-209.73736189316753</c:v>
                </c:pt>
                <c:pt idx="247">
                  <c:v>-196.56593472807918</c:v>
                </c:pt>
                <c:pt idx="248">
                  <c:v>-100.25473673653848</c:v>
                </c:pt>
                <c:pt idx="249">
                  <c:v>-10.740328167127949</c:v>
                </c:pt>
                <c:pt idx="250">
                  <c:v>4.0807058674665555</c:v>
                </c:pt>
                <c:pt idx="251">
                  <c:v>-18.730512913052337</c:v>
                </c:pt>
                <c:pt idx="252">
                  <c:v>-7.8418248306193021</c:v>
                </c:pt>
                <c:pt idx="253">
                  <c:v>33.219935906978378</c:v>
                </c:pt>
                <c:pt idx="254">
                  <c:v>40.719935906978215</c:v>
                </c:pt>
                <c:pt idx="255">
                  <c:v>-23.152090281540424</c:v>
                </c:pt>
                <c:pt idx="256">
                  <c:v>-53.639761703979616</c:v>
                </c:pt>
                <c:pt idx="257">
                  <c:v>43.546159526708117</c:v>
                </c:pt>
                <c:pt idx="258">
                  <c:v>182.52937861286125</c:v>
                </c:pt>
                <c:pt idx="259">
                  <c:v>250.75087578574335</c:v>
                </c:pt>
                <c:pt idx="260">
                  <c:v>255.40177225566629</c:v>
                </c:pt>
                <c:pt idx="261">
                  <c:v>248.88872838837256</c:v>
                </c:pt>
                <c:pt idx="262">
                  <c:v>264.94822423683905</c:v>
                </c:pt>
                <c:pt idx="263">
                  <c:v>315.1126186946691</c:v>
                </c:pt>
                <c:pt idx="264">
                  <c:v>339.62813079707695</c:v>
                </c:pt>
                <c:pt idx="265">
                  <c:v>308.01844241046956</c:v>
                </c:pt>
                <c:pt idx="266">
                  <c:v>242.40594834779046</c:v>
                </c:pt>
                <c:pt idx="267">
                  <c:v>213.65082346986594</c:v>
                </c:pt>
                <c:pt idx="268">
                  <c:v>203.92415750082671</c:v>
                </c:pt>
                <c:pt idx="269">
                  <c:v>182.55905305384647</c:v>
                </c:pt>
                <c:pt idx="270">
                  <c:v>131.23294845404922</c:v>
                </c:pt>
                <c:pt idx="271">
                  <c:v>60.062594808629278</c:v>
                </c:pt>
                <c:pt idx="272">
                  <c:v>44.745049386233902</c:v>
                </c:pt>
                <c:pt idx="273">
                  <c:v>-0.49128968769378645</c:v>
                </c:pt>
                <c:pt idx="274">
                  <c:v>-99.225418185212177</c:v>
                </c:pt>
                <c:pt idx="275">
                  <c:v>-146.34917653013412</c:v>
                </c:pt>
                <c:pt idx="276">
                  <c:v>-174.51138237067073</c:v>
                </c:pt>
                <c:pt idx="277">
                  <c:v>-203.02025351949936</c:v>
                </c:pt>
                <c:pt idx="278">
                  <c:v>-272.5010124247508</c:v>
                </c:pt>
                <c:pt idx="279">
                  <c:v>-297.64052208208358</c:v>
                </c:pt>
                <c:pt idx="280">
                  <c:v>-141.80702888536871</c:v>
                </c:pt>
                <c:pt idx="281">
                  <c:v>112.76033280988329</c:v>
                </c:pt>
                <c:pt idx="282">
                  <c:v>297.51886885803088</c:v>
                </c:pt>
                <c:pt idx="283">
                  <c:v>332.85616263837136</c:v>
                </c:pt>
                <c:pt idx="284">
                  <c:v>342.12831569435826</c:v>
                </c:pt>
                <c:pt idx="285">
                  <c:v>333.05164717836578</c:v>
                </c:pt>
                <c:pt idx="286">
                  <c:v>312.59653916565134</c:v>
                </c:pt>
                <c:pt idx="287">
                  <c:v>314.83019041330164</c:v>
                </c:pt>
                <c:pt idx="288">
                  <c:v>317.2526009213164</c:v>
                </c:pt>
                <c:pt idx="289">
                  <c:v>267.36377068969671</c:v>
                </c:pt>
                <c:pt idx="290">
                  <c:v>167.70279779657852</c:v>
                </c:pt>
                <c:pt idx="291">
                  <c:v>74.46759577939163</c:v>
                </c:pt>
                <c:pt idx="292">
                  <c:v>10.202797796578665</c:v>
                </c:pt>
                <c:pt idx="293">
                  <c:v>1.7752080979168596</c:v>
                </c:pt>
                <c:pt idx="294">
                  <c:v>23.61377068969642</c:v>
                </c:pt>
                <c:pt idx="295">
                  <c:v>49.456005620818715</c:v>
                </c:pt>
                <c:pt idx="296">
                  <c:v>71.874972605005325</c:v>
                </c:pt>
                <c:pt idx="297">
                  <c:v>86.956005620818445</c:v>
                </c:pt>
                <c:pt idx="298">
                  <c:v>90.950144664182915</c:v>
                </c:pt>
                <c:pt idx="299">
                  <c:v>79.863770689696423</c:v>
                </c:pt>
                <c:pt idx="300">
                  <c:v>64.863770689696736</c:v>
                </c:pt>
                <c:pt idx="301">
                  <c:v>45.950144664183071</c:v>
                </c:pt>
                <c:pt idx="302">
                  <c:v>23.044112921846143</c:v>
                </c:pt>
                <c:pt idx="303">
                  <c:v>3.6534754321231233</c:v>
                </c:pt>
                <c:pt idx="304">
                  <c:v>-23.381721491157336</c:v>
                </c:pt>
                <c:pt idx="305">
                  <c:v>-43.277017003425911</c:v>
                </c:pt>
                <c:pt idx="306">
                  <c:v>-25.633312668511707</c:v>
                </c:pt>
                <c:pt idx="307">
                  <c:v>11.150823469866012</c:v>
                </c:pt>
                <c:pt idx="308">
                  <c:v>40.799391513585483</c:v>
                </c:pt>
                <c:pt idx="309">
                  <c:v>44.410032059652295</c:v>
                </c:pt>
                <c:pt idx="310">
                  <c:v>32.883393143635381</c:v>
                </c:pt>
                <c:pt idx="311">
                  <c:v>21.291494483332574</c:v>
                </c:pt>
                <c:pt idx="312">
                  <c:v>-1.6798836696170909</c:v>
                </c:pt>
                <c:pt idx="313">
                  <c:v>-28.653460834348706</c:v>
                </c:pt>
                <c:pt idx="314">
                  <c:v>-48.294044011349982</c:v>
                </c:pt>
                <c:pt idx="315">
                  <c:v>-49.27025351949932</c:v>
                </c:pt>
                <c:pt idx="316">
                  <c:v>-38.838036981759345</c:v>
                </c:pt>
                <c:pt idx="317">
                  <c:v>-50.81698745876966</c:v>
                </c:pt>
                <c:pt idx="318">
                  <c:v>-77.976030563437448</c:v>
                </c:pt>
                <c:pt idx="319">
                  <c:v>-86.481359957483264</c:v>
                </c:pt>
                <c:pt idx="320">
                  <c:v>-31.122203133465788</c:v>
                </c:pt>
                <c:pt idx="321">
                  <c:v>13.653764411050574</c:v>
                </c:pt>
                <c:pt idx="322">
                  <c:v>32.097398944847804</c:v>
                </c:pt>
                <c:pt idx="323">
                  <c:v>35.847398944847988</c:v>
                </c:pt>
                <c:pt idx="324">
                  <c:v>20.591559947328662</c:v>
                </c:pt>
                <c:pt idx="325">
                  <c:v>42.924467268731995</c:v>
                </c:pt>
                <c:pt idx="326">
                  <c:v>46.674467268732187</c:v>
                </c:pt>
                <c:pt idx="327">
                  <c:v>35.30096775265325</c:v>
                </c:pt>
                <c:pt idx="328">
                  <c:v>-58.570971769538474</c:v>
                </c:pt>
                <c:pt idx="329">
                  <c:v>-160.88384760476066</c:v>
                </c:pt>
                <c:pt idx="330">
                  <c:v>-79.37184373339197</c:v>
                </c:pt>
                <c:pt idx="331">
                  <c:v>25.449276967529553</c:v>
                </c:pt>
                <c:pt idx="332">
                  <c:v>17.891037195736644</c:v>
                </c:pt>
                <c:pt idx="333">
                  <c:v>13.915011414730422</c:v>
                </c:pt>
                <c:pt idx="334">
                  <c:v>21.33311173564649</c:v>
                </c:pt>
                <c:pt idx="335">
                  <c:v>13.673992359140641</c:v>
                </c:pt>
                <c:pt idx="336">
                  <c:v>28.546159526708102</c:v>
                </c:pt>
                <c:pt idx="337">
                  <c:v>54.74623972231408</c:v>
                </c:pt>
                <c:pt idx="338">
                  <c:v>96.046159526708067</c:v>
                </c:pt>
                <c:pt idx="339">
                  <c:v>178.77937861286131</c:v>
                </c:pt>
                <c:pt idx="340">
                  <c:v>269.46993590697832</c:v>
                </c:pt>
                <c:pt idx="341">
                  <c:v>293.08247154761335</c:v>
                </c:pt>
                <c:pt idx="342">
                  <c:v>204.25766694272204</c:v>
                </c:pt>
                <c:pt idx="343">
                  <c:v>103.39064544205726</c:v>
                </c:pt>
                <c:pt idx="344">
                  <c:v>77.271424929610333</c:v>
                </c:pt>
                <c:pt idx="345">
                  <c:v>99.859477917916337</c:v>
                </c:pt>
                <c:pt idx="346">
                  <c:v>100.26429633167406</c:v>
                </c:pt>
                <c:pt idx="347">
                  <c:v>85.356162638371401</c:v>
                </c:pt>
                <c:pt idx="348">
                  <c:v>100.588861726562</c:v>
                </c:pt>
                <c:pt idx="349">
                  <c:v>97.123820609977827</c:v>
                </c:pt>
                <c:pt idx="350">
                  <c:v>78.567259852004582</c:v>
                </c:pt>
                <c:pt idx="351">
                  <c:v>59.866052994146628</c:v>
                </c:pt>
                <c:pt idx="352">
                  <c:v>52.317259852004604</c:v>
                </c:pt>
                <c:pt idx="353">
                  <c:v>52.268640042516566</c:v>
                </c:pt>
                <c:pt idx="354">
                  <c:v>55.970193565682855</c:v>
                </c:pt>
                <c:pt idx="355">
                  <c:v>67.220193565683019</c:v>
                </c:pt>
                <c:pt idx="356">
                  <c:v>71.067259852004611</c:v>
                </c:pt>
                <c:pt idx="357">
                  <c:v>56.116052994146578</c:v>
                </c:pt>
                <c:pt idx="358">
                  <c:v>11.018640042516644</c:v>
                </c:pt>
                <c:pt idx="359">
                  <c:v>-53.254737906676652</c:v>
                </c:pt>
                <c:pt idx="360">
                  <c:v>-80.359354557942638</c:v>
                </c:pt>
                <c:pt idx="361">
                  <c:v>-58.611271611627387</c:v>
                </c:pt>
                <c:pt idx="362">
                  <c:v>-21.619396287255753</c:v>
                </c:pt>
                <c:pt idx="363">
                  <c:v>11.832471547613359</c:v>
                </c:pt>
                <c:pt idx="364">
                  <c:v>41.687565448747328</c:v>
                </c:pt>
                <c:pt idx="365">
                  <c:v>60.437565448747463</c:v>
                </c:pt>
                <c:pt idx="366">
                  <c:v>75.473531974482668</c:v>
                </c:pt>
                <c:pt idx="367">
                  <c:v>105.6191314039652</c:v>
                </c:pt>
                <c:pt idx="368">
                  <c:v>143.45687008056836</c:v>
                </c:pt>
                <c:pt idx="369">
                  <c:v>140.26014791260178</c:v>
                </c:pt>
                <c:pt idx="370">
                  <c:v>95.591559947328662</c:v>
                </c:pt>
                <c:pt idx="371">
                  <c:v>39.426146282551827</c:v>
                </c:pt>
                <c:pt idx="372">
                  <c:v>-62.116872569281668</c:v>
                </c:pt>
                <c:pt idx="373">
                  <c:v>-171.84403540702891</c:v>
                </c:pt>
                <c:pt idx="374">
                  <c:v>-203.06083063913263</c:v>
                </c:pt>
                <c:pt idx="375">
                  <c:v>-162.72888704181594</c:v>
                </c:pt>
                <c:pt idx="376">
                  <c:v>-103.29871814232045</c:v>
                </c:pt>
                <c:pt idx="377">
                  <c:v>-58.624323533133364</c:v>
                </c:pt>
                <c:pt idx="378">
                  <c:v>-28.839516023255399</c:v>
                </c:pt>
                <c:pt idx="379">
                  <c:v>-10.22133550673334</c:v>
                </c:pt>
                <c:pt idx="380">
                  <c:v>-17.826721760454006</c:v>
                </c:pt>
                <c:pt idx="381">
                  <c:v>-32.953514596961668</c:v>
                </c:pt>
                <c:pt idx="382">
                  <c:v>-36.817914148697909</c:v>
                </c:pt>
                <c:pt idx="383">
                  <c:v>-44.407353798237182</c:v>
                </c:pt>
                <c:pt idx="384">
                  <c:v>-51.980153512978418</c:v>
                </c:pt>
                <c:pt idx="385">
                  <c:v>-33.268980027507084</c:v>
                </c:pt>
                <c:pt idx="386">
                  <c:v>19.224000000000004</c:v>
                </c:pt>
                <c:pt idx="387">
                  <c:v>52.974000000000004</c:v>
                </c:pt>
                <c:pt idx="388">
                  <c:v>52.974000000000004</c:v>
                </c:pt>
                <c:pt idx="389">
                  <c:v>52.974000000000004</c:v>
                </c:pt>
                <c:pt idx="390">
                  <c:v>52.974000000000004</c:v>
                </c:pt>
                <c:pt idx="391">
                  <c:v>71.724000000000004</c:v>
                </c:pt>
                <c:pt idx="392">
                  <c:v>131.72616665817682</c:v>
                </c:pt>
                <c:pt idx="393">
                  <c:v>214.26221985023915</c:v>
                </c:pt>
                <c:pt idx="394">
                  <c:v>285.67367921757608</c:v>
                </c:pt>
                <c:pt idx="395">
                  <c:v>334.8210443272053</c:v>
                </c:pt>
                <c:pt idx="396">
                  <c:v>365.53517486228623</c:v>
                </c:pt>
                <c:pt idx="397">
                  <c:v>377.86217730882123</c:v>
                </c:pt>
                <c:pt idx="398">
                  <c:v>341.75967183287196</c:v>
                </c:pt>
                <c:pt idx="399">
                  <c:v>234.29952677869841</c:v>
                </c:pt>
                <c:pt idx="400">
                  <c:v>111.15376441105076</c:v>
                </c:pt>
                <c:pt idx="401">
                  <c:v>32.403764411050567</c:v>
                </c:pt>
                <c:pt idx="402">
                  <c:v>-27.902601055152118</c:v>
                </c:pt>
                <c:pt idx="403">
                  <c:v>-66.070971769538303</c:v>
                </c:pt>
                <c:pt idx="404">
                  <c:v>-59.232495844086046</c:v>
                </c:pt>
                <c:pt idx="405">
                  <c:v>-52.239667190116791</c:v>
                </c:pt>
                <c:pt idx="406">
                  <c:v>-63.995365208587131</c:v>
                </c:pt>
                <c:pt idx="407">
                  <c:v>-72.021343147592646</c:v>
                </c:pt>
                <c:pt idx="408">
                  <c:v>-49.997227949550108</c:v>
                </c:pt>
                <c:pt idx="409">
                  <c:v>2.2215398190982896</c:v>
                </c:pt>
                <c:pt idx="410">
                  <c:v>47.148480105375853</c:v>
                </c:pt>
                <c:pt idx="411">
                  <c:v>65.92266001062913</c:v>
                </c:pt>
                <c:pt idx="412">
                  <c:v>73.471539819098297</c:v>
                </c:pt>
                <c:pt idx="413">
                  <c:v>81.046159526708124</c:v>
                </c:pt>
                <c:pt idx="414">
                  <c:v>107.39807912734584</c:v>
                </c:pt>
                <c:pt idx="415">
                  <c:v>148.91501141473037</c:v>
                </c:pt>
                <c:pt idx="416">
                  <c:v>160.59790971845959</c:v>
                </c:pt>
                <c:pt idx="417">
                  <c:v>119.75463479141293</c:v>
                </c:pt>
                <c:pt idx="418">
                  <c:v>59.885674277947132</c:v>
                </c:pt>
                <c:pt idx="419">
                  <c:v>-0.21286533593482204</c:v>
                </c:pt>
                <c:pt idx="420">
                  <c:v>-26.841423852589301</c:v>
                </c:pt>
                <c:pt idx="421">
                  <c:v>2.8621773088212166</c:v>
                </c:pt>
                <c:pt idx="422">
                  <c:v>47.748471087701525</c:v>
                </c:pt>
                <c:pt idx="423">
                  <c:v>92.804977532953174</c:v>
                </c:pt>
                <c:pt idx="424">
                  <c:v>156.78793662012527</c:v>
                </c:pt>
                <c:pt idx="425">
                  <c:v>258.63567427794715</c:v>
                </c:pt>
                <c:pt idx="426">
                  <c:v>368.65056932157614</c:v>
                </c:pt>
                <c:pt idx="427">
                  <c:v>396.98056117132626</c:v>
                </c:pt>
                <c:pt idx="428">
                  <c:v>286.62815275619312</c:v>
                </c:pt>
                <c:pt idx="429">
                  <c:v>133.89214878294624</c:v>
                </c:pt>
                <c:pt idx="430">
                  <c:v>40.200128555758027</c:v>
                </c:pt>
                <c:pt idx="431">
                  <c:v>2.2979101318126212</c:v>
                </c:pt>
                <c:pt idx="432">
                  <c:v>5.5432521092672147</c:v>
                </c:pt>
                <c:pt idx="433">
                  <c:v>31.464613397006687</c:v>
                </c:pt>
                <c:pt idx="434">
                  <c:v>35.106453820819603</c:v>
                </c:pt>
                <c:pt idx="435">
                  <c:v>-10.160911798200445</c:v>
                </c:pt>
                <c:pt idx="436">
                  <c:v>-85.886482288454928</c:v>
                </c:pt>
                <c:pt idx="437">
                  <c:v>-173.34764420929878</c:v>
                </c:pt>
                <c:pt idx="438">
                  <c:v>-261.19135129784274</c:v>
                </c:pt>
                <c:pt idx="439">
                  <c:v>-322.90526458203669</c:v>
                </c:pt>
                <c:pt idx="440">
                  <c:v>-339.3337856511796</c:v>
                </c:pt>
                <c:pt idx="441">
                  <c:v>-287.76215534678477</c:v>
                </c:pt>
                <c:pt idx="442">
                  <c:v>-186.90085382370671</c:v>
                </c:pt>
                <c:pt idx="443">
                  <c:v>-82.011353390724636</c:v>
                </c:pt>
                <c:pt idx="444">
                  <c:v>4.2243466653082962</c:v>
                </c:pt>
                <c:pt idx="445">
                  <c:v>45.474000000000004</c:v>
                </c:pt>
                <c:pt idx="446">
                  <c:v>52.974000000000004</c:v>
                </c:pt>
                <c:pt idx="447">
                  <c:v>52.974000000000004</c:v>
                </c:pt>
                <c:pt idx="448">
                  <c:v>52.974000000000004</c:v>
                </c:pt>
                <c:pt idx="449">
                  <c:v>52.974000000000004</c:v>
                </c:pt>
                <c:pt idx="450">
                  <c:v>52.974000000000004</c:v>
                </c:pt>
                <c:pt idx="451">
                  <c:v>52.974000000000004</c:v>
                </c:pt>
                <c:pt idx="452">
                  <c:v>52.974000000000004</c:v>
                </c:pt>
                <c:pt idx="453">
                  <c:v>52.974000000000004</c:v>
                </c:pt>
                <c:pt idx="454">
                  <c:v>52.974000000000004</c:v>
                </c:pt>
                <c:pt idx="455">
                  <c:v>52.974000000000004</c:v>
                </c:pt>
                <c:pt idx="456">
                  <c:v>52.974000000000004</c:v>
                </c:pt>
                <c:pt idx="457">
                  <c:v>52.974000000000004</c:v>
                </c:pt>
                <c:pt idx="458">
                  <c:v>52.974000000000004</c:v>
                </c:pt>
                <c:pt idx="459">
                  <c:v>52.974000000000004</c:v>
                </c:pt>
                <c:pt idx="460">
                  <c:v>52.974000000000004</c:v>
                </c:pt>
                <c:pt idx="461">
                  <c:v>52.974000000000004</c:v>
                </c:pt>
                <c:pt idx="462">
                  <c:v>52.974000000000004</c:v>
                </c:pt>
                <c:pt idx="463">
                  <c:v>52.974000000000004</c:v>
                </c:pt>
                <c:pt idx="464">
                  <c:v>52.974000000000004</c:v>
                </c:pt>
                <c:pt idx="465">
                  <c:v>52.974000000000004</c:v>
                </c:pt>
                <c:pt idx="466">
                  <c:v>52.974000000000004</c:v>
                </c:pt>
                <c:pt idx="467">
                  <c:v>52.974000000000004</c:v>
                </c:pt>
                <c:pt idx="468">
                  <c:v>52.974000000000004</c:v>
                </c:pt>
                <c:pt idx="469">
                  <c:v>52.974000000000004</c:v>
                </c:pt>
                <c:pt idx="470">
                  <c:v>52.974000000000004</c:v>
                </c:pt>
                <c:pt idx="471">
                  <c:v>52.974000000000004</c:v>
                </c:pt>
                <c:pt idx="472">
                  <c:v>52.974000000000004</c:v>
                </c:pt>
                <c:pt idx="473">
                  <c:v>52.974000000000004</c:v>
                </c:pt>
                <c:pt idx="474">
                  <c:v>52.974000000000004</c:v>
                </c:pt>
                <c:pt idx="475">
                  <c:v>52.974000000000004</c:v>
                </c:pt>
                <c:pt idx="476">
                  <c:v>52.974000000000004</c:v>
                </c:pt>
                <c:pt idx="477">
                  <c:v>52.974000000000004</c:v>
                </c:pt>
                <c:pt idx="478">
                  <c:v>52.974000000000004</c:v>
                </c:pt>
                <c:pt idx="479">
                  <c:v>52.974000000000004</c:v>
                </c:pt>
                <c:pt idx="480">
                  <c:v>52.974000000000004</c:v>
                </c:pt>
                <c:pt idx="481">
                  <c:v>52.974000000000004</c:v>
                </c:pt>
                <c:pt idx="482">
                  <c:v>52.974000000000004</c:v>
                </c:pt>
                <c:pt idx="483">
                  <c:v>52.974000000000004</c:v>
                </c:pt>
                <c:pt idx="484">
                  <c:v>52.974000000000004</c:v>
                </c:pt>
                <c:pt idx="485">
                  <c:v>52.974000000000004</c:v>
                </c:pt>
                <c:pt idx="486">
                  <c:v>52.974000000000004</c:v>
                </c:pt>
                <c:pt idx="487">
                  <c:v>52.974000000000004</c:v>
                </c:pt>
                <c:pt idx="488">
                  <c:v>52.974000000000004</c:v>
                </c:pt>
                <c:pt idx="489">
                  <c:v>52.974000000000004</c:v>
                </c:pt>
                <c:pt idx="490">
                  <c:v>52.974000000000004</c:v>
                </c:pt>
                <c:pt idx="491">
                  <c:v>52.974000000000004</c:v>
                </c:pt>
                <c:pt idx="492">
                  <c:v>52.974000000000004</c:v>
                </c:pt>
                <c:pt idx="493">
                  <c:v>52.974000000000004</c:v>
                </c:pt>
                <c:pt idx="494">
                  <c:v>52.974000000000004</c:v>
                </c:pt>
                <c:pt idx="495">
                  <c:v>52.974000000000004</c:v>
                </c:pt>
                <c:pt idx="496">
                  <c:v>52.974000000000004</c:v>
                </c:pt>
                <c:pt idx="497">
                  <c:v>52.974000000000004</c:v>
                </c:pt>
                <c:pt idx="498">
                  <c:v>52.974000000000004</c:v>
                </c:pt>
                <c:pt idx="499">
                  <c:v>52.974000000000004</c:v>
                </c:pt>
                <c:pt idx="500">
                  <c:v>52.974000000000004</c:v>
                </c:pt>
                <c:pt idx="501">
                  <c:v>52.974000000000004</c:v>
                </c:pt>
                <c:pt idx="502">
                  <c:v>52.974000000000004</c:v>
                </c:pt>
                <c:pt idx="503">
                  <c:v>52.974000000000004</c:v>
                </c:pt>
                <c:pt idx="504">
                  <c:v>52.974000000000004</c:v>
                </c:pt>
                <c:pt idx="505">
                  <c:v>52.974000000000004</c:v>
                </c:pt>
                <c:pt idx="506">
                  <c:v>52.974000000000004</c:v>
                </c:pt>
                <c:pt idx="507">
                  <c:v>52.974000000000004</c:v>
                </c:pt>
                <c:pt idx="508">
                  <c:v>52.974000000000004</c:v>
                </c:pt>
                <c:pt idx="509">
                  <c:v>52.974000000000004</c:v>
                </c:pt>
                <c:pt idx="510">
                  <c:v>52.974000000000004</c:v>
                </c:pt>
                <c:pt idx="511">
                  <c:v>71.724000000000004</c:v>
                </c:pt>
                <c:pt idx="512">
                  <c:v>146.72616665817682</c:v>
                </c:pt>
                <c:pt idx="513">
                  <c:v>281.77816645442056</c:v>
                </c:pt>
                <c:pt idx="514">
                  <c:v>402.1015185207296</c:v>
                </c:pt>
                <c:pt idx="515">
                  <c:v>436.68074193816329</c:v>
                </c:pt>
                <c:pt idx="516">
                  <c:v>381.67007041530599</c:v>
                </c:pt>
                <c:pt idx="517">
                  <c:v>247.86615239523923</c:v>
                </c:pt>
                <c:pt idx="518">
                  <c:v>109.63060371274412</c:v>
                </c:pt>
                <c:pt idx="519">
                  <c:v>34.630603712744239</c:v>
                </c:pt>
                <c:pt idx="520">
                  <c:v>-3.0940354070287626</c:v>
                </c:pt>
                <c:pt idx="521">
                  <c:v>-22.204567327652228</c:v>
                </c:pt>
                <c:pt idx="522">
                  <c:v>-37.581132518784003</c:v>
                </c:pt>
                <c:pt idx="523">
                  <c:v>-83.030064093021636</c:v>
                </c:pt>
                <c:pt idx="524">
                  <c:v>-166.19384149207315</c:v>
                </c:pt>
                <c:pt idx="525">
                  <c:v>-242.04871814232041</c:v>
                </c:pt>
                <c:pt idx="526">
                  <c:v>-242.77541529482687</c:v>
                </c:pt>
                <c:pt idx="527">
                  <c:v>-156.88733387668333</c:v>
                </c:pt>
                <c:pt idx="528">
                  <c:v>-59.491333469170812</c:v>
                </c:pt>
                <c:pt idx="529">
                  <c:v>-22.017333367292707</c:v>
                </c:pt>
                <c:pt idx="530">
                  <c:v>15.474000000000004</c:v>
                </c:pt>
                <c:pt idx="531">
                  <c:v>52.974000000000004</c:v>
                </c:pt>
                <c:pt idx="532">
                  <c:v>60.474000000000004</c:v>
                </c:pt>
                <c:pt idx="533">
                  <c:v>97.974346665308303</c:v>
                </c:pt>
                <c:pt idx="534">
                  <c:v>165.48647995109849</c:v>
                </c:pt>
                <c:pt idx="535">
                  <c:v>203.06274631892268</c:v>
                </c:pt>
                <c:pt idx="536">
                  <c:v>240.70834574840512</c:v>
                </c:pt>
                <c:pt idx="537">
                  <c:v>346.05674438323825</c:v>
                </c:pt>
                <c:pt idx="538">
                  <c:v>451.93866092753228</c:v>
                </c:pt>
                <c:pt idx="539">
                  <c:v>434.78713466406521</c:v>
                </c:pt>
                <c:pt idx="540">
                  <c:v>271.34860187893787</c:v>
                </c:pt>
                <c:pt idx="541">
                  <c:v>110.67614628255177</c:v>
                </c:pt>
                <c:pt idx="542">
                  <c:v>50.676146282551855</c:v>
                </c:pt>
                <c:pt idx="543">
                  <c:v>24.341559947328712</c:v>
                </c:pt>
                <c:pt idx="544">
                  <c:v>-17.199032247346835</c:v>
                </c:pt>
                <c:pt idx="545">
                  <c:v>-73.966170220990918</c:v>
                </c:pt>
                <c:pt idx="546">
                  <c:v>-86.024593719927125</c:v>
                </c:pt>
                <c:pt idx="547">
                  <c:v>-52.809844955929506</c:v>
                </c:pt>
                <c:pt idx="548">
                  <c:v>-26.962063379874806</c:v>
                </c:pt>
                <c:pt idx="549">
                  <c:v>-12.223362355999626</c:v>
                </c:pt>
                <c:pt idx="550">
                  <c:v>-4.9706213871387561</c:v>
                </c:pt>
                <c:pt idx="551">
                  <c:v>13.596772661718674</c:v>
                </c:pt>
                <c:pt idx="552">
                  <c:v>17.24623972231408</c:v>
                </c:pt>
                <c:pt idx="553">
                  <c:v>17.100640292831578</c:v>
                </c:pt>
                <c:pt idx="554">
                  <c:v>32.007040659592846</c:v>
                </c:pt>
                <c:pt idx="555">
                  <c:v>46.96128083889829</c:v>
                </c:pt>
                <c:pt idx="556">
                  <c:v>61.961280838898368</c:v>
                </c:pt>
                <c:pt idx="557">
                  <c:v>80.75704065959286</c:v>
                </c:pt>
                <c:pt idx="558">
                  <c:v>99.624473532776591</c:v>
                </c:pt>
                <c:pt idx="559">
                  <c:v>156.04615952670804</c:v>
                </c:pt>
                <c:pt idx="560">
                  <c:v>149.08349075456016</c:v>
                </c:pt>
                <c:pt idx="561">
                  <c:v>74.228656852407298</c:v>
                </c:pt>
                <c:pt idx="562">
                  <c:v>55.478656852407298</c:v>
                </c:pt>
                <c:pt idx="563">
                  <c:v>-4.5213431475926811</c:v>
                </c:pt>
                <c:pt idx="564">
                  <c:v>-203.72062138713869</c:v>
                </c:pt>
                <c:pt idx="565">
                  <c:v>-343.64191679752918</c:v>
                </c:pt>
                <c:pt idx="566">
                  <c:v>-325.57632078242403</c:v>
                </c:pt>
                <c:pt idx="567">
                  <c:v>-127.026</c:v>
                </c:pt>
                <c:pt idx="568">
                  <c:v>52.974000000000004</c:v>
                </c:pt>
                <c:pt idx="569">
                  <c:v>52.974000000000004</c:v>
                </c:pt>
                <c:pt idx="570">
                  <c:v>52.974000000000004</c:v>
                </c:pt>
                <c:pt idx="571">
                  <c:v>52.974000000000004</c:v>
                </c:pt>
                <c:pt idx="572">
                  <c:v>52.974000000000004</c:v>
                </c:pt>
                <c:pt idx="573">
                  <c:v>52.974000000000004</c:v>
                </c:pt>
                <c:pt idx="574">
                  <c:v>52.974000000000004</c:v>
                </c:pt>
                <c:pt idx="575">
                  <c:v>52.974000000000004</c:v>
                </c:pt>
                <c:pt idx="576">
                  <c:v>52.974000000000004</c:v>
                </c:pt>
                <c:pt idx="577">
                  <c:v>52.974000000000004</c:v>
                </c:pt>
                <c:pt idx="578">
                  <c:v>52.974000000000004</c:v>
                </c:pt>
                <c:pt idx="579">
                  <c:v>52.974000000000004</c:v>
                </c:pt>
                <c:pt idx="580">
                  <c:v>52.974000000000004</c:v>
                </c:pt>
                <c:pt idx="581">
                  <c:v>52.974000000000004</c:v>
                </c:pt>
                <c:pt idx="582">
                  <c:v>52.974000000000004</c:v>
                </c:pt>
                <c:pt idx="583">
                  <c:v>52.974000000000004</c:v>
                </c:pt>
                <c:pt idx="584">
                  <c:v>52.974000000000004</c:v>
                </c:pt>
                <c:pt idx="585">
                  <c:v>52.974000000000004</c:v>
                </c:pt>
                <c:pt idx="586">
                  <c:v>52.974000000000004</c:v>
                </c:pt>
                <c:pt idx="587">
                  <c:v>52.974000000000004</c:v>
                </c:pt>
                <c:pt idx="588">
                  <c:v>52.974000000000004</c:v>
                </c:pt>
                <c:pt idx="589">
                  <c:v>52.974000000000004</c:v>
                </c:pt>
                <c:pt idx="590">
                  <c:v>52.974000000000004</c:v>
                </c:pt>
                <c:pt idx="591">
                  <c:v>52.974000000000004</c:v>
                </c:pt>
                <c:pt idx="592">
                  <c:v>52.974000000000004</c:v>
                </c:pt>
                <c:pt idx="593">
                  <c:v>52.974000000000004</c:v>
                </c:pt>
                <c:pt idx="594">
                  <c:v>52.974000000000004</c:v>
                </c:pt>
                <c:pt idx="595">
                  <c:v>52.974000000000004</c:v>
                </c:pt>
                <c:pt idx="596">
                  <c:v>52.974000000000004</c:v>
                </c:pt>
                <c:pt idx="597">
                  <c:v>52.974000000000004</c:v>
                </c:pt>
                <c:pt idx="598">
                  <c:v>52.974000000000004</c:v>
                </c:pt>
                <c:pt idx="599">
                  <c:v>52.974000000000004</c:v>
                </c:pt>
                <c:pt idx="600">
                  <c:v>90.474000000000004</c:v>
                </c:pt>
                <c:pt idx="601">
                  <c:v>131.73266663270729</c:v>
                </c:pt>
                <c:pt idx="602">
                  <c:v>195.51221985023915</c:v>
                </c:pt>
                <c:pt idx="603">
                  <c:v>315.67367921757597</c:v>
                </c:pt>
                <c:pt idx="604">
                  <c:v>406.19168385449075</c:v>
                </c:pt>
                <c:pt idx="605">
                  <c:v>455.97153981909827</c:v>
                </c:pt>
                <c:pt idx="606">
                  <c:v>480.12166668656664</c:v>
                </c:pt>
                <c:pt idx="607">
                  <c:v>459.85947791791637</c:v>
                </c:pt>
                <c:pt idx="608">
                  <c:v>409.78613507595793</c:v>
                </c:pt>
                <c:pt idx="609">
                  <c:v>374.71963887383839</c:v>
                </c:pt>
                <c:pt idx="610">
                  <c:v>369.77109554286523</c:v>
                </c:pt>
                <c:pt idx="611">
                  <c:v>353.92415750082671</c:v>
                </c:pt>
                <c:pt idx="612">
                  <c:v>274.1329135534906</c:v>
                </c:pt>
                <c:pt idx="613">
                  <c:v>159.44230077651383</c:v>
                </c:pt>
                <c:pt idx="614">
                  <c:v>81.028566125556694</c:v>
                </c:pt>
                <c:pt idx="615">
                  <c:v>62.110086785726665</c:v>
                </c:pt>
                <c:pt idx="616">
                  <c:v>62.026107114793277</c:v>
                </c:pt>
                <c:pt idx="617">
                  <c:v>50.608667770888246</c:v>
                </c:pt>
                <c:pt idx="618">
                  <c:v>27.775869074928195</c:v>
                </c:pt>
                <c:pt idx="619">
                  <c:v>0.8685916504073532</c:v>
                </c:pt>
                <c:pt idx="620">
                  <c:v>-7.517051545950892</c:v>
                </c:pt>
                <c:pt idx="621">
                  <c:v>14.19601820422708</c:v>
                </c:pt>
                <c:pt idx="622">
                  <c:v>47.559053053846455</c:v>
                </c:pt>
                <c:pt idx="623">
                  <c:v>73.732180021732873</c:v>
                </c:pt>
                <c:pt idx="624">
                  <c:v>100.13609941861449</c:v>
                </c:pt>
                <c:pt idx="625">
                  <c:v>115.60201759295843</c:v>
                </c:pt>
                <c:pt idx="626">
                  <c:v>104.82417574285154</c:v>
                </c:pt>
                <c:pt idx="627">
                  <c:v>82.562594808629058</c:v>
                </c:pt>
                <c:pt idx="628">
                  <c:v>71.312594808629171</c:v>
                </c:pt>
                <c:pt idx="629">
                  <c:v>75.062594808629228</c:v>
                </c:pt>
                <c:pt idx="630">
                  <c:v>97.642414495863434</c:v>
                </c:pt>
                <c:pt idx="631">
                  <c:v>131.87497260500538</c:v>
                </c:pt>
                <c:pt idx="632">
                  <c:v>155.19310273257349</c:v>
                </c:pt>
                <c:pt idx="633">
                  <c:v>171.19773879600268</c:v>
                </c:pt>
                <c:pt idx="634">
                  <c:v>176.15136074639167</c:v>
                </c:pt>
                <c:pt idx="635">
                  <c:v>162.29942958112667</c:v>
                </c:pt>
                <c:pt idx="636">
                  <c:v>129.45249270922625</c:v>
                </c:pt>
                <c:pt idx="637">
                  <c:v>92.318571274782244</c:v>
                </c:pt>
                <c:pt idx="638">
                  <c:v>73.568571274782244</c:v>
                </c:pt>
                <c:pt idx="639">
                  <c:v>65.97679163441218</c:v>
                </c:pt>
                <c:pt idx="640">
                  <c:v>65.793752351634183</c:v>
                </c:pt>
                <c:pt idx="641">
                  <c:v>91.952492709226249</c:v>
                </c:pt>
                <c:pt idx="642">
                  <c:v>141.16052424780651</c:v>
                </c:pt>
                <c:pt idx="643">
                  <c:v>157.27747987112247</c:v>
                </c:pt>
                <c:pt idx="644">
                  <c:v>124.38157652442611</c:v>
                </c:pt>
                <c:pt idx="645">
                  <c:v>105.919395396635</c:v>
                </c:pt>
                <c:pt idx="646">
                  <c:v>110.05558055007197</c:v>
                </c:pt>
                <c:pt idx="647">
                  <c:v>110.44453902597549</c:v>
                </c:pt>
                <c:pt idx="648">
                  <c:v>103.33627082434496</c:v>
                </c:pt>
                <c:pt idx="649">
                  <c:v>84.78317671945436</c:v>
                </c:pt>
                <c:pt idx="650">
                  <c:v>47.184637105572719</c:v>
                </c:pt>
                <c:pt idx="651">
                  <c:v>-17.347439829933123</c:v>
                </c:pt>
                <c:pt idx="652">
                  <c:v>-67.816553093751651</c:v>
                </c:pt>
                <c:pt idx="653">
                  <c:v>-77.251205513000471</c:v>
                </c:pt>
                <c:pt idx="654">
                  <c:v>-109.02266523837078</c:v>
                </c:pt>
                <c:pt idx="655">
                  <c:v>-186.46812898938725</c:v>
                </c:pt>
                <c:pt idx="656">
                  <c:v>-230.85198337634398</c:v>
                </c:pt>
                <c:pt idx="657">
                  <c:v>-184.9585055166674</c:v>
                </c:pt>
                <c:pt idx="658">
                  <c:v>-119.22987857571091</c:v>
                </c:pt>
                <c:pt idx="659">
                  <c:v>-143.07979328619842</c:v>
                </c:pt>
                <c:pt idx="660">
                  <c:v>-249.94736596829262</c:v>
                </c:pt>
                <c:pt idx="661">
                  <c:v>-327.41735628987084</c:v>
                </c:pt>
                <c:pt idx="662">
                  <c:v>-340.81243455125252</c:v>
                </c:pt>
                <c:pt idx="663">
                  <c:v>-229.97062138713869</c:v>
                </c:pt>
                <c:pt idx="664">
                  <c:v>-73.038719161101682</c:v>
                </c:pt>
                <c:pt idx="665">
                  <c:v>31.721995109850017</c:v>
                </c:pt>
                <c:pt idx="666">
                  <c:v>129.32816136051434</c:v>
                </c:pt>
                <c:pt idx="667">
                  <c:v>298.42266001062916</c:v>
                </c:pt>
                <c:pt idx="668">
                  <c:v>401.1026544073323</c:v>
                </c:pt>
                <c:pt idx="669">
                  <c:v>395.13872838837267</c:v>
                </c:pt>
                <c:pt idx="670">
                  <c:v>389.76864004251667</c:v>
                </c:pt>
                <c:pt idx="671">
                  <c:v>286.84863189226667</c:v>
                </c:pt>
                <c:pt idx="672">
                  <c:v>212.99262740962916</c:v>
                </c:pt>
                <c:pt idx="673">
                  <c:v>214.20595598865003</c:v>
                </c:pt>
                <c:pt idx="674">
                  <c:v>215.48861762932916</c:v>
                </c:pt>
                <c:pt idx="675">
                  <c:v>153.09061233166656</c:v>
                </c:pt>
                <c:pt idx="676">
                  <c:v>85.79939151358532</c:v>
                </c:pt>
                <c:pt idx="677">
                  <c:v>18.439444298135271</c:v>
                </c:pt>
                <c:pt idx="678">
                  <c:v>-113.84405165220925</c:v>
                </c:pt>
                <c:pt idx="679">
                  <c:v>-205.98046328088378</c:v>
                </c:pt>
                <c:pt idx="680">
                  <c:v>-260.76195434107842</c:v>
                </c:pt>
                <c:pt idx="681">
                  <c:v>-278.16113827343793</c:v>
                </c:pt>
                <c:pt idx="682">
                  <c:v>-167.52073765344147</c:v>
                </c:pt>
                <c:pt idx="683">
                  <c:v>-89.417528452386748</c:v>
                </c:pt>
                <c:pt idx="684">
                  <c:v>-26.430192130628456</c:v>
                </c:pt>
                <c:pt idx="685">
                  <c:v>146.06980786937174</c:v>
                </c:pt>
                <c:pt idx="686">
                  <c:v>244.40596459297115</c:v>
                </c:pt>
                <c:pt idx="687">
                  <c:v>230.42446726873197</c:v>
                </c:pt>
                <c:pt idx="688">
                  <c:v>227.53766388637831</c:v>
                </c:pt>
                <c:pt idx="689">
                  <c:v>224.96415927639327</c:v>
                </c:pt>
                <c:pt idx="690">
                  <c:v>154.6807488222374</c:v>
                </c:pt>
                <c:pt idx="691">
                  <c:v>91.248987575249174</c:v>
                </c:pt>
                <c:pt idx="692">
                  <c:v>95.106453820819667</c:v>
                </c:pt>
                <c:pt idx="693">
                  <c:v>121.73804565892168</c:v>
                </c:pt>
                <c:pt idx="694">
                  <c:v>114.74114368757999</c:v>
                </c:pt>
                <c:pt idx="695">
                  <c:v>51.276709235285011</c:v>
                </c:pt>
                <c:pt idx="696">
                  <c:v>-121.67811564919354</c:v>
                </c:pt>
                <c:pt idx="697">
                  <c:v>-187.58498053105706</c:v>
                </c:pt>
                <c:pt idx="698">
                  <c:v>-136.25714260471835</c:v>
                </c:pt>
                <c:pt idx="699">
                  <c:v>-92.401398121062087</c:v>
                </c:pt>
                <c:pt idx="700">
                  <c:v>-14.157269472186769</c:v>
                </c:pt>
                <c:pt idx="701">
                  <c:v>26.869131403965145</c:v>
                </c:pt>
                <c:pt idx="702">
                  <c:v>49.295985023915655</c:v>
                </c:pt>
                <c:pt idx="703">
                  <c:v>53.045985023915577</c:v>
                </c:pt>
                <c:pt idx="704">
                  <c:v>15.509671832872023</c:v>
                </c:pt>
                <c:pt idx="705">
                  <c:v>-56.093926781585409</c:v>
                </c:pt>
                <c:pt idx="706">
                  <c:v>-124.24912421425664</c:v>
                </c:pt>
                <c:pt idx="707">
                  <c:v>-136.29992107641033</c:v>
                </c:pt>
                <c:pt idx="708">
                  <c:v>-61.856058897237304</c:v>
                </c:pt>
                <c:pt idx="709">
                  <c:v>69.221995109849956</c:v>
                </c:pt>
                <c:pt idx="710">
                  <c:v>245.73407408291854</c:v>
                </c:pt>
                <c:pt idx="711">
                  <c:v>351.75821006993925</c:v>
                </c:pt>
                <c:pt idx="712">
                  <c:v>233.0824715476133</c:v>
                </c:pt>
                <c:pt idx="713">
                  <c:v>60.842730527813217</c:v>
                </c:pt>
                <c:pt idx="714">
                  <c:v>-66.880868596034858</c:v>
                </c:pt>
                <c:pt idx="715">
                  <c:v>-217.80984495592941</c:v>
                </c:pt>
                <c:pt idx="716">
                  <c:v>-189.10151989462418</c:v>
                </c:pt>
                <c:pt idx="717">
                  <c:v>-17.028004890150015</c:v>
                </c:pt>
                <c:pt idx="718">
                  <c:v>91.721995109850013</c:v>
                </c:pt>
                <c:pt idx="719">
                  <c:v>204.43866092753228</c:v>
                </c:pt>
                <c:pt idx="720">
                  <c:v>261.44265797306667</c:v>
                </c:pt>
                <c:pt idx="721">
                  <c:v>228.44015504407065</c:v>
                </c:pt>
                <c:pt idx="722">
                  <c:v>206.65177225566629</c:v>
                </c:pt>
                <c:pt idx="723">
                  <c:v>184.86148280806634</c:v>
                </c:pt>
                <c:pt idx="724">
                  <c:v>211.71598043940008</c:v>
                </c:pt>
                <c:pt idx="725">
                  <c:v>280.35616263837125</c:v>
                </c:pt>
                <c:pt idx="726">
                  <c:v>368.22205630664564</c:v>
                </c:pt>
                <c:pt idx="727">
                  <c:v>359.71963887383845</c:v>
                </c:pt>
                <c:pt idx="728">
                  <c:v>267.85723147748683</c:v>
                </c:pt>
                <c:pt idx="729">
                  <c:v>209.47962512029176</c:v>
                </c:pt>
                <c:pt idx="730">
                  <c:v>131.72212789793053</c:v>
                </c:pt>
                <c:pt idx="731">
                  <c:v>83.189227047248266</c:v>
                </c:pt>
                <c:pt idx="732">
                  <c:v>79.511940095662666</c:v>
                </c:pt>
                <c:pt idx="733">
                  <c:v>83.40788619045324</c:v>
                </c:pt>
                <c:pt idx="734">
                  <c:v>87.304525615860669</c:v>
                </c:pt>
                <c:pt idx="735">
                  <c:v>95.025784748877939</c:v>
                </c:pt>
                <c:pt idx="736">
                  <c:v>106.57322358339208</c:v>
                </c:pt>
                <c:pt idx="737">
                  <c:v>103.27458181478778</c:v>
                </c:pt>
                <c:pt idx="738">
                  <c:v>84.752600921316613</c:v>
                </c:pt>
                <c:pt idx="739">
                  <c:v>118.57895395546781</c:v>
                </c:pt>
                <c:pt idx="740">
                  <c:v>157.00871031230605</c:v>
                </c:pt>
                <c:pt idx="741">
                  <c:v>142.88291355349088</c:v>
                </c:pt>
                <c:pt idx="742">
                  <c:v>106.03187101061262</c:v>
                </c:pt>
                <c:pt idx="743">
                  <c:v>79.863770689696423</c:v>
                </c:pt>
                <c:pt idx="744">
                  <c:v>76.195843701434683</c:v>
                </c:pt>
                <c:pt idx="745">
                  <c:v>76.195843701434683</c:v>
                </c:pt>
                <c:pt idx="746">
                  <c:v>91.278090045826829</c:v>
                </c:pt>
                <c:pt idx="747">
                  <c:v>114.10880874993714</c:v>
                </c:pt>
                <c:pt idx="748">
                  <c:v>129.69423978931462</c:v>
                </c:pt>
                <c:pt idx="749">
                  <c:v>119.12370379356614</c:v>
                </c:pt>
                <c:pt idx="750">
                  <c:v>89.467595779391573</c:v>
                </c:pt>
                <c:pt idx="751">
                  <c:v>70.717595779391843</c:v>
                </c:pt>
                <c:pt idx="752">
                  <c:v>55.631362783954074</c:v>
                </c:pt>
                <c:pt idx="753">
                  <c:v>29.038164128745223</c:v>
                </c:pt>
                <c:pt idx="754">
                  <c:v>9.6100867857269776</c:v>
                </c:pt>
                <c:pt idx="755">
                  <c:v>-9.8894902771269386</c:v>
                </c:pt>
                <c:pt idx="756">
                  <c:v>-74.697426131705868</c:v>
                </c:pt>
                <c:pt idx="757">
                  <c:v>-192.97541818521216</c:v>
                </c:pt>
                <c:pt idx="758">
                  <c:v>-293.64047244991514</c:v>
                </c:pt>
                <c:pt idx="759">
                  <c:v>-323.19835282163405</c:v>
                </c:pt>
                <c:pt idx="760">
                  <c:v>-329.73736189316776</c:v>
                </c:pt>
                <c:pt idx="761">
                  <c:v>-339.65803907464135</c:v>
                </c:pt>
                <c:pt idx="762">
                  <c:v>-296.59182483061926</c:v>
                </c:pt>
                <c:pt idx="763">
                  <c:v>-185.25376027768584</c:v>
                </c:pt>
                <c:pt idx="764">
                  <c:v>-2.0280048901499867</c:v>
                </c:pt>
                <c:pt idx="765">
                  <c:v>204.39394110276265</c:v>
                </c:pt>
                <c:pt idx="766">
                  <c:v>291.44265797306667</c:v>
                </c:pt>
                <c:pt idx="767">
                  <c:v>296.13567427794698</c:v>
                </c:pt>
                <c:pt idx="768">
                  <c:v>301.07256962721067</c:v>
                </c:pt>
                <c:pt idx="769">
                  <c:v>347.40376441105076</c:v>
                </c:pt>
                <c:pt idx="770">
                  <c:v>424.57605589913317</c:v>
                </c:pt>
                <c:pt idx="771">
                  <c:v>431.27340435022893</c:v>
                </c:pt>
                <c:pt idx="772">
                  <c:v>411.77136593633549</c:v>
                </c:pt>
                <c:pt idx="773">
                  <c:v>355.13609941861438</c:v>
                </c:pt>
                <c:pt idx="774">
                  <c:v>312.52809004582673</c:v>
                </c:pt>
                <c:pt idx="775">
                  <c:v>322.92759868437838</c:v>
                </c:pt>
                <c:pt idx="776">
                  <c:v>280.83958727402825</c:v>
                </c:pt>
                <c:pt idx="777">
                  <c:v>230.4445390259753</c:v>
                </c:pt>
                <c:pt idx="778">
                  <c:v>213.47917203306082</c:v>
                </c:pt>
                <c:pt idx="779">
                  <c:v>196.46622522658328</c:v>
                </c:pt>
                <c:pt idx="780">
                  <c:v>171.5783598891885</c:v>
                </c:pt>
                <c:pt idx="781">
                  <c:v>150.14608903872653</c:v>
                </c:pt>
                <c:pt idx="782">
                  <c:v>132.15381273632499</c:v>
                </c:pt>
                <c:pt idx="783">
                  <c:v>117.70024392852007</c:v>
                </c:pt>
                <c:pt idx="784">
                  <c:v>114.28018263568661</c:v>
                </c:pt>
                <c:pt idx="785">
                  <c:v>129.72252756906676</c:v>
                </c:pt>
                <c:pt idx="786">
                  <c:v>134.25330450966669</c:v>
                </c:pt>
                <c:pt idx="787">
                  <c:v>112.31620230400496</c:v>
                </c:pt>
                <c:pt idx="788">
                  <c:v>93.679301860835125</c:v>
                </c:pt>
                <c:pt idx="789">
                  <c:v>93.67930186083565</c:v>
                </c:pt>
                <c:pt idx="790">
                  <c:v>105.04257475031986</c:v>
                </c:pt>
                <c:pt idx="791">
                  <c:v>112.88343341469721</c:v>
                </c:pt>
                <c:pt idx="792">
                  <c:v>86.975852072962184</c:v>
                </c:pt>
                <c:pt idx="793">
                  <c:v>-3.4803594727493277</c:v>
                </c:pt>
                <c:pt idx="794">
                  <c:v>-133.32997026602283</c:v>
                </c:pt>
                <c:pt idx="795">
                  <c:v>-249.88734103426879</c:v>
                </c:pt>
                <c:pt idx="796">
                  <c:v>-311.18938123833061</c:v>
                </c:pt>
                <c:pt idx="797">
                  <c:v>-289.71183587125478</c:v>
                </c:pt>
                <c:pt idx="798">
                  <c:v>-192.05398179577293</c:v>
                </c:pt>
                <c:pt idx="799">
                  <c:v>-62.768880763170088</c:v>
                </c:pt>
                <c:pt idx="800">
                  <c:v>30.328261794989629</c:v>
                </c:pt>
                <c:pt idx="801">
                  <c:v>94.006588742500441</c:v>
                </c:pt>
                <c:pt idx="802">
                  <c:v>195.83482647673105</c:v>
                </c:pt>
                <c:pt idx="803">
                  <c:v>306.5407121461123</c:v>
                </c:pt>
                <c:pt idx="804">
                  <c:v>324.52610711479298</c:v>
                </c:pt>
                <c:pt idx="805">
                  <c:v>237.12089694735641</c:v>
                </c:pt>
                <c:pt idx="806">
                  <c:v>137.04375235163411</c:v>
                </c:pt>
                <c:pt idx="807">
                  <c:v>69.818571274782187</c:v>
                </c:pt>
                <c:pt idx="808">
                  <c:v>13.111406399472557</c:v>
                </c:pt>
                <c:pt idx="809">
                  <c:v>-29.218109370547495</c:v>
                </c:pt>
                <c:pt idx="810">
                  <c:v>-71.868637216045869</c:v>
                </c:pt>
                <c:pt idx="811">
                  <c:v>-152.55415629856532</c:v>
                </c:pt>
                <c:pt idx="812">
                  <c:v>-219.22541818521199</c:v>
                </c:pt>
                <c:pt idx="813">
                  <c:v>-240.8666068563648</c:v>
                </c:pt>
                <c:pt idx="814">
                  <c:v>-258.60387613063574</c:v>
                </c:pt>
                <c:pt idx="815">
                  <c:v>-283.64354617918042</c:v>
                </c:pt>
                <c:pt idx="816">
                  <c:v>-286.03137682269357</c:v>
                </c:pt>
                <c:pt idx="817">
                  <c:v>-254.11939628725594</c:v>
                </c:pt>
                <c:pt idx="818">
                  <c:v>-127.96801100283743</c:v>
                </c:pt>
                <c:pt idx="819">
                  <c:v>55.478656852407298</c:v>
                </c:pt>
                <c:pt idx="820">
                  <c:v>220.78198899716244</c:v>
                </c:pt>
                <c:pt idx="821">
                  <c:v>311.94297111463129</c:v>
                </c:pt>
                <c:pt idx="822">
                  <c:v>302.05432578029269</c:v>
                </c:pt>
                <c:pt idx="823">
                  <c:v>284.72019356568291</c:v>
                </c:pt>
                <c:pt idx="824">
                  <c:v>252.44551445144521</c:v>
                </c:pt>
                <c:pt idx="825">
                  <c:v>223.66196301824067</c:v>
                </c:pt>
                <c:pt idx="826">
                  <c:v>217.40137816171045</c:v>
                </c:pt>
                <c:pt idx="827">
                  <c:v>207.40283992464322</c:v>
                </c:pt>
                <c:pt idx="828">
                  <c:v>227.33843527900069</c:v>
                </c:pt>
                <c:pt idx="829">
                  <c:v>259.07826179498966</c:v>
                </c:pt>
                <c:pt idx="830">
                  <c:v>253.50260092131663</c:v>
                </c:pt>
                <c:pt idx="831">
                  <c:v>210.30257386829419</c:v>
                </c:pt>
                <c:pt idx="832">
                  <c:v>143.94310273257389</c:v>
                </c:pt>
                <c:pt idx="833">
                  <c:v>110.6086677708883</c:v>
                </c:pt>
                <c:pt idx="834">
                  <c:v>114.77856612555637</c:v>
                </c:pt>
                <c:pt idx="835">
                  <c:v>115.28816412874511</c:v>
                </c:pt>
                <c:pt idx="836">
                  <c:v>108.21759577939184</c:v>
                </c:pt>
                <c:pt idx="837">
                  <c:v>116.06426108768335</c:v>
                </c:pt>
                <c:pt idx="838">
                  <c:v>135.4275986843781</c:v>
                </c:pt>
                <c:pt idx="839">
                  <c:v>136.22865554551333</c:v>
                </c:pt>
                <c:pt idx="840">
                  <c:v>133.11140639947266</c:v>
                </c:pt>
                <c:pt idx="841">
                  <c:v>152.59495019181782</c:v>
                </c:pt>
                <c:pt idx="842">
                  <c:v>168.71606579883328</c:v>
                </c:pt>
                <c:pt idx="843">
                  <c:v>154.86214130804535</c:v>
                </c:pt>
                <c:pt idx="844">
                  <c:v>121.89005825985161</c:v>
                </c:pt>
                <c:pt idx="845">
                  <c:v>99.684637105572676</c:v>
                </c:pt>
                <c:pt idx="846">
                  <c:v>96.13188966599084</c:v>
                </c:pt>
                <c:pt idx="847">
                  <c:v>107.57983555702529</c:v>
                </c:pt>
                <c:pt idx="848">
                  <c:v>138.0777336060591</c:v>
                </c:pt>
                <c:pt idx="849">
                  <c:v>172.83652965318777</c:v>
                </c:pt>
                <c:pt idx="850">
                  <c:v>174.27796400506452</c:v>
                </c:pt>
                <c:pt idx="851">
                  <c:v>145.32835988918839</c:v>
                </c:pt>
                <c:pt idx="852">
                  <c:v>130.96691738706141</c:v>
                </c:pt>
                <c:pt idx="853">
                  <c:v>131.61171486048391</c:v>
                </c:pt>
                <c:pt idx="854">
                  <c:v>124.76275230945582</c:v>
                </c:pt>
                <c:pt idx="855">
                  <c:v>106.45024392851991</c:v>
                </c:pt>
                <c:pt idx="856">
                  <c:v>95.310050164921407</c:v>
                </c:pt>
                <c:pt idx="857">
                  <c:v>129.17002973397689</c:v>
                </c:pt>
                <c:pt idx="858">
                  <c:v>175.27935872051006</c:v>
                </c:pt>
                <c:pt idx="859">
                  <c:v>176.74739963479817</c:v>
                </c:pt>
                <c:pt idx="860">
                  <c:v>151.64659513178549</c:v>
                </c:pt>
                <c:pt idx="861">
                  <c:v>167.34443239737629</c:v>
                </c:pt>
                <c:pt idx="862">
                  <c:v>232.74698592200224</c:v>
                </c:pt>
                <c:pt idx="863">
                  <c:v>228.03564832822792</c:v>
                </c:pt>
                <c:pt idx="864">
                  <c:v>162.02700248449878</c:v>
                </c:pt>
                <c:pt idx="865">
                  <c:v>140.15576668741301</c:v>
                </c:pt>
                <c:pt idx="866">
                  <c:v>167.16600370849619</c:v>
                </c:pt>
                <c:pt idx="867">
                  <c:v>198.70519767731111</c:v>
                </c:pt>
                <c:pt idx="868">
                  <c:v>178.03247051731665</c:v>
                </c:pt>
                <c:pt idx="869">
                  <c:v>122.57598740799629</c:v>
                </c:pt>
                <c:pt idx="870">
                  <c:v>88.693301261247996</c:v>
                </c:pt>
                <c:pt idx="871">
                  <c:v>77.046282816926535</c:v>
                </c:pt>
                <c:pt idx="872">
                  <c:v>72.769351548323385</c:v>
                </c:pt>
                <c:pt idx="873">
                  <c:v>64.745193602186305</c:v>
                </c:pt>
                <c:pt idx="874">
                  <c:v>45.21415666260517</c:v>
                </c:pt>
                <c:pt idx="875">
                  <c:v>21.554301207388548</c:v>
                </c:pt>
                <c:pt idx="876">
                  <c:v>1.2796671815212761</c:v>
                </c:pt>
                <c:pt idx="877">
                  <c:v>10.782474027731688</c:v>
                </c:pt>
                <c:pt idx="878">
                  <c:v>47.177218358570784</c:v>
                </c:pt>
                <c:pt idx="879">
                  <c:v>80.440500265728957</c:v>
                </c:pt>
                <c:pt idx="880">
                  <c:v>57.94050026572917</c:v>
                </c:pt>
                <c:pt idx="881">
                  <c:v>19.235838319415635</c:v>
                </c:pt>
                <c:pt idx="882">
                  <c:v>55.548509638516677</c:v>
                </c:pt>
                <c:pt idx="883">
                  <c:v>93.048509638516677</c:v>
                </c:pt>
                <c:pt idx="884">
                  <c:v>96.798509638516464</c:v>
                </c:pt>
                <c:pt idx="885">
                  <c:v>108.16646250966312</c:v>
                </c:pt>
                <c:pt idx="886">
                  <c:v>112.27136111902651</c:v>
                </c:pt>
                <c:pt idx="887">
                  <c:v>105.00882685520619</c:v>
                </c:pt>
                <c:pt idx="888">
                  <c:v>90.127819722277621</c:v>
                </c:pt>
                <c:pt idx="889">
                  <c:v>71.14000732078901</c:v>
                </c:pt>
                <c:pt idx="890">
                  <c:v>48.166462509662807</c:v>
                </c:pt>
                <c:pt idx="891">
                  <c:v>20.977692854809398</c:v>
                </c:pt>
                <c:pt idx="892">
                  <c:v>-2.7950021582566933</c:v>
                </c:pt>
                <c:pt idx="893">
                  <c:v>-8.1344625967740498</c:v>
                </c:pt>
                <c:pt idx="894">
                  <c:v>5.5301826356866641</c:v>
                </c:pt>
                <c:pt idx="895">
                  <c:v>30.686453588026311</c:v>
                </c:pt>
                <c:pt idx="896">
                  <c:v>60.146089038726558</c:v>
                </c:pt>
                <c:pt idx="897">
                  <c:v>78.681156547585715</c:v>
                </c:pt>
                <c:pt idx="898">
                  <c:v>82.431156547585772</c:v>
                </c:pt>
                <c:pt idx="899">
                  <c:v>71.073950300996671</c:v>
                </c:pt>
                <c:pt idx="900">
                  <c:v>52.003371557153955</c:v>
                </c:pt>
                <c:pt idx="901">
                  <c:v>17.616894051130501</c:v>
                </c:pt>
                <c:pt idx="902">
                  <c:v>-152.38734103426873</c:v>
                </c:pt>
                <c:pt idx="903">
                  <c:v>-311.18938123833061</c:v>
                </c:pt>
                <c:pt idx="904">
                  <c:v>-289.71183587125478</c:v>
                </c:pt>
                <c:pt idx="905">
                  <c:v>-192.05398179577293</c:v>
                </c:pt>
                <c:pt idx="906">
                  <c:v>-62.768880763170088</c:v>
                </c:pt>
                <c:pt idx="907">
                  <c:v>30.328261794989629</c:v>
                </c:pt>
                <c:pt idx="908">
                  <c:v>94.006588742500441</c:v>
                </c:pt>
                <c:pt idx="909">
                  <c:v>195.83482647673105</c:v>
                </c:pt>
                <c:pt idx="910">
                  <c:v>306.5407121461123</c:v>
                </c:pt>
                <c:pt idx="911">
                  <c:v>324.52610711479298</c:v>
                </c:pt>
                <c:pt idx="912">
                  <c:v>237.12089694735641</c:v>
                </c:pt>
                <c:pt idx="913">
                  <c:v>174.54375235163414</c:v>
                </c:pt>
                <c:pt idx="914">
                  <c:v>239.49590097446242</c:v>
                </c:pt>
                <c:pt idx="915">
                  <c:v>234.88188966599068</c:v>
                </c:pt>
                <c:pt idx="916">
                  <c:v>164.72917203306093</c:v>
                </c:pt>
                <c:pt idx="917">
                  <c:v>117.09742765128263</c:v>
                </c:pt>
                <c:pt idx="918">
                  <c:v>79.392548454082245</c:v>
                </c:pt>
                <c:pt idx="919">
                  <c:v>101.99490138635542</c:v>
                </c:pt>
                <c:pt idx="920">
                  <c:v>136.1560464419893</c:v>
                </c:pt>
                <c:pt idx="921">
                  <c:v>189.69604236686422</c:v>
                </c:pt>
                <c:pt idx="922">
                  <c:v>214.11171486048403</c:v>
                </c:pt>
                <c:pt idx="923">
                  <c:v>193.36168133674033</c:v>
                </c:pt>
                <c:pt idx="924">
                  <c:v>97.203276079828996</c:v>
                </c:pt>
                <c:pt idx="925">
                  <c:v>-1.4164528659526141</c:v>
                </c:pt>
                <c:pt idx="926">
                  <c:v>8.2950464958488794</c:v>
                </c:pt>
                <c:pt idx="927">
                  <c:v>33.788536126828959</c:v>
                </c:pt>
                <c:pt idx="928">
                  <c:v>44.29051905786276</c:v>
                </c:pt>
                <c:pt idx="929">
                  <c:v>55.116894051130508</c:v>
                </c:pt>
                <c:pt idx="930">
                  <c:v>58.446042366864489</c:v>
                </c:pt>
                <c:pt idx="931">
                  <c:v>58.132223596533187</c:v>
                </c:pt>
                <c:pt idx="932">
                  <c:v>53.966225226583134</c:v>
                </c:pt>
                <c:pt idx="933">
                  <c:v>38.553000179099783</c:v>
                </c:pt>
                <c:pt idx="934">
                  <c:v>11.48487005153136</c:v>
                </c:pt>
                <c:pt idx="935">
                  <c:v>6.6280543884830792</c:v>
                </c:pt>
                <c:pt idx="936">
                  <c:v>24.488077875771303</c:v>
                </c:pt>
                <c:pt idx="937">
                  <c:v>38.902560170066614</c:v>
                </c:pt>
                <c:pt idx="938">
                  <c:v>42.16939539663516</c:v>
                </c:pt>
                <c:pt idx="939">
                  <c:v>37.940563939557236</c:v>
                </c:pt>
                <c:pt idx="940">
                  <c:v>44.871686168650726</c:v>
                </c:pt>
                <c:pt idx="941">
                  <c:v>63.339587274028389</c:v>
                </c:pt>
                <c:pt idx="942">
                  <c:v>70.745900974462401</c:v>
                </c:pt>
                <c:pt idx="943">
                  <c:v>74.402388007550769</c:v>
                </c:pt>
                <c:pt idx="944">
                  <c:v>81.902388007550883</c:v>
                </c:pt>
                <c:pt idx="945">
                  <c:v>89.495900974462671</c:v>
                </c:pt>
                <c:pt idx="946">
                  <c:v>115.93344690624829</c:v>
                </c:pt>
                <c:pt idx="947">
                  <c:v>139.19056393955708</c:v>
                </c:pt>
                <c:pt idx="948">
                  <c:v>124.95877426273172</c:v>
                </c:pt>
                <c:pt idx="949">
                  <c:v>91.59703940801846</c:v>
                </c:pt>
                <c:pt idx="950">
                  <c:v>38.999713122715363</c:v>
                </c:pt>
                <c:pt idx="951">
                  <c:v>-48.214016434335363</c:v>
                </c:pt>
                <c:pt idx="952">
                  <c:v>-174.206247648366</c:v>
                </c:pt>
                <c:pt idx="953">
                  <c:v>-286.72389288520691</c:v>
                </c:pt>
                <c:pt idx="954">
                  <c:v>-328.42677641660794</c:v>
                </c:pt>
                <c:pt idx="955">
                  <c:v>-332.14276852251339</c:v>
                </c:pt>
                <c:pt idx="956">
                  <c:v>-335.37186920292305</c:v>
                </c:pt>
                <c:pt idx="957">
                  <c:v>-218.11407845783725</c:v>
                </c:pt>
                <c:pt idx="958">
                  <c:v>13.434065271920858</c:v>
                </c:pt>
                <c:pt idx="959">
                  <c:v>216.33264371012916</c:v>
                </c:pt>
                <c:pt idx="960">
                  <c:v>382.91421751288289</c:v>
                </c:pt>
                <c:pt idx="961">
                  <c:v>479.59934601186114</c:v>
                </c:pt>
                <c:pt idx="962">
                  <c:v>468.36933123953298</c:v>
                </c:pt>
                <c:pt idx="963">
                  <c:v>393.25871031230622</c:v>
                </c:pt>
                <c:pt idx="964">
                  <c:v>291.28258513020745</c:v>
                </c:pt>
                <c:pt idx="965">
                  <c:v>191.85439799160713</c:v>
                </c:pt>
                <c:pt idx="966">
                  <c:v>117.74879448699963</c:v>
                </c:pt>
                <c:pt idx="967">
                  <c:v>76.589187466136636</c:v>
                </c:pt>
                <c:pt idx="968">
                  <c:v>57.748794486999572</c:v>
                </c:pt>
                <c:pt idx="969">
                  <c:v>31.13895589699273</c:v>
                </c:pt>
                <c:pt idx="970">
                  <c:v>-18.322401315621676</c:v>
                </c:pt>
                <c:pt idx="971">
                  <c:v>-113.54720220342149</c:v>
                </c:pt>
                <c:pt idx="972">
                  <c:v>-251.26705154595089</c:v>
                </c:pt>
                <c:pt idx="973">
                  <c:v>-330.24026931060871</c:v>
                </c:pt>
                <c:pt idx="974">
                  <c:v>-333.72659564977096</c:v>
                </c:pt>
                <c:pt idx="975">
                  <c:v>-336.7260305634374</c:v>
                </c:pt>
                <c:pt idx="976">
                  <c:v>-342.9885740516084</c:v>
                </c:pt>
                <c:pt idx="977">
                  <c:v>-270.04776598286094</c:v>
                </c:pt>
                <c:pt idx="978">
                  <c:v>-173.55734202693338</c:v>
                </c:pt>
                <c:pt idx="979">
                  <c:v>-144.26592591708152</c:v>
                </c:pt>
                <c:pt idx="980">
                  <c:v>-111.03375722134213</c:v>
                </c:pt>
                <c:pt idx="981">
                  <c:v>-77.604855963147301</c:v>
                </c:pt>
                <c:pt idx="982">
                  <c:v>-70.326721760454021</c:v>
                </c:pt>
                <c:pt idx="983">
                  <c:v>-96.763834360604434</c:v>
                </c:pt>
                <c:pt idx="984">
                  <c:v>-111.93725368107734</c:v>
                </c:pt>
                <c:pt idx="985">
                  <c:v>-67.015513374424188</c:v>
                </c:pt>
                <c:pt idx="986">
                  <c:v>11.724000000000004</c:v>
                </c:pt>
                <c:pt idx="987">
                  <c:v>52.974000000000004</c:v>
                </c:pt>
                <c:pt idx="988">
                  <c:v>52.974000000000004</c:v>
                </c:pt>
                <c:pt idx="989">
                  <c:v>52.974000000000004</c:v>
                </c:pt>
                <c:pt idx="990">
                  <c:v>52.974000000000004</c:v>
                </c:pt>
                <c:pt idx="991">
                  <c:v>52.974000000000004</c:v>
                </c:pt>
                <c:pt idx="992">
                  <c:v>52.974000000000004</c:v>
                </c:pt>
                <c:pt idx="993">
                  <c:v>52.974000000000004</c:v>
                </c:pt>
                <c:pt idx="994">
                  <c:v>52.974000000000004</c:v>
                </c:pt>
                <c:pt idx="995">
                  <c:v>52.974000000000004</c:v>
                </c:pt>
                <c:pt idx="996">
                  <c:v>52.974000000000004</c:v>
                </c:pt>
                <c:pt idx="997">
                  <c:v>52.974000000000004</c:v>
                </c:pt>
                <c:pt idx="998">
                  <c:v>52.974000000000004</c:v>
                </c:pt>
                <c:pt idx="999">
                  <c:v>52.974000000000004</c:v>
                </c:pt>
                <c:pt idx="1000">
                  <c:v>52.974000000000004</c:v>
                </c:pt>
                <c:pt idx="1001">
                  <c:v>52.974000000000004</c:v>
                </c:pt>
                <c:pt idx="1002">
                  <c:v>52.974000000000004</c:v>
                </c:pt>
                <c:pt idx="1003">
                  <c:v>52.974000000000004</c:v>
                </c:pt>
                <c:pt idx="1004">
                  <c:v>52.974000000000004</c:v>
                </c:pt>
                <c:pt idx="1005">
                  <c:v>52.974000000000004</c:v>
                </c:pt>
                <c:pt idx="1006">
                  <c:v>52.974000000000004</c:v>
                </c:pt>
                <c:pt idx="1007">
                  <c:v>52.974000000000004</c:v>
                </c:pt>
                <c:pt idx="1008">
                  <c:v>52.974000000000004</c:v>
                </c:pt>
                <c:pt idx="1009">
                  <c:v>52.974000000000004</c:v>
                </c:pt>
                <c:pt idx="1010">
                  <c:v>52.974000000000004</c:v>
                </c:pt>
                <c:pt idx="1011">
                  <c:v>52.974000000000004</c:v>
                </c:pt>
                <c:pt idx="1012">
                  <c:v>52.974000000000004</c:v>
                </c:pt>
                <c:pt idx="1013">
                  <c:v>52.974000000000004</c:v>
                </c:pt>
                <c:pt idx="1014">
                  <c:v>52.974000000000004</c:v>
                </c:pt>
                <c:pt idx="1015">
                  <c:v>52.974000000000004</c:v>
                </c:pt>
                <c:pt idx="1016">
                  <c:v>52.974000000000004</c:v>
                </c:pt>
                <c:pt idx="1017">
                  <c:v>52.974000000000004</c:v>
                </c:pt>
                <c:pt idx="1018">
                  <c:v>52.974000000000004</c:v>
                </c:pt>
                <c:pt idx="1019">
                  <c:v>52.974000000000004</c:v>
                </c:pt>
                <c:pt idx="1020">
                  <c:v>52.974000000000004</c:v>
                </c:pt>
                <c:pt idx="1021">
                  <c:v>52.974000000000004</c:v>
                </c:pt>
                <c:pt idx="1022">
                  <c:v>52.974000000000004</c:v>
                </c:pt>
                <c:pt idx="1023">
                  <c:v>52.974000000000004</c:v>
                </c:pt>
                <c:pt idx="1024">
                  <c:v>52.974000000000004</c:v>
                </c:pt>
                <c:pt idx="1025">
                  <c:v>52.974000000000004</c:v>
                </c:pt>
                <c:pt idx="1026">
                  <c:v>82.974000000000004</c:v>
                </c:pt>
                <c:pt idx="1027">
                  <c:v>187.97954664493267</c:v>
                </c:pt>
                <c:pt idx="1028">
                  <c:v>345.58631955988648</c:v>
                </c:pt>
                <c:pt idx="1029">
                  <c:v>466.11498415503127</c:v>
                </c:pt>
                <c:pt idx="1030">
                  <c:v>482.32137942788626</c:v>
                </c:pt>
                <c:pt idx="1031">
                  <c:v>423.94065308291658</c:v>
                </c:pt>
                <c:pt idx="1032">
                  <c:v>365.63376644861313</c:v>
                </c:pt>
                <c:pt idx="1033">
                  <c:v>333.61605299414668</c:v>
                </c:pt>
                <c:pt idx="1034">
                  <c:v>316.68301254123037</c:v>
                </c:pt>
                <c:pt idx="1035">
                  <c:v>284.84062506643238</c:v>
                </c:pt>
                <c:pt idx="1036">
                  <c:v>241.47653865626074</c:v>
                </c:pt>
                <c:pt idx="1037">
                  <c:v>212.88339314363526</c:v>
                </c:pt>
                <c:pt idx="1038">
                  <c:v>214.15010818013303</c:v>
                </c:pt>
                <c:pt idx="1039">
                  <c:v>238.19892211125318</c:v>
                </c:pt>
                <c:pt idx="1040">
                  <c:v>251.31259480862906</c:v>
                </c:pt>
                <c:pt idx="1041">
                  <c:v>242.02610711479315</c:v>
                </c:pt>
                <c:pt idx="1042">
                  <c:v>206.3260800617706</c:v>
                </c:pt>
                <c:pt idx="1043">
                  <c:v>155.06852852668797</c:v>
                </c:pt>
                <c:pt idx="1044">
                  <c:v>110.70249270922625</c:v>
                </c:pt>
                <c:pt idx="1045">
                  <c:v>88.385185326695904</c:v>
                </c:pt>
                <c:pt idx="1046">
                  <c:v>88.476791634412237</c:v>
                </c:pt>
                <c:pt idx="1047">
                  <c:v>92.410524247806606</c:v>
                </c:pt>
                <c:pt idx="1048">
                  <c:v>77.594950191817816</c:v>
                </c:pt>
                <c:pt idx="1049">
                  <c:v>39.910524247806663</c:v>
                </c:pt>
                <c:pt idx="1050">
                  <c:v>-13.320246222072115</c:v>
                </c:pt>
                <c:pt idx="1051">
                  <c:v>-55.998507292233839</c:v>
                </c:pt>
                <c:pt idx="1052">
                  <c:v>-83.886934205547433</c:v>
                </c:pt>
                <c:pt idx="1053">
                  <c:v>-115.7865734286586</c:v>
                </c:pt>
                <c:pt idx="1054">
                  <c:v>-162.89958514902349</c:v>
                </c:pt>
                <c:pt idx="1055">
                  <c:v>-225.45060848641458</c:v>
                </c:pt>
                <c:pt idx="1056">
                  <c:v>-295.79404401134997</c:v>
                </c:pt>
                <c:pt idx="1057">
                  <c:v>-336.35778533970466</c:v>
                </c:pt>
                <c:pt idx="1058">
                  <c:v>-305.18463524256367</c:v>
                </c:pt>
                <c:pt idx="1059">
                  <c:v>-269.45401497608441</c:v>
                </c:pt>
                <c:pt idx="1060">
                  <c:v>-229.60896280426346</c:v>
                </c:pt>
                <c:pt idx="1061">
                  <c:v>-121.71981943107868</c:v>
                </c:pt>
                <c:pt idx="1062">
                  <c:v>5.4719951098499777</c:v>
                </c:pt>
                <c:pt idx="1063">
                  <c:v>84.242881694674594</c:v>
                </c:pt>
                <c:pt idx="1064">
                  <c:v>185.64394110276265</c:v>
                </c:pt>
                <c:pt idx="1065">
                  <c:v>321.33311173564641</c:v>
                </c:pt>
                <c:pt idx="1066">
                  <c:v>348.90607321841458</c:v>
                </c:pt>
                <c:pt idx="1067">
                  <c:v>233.96950140520471</c:v>
                </c:pt>
                <c:pt idx="1068">
                  <c:v>125.71869944914467</c:v>
                </c:pt>
                <c:pt idx="1069">
                  <c:v>125.97765843443841</c:v>
                </c:pt>
                <c:pt idx="1070">
                  <c:v>194.01429633167407</c:v>
                </c:pt>
                <c:pt idx="1071">
                  <c:v>262.66245183273605</c:v>
                </c:pt>
                <c:pt idx="1072">
                  <c:v>305.48804565892146</c:v>
                </c:pt>
                <c:pt idx="1073">
                  <c:v>352.52340435022904</c:v>
                </c:pt>
                <c:pt idx="1074">
                  <c:v>411.49611368155195</c:v>
                </c:pt>
                <c:pt idx="1075">
                  <c:v>437.63609941861421</c:v>
                </c:pt>
                <c:pt idx="1076">
                  <c:v>404.03816412874522</c:v>
                </c:pt>
                <c:pt idx="1077">
                  <c:v>343.84495019181787</c:v>
                </c:pt>
                <c:pt idx="1078">
                  <c:v>290.54221197658654</c:v>
                </c:pt>
                <c:pt idx="1079">
                  <c:v>263.04036885446351</c:v>
                </c:pt>
                <c:pt idx="1080">
                  <c:v>224.18435280719859</c:v>
                </c:pt>
                <c:pt idx="1081">
                  <c:v>154.43645358802621</c:v>
                </c:pt>
                <c:pt idx="1082">
                  <c:v>83.621865215240575</c:v>
                </c:pt>
                <c:pt idx="1083">
                  <c:v>8.0780340128580193</c:v>
                </c:pt>
                <c:pt idx="1084">
                  <c:v>-34.883105948869698</c:v>
                </c:pt>
                <c:pt idx="1085">
                  <c:v>-2.7998727511358084</c:v>
                </c:pt>
                <c:pt idx="1086">
                  <c:v>56.484870051531459</c:v>
                </c:pt>
                <c:pt idx="1087">
                  <c:v>86.484870051531345</c:v>
                </c:pt>
                <c:pt idx="1088">
                  <c:v>90.336529653187682</c:v>
                </c:pt>
                <c:pt idx="1089">
                  <c:v>86.68836258749829</c:v>
                </c:pt>
                <c:pt idx="1090">
                  <c:v>82.938362587498503</c:v>
                </c:pt>
                <c:pt idx="1091">
                  <c:v>94.188362587498659</c:v>
                </c:pt>
                <c:pt idx="1092">
                  <c:v>131.99490138635559</c:v>
                </c:pt>
                <c:pt idx="1093">
                  <c:v>181.77796400506463</c:v>
                </c:pt>
                <c:pt idx="1094">
                  <c:v>194.71691738706153</c:v>
                </c:pt>
                <c:pt idx="1095">
                  <c:v>162.37186521524063</c:v>
                </c:pt>
                <c:pt idx="1096">
                  <c:v>121.89050887005028</c:v>
                </c:pt>
                <c:pt idx="1097">
                  <c:v>80.861681336740304</c:v>
                </c:pt>
                <c:pt idx="1098">
                  <c:v>27.920029733976783</c:v>
                </c:pt>
                <c:pt idx="1099">
                  <c:v>-33.388285139516029</c:v>
                </c:pt>
                <c:pt idx="1100">
                  <c:v>-43.013343479343789</c:v>
                </c:pt>
                <c:pt idx="1101">
                  <c:v>11.790368854463381</c:v>
                </c:pt>
                <c:pt idx="1102">
                  <c:v>78.782070846180616</c:v>
                </c:pt>
                <c:pt idx="1103">
                  <c:v>150.43836258749866</c:v>
                </c:pt>
                <c:pt idx="1104">
                  <c:v>215.63222359653327</c:v>
                </c:pt>
                <c:pt idx="1105">
                  <c:v>225.36171486048391</c:v>
                </c:pt>
                <c:pt idx="1106">
                  <c:v>170.8616813367405</c:v>
                </c:pt>
                <c:pt idx="1107">
                  <c:v>107.77935872051044</c:v>
                </c:pt>
                <c:pt idx="1108">
                  <c:v>51.417645824913173</c:v>
                </c:pt>
                <c:pt idx="1109">
                  <c:v>-2.0799702660233663</c:v>
                </c:pt>
                <c:pt idx="1110">
                  <c:v>3.8536126829285422E-2</c:v>
                </c:pt>
                <c:pt idx="1111">
                  <c:v>59.184352807198401</c:v>
                </c:pt>
                <c:pt idx="1112">
                  <c:v>138.04051905786275</c:v>
                </c:pt>
                <c:pt idx="1113">
                  <c:v>236.93645358802632</c:v>
                </c:pt>
                <c:pt idx="1114">
                  <c:v>292.42930186083527</c:v>
                </c:pt>
                <c:pt idx="1115">
                  <c:v>246.79850963851698</c:v>
                </c:pt>
                <c:pt idx="1116">
                  <c:v>158.46562310609141</c:v>
                </c:pt>
                <c:pt idx="1117">
                  <c:v>91.327281688966252</c:v>
                </c:pt>
                <c:pt idx="1118">
                  <c:v>34.595416910440846</c:v>
                </c:pt>
                <c:pt idx="1119">
                  <c:v>3.1664625096632193</c:v>
                </c:pt>
                <c:pt idx="1120">
                  <c:v>20.512468011081999</c:v>
                </c:pt>
                <c:pt idx="1121">
                  <c:v>45.954997841743207</c:v>
                </c:pt>
                <c:pt idx="1122">
                  <c:v>41.633433414697521</c:v>
                </c:pt>
                <c:pt idx="1123">
                  <c:v>-4.2720563705604206</c:v>
                </c:pt>
                <c:pt idx="1124">
                  <c:v>-84.909388975227628</c:v>
                </c:pt>
                <c:pt idx="1125">
                  <c:v>-193.01334347934409</c:v>
                </c:pt>
                <c:pt idx="1126">
                  <c:v>-287.54122573726829</c:v>
                </c:pt>
                <c:pt idx="1127">
                  <c:v>-322.42391993822923</c:v>
                </c:pt>
                <c:pt idx="1128">
                  <c:v>-319.31972271369477</c:v>
                </c:pt>
                <c:pt idx="1129">
                  <c:v>-270.58996794034795</c:v>
                </c:pt>
                <c:pt idx="1130">
                  <c:v>-205.66889783505684</c:v>
                </c:pt>
                <c:pt idx="1131">
                  <c:v>-177.64515009130054</c:v>
                </c:pt>
                <c:pt idx="1132">
                  <c:v>-175.57968349061662</c:v>
                </c:pt>
                <c:pt idx="1133">
                  <c:v>-195.89383736162875</c:v>
                </c:pt>
                <c:pt idx="1134">
                  <c:v>-212.44135129784286</c:v>
                </c:pt>
                <c:pt idx="1135">
                  <c:v>-195.0142261142837</c:v>
                </c:pt>
                <c:pt idx="1136">
                  <c:v>-124.72336235599964</c:v>
                </c:pt>
                <c:pt idx="1137">
                  <c:v>-23.928620572113758</c:v>
                </c:pt>
                <c:pt idx="1138">
                  <c:v>43.471539819098332</c:v>
                </c:pt>
                <c:pt idx="1139">
                  <c:v>69.746239722314087</c:v>
                </c:pt>
                <c:pt idx="1140">
                  <c:v>84.821379427886257</c:v>
                </c:pt>
                <c:pt idx="1141">
                  <c:v>122.45007892358953</c:v>
                </c:pt>
                <c:pt idx="1142">
                  <c:v>205.30497753295322</c:v>
                </c:pt>
                <c:pt idx="1143">
                  <c:v>284.88567427794715</c:v>
                </c:pt>
                <c:pt idx="1144">
                  <c:v>256.11148280806628</c:v>
                </c:pt>
                <c:pt idx="1145">
                  <c:v>144.38376644861319</c:v>
                </c:pt>
                <c:pt idx="1146">
                  <c:v>-5.4456742197072998</c:v>
                </c:pt>
                <c:pt idx="1147">
                  <c:v>-220.06017083225981</c:v>
                </c:pt>
                <c:pt idx="1148">
                  <c:v>-278.15209028154032</c:v>
                </c:pt>
                <c:pt idx="1149">
                  <c:v>-147.87552646722332</c:v>
                </c:pt>
                <c:pt idx="1150">
                  <c:v>-13.278004890150029</c:v>
                </c:pt>
                <c:pt idx="1151">
                  <c:v>54.221995109850006</c:v>
                </c:pt>
                <c:pt idx="1152">
                  <c:v>125.47199510985001</c:v>
                </c:pt>
                <c:pt idx="1153">
                  <c:v>309.64848010537582</c:v>
                </c:pt>
                <c:pt idx="1154">
                  <c:v>476.03713466406515</c:v>
                </c:pt>
                <c:pt idx="1155">
                  <c:v>470.93406527192082</c:v>
                </c:pt>
                <c:pt idx="1156">
                  <c:v>386.92031650938316</c:v>
                </c:pt>
                <c:pt idx="1157">
                  <c:v>377.87510787011831</c:v>
                </c:pt>
                <c:pt idx="1158">
                  <c:v>425.62069711178833</c:v>
                </c:pt>
                <c:pt idx="1159">
                  <c:v>470.54812270214609</c:v>
                </c:pt>
                <c:pt idx="1160">
                  <c:v>463.69773879600285</c:v>
                </c:pt>
                <c:pt idx="1161">
                  <c:v>411.80904837329325</c:v>
                </c:pt>
                <c:pt idx="1162">
                  <c:v>370.67783321382836</c:v>
                </c:pt>
                <c:pt idx="1163">
                  <c:v>355.75337155715403</c:v>
                </c:pt>
                <c:pt idx="1164">
                  <c:v>348.34052318830749</c:v>
                </c:pt>
                <c:pt idx="1165">
                  <c:v>341.02136111902627</c:v>
                </c:pt>
                <c:pt idx="1166">
                  <c:v>269.90401257189291</c:v>
                </c:pt>
                <c:pt idx="1167">
                  <c:v>200.4084856971574</c:v>
                </c:pt>
                <c:pt idx="1168">
                  <c:v>220.81805919427666</c:v>
                </c:pt>
                <c:pt idx="1169">
                  <c:v>238.29628281692698</c:v>
                </c:pt>
                <c:pt idx="1170">
                  <c:v>229.31668058725575</c:v>
                </c:pt>
                <c:pt idx="1171">
                  <c:v>223.99928536825996</c:v>
                </c:pt>
                <c:pt idx="1172">
                  <c:v>214.83577719254055</c:v>
                </c:pt>
                <c:pt idx="1173">
                  <c:v>205.42561664997157</c:v>
                </c:pt>
                <c:pt idx="1174">
                  <c:v>199.6499298934142</c:v>
                </c:pt>
                <c:pt idx="1175">
                  <c:v>190.00247694731962</c:v>
                </c:pt>
                <c:pt idx="1176">
                  <c:v>180.07925174847901</c:v>
                </c:pt>
                <c:pt idx="1177">
                  <c:v>177.52039374776888</c:v>
                </c:pt>
                <c:pt idx="1178">
                  <c:v>186.22262903692445</c:v>
                </c:pt>
                <c:pt idx="1179">
                  <c:v>195.24102308724207</c:v>
                </c:pt>
                <c:pt idx="1180">
                  <c:v>196.77675040297413</c:v>
                </c:pt>
                <c:pt idx="1181">
                  <c:v>194.57981098412102</c:v>
                </c:pt>
                <c:pt idx="1182">
                  <c:v>184.74238544908263</c:v>
                </c:pt>
                <c:pt idx="1183">
                  <c:v>174.60076110601773</c:v>
                </c:pt>
                <c:pt idx="1184">
                  <c:v>168.05755735690261</c:v>
                </c:pt>
                <c:pt idx="1185">
                  <c:v>157.60965421396253</c:v>
                </c:pt>
                <c:pt idx="1186">
                  <c:v>139.34299232004821</c:v>
                </c:pt>
                <c:pt idx="1187">
                  <c:v>128.09299232004832</c:v>
                </c:pt>
                <c:pt idx="1188">
                  <c:v>128.09299232004832</c:v>
                </c:pt>
                <c:pt idx="1189">
                  <c:v>128.09299232004832</c:v>
                </c:pt>
                <c:pt idx="1190">
                  <c:v>128.09299232004832</c:v>
                </c:pt>
                <c:pt idx="1191">
                  <c:v>128.09299232004832</c:v>
                </c:pt>
                <c:pt idx="1192">
                  <c:v>128.09299232004832</c:v>
                </c:pt>
                <c:pt idx="1193">
                  <c:v>128.09299232004832</c:v>
                </c:pt>
                <c:pt idx="1194">
                  <c:v>128.09299232004832</c:v>
                </c:pt>
                <c:pt idx="1195">
                  <c:v>131.84299232004861</c:v>
                </c:pt>
                <c:pt idx="1196">
                  <c:v>132.00445168738548</c:v>
                </c:pt>
                <c:pt idx="1197">
                  <c:v>132.00445168738497</c:v>
                </c:pt>
                <c:pt idx="1198">
                  <c:v>147.16608438737615</c:v>
                </c:pt>
                <c:pt idx="1199">
                  <c:v>162.81434851388181</c:v>
                </c:pt>
                <c:pt idx="1200">
                  <c:v>178.62857865673152</c:v>
                </c:pt>
                <c:pt idx="1201">
                  <c:v>191.19036018330706</c:v>
                </c:pt>
                <c:pt idx="1202">
                  <c:v>185.01323499974853</c:v>
                </c:pt>
                <c:pt idx="1203">
                  <c:v>171.01267108355319</c:v>
                </c:pt>
                <c:pt idx="1204">
                  <c:v>156.68242845917246</c:v>
                </c:pt>
                <c:pt idx="1205">
                  <c:v>145.7683471429072</c:v>
                </c:pt>
                <c:pt idx="1206">
                  <c:v>142.18656648375594</c:v>
                </c:pt>
                <c:pt idx="1207">
                  <c:v>142.35495915725863</c:v>
                </c:pt>
                <c:pt idx="1208">
                  <c:v>142.5235251634154</c:v>
                </c:pt>
                <c:pt idx="1209">
                  <c:v>138.94226450222664</c:v>
                </c:pt>
                <c:pt idx="1210">
                  <c:v>135.19226450222629</c:v>
                </c:pt>
                <c:pt idx="1211">
                  <c:v>135.19226450222629</c:v>
                </c:pt>
                <c:pt idx="1212">
                  <c:v>131.44226450222601</c:v>
                </c:pt>
                <c:pt idx="1213">
                  <c:v>131.273525163415</c:v>
                </c:pt>
                <c:pt idx="1214">
                  <c:v>135.02352516341531</c:v>
                </c:pt>
                <c:pt idx="1215">
                  <c:v>135.02352516341531</c:v>
                </c:pt>
                <c:pt idx="1216">
                  <c:v>131.27352516341551</c:v>
                </c:pt>
                <c:pt idx="1217">
                  <c:v>127.35495915725839</c:v>
                </c:pt>
                <c:pt idx="1218">
                  <c:v>127.18656648375573</c:v>
                </c:pt>
                <c:pt idx="1219">
                  <c:v>127.01834714290771</c:v>
                </c:pt>
                <c:pt idx="1220">
                  <c:v>123.10030113471304</c:v>
                </c:pt>
                <c:pt idx="1221">
                  <c:v>115.26472911628659</c:v>
                </c:pt>
                <c:pt idx="1222">
                  <c:v>111.01267108355287</c:v>
                </c:pt>
                <c:pt idx="1223">
                  <c:v>106.76217304470697</c:v>
                </c:pt>
                <c:pt idx="1224">
                  <c:v>109.84726898340388</c:v>
                </c:pt>
                <c:pt idx="1225">
                  <c:v>117.01585694867663</c:v>
                </c:pt>
                <c:pt idx="1226">
                  <c:v>120.43513824456669</c:v>
                </c:pt>
                <c:pt idx="1227">
                  <c:v>120.27003889149277</c:v>
                </c:pt>
                <c:pt idx="1228">
                  <c:v>119.94036018330742</c:v>
                </c:pt>
                <c:pt idx="1229">
                  <c:v>119.77578082819592</c:v>
                </c:pt>
                <c:pt idx="1230">
                  <c:v>115.69714211593514</c:v>
                </c:pt>
                <c:pt idx="1231">
                  <c:v>119.11919673429152</c:v>
                </c:pt>
                <c:pt idx="1232">
                  <c:v>126.45548404245088</c:v>
                </c:pt>
                <c:pt idx="1233">
                  <c:v>126.45548404245035</c:v>
                </c:pt>
                <c:pt idx="1234">
                  <c:v>126.29194468326376</c:v>
                </c:pt>
                <c:pt idx="1235">
                  <c:v>122.54194468326396</c:v>
                </c:pt>
                <c:pt idx="1236">
                  <c:v>114.71538596285365</c:v>
                </c:pt>
                <c:pt idx="1237">
                  <c:v>103.13952057305961</c:v>
                </c:pt>
                <c:pt idx="1238">
                  <c:v>87.327890420020992</c:v>
                </c:pt>
                <c:pt idx="1239">
                  <c:v>75.109654213962443</c:v>
                </c:pt>
                <c:pt idx="1240">
                  <c:v>70.078379234516689</c:v>
                </c:pt>
                <c:pt idx="1241">
                  <c:v>72.716363591843873</c:v>
                </c:pt>
                <c:pt idx="1242">
                  <c:v>75.362841249224715</c:v>
                </c:pt>
                <c:pt idx="1243">
                  <c:v>74.423724929062615</c:v>
                </c:pt>
                <c:pt idx="1244">
                  <c:v>73.335975857970425</c:v>
                </c:pt>
                <c:pt idx="1245">
                  <c:v>76.160379484831481</c:v>
                </c:pt>
                <c:pt idx="1246">
                  <c:v>71.491023087242183</c:v>
                </c:pt>
                <c:pt idx="1247">
                  <c:v>66.676327259151634</c:v>
                </c:pt>
                <c:pt idx="1248">
                  <c:v>65.620124731113435</c:v>
                </c:pt>
                <c:pt idx="1249">
                  <c:v>64.572415503128965</c:v>
                </c:pt>
                <c:pt idx="1250">
                  <c:v>67.283199575197926</c:v>
                </c:pt>
                <c:pt idx="1251">
                  <c:v>70.149203039053987</c:v>
                </c:pt>
                <c:pt idx="1252">
                  <c:v>69.271446478459481</c:v>
                </c:pt>
                <c:pt idx="1253">
                  <c:v>68.399929893414736</c:v>
                </c:pt>
                <c:pt idx="1254">
                  <c:v>67.534653283918232</c:v>
                </c:pt>
                <c:pt idx="1255">
                  <c:v>66.675616649971488</c:v>
                </c:pt>
                <c:pt idx="1256">
                  <c:v>65.822819991573994</c:v>
                </c:pt>
                <c:pt idx="1257">
                  <c:v>64.97626330872572</c:v>
                </c:pt>
                <c:pt idx="1258">
                  <c:v>64.135946601427264</c:v>
                </c:pt>
                <c:pt idx="1259">
                  <c:v>67.051869869677304</c:v>
                </c:pt>
                <c:pt idx="1260">
                  <c:v>73.8615725745411</c:v>
                </c:pt>
                <c:pt idx="1261">
                  <c:v>80.812454726207193</c:v>
                </c:pt>
                <c:pt idx="1262">
                  <c:v>95.402436332825431</c:v>
                </c:pt>
                <c:pt idx="1263">
                  <c:v>110.40243633282512</c:v>
                </c:pt>
                <c:pt idx="1264">
                  <c:v>121.78893579796487</c:v>
                </c:pt>
                <c:pt idx="1265">
                  <c:v>129.69947418930991</c:v>
                </c:pt>
                <c:pt idx="1266">
                  <c:v>126.36157257454131</c:v>
                </c:pt>
                <c:pt idx="1267">
                  <c:v>122.88717149463285</c:v>
                </c:pt>
                <c:pt idx="1268">
                  <c:v>115.66346374534173</c:v>
                </c:pt>
                <c:pt idx="1269">
                  <c:v>100.66346374534152</c:v>
                </c:pt>
                <c:pt idx="1270">
                  <c:v>89.137171494633179</c:v>
                </c:pt>
                <c:pt idx="1271">
                  <c:v>81.224033113476992</c:v>
                </c:pt>
                <c:pt idx="1272">
                  <c:v>76.925608595759286</c:v>
                </c:pt>
                <c:pt idx="1273">
                  <c:v>80.129957400507976</c:v>
                </c:pt>
                <c:pt idx="1274">
                  <c:v>83.472538996938511</c:v>
                </c:pt>
                <c:pt idx="1275">
                  <c:v>86.816680587255831</c:v>
                </c:pt>
                <c:pt idx="1276">
                  <c:v>97.796974977404801</c:v>
                </c:pt>
                <c:pt idx="1277">
                  <c:v>109.04697497740469</c:v>
                </c:pt>
                <c:pt idx="1278">
                  <c:v>112.93174111600341</c:v>
                </c:pt>
                <c:pt idx="1279">
                  <c:v>116.81668058725573</c:v>
                </c:pt>
                <c:pt idx="1280">
                  <c:v>120.83707952772301</c:v>
                </c:pt>
                <c:pt idx="1281">
                  <c:v>113.60817179880752</c:v>
                </c:pt>
                <c:pt idx="1282">
                  <c:v>109.85817179880775</c:v>
                </c:pt>
                <c:pt idx="1283">
                  <c:v>109.993977933331</c:v>
                </c:pt>
                <c:pt idx="1284">
                  <c:v>106.24397793333068</c:v>
                </c:pt>
                <c:pt idx="1285">
                  <c:v>98.743977933330569</c:v>
                </c:pt>
                <c:pt idx="1286">
                  <c:v>90.972538996938084</c:v>
                </c:pt>
                <c:pt idx="1287">
                  <c:v>86.951793391162511</c:v>
                </c:pt>
                <c:pt idx="1288">
                  <c:v>79.046974977404801</c:v>
                </c:pt>
                <c:pt idx="1289">
                  <c:v>74.759643749552936</c:v>
                </c:pt>
                <c:pt idx="1290">
                  <c:v>77.975085844166969</c:v>
                </c:pt>
                <c:pt idx="1291">
                  <c:v>77.57598740799618</c:v>
                </c:pt>
                <c:pt idx="1292">
                  <c:v>69.546282816926961</c:v>
                </c:pt>
                <c:pt idx="1293">
                  <c:v>65.138052062807844</c:v>
                </c:pt>
                <c:pt idx="1294">
                  <c:v>64.484154625042677</c:v>
                </c:pt>
                <c:pt idx="1295">
                  <c:v>71.334590503631262</c:v>
                </c:pt>
                <c:pt idx="1296">
                  <c:v>85.946932022633803</c:v>
                </c:pt>
                <c:pt idx="1297">
                  <c:v>100.81805919427659</c:v>
                </c:pt>
                <c:pt idx="1298">
                  <c:v>112.1969320226339</c:v>
                </c:pt>
                <c:pt idx="1299">
                  <c:v>119.95519767731129</c:v>
                </c:pt>
                <c:pt idx="1300">
                  <c:v>120.34389615423335</c:v>
                </c:pt>
                <c:pt idx="1301">
                  <c:v>116.85389513545175</c:v>
                </c:pt>
                <c:pt idx="1302">
                  <c:v>117.11458744728762</c:v>
                </c:pt>
                <c:pt idx="1303">
                  <c:v>121.12597308973933</c:v>
                </c:pt>
                <c:pt idx="1304">
                  <c:v>117.7693515483235</c:v>
                </c:pt>
                <c:pt idx="1305">
                  <c:v>110.40082436649303</c:v>
                </c:pt>
                <c:pt idx="1306">
                  <c:v>106.78247051731645</c:v>
                </c:pt>
                <c:pt idx="1307">
                  <c:v>103.03247051731668</c:v>
                </c:pt>
                <c:pt idx="1308">
                  <c:v>99.282470517316881</c:v>
                </c:pt>
                <c:pt idx="1309">
                  <c:v>99.15082436649314</c:v>
                </c:pt>
                <c:pt idx="1310">
                  <c:v>99.1508243664926</c:v>
                </c:pt>
                <c:pt idx="1311">
                  <c:v>95.269351548323186</c:v>
                </c:pt>
                <c:pt idx="1312">
                  <c:v>91.388052062807944</c:v>
                </c:pt>
                <c:pt idx="1313">
                  <c:v>83.625973089739333</c:v>
                </c:pt>
                <c:pt idx="1314">
                  <c:v>83.234154625042677</c:v>
                </c:pt>
                <c:pt idx="1315">
                  <c:v>82.973808978515621</c:v>
                </c:pt>
                <c:pt idx="1316">
                  <c:v>67.584590503630949</c:v>
                </c:pt>
                <c:pt idx="1317">
                  <c:v>63.060833535524161</c:v>
                </c:pt>
                <c:pt idx="1318">
                  <c:v>70.048462209869186</c:v>
                </c:pt>
                <c:pt idx="1319">
                  <c:v>92.038864206680216</c:v>
                </c:pt>
                <c:pt idx="1320">
                  <c:v>126.04331654296654</c:v>
                </c:pt>
                <c:pt idx="1321">
                  <c:v>152.93248070512936</c:v>
                </c:pt>
                <c:pt idx="1322">
                  <c:v>180.34389615423311</c:v>
                </c:pt>
                <c:pt idx="1323">
                  <c:v>208.16429000079449</c:v>
                </c:pt>
                <c:pt idx="1324">
                  <c:v>221.54697497740523</c:v>
                </c:pt>
                <c:pt idx="1325">
                  <c:v>204.83666698506579</c:v>
                </c:pt>
                <c:pt idx="1326">
                  <c:v>168.85722769356011</c:v>
                </c:pt>
                <c:pt idx="1327">
                  <c:v>135.80532495813276</c:v>
                </c:pt>
                <c:pt idx="1328">
                  <c:v>117.33577719254073</c:v>
                </c:pt>
                <c:pt idx="1329">
                  <c:v>109.83577719254063</c:v>
                </c:pt>
                <c:pt idx="1330">
                  <c:v>109.83577719254063</c:v>
                </c:pt>
                <c:pt idx="1331">
                  <c:v>109.83577719254063</c:v>
                </c:pt>
                <c:pt idx="1332">
                  <c:v>106.08577719254085</c:v>
                </c:pt>
                <c:pt idx="1333">
                  <c:v>94.695464409009389</c:v>
                </c:pt>
                <c:pt idx="1334">
                  <c:v>86.77556605434097</c:v>
                </c:pt>
                <c:pt idx="1335">
                  <c:v>86.357227693560532</c:v>
                </c:pt>
                <c:pt idx="1336">
                  <c:v>93.440449326666993</c:v>
                </c:pt>
                <c:pt idx="1337">
                  <c:v>100.80186986967698</c:v>
                </c:pt>
                <c:pt idx="1338">
                  <c:v>104.4134637453413</c:v>
                </c:pt>
                <c:pt idx="1339">
                  <c:v>108.16346374534163</c:v>
                </c:pt>
                <c:pt idx="1340">
                  <c:v>111.91346374534194</c:v>
                </c:pt>
                <c:pt idx="1341">
                  <c:v>115.8018698696772</c:v>
                </c:pt>
                <c:pt idx="1342">
                  <c:v>127.19044932666667</c:v>
                </c:pt>
                <c:pt idx="1343">
                  <c:v>138.99650048116644</c:v>
                </c:pt>
                <c:pt idx="1344">
                  <c:v>139.55532495813256</c:v>
                </c:pt>
                <c:pt idx="1345">
                  <c:v>136.36692275756531</c:v>
                </c:pt>
                <c:pt idx="1346">
                  <c:v>125.53994110000777</c:v>
                </c:pt>
                <c:pt idx="1347">
                  <c:v>114.43129387946379</c:v>
                </c:pt>
                <c:pt idx="1348">
                  <c:v>103.18129387946442</c:v>
                </c:pt>
                <c:pt idx="1349">
                  <c:v>76.64876165320662</c:v>
                </c:pt>
                <c:pt idx="1350">
                  <c:v>41.915358839909494</c:v>
                </c:pt>
                <c:pt idx="1351">
                  <c:v>14.137171494633172</c:v>
                </c:pt>
                <c:pt idx="1352">
                  <c:v>0.97253899693839685</c:v>
                </c:pt>
                <c:pt idx="1353">
                  <c:v>-4.6581203005442049</c:v>
                </c:pt>
                <c:pt idx="1354">
                  <c:v>-10.38541255271258</c:v>
                </c:pt>
                <c:pt idx="1355">
                  <c:v>-19.823704957698467</c:v>
                </c:pt>
                <c:pt idx="1356">
                  <c:v>-36.973289868087733</c:v>
                </c:pt>
                <c:pt idx="1357">
                  <c:v>-50.566487353158053</c:v>
                </c:pt>
                <c:pt idx="1358">
                  <c:v>-60.465411286537005</c:v>
                </c:pt>
                <c:pt idx="1359">
                  <c:v>-74.159661708974397</c:v>
                </c:pt>
                <c:pt idx="1360">
                  <c:v>-80.498991562931437</c:v>
                </c:pt>
                <c:pt idx="1361">
                  <c:v>-49.139942194219131</c:v>
                </c:pt>
                <c:pt idx="1362">
                  <c:v>16.882223596533123</c:v>
                </c:pt>
                <c:pt idx="1363">
                  <c:v>91.466225226583134</c:v>
                </c:pt>
                <c:pt idx="1364">
                  <c:v>159.5912627774332</c:v>
                </c:pt>
                <c:pt idx="1365">
                  <c:v>168.57395030099673</c:v>
                </c:pt>
                <c:pt idx="1366">
                  <c:v>120.68645358802651</c:v>
                </c:pt>
                <c:pt idx="1367">
                  <c:v>60.79504649584856</c:v>
                </c:pt>
                <c:pt idx="1368">
                  <c:v>-15.068843452414271</c:v>
                </c:pt>
                <c:pt idx="1369">
                  <c:v>-47.076122253749986</c:v>
                </c:pt>
                <c:pt idx="1370">
                  <c:v>3.2070846180559442E-2</c:v>
                </c:pt>
                <c:pt idx="1371">
                  <c:v>59.427833213828237</c:v>
                </c:pt>
                <c:pt idx="1372">
                  <c:v>81.927833213828293</c:v>
                </c:pt>
                <c:pt idx="1373">
                  <c:v>63.177833213828293</c:v>
                </c:pt>
                <c:pt idx="1374">
                  <c:v>21.429068501523876</c:v>
                </c:pt>
                <c:pt idx="1375">
                  <c:v>-32.152960591981682</c:v>
                </c:pt>
                <c:pt idx="1376">
                  <c:v>-123.9725201288778</c:v>
                </c:pt>
                <c:pt idx="1377">
                  <c:v>-254.66054097025471</c:v>
                </c:pt>
                <c:pt idx="1378">
                  <c:v>-326.58390363772918</c:v>
                </c:pt>
                <c:pt idx="1379">
                  <c:v>-330.52037487970836</c:v>
                </c:pt>
                <c:pt idx="1380">
                  <c:v>-333.96995469619168</c:v>
                </c:pt>
                <c:pt idx="1381">
                  <c:v>-224.4326430871792</c:v>
                </c:pt>
                <c:pt idx="1382">
                  <c:v>48.183154690417382</c:v>
                </c:pt>
                <c:pt idx="1383">
                  <c:v>270.41421751288271</c:v>
                </c:pt>
                <c:pt idx="1384">
                  <c:v>298.60484990869958</c:v>
                </c:pt>
                <c:pt idx="1385">
                  <c:v>206.45774362791332</c:v>
                </c:pt>
                <c:pt idx="1386">
                  <c:v>139.64700092712408</c:v>
                </c:pt>
                <c:pt idx="1387">
                  <c:v>166.47653865626052</c:v>
                </c:pt>
                <c:pt idx="1388">
                  <c:v>250.17773394949126</c:v>
                </c:pt>
                <c:pt idx="1389">
                  <c:v>334.8781053275456</c:v>
                </c:pt>
                <c:pt idx="1390">
                  <c:v>360.46342657134153</c:v>
                </c:pt>
                <c:pt idx="1391">
                  <c:v>311.06426108768318</c:v>
                </c:pt>
                <c:pt idx="1392">
                  <c:v>230.88518532669576</c:v>
                </c:pt>
                <c:pt idx="1393">
                  <c:v>157.27747987112247</c:v>
                </c:pt>
                <c:pt idx="1394">
                  <c:v>101.59531764610421</c:v>
                </c:pt>
                <c:pt idx="1395">
                  <c:v>71.59531764610432</c:v>
                </c:pt>
                <c:pt idx="1396">
                  <c:v>48.905345057160439</c:v>
                </c:pt>
                <c:pt idx="1397">
                  <c:v>22.089587274028339</c:v>
                </c:pt>
                <c:pt idx="1398">
                  <c:v>2.5026505534851751</c:v>
                </c:pt>
                <c:pt idx="1399">
                  <c:v>-17.251205513000428</c:v>
                </c:pt>
                <c:pt idx="1400">
                  <c:v>-37.248507292233825</c:v>
                </c:pt>
                <c:pt idx="1401">
                  <c:v>-49.882395202934319</c:v>
                </c:pt>
                <c:pt idx="1402">
                  <c:v>-73.804156298565317</c:v>
                </c:pt>
                <c:pt idx="1403">
                  <c:v>-139.31972271369483</c:v>
                </c:pt>
                <c:pt idx="1404">
                  <c:v>-258.13331266851185</c:v>
                </c:pt>
                <c:pt idx="1405">
                  <c:v>-332.97987857571059</c:v>
                </c:pt>
                <c:pt idx="1406">
                  <c:v>-272.33955305741398</c:v>
                </c:pt>
                <c:pt idx="1407">
                  <c:v>-101.67410586889353</c:v>
                </c:pt>
                <c:pt idx="1408">
                  <c:v>47.995262093323305</c:v>
                </c:pt>
                <c:pt idx="1409">
                  <c:v>81.933154690417467</c:v>
                </c:pt>
                <c:pt idx="1410">
                  <c:v>63.278140984889248</c:v>
                </c:pt>
                <c:pt idx="1411">
                  <c:v>44.48056117132635</c:v>
                </c:pt>
                <c:pt idx="1412">
                  <c:v>33.088861726562101</c:v>
                </c:pt>
                <c:pt idx="1413">
                  <c:v>47.902355790701137</c:v>
                </c:pt>
                <c:pt idx="1414">
                  <c:v>115.44872227568516</c:v>
                </c:pt>
                <c:pt idx="1415">
                  <c:v>221.11605299414668</c:v>
                </c:pt>
                <c:pt idx="1416">
                  <c:v>308.85645382081947</c:v>
                </c:pt>
                <c:pt idx="1417">
                  <c:v>337.21963887383839</c:v>
                </c:pt>
                <c:pt idx="1418">
                  <c:v>294.50346992486408</c:v>
                </c:pt>
                <c:pt idx="1419">
                  <c:v>191.22162985908471</c:v>
                </c:pt>
                <c:pt idx="1420">
                  <c:v>68.044320948382406</c:v>
                </c:pt>
                <c:pt idx="1421">
                  <c:v>-60.028370140915641</c:v>
                </c:pt>
                <c:pt idx="1422">
                  <c:v>-144.31300314800097</c:v>
                </c:pt>
                <c:pt idx="1423">
                  <c:v>-86.226595649770914</c:v>
                </c:pt>
                <c:pt idx="1424">
                  <c:v>36.920206713801733</c:v>
                </c:pt>
                <c:pt idx="1425">
                  <c:v>138.34934601186131</c:v>
                </c:pt>
                <c:pt idx="1426">
                  <c:v>248.14393525207112</c:v>
                </c:pt>
                <c:pt idx="1427">
                  <c:v>272.74611368155183</c:v>
                </c:pt>
                <c:pt idx="1428">
                  <c:v>180.61668733148827</c:v>
                </c:pt>
                <c:pt idx="1429">
                  <c:v>72.378105327545626</c:v>
                </c:pt>
                <c:pt idx="1430">
                  <c:v>-21.81077295275162</c:v>
                </c:pt>
                <c:pt idx="1431">
                  <c:v>-131.83996794034783</c:v>
                </c:pt>
                <c:pt idx="1432">
                  <c:v>-265.41652549062036</c:v>
                </c:pt>
                <c:pt idx="1433">
                  <c:v>-336.03538660299341</c:v>
                </c:pt>
                <c:pt idx="1434">
                  <c:v>-342.41735628987078</c:v>
                </c:pt>
                <c:pt idx="1435">
                  <c:v>-202.09822774433366</c:v>
                </c:pt>
                <c:pt idx="1436">
                  <c:v>22.385674277946993</c:v>
                </c:pt>
                <c:pt idx="1437">
                  <c:v>131.33743348737283</c:v>
                </c:pt>
                <c:pt idx="1438">
                  <c:v>143.08247154761335</c:v>
                </c:pt>
                <c:pt idx="1439">
                  <c:v>94.668650230329177</c:v>
                </c:pt>
                <c:pt idx="1440">
                  <c:v>34.706870080568279</c:v>
                </c:pt>
                <c:pt idx="1441">
                  <c:v>-36.807028885368709</c:v>
                </c:pt>
                <c:pt idx="1442">
                  <c:v>-59.946626379166744</c:v>
                </c:pt>
                <c:pt idx="1443">
                  <c:v>-4.1236313726551401</c:v>
                </c:pt>
                <c:pt idx="1444">
                  <c:v>55.781988997162507</c:v>
                </c:pt>
                <c:pt idx="1445">
                  <c:v>74.626368627344903</c:v>
                </c:pt>
                <c:pt idx="1446">
                  <c:v>40.940155044070494</c:v>
                </c:pt>
                <c:pt idx="1447">
                  <c:v>-75.499124214256668</c:v>
                </c:pt>
                <c:pt idx="1448">
                  <c:v>-245.0760076408593</c:v>
                </c:pt>
                <c:pt idx="1449">
                  <c:v>-336.17658332835833</c:v>
                </c:pt>
                <c:pt idx="1450">
                  <c:v>-273.09261405191376</c:v>
                </c:pt>
                <c:pt idx="1451">
                  <c:v>-119.5135200489015</c:v>
                </c:pt>
                <c:pt idx="1452">
                  <c:v>7.9740000000000038</c:v>
                </c:pt>
                <c:pt idx="1453">
                  <c:v>52.974000000000004</c:v>
                </c:pt>
                <c:pt idx="1454">
                  <c:v>52.974000000000004</c:v>
                </c:pt>
                <c:pt idx="1455">
                  <c:v>52.974000000000004</c:v>
                </c:pt>
                <c:pt idx="1456">
                  <c:v>52.974000000000004</c:v>
                </c:pt>
                <c:pt idx="1457">
                  <c:v>52.974000000000004</c:v>
                </c:pt>
                <c:pt idx="1458">
                  <c:v>52.974000000000004</c:v>
                </c:pt>
                <c:pt idx="1459">
                  <c:v>52.974000000000004</c:v>
                </c:pt>
                <c:pt idx="1460">
                  <c:v>52.974000000000004</c:v>
                </c:pt>
                <c:pt idx="1461">
                  <c:v>52.974000000000004</c:v>
                </c:pt>
                <c:pt idx="1462">
                  <c:v>52.974000000000004</c:v>
                </c:pt>
                <c:pt idx="1463">
                  <c:v>52.974000000000004</c:v>
                </c:pt>
                <c:pt idx="1464">
                  <c:v>52.974000000000004</c:v>
                </c:pt>
                <c:pt idx="1465">
                  <c:v>52.974000000000004</c:v>
                </c:pt>
                <c:pt idx="1466">
                  <c:v>52.974000000000004</c:v>
                </c:pt>
                <c:pt idx="1467">
                  <c:v>52.974000000000004</c:v>
                </c:pt>
                <c:pt idx="1468">
                  <c:v>52.974000000000004</c:v>
                </c:pt>
                <c:pt idx="1469">
                  <c:v>52.974000000000004</c:v>
                </c:pt>
                <c:pt idx="1470">
                  <c:v>52.974000000000004</c:v>
                </c:pt>
                <c:pt idx="1471">
                  <c:v>52.974000000000004</c:v>
                </c:pt>
                <c:pt idx="1472">
                  <c:v>52.974000000000004</c:v>
                </c:pt>
                <c:pt idx="1473">
                  <c:v>52.974000000000004</c:v>
                </c:pt>
                <c:pt idx="1474">
                  <c:v>52.974000000000004</c:v>
                </c:pt>
                <c:pt idx="1475">
                  <c:v>52.974000000000004</c:v>
                </c:pt>
                <c:pt idx="1476">
                  <c:v>52.974000000000004</c:v>
                </c:pt>
                <c:pt idx="1477">
                  <c:v>52.974000000000004</c:v>
                </c:pt>
                <c:pt idx="1478">
                  <c:v>135.47399999999999</c:v>
                </c:pt>
                <c:pt idx="1479">
                  <c:v>218.01594650230328</c:v>
                </c:pt>
                <c:pt idx="1480">
                  <c:v>206.89178600921315</c:v>
                </c:pt>
                <c:pt idx="1481">
                  <c:v>184.56797865215242</c:v>
                </c:pt>
                <c:pt idx="1482">
                  <c:v>162.26488454726206</c:v>
                </c:pt>
                <c:pt idx="1483">
                  <c:v>147.45754379234518</c:v>
                </c:pt>
                <c:pt idx="1484">
                  <c:v>140.16138299362069</c:v>
                </c:pt>
                <c:pt idx="1485">
                  <c:v>147.87016217553932</c:v>
                </c:pt>
                <c:pt idx="1486">
                  <c:v>174.41621434882035</c:v>
                </c:pt>
                <c:pt idx="1487">
                  <c:v>208.59677266171866</c:v>
                </c:pt>
                <c:pt idx="1488">
                  <c:v>246.72865685240731</c:v>
                </c:pt>
                <c:pt idx="1489">
                  <c:v>285.1216666865667</c:v>
                </c:pt>
                <c:pt idx="1490">
                  <c:v>316.34860187893781</c:v>
                </c:pt>
                <c:pt idx="1491">
                  <c:v>336.65235579070105</c:v>
                </c:pt>
                <c:pt idx="1492">
                  <c:v>338.53613507595816</c:v>
                </c:pt>
                <c:pt idx="1493">
                  <c:v>325.55164717836584</c:v>
                </c:pt>
                <c:pt idx="1494">
                  <c:v>308.91145224462889</c:v>
                </c:pt>
                <c:pt idx="1495">
                  <c:v>284.75973068939118</c:v>
                </c:pt>
                <c:pt idx="1496">
                  <c:v>260.4729829965741</c:v>
                </c:pt>
                <c:pt idx="1497">
                  <c:v>236.07417574285182</c:v>
                </c:pt>
                <c:pt idx="1498">
                  <c:v>207.69310273257344</c:v>
                </c:pt>
                <c:pt idx="1499">
                  <c:v>179.03816412874522</c:v>
                </c:pt>
                <c:pt idx="1500">
                  <c:v>150.0760800617706</c:v>
                </c:pt>
                <c:pt idx="1501">
                  <c:v>135.78189062945245</c:v>
                </c:pt>
                <c:pt idx="1502">
                  <c:v>128.99879448699977</c:v>
                </c:pt>
                <c:pt idx="1503">
                  <c:v>125.79375235163397</c:v>
                </c:pt>
                <c:pt idx="1504">
                  <c:v>126.43742316280452</c:v>
                </c:pt>
                <c:pt idx="1505">
                  <c:v>119.49590097446257</c:v>
                </c:pt>
                <c:pt idx="1506">
                  <c:v>116.21606579883309</c:v>
                </c:pt>
                <c:pt idx="1507">
                  <c:v>120.44056393955735</c:v>
                </c:pt>
                <c:pt idx="1508">
                  <c:v>128.51568168601307</c:v>
                </c:pt>
                <c:pt idx="1509">
                  <c:v>140.44453902597536</c:v>
                </c:pt>
                <c:pt idx="1510">
                  <c:v>163.82983555702529</c:v>
                </c:pt>
                <c:pt idx="1511">
                  <c:v>195.13338378252888</c:v>
                </c:pt>
                <c:pt idx="1512">
                  <c:v>226.88222359653315</c:v>
                </c:pt>
                <c:pt idx="1513">
                  <c:v>255.36171486048408</c:v>
                </c:pt>
                <c:pt idx="1514">
                  <c:v>269.25330450966646</c:v>
                </c:pt>
                <c:pt idx="1515">
                  <c:v>260.74473376763706</c:v>
                </c:pt>
                <c:pt idx="1516">
                  <c:v>229.47538404744552</c:v>
                </c:pt>
                <c:pt idx="1517">
                  <c:v>197.54407692107043</c:v>
                </c:pt>
                <c:pt idx="1518">
                  <c:v>172.7771111099421</c:v>
                </c:pt>
                <c:pt idx="1519">
                  <c:v>155.02966718152157</c:v>
                </c:pt>
                <c:pt idx="1520">
                  <c:v>140.91600370849608</c:v>
                </c:pt>
                <c:pt idx="1521">
                  <c:v>126.42629504230121</c:v>
                </c:pt>
                <c:pt idx="1522">
                  <c:v>108.06083353552427</c:v>
                </c:pt>
                <c:pt idx="1523">
                  <c:v>81.682480705129166</c:v>
                </c:pt>
                <c:pt idx="1524">
                  <c:v>43.670802710090676</c:v>
                </c:pt>
                <c:pt idx="1525">
                  <c:v>-6.4720118322980653</c:v>
                </c:pt>
                <c:pt idx="1526">
                  <c:v>-49.833290226121704</c:v>
                </c:pt>
                <c:pt idx="1527">
                  <c:v>-78.741173144793478</c:v>
                </c:pt>
                <c:pt idx="1528">
                  <c:v>-81.545002158256452</c:v>
                </c:pt>
                <c:pt idx="1529">
                  <c:v>-61.527472430933315</c:v>
                </c:pt>
                <c:pt idx="1530">
                  <c:v>-29.746184716721743</c:v>
                </c:pt>
                <c:pt idx="1531">
                  <c:v>10.116894051130402</c:v>
                </c:pt>
                <c:pt idx="1532">
                  <c:v>50.632223596533343</c:v>
                </c:pt>
                <c:pt idx="1533">
                  <c:v>91.673877746249858</c:v>
                </c:pt>
                <c:pt idx="1534">
                  <c:v>137.09126277743314</c:v>
                </c:pt>
                <c:pt idx="1535">
                  <c:v>190.64685864118144</c:v>
                </c:pt>
                <c:pt idx="1536">
                  <c:v>245.0906110247725</c:v>
                </c:pt>
                <c:pt idx="1537">
                  <c:v>285.26964052725077</c:v>
                </c:pt>
                <c:pt idx="1538">
                  <c:v>318.52136111902649</c:v>
                </c:pt>
                <c:pt idx="1539">
                  <c:v>341.15401257189313</c:v>
                </c:pt>
                <c:pt idx="1540">
                  <c:v>356.59389615423373</c:v>
                </c:pt>
                <c:pt idx="1541">
                  <c:v>364.99397793333031</c:v>
                </c:pt>
                <c:pt idx="1542">
                  <c:v>354.71451943633826</c:v>
                </c:pt>
                <c:pt idx="1543">
                  <c:v>325.44317522048573</c:v>
                </c:pt>
                <c:pt idx="1544">
                  <c:v>272.92632725915109</c:v>
                </c:pt>
                <c:pt idx="1545">
                  <c:v>219.12239767445709</c:v>
                </c:pt>
                <c:pt idx="1546">
                  <c:v>183.1737249290623</c:v>
                </c:pt>
                <c:pt idx="1547">
                  <c:v>161.61284124922463</c:v>
                </c:pt>
                <c:pt idx="1548">
                  <c:v>158.49238544908252</c:v>
                </c:pt>
                <c:pt idx="1549">
                  <c:v>163.03321568362264</c:v>
                </c:pt>
                <c:pt idx="1550">
                  <c:v>171.32837923451677</c:v>
                </c:pt>
                <c:pt idx="1551">
                  <c:v>179.94888817724262</c:v>
                </c:pt>
                <c:pt idx="1552">
                  <c:v>184.82789042002133</c:v>
                </c:pt>
                <c:pt idx="1553">
                  <c:v>186.12857865673163</c:v>
                </c:pt>
                <c:pt idx="1554">
                  <c:v>187.27578082819582</c:v>
                </c:pt>
                <c:pt idx="1555">
                  <c:v>196.09726898340324</c:v>
                </c:pt>
                <c:pt idx="1556">
                  <c:v>208.84720310605462</c:v>
                </c:pt>
                <c:pt idx="1557">
                  <c:v>221.94952251458449</c:v>
                </c:pt>
                <c:pt idx="1558">
                  <c:v>238.99415450288842</c:v>
                </c:pt>
                <c:pt idx="1559">
                  <c:v>256.58504435073297</c:v>
                </c:pt>
                <c:pt idx="1560">
                  <c:v>263.14164668666206</c:v>
                </c:pt>
                <c:pt idx="1561">
                  <c:v>265.99262218205325</c:v>
                </c:pt>
                <c:pt idx="1562">
                  <c:v>268.88797083690525</c:v>
                </c:pt>
                <c:pt idx="1563">
                  <c:v>275.5776926512184</c:v>
                </c:pt>
                <c:pt idx="1564">
                  <c:v>282.49976688841457</c:v>
                </c:pt>
                <c:pt idx="1565">
                  <c:v>285.72193426265852</c:v>
                </c:pt>
                <c:pt idx="1566">
                  <c:v>292.74419477395043</c:v>
                </c:pt>
                <c:pt idx="1567">
                  <c:v>292.51354098372707</c:v>
                </c:pt>
                <c:pt idx="1568">
                  <c:v>284.43899520767889</c:v>
                </c:pt>
                <c:pt idx="1569">
                  <c:v>279.95628338472289</c:v>
                </c:pt>
                <c:pt idx="1570">
                  <c:v>275.30760554542172</c:v>
                </c:pt>
                <c:pt idx="1571">
                  <c:v>270.48568171830181</c:v>
                </c:pt>
                <c:pt idx="1572">
                  <c:v>265.48375192985145</c:v>
                </c:pt>
                <c:pt idx="1573">
                  <c:v>252.79557620452124</c:v>
                </c:pt>
                <c:pt idx="1574">
                  <c:v>235.74007623145144</c:v>
                </c:pt>
                <c:pt idx="1575">
                  <c:v>222.01823122312271</c:v>
                </c:pt>
                <c:pt idx="1576">
                  <c:v>204.12380120398649</c:v>
                </c:pt>
                <c:pt idx="1577">
                  <c:v>185.58812703083788</c:v>
                </c:pt>
                <c:pt idx="1578">
                  <c:v>170.37380120398626</c:v>
                </c:pt>
                <c:pt idx="1579">
                  <c:v>162.23186371935765</c:v>
                </c:pt>
                <c:pt idx="1580">
                  <c:v>154.09148622861574</c:v>
                </c:pt>
                <c:pt idx="1581">
                  <c:v>149.27765706379537</c:v>
                </c:pt>
                <c:pt idx="1582">
                  <c:v>144.67971371971413</c:v>
                </c:pt>
                <c:pt idx="1583">
                  <c:v>132.16299868321653</c:v>
                </c:pt>
                <c:pt idx="1584">
                  <c:v>123.19305110973271</c:v>
                </c:pt>
                <c:pt idx="1585">
                  <c:v>114.02351098499994</c:v>
                </c:pt>
                <c:pt idx="1586">
                  <c:v>104.65853829271768</c:v>
                </c:pt>
                <c:pt idx="1587">
                  <c:v>98.852813014548289</c:v>
                </c:pt>
                <c:pt idx="1588">
                  <c:v>100.56442100179366</c:v>
                </c:pt>
                <c:pt idx="1589">
                  <c:v>109.99468813224354</c:v>
                </c:pt>
                <c:pt idx="1590">
                  <c:v>119.83904697344779</c:v>
                </c:pt>
                <c:pt idx="1591">
                  <c:v>129.89097166799166</c:v>
                </c:pt>
                <c:pt idx="1592">
                  <c:v>136.59572145077016</c:v>
                </c:pt>
                <c:pt idx="1593">
                  <c:v>143.30324455601604</c:v>
                </c:pt>
                <c:pt idx="1594">
                  <c:v>150.40804610456365</c:v>
                </c:pt>
                <c:pt idx="1595">
                  <c:v>142.51354098372707</c:v>
                </c:pt>
                <c:pt idx="1596">
                  <c:v>134.22661073390543</c:v>
                </c:pt>
                <c:pt idx="1597">
                  <c:v>122.19245380654981</c:v>
                </c:pt>
                <c:pt idx="1598">
                  <c:v>105.82685249086165</c:v>
                </c:pt>
                <c:pt idx="1599">
                  <c:v>96.776565232181213</c:v>
                </c:pt>
                <c:pt idx="1600">
                  <c:v>87.545752014207864</c:v>
                </c:pt>
                <c:pt idx="1601">
                  <c:v>81.889092818603899</c:v>
                </c:pt>
                <c:pt idx="1602">
                  <c:v>87.499766888414442</c:v>
                </c:pt>
                <c:pt idx="1603">
                  <c:v>101.00078609536097</c:v>
                </c:pt>
                <c:pt idx="1604">
                  <c:v>111.13383047204508</c:v>
                </c:pt>
                <c:pt idx="1605">
                  <c:v>125.20780076727171</c:v>
                </c:pt>
                <c:pt idx="1606">
                  <c:v>136.08860221394099</c:v>
                </c:pt>
                <c:pt idx="1607">
                  <c:v>143.22009699122651</c:v>
                </c:pt>
                <c:pt idx="1608">
                  <c:v>150.72009699122663</c:v>
                </c:pt>
                <c:pt idx="1609">
                  <c:v>158.22009699122674</c:v>
                </c:pt>
                <c:pt idx="1610">
                  <c:v>162.33860221394059</c:v>
                </c:pt>
                <c:pt idx="1611">
                  <c:v>166.27311482427859</c:v>
                </c:pt>
                <c:pt idx="1612">
                  <c:v>178.07769265121863</c:v>
                </c:pt>
                <c:pt idx="1613">
                  <c:v>190.06955641096266</c:v>
                </c:pt>
                <c:pt idx="1614">
                  <c:v>202.43755203020316</c:v>
                </c:pt>
                <c:pt idx="1615">
                  <c:v>214.99976688841468</c:v>
                </c:pt>
                <c:pt idx="1616">
                  <c:v>231.6993802286413</c:v>
                </c:pt>
                <c:pt idx="1617">
                  <c:v>245.04575201420795</c:v>
                </c:pt>
                <c:pt idx="1618">
                  <c:v>254.85662295928034</c:v>
                </c:pt>
                <c:pt idx="1619">
                  <c:v>253.638233039407</c:v>
                </c:pt>
                <c:pt idx="1620">
                  <c:v>244.55324455601561</c:v>
                </c:pt>
                <c:pt idx="1621">
                  <c:v>235.2896367725275</c:v>
                </c:pt>
                <c:pt idx="1622">
                  <c:v>221.89123049683479</c:v>
                </c:pt>
                <c:pt idx="1623">
                  <c:v>200.59970576153921</c:v>
                </c:pt>
                <c:pt idx="1624">
                  <c:v>174.75391751100719</c:v>
                </c:pt>
                <c:pt idx="1625">
                  <c:v>152.05172496994629</c:v>
                </c:pt>
                <c:pt idx="1626">
                  <c:v>117.49468813224364</c:v>
                </c:pt>
                <c:pt idx="1627">
                  <c:v>77.989229323775817</c:v>
                </c:pt>
                <c:pt idx="1628">
                  <c:v>45.210706877818211</c:v>
                </c:pt>
                <c:pt idx="1629">
                  <c:v>22.93824068026656</c:v>
                </c:pt>
                <c:pt idx="1630">
                  <c:v>19.281008344116543</c:v>
                </c:pt>
                <c:pt idx="1631">
                  <c:v>38.373981694226373</c:v>
                </c:pt>
                <c:pt idx="1632">
                  <c:v>69.698277865782174</c:v>
                </c:pt>
                <c:pt idx="1633">
                  <c:v>105.53610437885072</c:v>
                </c:pt>
                <c:pt idx="1634">
                  <c:v>134.98516653764858</c:v>
                </c:pt>
                <c:pt idx="1635">
                  <c:v>146.05186725588931</c:v>
                </c:pt>
                <c:pt idx="1636">
                  <c:v>146.05186725588879</c:v>
                </c:pt>
                <c:pt idx="1637">
                  <c:v>134.61874130678379</c:v>
                </c:pt>
                <c:pt idx="1638">
                  <c:v>122.8204034553941</c:v>
                </c:pt>
                <c:pt idx="1639">
                  <c:v>114.59171297736492</c:v>
                </c:pt>
                <c:pt idx="1640">
                  <c:v>113.6847498645463</c:v>
                </c:pt>
                <c:pt idx="1641">
                  <c:v>124.21229936206636</c:v>
                </c:pt>
                <c:pt idx="1642">
                  <c:v>142.60211410675186</c:v>
                </c:pt>
                <c:pt idx="1643">
                  <c:v>169.03212006808241</c:v>
                </c:pt>
                <c:pt idx="1644">
                  <c:v>192.43474986454606</c:v>
                </c:pt>
                <c:pt idx="1645">
                  <c:v>212.45571155107041</c:v>
                </c:pt>
                <c:pt idx="1646">
                  <c:v>229.28610437885112</c:v>
                </c:pt>
                <c:pt idx="1647">
                  <c:v>242.56955641096289</c:v>
                </c:pt>
                <c:pt idx="1648">
                  <c:v>256.24976688841446</c:v>
                </c:pt>
                <c:pt idx="1649">
                  <c:v>262.64967650499574</c:v>
                </c:pt>
                <c:pt idx="1650">
                  <c:v>265.33355932178978</c:v>
                </c:pt>
                <c:pt idx="1651">
                  <c:v>260.55141533879691</c:v>
                </c:pt>
                <c:pt idx="1652">
                  <c:v>251.6580461045632</c:v>
                </c:pt>
                <c:pt idx="1653">
                  <c:v>246.34021755393206</c:v>
                </c:pt>
                <c:pt idx="1654">
                  <c:v>237.09220970931659</c:v>
                </c:pt>
                <c:pt idx="1655">
                  <c:v>231.20628338472244</c:v>
                </c:pt>
                <c:pt idx="1656">
                  <c:v>232.83145034999433</c:v>
                </c:pt>
                <c:pt idx="1657">
                  <c:v>234.467710605131</c:v>
                </c:pt>
                <c:pt idx="1658">
                  <c:v>236.11506415013247</c:v>
                </c:pt>
                <c:pt idx="1659">
                  <c:v>237.7735109849998</c:v>
                </c:pt>
                <c:pt idx="1660">
                  <c:v>239.44305110973249</c:v>
                </c:pt>
                <c:pt idx="1661">
                  <c:v>237.37368452433071</c:v>
                </c:pt>
                <c:pt idx="1662">
                  <c:v>238.85333872644662</c:v>
                </c:pt>
                <c:pt idx="1663">
                  <c:v>240.55477205954207</c:v>
                </c:pt>
                <c:pt idx="1664">
                  <c:v>234.55262619034369</c:v>
                </c:pt>
                <c:pt idx="1665">
                  <c:v>232.09326113311329</c:v>
                </c:pt>
                <c:pt idx="1666">
                  <c:v>225.89013605143231</c:v>
                </c:pt>
                <c:pt idx="1667">
                  <c:v>219.25818598339453</c:v>
                </c:pt>
                <c:pt idx="1668">
                  <c:v>216.37900923782286</c:v>
                </c:pt>
                <c:pt idx="1669">
                  <c:v>213.28394667151366</c:v>
                </c:pt>
                <c:pt idx="1670">
                  <c:v>210.19044409909071</c:v>
                </c:pt>
                <c:pt idx="1671">
                  <c:v>203.1289757140795</c:v>
                </c:pt>
                <c:pt idx="1672">
                  <c:v>199.59850152055543</c:v>
                </c:pt>
                <c:pt idx="1673">
                  <c:v>199.81820065968532</c:v>
                </c:pt>
                <c:pt idx="1674">
                  <c:v>196.2880731314695</c:v>
                </c:pt>
                <c:pt idx="1675">
                  <c:v>192.53807313146916</c:v>
                </c:pt>
                <c:pt idx="1676">
                  <c:v>188.78807313146888</c:v>
                </c:pt>
                <c:pt idx="1677">
                  <c:v>181.06820065968475</c:v>
                </c:pt>
                <c:pt idx="1678">
                  <c:v>173.12897571407962</c:v>
                </c:pt>
                <c:pt idx="1679">
                  <c:v>168.72143829057759</c:v>
                </c:pt>
                <c:pt idx="1680">
                  <c:v>168.06546086096273</c:v>
                </c:pt>
                <c:pt idx="1681">
                  <c:v>174.91104342523468</c:v>
                </c:pt>
                <c:pt idx="1682">
                  <c:v>185.94325094530035</c:v>
                </c:pt>
                <c:pt idx="1683">
                  <c:v>197.1932509453008</c:v>
                </c:pt>
                <c:pt idx="1684">
                  <c:v>212.6290092378236</c:v>
                </c:pt>
                <c:pt idx="1685">
                  <c:v>221.00260581471821</c:v>
                </c:pt>
                <c:pt idx="1686">
                  <c:v>221.8789757140795</c:v>
                </c:pt>
                <c:pt idx="1687">
                  <c:v>222.75811893590776</c:v>
                </c:pt>
                <c:pt idx="1688">
                  <c:v>216.14003548020111</c:v>
                </c:pt>
                <c:pt idx="1689">
                  <c:v>209.08203374827286</c:v>
                </c:pt>
                <c:pt idx="1690">
                  <c:v>205.77472534696204</c:v>
                </c:pt>
                <c:pt idx="1691">
                  <c:v>202.24633114528723</c:v>
                </c:pt>
                <c:pt idx="1692">
                  <c:v>202.46811027626626</c:v>
                </c:pt>
                <c:pt idx="1693">
                  <c:v>202.69006273989999</c:v>
                </c:pt>
                <c:pt idx="1694">
                  <c:v>202.91218853618892</c:v>
                </c:pt>
                <c:pt idx="1695">
                  <c:v>203.13448766513102</c:v>
                </c:pt>
                <c:pt idx="1696">
                  <c:v>203.35696012672605</c:v>
                </c:pt>
                <c:pt idx="1697">
                  <c:v>203.57960592097641</c:v>
                </c:pt>
                <c:pt idx="1698">
                  <c:v>200.05242504788106</c:v>
                </c:pt>
                <c:pt idx="1699">
                  <c:v>192.55242504788151</c:v>
                </c:pt>
                <c:pt idx="1700">
                  <c:v>184.82960592097743</c:v>
                </c:pt>
                <c:pt idx="1701">
                  <c:v>180.63448766513017</c:v>
                </c:pt>
                <c:pt idx="1702">
                  <c:v>180.19006273990018</c:v>
                </c:pt>
                <c:pt idx="1703">
                  <c:v>175.99633114528712</c:v>
                </c:pt>
                <c:pt idx="1704">
                  <c:v>175.33203374827315</c:v>
                </c:pt>
                <c:pt idx="1705">
                  <c:v>178.64003548020167</c:v>
                </c:pt>
                <c:pt idx="1706">
                  <c:v>178.19873054274581</c:v>
                </c:pt>
                <c:pt idx="1707">
                  <c:v>181.50811893590742</c:v>
                </c:pt>
                <c:pt idx="1708">
                  <c:v>185.03807313146905</c:v>
                </c:pt>
                <c:pt idx="1709">
                  <c:v>184.81820065968509</c:v>
                </c:pt>
                <c:pt idx="1710">
                  <c:v>192.09850152055532</c:v>
                </c:pt>
                <c:pt idx="1711">
                  <c:v>199.81820065968532</c:v>
                </c:pt>
                <c:pt idx="1712">
                  <c:v>203.78807313146905</c:v>
                </c:pt>
                <c:pt idx="1713">
                  <c:v>211.72833807299958</c:v>
                </c:pt>
                <c:pt idx="1714">
                  <c:v>216.14003548020167</c:v>
                </c:pt>
                <c:pt idx="1715">
                  <c:v>220.55329288128991</c:v>
                </c:pt>
                <c:pt idx="1716">
                  <c:v>225.19006273990027</c:v>
                </c:pt>
                <c:pt idx="1717">
                  <c:v>229.82960592097703</c:v>
                </c:pt>
                <c:pt idx="1718">
                  <c:v>234.69543488204067</c:v>
                </c:pt>
                <c:pt idx="1719">
                  <c:v>239.56559715945787</c:v>
                </c:pt>
                <c:pt idx="1720">
                  <c:v>240.91551186994559</c:v>
                </c:pt>
                <c:pt idx="1721">
                  <c:v>234.5452074433415</c:v>
                </c:pt>
                <c:pt idx="1722">
                  <c:v>224.20208388983207</c:v>
                </c:pt>
                <c:pt idx="1723">
                  <c:v>213.40656210900312</c:v>
                </c:pt>
                <c:pt idx="1724">
                  <c:v>202.38406121756907</c:v>
                </c:pt>
                <c:pt idx="1725">
                  <c:v>179.65656210900181</c:v>
                </c:pt>
                <c:pt idx="1726">
                  <c:v>148.52166655598364</c:v>
                </c:pt>
                <c:pt idx="1727">
                  <c:v>112.73977451775895</c:v>
                </c:pt>
                <c:pt idx="1728">
                  <c:v>72.106960126726065</c:v>
                </c:pt>
                <c:pt idx="1729">
                  <c:v>30.409623240257631</c:v>
                </c:pt>
                <c:pt idx="1730">
                  <c:v>2.6971636647843553</c:v>
                </c:pt>
                <c:pt idx="1731">
                  <c:v>-10.126315475669074</c:v>
                </c:pt>
                <c:pt idx="1732">
                  <c:v>-15.547814232042455</c:v>
                </c:pt>
                <c:pt idx="1733">
                  <c:v>-13.150294238460916</c:v>
                </c:pt>
                <c:pt idx="1734">
                  <c:v>-10.446755443984259</c:v>
                </c:pt>
                <c:pt idx="1735">
                  <c:v>-11.19967779971148</c:v>
                </c:pt>
                <c:pt idx="1736">
                  <c:v>-19.360907181396186</c:v>
                </c:pt>
                <c:pt idx="1737">
                  <c:v>-23.866169527954696</c:v>
                </c:pt>
                <c:pt idx="1738">
                  <c:v>-24.340026310507085</c:v>
                </c:pt>
                <c:pt idx="1739">
                  <c:v>-20.972190119016616</c:v>
                </c:pt>
                <c:pt idx="1740">
                  <c:v>-5.9149556492670143</c:v>
                </c:pt>
                <c:pt idx="1741">
                  <c:v>17.230656514981177</c:v>
                </c:pt>
                <c:pt idx="1742">
                  <c:v>33.604959157258946</c:v>
                </c:pt>
                <c:pt idx="1743">
                  <c:v>42.67937434874689</c:v>
                </c:pt>
                <c:pt idx="1744">
                  <c:v>52.111374805738194</c:v>
                </c:pt>
                <c:pt idx="1745">
                  <c:v>54.2268478771433</c:v>
                </c:pt>
                <c:pt idx="1746">
                  <c:v>52.609654213962656</c:v>
                </c:pt>
                <c:pt idx="1747">
                  <c:v>58.509793816196733</c:v>
                </c:pt>
                <c:pt idx="1748">
                  <c:v>64.742385449082519</c:v>
                </c:pt>
                <c:pt idx="1749">
                  <c:v>70.986070371833094</c:v>
                </c:pt>
                <c:pt idx="1750">
                  <c:v>81.301114035370347</c:v>
                </c:pt>
                <c:pt idx="1751">
                  <c:v>84.276750402974145</c:v>
                </c:pt>
                <c:pt idx="1752">
                  <c:v>83.506720086931281</c:v>
                </c:pt>
                <c:pt idx="1753">
                  <c:v>82.741023087242084</c:v>
                </c:pt>
                <c:pt idx="1754">
                  <c:v>81.97965940390651</c:v>
                </c:pt>
                <c:pt idx="1755">
                  <c:v>81.222629036924573</c:v>
                </c:pt>
                <c:pt idx="1756">
                  <c:v>80.469931986296288</c:v>
                </c:pt>
                <c:pt idx="1757">
                  <c:v>75.971568252021868</c:v>
                </c:pt>
                <c:pt idx="1758">
                  <c:v>75.079251748479123</c:v>
                </c:pt>
                <c:pt idx="1759">
                  <c:v>74.340421310182506</c:v>
                </c:pt>
                <c:pt idx="1760">
                  <c:v>69.709544761813078</c:v>
                </c:pt>
                <c:pt idx="1761">
                  <c:v>68.834908188993182</c:v>
                </c:pt>
                <c:pt idx="1762">
                  <c:v>67.966511591722565</c:v>
                </c:pt>
                <c:pt idx="1763">
                  <c:v>67.104354970001197</c:v>
                </c:pt>
                <c:pt idx="1764">
                  <c:v>62.498438323829291</c:v>
                </c:pt>
                <c:pt idx="1765">
                  <c:v>50.257755539058877</c:v>
                </c:pt>
                <c:pt idx="1766">
                  <c:v>26.496500481166407</c:v>
                </c:pt>
                <c:pt idx="1767">
                  <c:v>-5.3005258106904094</c:v>
                </c:pt>
                <c:pt idx="1768">
                  <c:v>-45.106283442465369</c:v>
                </c:pt>
                <c:pt idx="1769">
                  <c:v>-89.396104864548235</c:v>
                </c:pt>
                <c:pt idx="1770">
                  <c:v>-126.72299751550132</c:v>
                </c:pt>
                <c:pt idx="1771">
                  <c:v>-145.64447548289638</c:v>
                </c:pt>
                <c:pt idx="1772">
                  <c:v>-149.38846081244634</c:v>
                </c:pt>
                <c:pt idx="1773">
                  <c:v>-145.45495350415143</c:v>
                </c:pt>
                <c:pt idx="1774">
                  <c:v>-129.88734103426896</c:v>
                </c:pt>
                <c:pt idx="1775">
                  <c:v>-110.11811033400942</c:v>
                </c:pt>
                <c:pt idx="1776">
                  <c:v>-101.18938123833026</c:v>
                </c:pt>
                <c:pt idx="1777">
                  <c:v>-107.16081253386331</c:v>
                </c:pt>
                <c:pt idx="1778">
                  <c:v>-128.11863721604612</c:v>
                </c:pt>
                <c:pt idx="1779">
                  <c:v>-160.54399437918164</c:v>
                </c:pt>
                <c:pt idx="1780">
                  <c:v>-189.37656425962729</c:v>
                </c:pt>
                <c:pt idx="1781">
                  <c:v>-199.47863406366463</c:v>
                </c:pt>
                <c:pt idx="1782">
                  <c:v>-186.79305832814669</c:v>
                </c:pt>
                <c:pt idx="1783">
                  <c:v>-158.72329076471476</c:v>
                </c:pt>
                <c:pt idx="1784">
                  <c:v>-122.71386492404197</c:v>
                </c:pt>
                <c:pt idx="1785">
                  <c:v>-97.584980531057155</c:v>
                </c:pt>
                <c:pt idx="1786">
                  <c:v>-87.281376822693503</c:v>
                </c:pt>
                <c:pt idx="1787">
                  <c:v>-84.366233551386856</c:v>
                </c:pt>
                <c:pt idx="1788">
                  <c:v>-88.888517191933531</c:v>
                </c:pt>
                <c:pt idx="1789">
                  <c:v>-104.6338476047607</c:v>
                </c:pt>
                <c:pt idx="1790">
                  <c:v>-131.65526458203669</c:v>
                </c:pt>
                <c:pt idx="1791">
                  <c:v>-166.19384149207309</c:v>
                </c:pt>
                <c:pt idx="1792">
                  <c:v>-200.71482513771389</c:v>
                </c:pt>
                <c:pt idx="1793">
                  <c:v>-212.62002257038512</c:v>
                </c:pt>
                <c:pt idx="1794">
                  <c:v>-273.04165425159482</c:v>
                </c:pt>
                <c:pt idx="1795">
                  <c:v>-142.02600000000001</c:v>
                </c:pt>
                <c:pt idx="1796">
                  <c:v>52.974000000000004</c:v>
                </c:pt>
                <c:pt idx="1797">
                  <c:v>52.974000000000004</c:v>
                </c:pt>
                <c:pt idx="1798">
                  <c:v>52.974000000000004</c:v>
                </c:pt>
                <c:pt idx="1799">
                  <c:v>52.974000000000004</c:v>
                </c:pt>
                <c:pt idx="1800">
                  <c:v>52.974000000000004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A-48A1-B27D-8B1F05774B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2719776"/>
        <c:axId val="92733088"/>
      </c:lineChart>
      <c:catAx>
        <c:axId val="927197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Driving 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733088"/>
        <c:crosses val="autoZero"/>
        <c:auto val="1"/>
        <c:lblAlgn val="ctr"/>
        <c:lblOffset val="100"/>
        <c:noMultiLvlLbl val="0"/>
      </c:catAx>
      <c:valAx>
        <c:axId val="92733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7197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Tractive Power </a:t>
            </a:r>
            <a:r>
              <a:rPr lang="en-US" baseline="0"/>
              <a:t>over the WLTP cycle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Calculations!$O$1</c:f>
              <c:strCache>
                <c:ptCount val="1"/>
                <c:pt idx="0">
                  <c:v>Tractive Power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Calculations!$B$3:$B$1803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Calculations!$O$3:$O$1803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6.4846859258504619</c:v>
                </c:pt>
                <c:pt idx="13">
                  <c:v>117.11066087958081</c:v>
                </c:pt>
                <c:pt idx="14">
                  <c:v>541.09007851461706</c:v>
                </c:pt>
                <c:pt idx="15">
                  <c:v>942.07689584701461</c:v>
                </c:pt>
                <c:pt idx="16">
                  <c:v>1153.3868830526574</c:v>
                </c:pt>
                <c:pt idx="17">
                  <c:v>1774.2618835420135</c:v>
                </c:pt>
                <c:pt idx="18">
                  <c:v>2400.8942126830957</c:v>
                </c:pt>
                <c:pt idx="19">
                  <c:v>1995.7357601287106</c:v>
                </c:pt>
                <c:pt idx="20">
                  <c:v>1056.2913547456826</c:v>
                </c:pt>
                <c:pt idx="21">
                  <c:v>701.07361162259156</c:v>
                </c:pt>
                <c:pt idx="22">
                  <c:v>677.35279193641145</c:v>
                </c:pt>
                <c:pt idx="23">
                  <c:v>721.2996146618882</c:v>
                </c:pt>
                <c:pt idx="24">
                  <c:v>1093.7800125464651</c:v>
                </c:pt>
                <c:pt idx="25">
                  <c:v>1421.8949569734746</c:v>
                </c:pt>
                <c:pt idx="26">
                  <c:v>1644.1193728571166</c:v>
                </c:pt>
                <c:pt idx="27">
                  <c:v>2266.7183802172995</c:v>
                </c:pt>
                <c:pt idx="28">
                  <c:v>2562.8486575120264</c:v>
                </c:pt>
                <c:pt idx="29">
                  <c:v>2633.533088526407</c:v>
                </c:pt>
                <c:pt idx="30">
                  <c:v>2240.0269764070167</c:v>
                </c:pt>
                <c:pt idx="31">
                  <c:v>1695.6095767835243</c:v>
                </c:pt>
                <c:pt idx="32">
                  <c:v>1464.0569899310153</c:v>
                </c:pt>
                <c:pt idx="33">
                  <c:v>1352.6860809861337</c:v>
                </c:pt>
                <c:pt idx="34">
                  <c:v>1141.561654330774</c:v>
                </c:pt>
                <c:pt idx="35">
                  <c:v>774.25178448009581</c:v>
                </c:pt>
                <c:pt idx="36">
                  <c:v>29.533952845690056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23.123999915643811</c:v>
                </c:pt>
                <c:pt idx="47">
                  <c:v>0</c:v>
                </c:pt>
                <c:pt idx="48">
                  <c:v>0</c:v>
                </c:pt>
                <c:pt idx="49">
                  <c:v>164.25412754005976</c:v>
                </c:pt>
                <c:pt idx="50">
                  <c:v>201.3374608733923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43.670519029322939</c:v>
                </c:pt>
                <c:pt idx="55">
                  <c:v>168.23998369950002</c:v>
                </c:pt>
                <c:pt idx="56">
                  <c:v>180.73998369950002</c:v>
                </c:pt>
                <c:pt idx="57">
                  <c:v>218.23998369950007</c:v>
                </c:pt>
                <c:pt idx="58">
                  <c:v>262.34934744614435</c:v>
                </c:pt>
                <c:pt idx="59">
                  <c:v>505.2247011301335</c:v>
                </c:pt>
                <c:pt idx="60">
                  <c:v>637.39515503535131</c:v>
                </c:pt>
                <c:pt idx="61">
                  <c:v>425.01178121441228</c:v>
                </c:pt>
                <c:pt idx="62">
                  <c:v>392.70796708172577</c:v>
                </c:pt>
                <c:pt idx="63">
                  <c:v>451.11811989465753</c:v>
                </c:pt>
                <c:pt idx="64">
                  <c:v>548.66399783221129</c:v>
                </c:pt>
                <c:pt idx="65">
                  <c:v>460.92079420672604</c:v>
                </c:pt>
                <c:pt idx="66">
                  <c:v>393.7417464712131</c:v>
                </c:pt>
                <c:pt idx="67">
                  <c:v>707.4195619768343</c:v>
                </c:pt>
                <c:pt idx="68">
                  <c:v>1333.8534120135171</c:v>
                </c:pt>
                <c:pt idx="69">
                  <c:v>1869.7829162806233</c:v>
                </c:pt>
                <c:pt idx="70">
                  <c:v>2256.6232735265094</c:v>
                </c:pt>
                <c:pt idx="71">
                  <c:v>2395.7570644387843</c:v>
                </c:pt>
                <c:pt idx="72">
                  <c:v>2125.1989857715662</c:v>
                </c:pt>
                <c:pt idx="73">
                  <c:v>1643.3620219247834</c:v>
                </c:pt>
                <c:pt idx="74">
                  <c:v>1369.6701103784537</c:v>
                </c:pt>
                <c:pt idx="75">
                  <c:v>1372.1479657931814</c:v>
                </c:pt>
                <c:pt idx="76">
                  <c:v>1494.4057124431554</c:v>
                </c:pt>
                <c:pt idx="77">
                  <c:v>1465.8887440888186</c:v>
                </c:pt>
                <c:pt idx="78">
                  <c:v>1133.7998424217603</c:v>
                </c:pt>
                <c:pt idx="79">
                  <c:v>606.17263622813925</c:v>
                </c:pt>
                <c:pt idx="80">
                  <c:v>310.43944043439853</c:v>
                </c:pt>
                <c:pt idx="81">
                  <c:v>22.138744088817905</c:v>
                </c:pt>
                <c:pt idx="82">
                  <c:v>90.989199539146711</c:v>
                </c:pt>
                <c:pt idx="83">
                  <c:v>435.14692958957016</c:v>
                </c:pt>
                <c:pt idx="84">
                  <c:v>238.519426118181</c:v>
                </c:pt>
                <c:pt idx="85">
                  <c:v>116.11299446985794</c:v>
                </c:pt>
                <c:pt idx="86">
                  <c:v>147.3128259897473</c:v>
                </c:pt>
                <c:pt idx="87">
                  <c:v>212.39927000289117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6.901352592517128</c:v>
                </c:pt>
                <c:pt idx="139">
                  <c:v>144.74584567603867</c:v>
                </c:pt>
                <c:pt idx="140">
                  <c:v>713.01626693292587</c:v>
                </c:pt>
                <c:pt idx="141">
                  <c:v>1431.3337198917284</c:v>
                </c:pt>
                <c:pt idx="142">
                  <c:v>1481.9448976501196</c:v>
                </c:pt>
                <c:pt idx="143">
                  <c:v>983.4289913142012</c:v>
                </c:pt>
                <c:pt idx="144">
                  <c:v>705.65440473512535</c:v>
                </c:pt>
                <c:pt idx="145">
                  <c:v>956.06929585256694</c:v>
                </c:pt>
                <c:pt idx="146">
                  <c:v>1456.5353281948699</c:v>
                </c:pt>
                <c:pt idx="147">
                  <c:v>1709.6695180107999</c:v>
                </c:pt>
                <c:pt idx="148">
                  <c:v>1555.2305085823293</c:v>
                </c:pt>
                <c:pt idx="149">
                  <c:v>1128.3651992158668</c:v>
                </c:pt>
                <c:pt idx="150">
                  <c:v>564.29873110545043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93.239983699499874</c:v>
                </c:pt>
                <c:pt idx="157">
                  <c:v>465.84970113013355</c:v>
                </c:pt>
                <c:pt idx="158">
                  <c:v>889.85496855676865</c:v>
                </c:pt>
                <c:pt idx="159">
                  <c:v>1340.347919407265</c:v>
                </c:pt>
                <c:pt idx="160">
                  <c:v>1613.4460183970734</c:v>
                </c:pt>
                <c:pt idx="161">
                  <c:v>1691.4267591338296</c:v>
                </c:pt>
                <c:pt idx="162">
                  <c:v>1530.7754685852422</c:v>
                </c:pt>
                <c:pt idx="163">
                  <c:v>1606.7485216718167</c:v>
                </c:pt>
                <c:pt idx="164">
                  <c:v>1571.4169569024605</c:v>
                </c:pt>
                <c:pt idx="165">
                  <c:v>1372.3432538409697</c:v>
                </c:pt>
                <c:pt idx="166">
                  <c:v>1254.1664829872907</c:v>
                </c:pt>
                <c:pt idx="167">
                  <c:v>1648.7185407254085</c:v>
                </c:pt>
                <c:pt idx="168">
                  <c:v>2089.6314226542841</c:v>
                </c:pt>
                <c:pt idx="169">
                  <c:v>1756.3280743918035</c:v>
                </c:pt>
                <c:pt idx="170">
                  <c:v>770.43540830958398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564.29028842366972</c:v>
                </c:pt>
                <c:pt idx="177">
                  <c:v>1151.3820818492215</c:v>
                </c:pt>
                <c:pt idx="178">
                  <c:v>1416.424829921609</c:v>
                </c:pt>
                <c:pt idx="179">
                  <c:v>1037.1151992158666</c:v>
                </c:pt>
                <c:pt idx="180">
                  <c:v>590.49826794985916</c:v>
                </c:pt>
                <c:pt idx="181">
                  <c:v>372.97945690245967</c:v>
                </c:pt>
                <c:pt idx="182">
                  <c:v>124.61519921586661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33.741434749939906</c:v>
                </c:pt>
                <c:pt idx="193">
                  <c:v>97.493615835119058</c:v>
                </c:pt>
                <c:pt idx="194">
                  <c:v>120.35280213007505</c:v>
                </c:pt>
                <c:pt idx="195">
                  <c:v>155.73998369950007</c:v>
                </c:pt>
                <c:pt idx="196">
                  <c:v>180.73998369950002</c:v>
                </c:pt>
                <c:pt idx="197">
                  <c:v>180.73998369950002</c:v>
                </c:pt>
                <c:pt idx="198">
                  <c:v>243.23998369949999</c:v>
                </c:pt>
                <c:pt idx="199">
                  <c:v>318.8477825017859</c:v>
                </c:pt>
                <c:pt idx="200">
                  <c:v>399.70905334942216</c:v>
                </c:pt>
                <c:pt idx="201">
                  <c:v>504.28256670800226</c:v>
                </c:pt>
                <c:pt idx="202">
                  <c:v>619.47496816308603</c:v>
                </c:pt>
                <c:pt idx="203">
                  <c:v>941.11183262506734</c:v>
                </c:pt>
                <c:pt idx="204">
                  <c:v>1226.3056760386983</c:v>
                </c:pt>
                <c:pt idx="205">
                  <c:v>1394.8959960455727</c:v>
                </c:pt>
                <c:pt idx="206">
                  <c:v>1795.7967869030817</c:v>
                </c:pt>
                <c:pt idx="207">
                  <c:v>2067.9020973084434</c:v>
                </c:pt>
                <c:pt idx="208">
                  <c:v>2070.4982679498594</c:v>
                </c:pt>
                <c:pt idx="209">
                  <c:v>2416.4322834868153</c:v>
                </c:pt>
                <c:pt idx="210">
                  <c:v>2639.6314226542841</c:v>
                </c:pt>
                <c:pt idx="211">
                  <c:v>2241.2651275482176</c:v>
                </c:pt>
                <c:pt idx="212">
                  <c:v>1946.8407177074</c:v>
                </c:pt>
                <c:pt idx="213">
                  <c:v>1768.3812483540198</c:v>
                </c:pt>
                <c:pt idx="214">
                  <c:v>1912.122366820533</c:v>
                </c:pt>
                <c:pt idx="215">
                  <c:v>2353.4183156789436</c:v>
                </c:pt>
                <c:pt idx="216">
                  <c:v>2756.5491404033205</c:v>
                </c:pt>
                <c:pt idx="217">
                  <c:v>2907.1185593563932</c:v>
                </c:pt>
                <c:pt idx="218">
                  <c:v>2790.7212976055989</c:v>
                </c:pt>
                <c:pt idx="219">
                  <c:v>2532.3008904869789</c:v>
                </c:pt>
                <c:pt idx="220">
                  <c:v>2229.9706547937749</c:v>
                </c:pt>
                <c:pt idx="221">
                  <c:v>1841.480763591979</c:v>
                </c:pt>
                <c:pt idx="222">
                  <c:v>1584.3052326551467</c:v>
                </c:pt>
                <c:pt idx="223">
                  <c:v>1546.0024212374526</c:v>
                </c:pt>
                <c:pt idx="224">
                  <c:v>1558.840778467551</c:v>
                </c:pt>
                <c:pt idx="225">
                  <c:v>1745.4424506440714</c:v>
                </c:pt>
                <c:pt idx="226">
                  <c:v>1830.4759468763089</c:v>
                </c:pt>
                <c:pt idx="227">
                  <c:v>1796.9019604766777</c:v>
                </c:pt>
                <c:pt idx="228">
                  <c:v>1762.4860010723432</c:v>
                </c:pt>
                <c:pt idx="229">
                  <c:v>1664.098226314065</c:v>
                </c:pt>
                <c:pt idx="230">
                  <c:v>1442.1634143560063</c:v>
                </c:pt>
                <c:pt idx="231">
                  <c:v>1089.0384143560095</c:v>
                </c:pt>
                <c:pt idx="232">
                  <c:v>317.63989298072931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96.385074948252239</c:v>
                </c:pt>
                <c:pt idx="237">
                  <c:v>293.1882365532403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23.123999915643811</c:v>
                </c:pt>
                <c:pt idx="251">
                  <c:v>0</c:v>
                </c:pt>
                <c:pt idx="252">
                  <c:v>0</c:v>
                </c:pt>
                <c:pt idx="253">
                  <c:v>164.25412754005976</c:v>
                </c:pt>
                <c:pt idx="254">
                  <c:v>201.3374608733923</c:v>
                </c:pt>
                <c:pt idx="255">
                  <c:v>0</c:v>
                </c:pt>
                <c:pt idx="256">
                  <c:v>0</c:v>
                </c:pt>
                <c:pt idx="257">
                  <c:v>175.39425364924102</c:v>
                </c:pt>
                <c:pt idx="258">
                  <c:v>780.82011962168417</c:v>
                </c:pt>
                <c:pt idx="259">
                  <c:v>1246.789076823557</c:v>
                </c:pt>
                <c:pt idx="260">
                  <c:v>1461.4656967963126</c:v>
                </c:pt>
                <c:pt idx="261">
                  <c:v>1603.9495829472896</c:v>
                </c:pt>
                <c:pt idx="262">
                  <c:v>1891.4359341352119</c:v>
                </c:pt>
                <c:pt idx="263">
                  <c:v>2512.1478212602783</c:v>
                </c:pt>
                <c:pt idx="264">
                  <c:v>3066.0872919180556</c:v>
                </c:pt>
                <c:pt idx="265">
                  <c:v>3088.7404919494311</c:v>
                </c:pt>
                <c:pt idx="266">
                  <c:v>2626.0644404343966</c:v>
                </c:pt>
                <c:pt idx="267">
                  <c:v>2421.3759993251469</c:v>
                </c:pt>
                <c:pt idx="268">
                  <c:v>2430.0962102181848</c:v>
                </c:pt>
                <c:pt idx="269">
                  <c:v>2251.5616543307729</c:v>
                </c:pt>
                <c:pt idx="270">
                  <c:v>1673.2200927891276</c:v>
                </c:pt>
                <c:pt idx="271">
                  <c:v>767.4664892213741</c:v>
                </c:pt>
                <c:pt idx="272">
                  <c:v>566.77062555896271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632.71075632212285</c:v>
                </c:pt>
                <c:pt idx="282">
                  <c:v>1892.5505824580296</c:v>
                </c:pt>
                <c:pt idx="283">
                  <c:v>2459.4372017168553</c:v>
                </c:pt>
                <c:pt idx="284">
                  <c:v>2870.076426102672</c:v>
                </c:pt>
                <c:pt idx="285">
                  <c:v>3154.7392135506316</c:v>
                </c:pt>
                <c:pt idx="286">
                  <c:v>3247.5307124431552</c:v>
                </c:pt>
                <c:pt idx="287">
                  <c:v>3559.3302082837158</c:v>
                </c:pt>
                <c:pt idx="288">
                  <c:v>3877.5317890383112</c:v>
                </c:pt>
                <c:pt idx="289">
                  <c:v>3512.8628760062925</c:v>
                </c:pt>
                <c:pt idx="290">
                  <c:v>2291.9382365532401</c:v>
                </c:pt>
                <c:pt idx="291">
                  <c:v>1030.1350749482508</c:v>
                </c:pt>
                <c:pt idx="292">
                  <c:v>139.43823655324175</c:v>
                </c:pt>
                <c:pt idx="293">
                  <c:v>23.718752641611374</c:v>
                </c:pt>
                <c:pt idx="294">
                  <c:v>310.25870933962238</c:v>
                </c:pt>
                <c:pt idx="295">
                  <c:v>642.92807307064322</c:v>
                </c:pt>
                <c:pt idx="296">
                  <c:v>932.37811684826363</c:v>
                </c:pt>
                <c:pt idx="297">
                  <c:v>1130.4280730706396</c:v>
                </c:pt>
                <c:pt idx="298">
                  <c:v>1189.9310593563932</c:v>
                </c:pt>
                <c:pt idx="299">
                  <c:v>1049.3212093396223</c:v>
                </c:pt>
                <c:pt idx="300">
                  <c:v>852.23787600629316</c:v>
                </c:pt>
                <c:pt idx="301">
                  <c:v>601.18105935639517</c:v>
                </c:pt>
                <c:pt idx="302">
                  <c:v>298.29323948834173</c:v>
                </c:pt>
                <c:pt idx="303">
                  <c:v>46.480326330899736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126.37599932514811</c:v>
                </c:pt>
                <c:pt idx="308">
                  <c:v>456.72652166597078</c:v>
                </c:pt>
                <c:pt idx="309">
                  <c:v>494.67841266446032</c:v>
                </c:pt>
                <c:pt idx="310">
                  <c:v>362.63075216731244</c:v>
                </c:pt>
                <c:pt idx="311">
                  <c:v>231.84071770739914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97.093435811915199</c:v>
                </c:pt>
                <c:pt idx="322">
                  <c:v>222.00700936853062</c:v>
                </c:pt>
                <c:pt idx="323">
                  <c:v>247.9445093685319</c:v>
                </c:pt>
                <c:pt idx="324">
                  <c:v>138.99302964446846</c:v>
                </c:pt>
                <c:pt idx="325">
                  <c:v>284.97076881185961</c:v>
                </c:pt>
                <c:pt idx="326">
                  <c:v>309.86660214519424</c:v>
                </c:pt>
                <c:pt idx="327">
                  <c:v>231.41745526739351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119.47021687534705</c:v>
                </c:pt>
                <c:pt idx="332">
                  <c:v>82.994533658000535</c:v>
                </c:pt>
                <c:pt idx="333">
                  <c:v>61.457967081726032</c:v>
                </c:pt>
                <c:pt idx="334">
                  <c:v>92.443484187801445</c:v>
                </c:pt>
                <c:pt idx="335">
                  <c:v>56.974968163086011</c:v>
                </c:pt>
                <c:pt idx="336">
                  <c:v>114.97758698257429</c:v>
                </c:pt>
                <c:pt idx="337">
                  <c:v>217.46423000808093</c:v>
                </c:pt>
                <c:pt idx="338">
                  <c:v>386.85258698257417</c:v>
                </c:pt>
                <c:pt idx="339">
                  <c:v>764.77845295501777</c:v>
                </c:pt>
                <c:pt idx="340">
                  <c:v>1332.3791275400595</c:v>
                </c:pt>
                <c:pt idx="341">
                  <c:v>1717.7889304596229</c:v>
                </c:pt>
                <c:pt idx="342">
                  <c:v>1367.3916036998892</c:v>
                </c:pt>
                <c:pt idx="343">
                  <c:v>717.99059334761989</c:v>
                </c:pt>
                <c:pt idx="344">
                  <c:v>543.04640297753929</c:v>
                </c:pt>
                <c:pt idx="345">
                  <c:v>707.33796858524067</c:v>
                </c:pt>
                <c:pt idx="346">
                  <c:v>735.2715064322764</c:v>
                </c:pt>
                <c:pt idx="347">
                  <c:v>630.68720171685538</c:v>
                </c:pt>
                <c:pt idx="348">
                  <c:v>757.210597997175</c:v>
                </c:pt>
                <c:pt idx="349">
                  <c:v>747.31384191566269</c:v>
                </c:pt>
                <c:pt idx="350">
                  <c:v>613.26111162259133</c:v>
                </c:pt>
                <c:pt idx="351">
                  <c:v>468.9507484541486</c:v>
                </c:pt>
                <c:pt idx="352">
                  <c:v>408.36527828925813</c:v>
                </c:pt>
                <c:pt idx="353">
                  <c:v>406.53386699735108</c:v>
                </c:pt>
                <c:pt idx="354">
                  <c:v>433.76900013404207</c:v>
                </c:pt>
                <c:pt idx="355">
                  <c:v>520.95650013404338</c:v>
                </c:pt>
                <c:pt idx="356">
                  <c:v>554.71944495592481</c:v>
                </c:pt>
                <c:pt idx="357">
                  <c:v>439.5757484541482</c:v>
                </c:pt>
                <c:pt idx="358">
                  <c:v>85.700533664018337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69.351430459622748</c:v>
                </c:pt>
                <c:pt idx="364">
                  <c:v>239.70350133029714</c:v>
                </c:pt>
                <c:pt idx="365">
                  <c:v>347.51600133029791</c:v>
                </c:pt>
                <c:pt idx="366">
                  <c:v>436.06929585256654</c:v>
                </c:pt>
                <c:pt idx="367">
                  <c:v>621.97932937890607</c:v>
                </c:pt>
                <c:pt idx="368">
                  <c:v>880.66578577237806</c:v>
                </c:pt>
                <c:pt idx="369">
                  <c:v>915.58707665170607</c:v>
                </c:pt>
                <c:pt idx="370">
                  <c:v>645.24302964446849</c:v>
                </c:pt>
                <c:pt idx="371">
                  <c:v>268.31682886736661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18.295300924746783</c:v>
                </c:pt>
                <c:pt idx="393">
                  <c:v>124.98629491263951</c:v>
                </c:pt>
                <c:pt idx="394">
                  <c:v>380.89823895676807</c:v>
                </c:pt>
                <c:pt idx="395">
                  <c:v>771.94851886550123</c:v>
                </c:pt>
                <c:pt idx="396">
                  <c:v>1248.9118474461447</c:v>
                </c:pt>
                <c:pt idx="397">
                  <c:v>1742.3644842573426</c:v>
                </c:pt>
                <c:pt idx="398">
                  <c:v>1984.1047614741733</c:v>
                </c:pt>
                <c:pt idx="399">
                  <c:v>1575.0134855679169</c:v>
                </c:pt>
                <c:pt idx="400">
                  <c:v>790.42676914524986</c:v>
                </c:pt>
                <c:pt idx="401">
                  <c:v>230.4267691452485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8.7627403975543636</c:v>
                </c:pt>
                <c:pt idx="410">
                  <c:v>182.04552040686787</c:v>
                </c:pt>
                <c:pt idx="411">
                  <c:v>256.36590004133552</c:v>
                </c:pt>
                <c:pt idx="412">
                  <c:v>289.80440706422104</c:v>
                </c:pt>
                <c:pt idx="413">
                  <c:v>326.43592031590771</c:v>
                </c:pt>
                <c:pt idx="414">
                  <c:v>444.50871638818143</c:v>
                </c:pt>
                <c:pt idx="415">
                  <c:v>657.70796708172588</c:v>
                </c:pt>
                <c:pt idx="416">
                  <c:v>776.22323030588802</c:v>
                </c:pt>
                <c:pt idx="417">
                  <c:v>622.05879738872818</c:v>
                </c:pt>
                <c:pt idx="418">
                  <c:v>317.72677186355287</c:v>
                </c:pt>
                <c:pt idx="419">
                  <c:v>0</c:v>
                </c:pt>
                <c:pt idx="420">
                  <c:v>0</c:v>
                </c:pt>
                <c:pt idx="421">
                  <c:v>13.19781759067561</c:v>
                </c:pt>
                <c:pt idx="422">
                  <c:v>214.86811989465687</c:v>
                </c:pt>
                <c:pt idx="423">
                  <c:v>422.77823098345334</c:v>
                </c:pt>
                <c:pt idx="424">
                  <c:v>749.09791940726518</c:v>
                </c:pt>
                <c:pt idx="425">
                  <c:v>1372.2059385302198</c:v>
                </c:pt>
                <c:pt idx="426">
                  <c:v>2314.3063518521167</c:v>
                </c:pt>
                <c:pt idx="427">
                  <c:v>3021.4631600262051</c:v>
                </c:pt>
                <c:pt idx="428">
                  <c:v>2515.9582297488064</c:v>
                </c:pt>
                <c:pt idx="429">
                  <c:v>1242.2216025973344</c:v>
                </c:pt>
                <c:pt idx="430">
                  <c:v>374.08452961608162</c:v>
                </c:pt>
                <c:pt idx="431">
                  <c:v>20.936514534292769</c:v>
                </c:pt>
                <c:pt idx="432">
                  <c:v>49.119372857117817</c:v>
                </c:pt>
                <c:pt idx="433">
                  <c:v>273.56733314619703</c:v>
                </c:pt>
                <c:pt idx="434">
                  <c:v>303.28075384096934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0.23468592585046091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20.378634258080115</c:v>
                </c:pt>
                <c:pt idx="513">
                  <c:v>195.67928226001428</c:v>
                </c:pt>
                <c:pt idx="514">
                  <c:v>737.1861172880042</c:v>
                </c:pt>
                <c:pt idx="515">
                  <c:v>1431.342431908424</c:v>
                </c:pt>
                <c:pt idx="516">
                  <c:v>1781.1269952714281</c:v>
                </c:pt>
                <c:pt idx="517">
                  <c:v>1411.4600344728901</c:v>
                </c:pt>
                <c:pt idx="518">
                  <c:v>666.9195059191934</c:v>
                </c:pt>
                <c:pt idx="519">
                  <c:v>210.66950591919411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5.4430192591837949</c:v>
                </c:pt>
                <c:pt idx="534">
                  <c:v>55.162159983699496</c:v>
                </c:pt>
                <c:pt idx="535">
                  <c:v>180.50021895015351</c:v>
                </c:pt>
                <c:pt idx="536">
                  <c:v>347.6898327476963</c:v>
                </c:pt>
                <c:pt idx="537">
                  <c:v>788.24036220626488</c:v>
                </c:pt>
                <c:pt idx="538">
                  <c:v>1632.0007200160887</c:v>
                </c:pt>
                <c:pt idx="539">
                  <c:v>2270.5550365790073</c:v>
                </c:pt>
                <c:pt idx="540">
                  <c:v>1741.1535287231848</c:v>
                </c:pt>
                <c:pt idx="541">
                  <c:v>753.21266220069947</c:v>
                </c:pt>
                <c:pt idx="542">
                  <c:v>344.87932886736678</c:v>
                </c:pt>
                <c:pt idx="543">
                  <c:v>164.30552964446881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55.520155035351252</c:v>
                </c:pt>
                <c:pt idx="552">
                  <c:v>68.505896674747589</c:v>
                </c:pt>
                <c:pt idx="553">
                  <c:v>65.077436669942387</c:v>
                </c:pt>
                <c:pt idx="554">
                  <c:v>118.24823354794025</c:v>
                </c:pt>
                <c:pt idx="555">
                  <c:v>170.88688305265765</c:v>
                </c:pt>
                <c:pt idx="556">
                  <c:v>225.47021638599128</c:v>
                </c:pt>
                <c:pt idx="557">
                  <c:v>298.35240021460697</c:v>
                </c:pt>
                <c:pt idx="558">
                  <c:v>381.89381520897695</c:v>
                </c:pt>
                <c:pt idx="559">
                  <c:v>628.51925364924068</c:v>
                </c:pt>
                <c:pt idx="560">
                  <c:v>683.29933262506734</c:v>
                </c:pt>
                <c:pt idx="561">
                  <c:v>350.52421291414561</c:v>
                </c:pt>
                <c:pt idx="562">
                  <c:v>261.98254624747892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36.592407397974249</c:v>
                </c:pt>
                <c:pt idx="602">
                  <c:v>114.04879491263951</c:v>
                </c:pt>
                <c:pt idx="603">
                  <c:v>420.89823895676795</c:v>
                </c:pt>
                <c:pt idx="604">
                  <c:v>1026.7623119655182</c:v>
                </c:pt>
                <c:pt idx="605">
                  <c:v>1798.5544070642209</c:v>
                </c:pt>
                <c:pt idx="606">
                  <c:v>2640.6691667761165</c:v>
                </c:pt>
                <c:pt idx="607">
                  <c:v>3257.3379685852406</c:v>
                </c:pt>
                <c:pt idx="608">
                  <c:v>3471.7991999490878</c:v>
                </c:pt>
                <c:pt idx="609">
                  <c:v>3622.2898424471041</c:v>
                </c:pt>
                <c:pt idx="610">
                  <c:v>3985.3106964064359</c:v>
                </c:pt>
                <c:pt idx="611">
                  <c:v>4217.5962102181848</c:v>
                </c:pt>
                <c:pt idx="612">
                  <c:v>3533.268663578323</c:v>
                </c:pt>
                <c:pt idx="613">
                  <c:v>2139.184202084894</c:v>
                </c:pt>
                <c:pt idx="614">
                  <c:v>1096.1364361985031</c:v>
                </c:pt>
                <c:pt idx="615">
                  <c:v>836.76089141881755</c:v>
                </c:pt>
                <c:pt idx="616">
                  <c:v>833.90655120999838</c:v>
                </c:pt>
                <c:pt idx="617">
                  <c:v>677.59382959911488</c:v>
                </c:pt>
                <c:pt idx="618">
                  <c:v>368.80181716154658</c:v>
                </c:pt>
                <c:pt idx="619">
                  <c:v>11.339946546984889</c:v>
                </c:pt>
                <c:pt idx="620">
                  <c:v>0</c:v>
                </c:pt>
                <c:pt idx="621">
                  <c:v>177.05589371383218</c:v>
                </c:pt>
                <c:pt idx="622">
                  <c:v>586.56165433077285</c:v>
                </c:pt>
                <c:pt idx="623">
                  <c:v>907.31543748965714</c:v>
                </c:pt>
                <c:pt idx="624">
                  <c:v>1237.7934511467624</c:v>
                </c:pt>
                <c:pt idx="625">
                  <c:v>1448.2363870673405</c:v>
                </c:pt>
                <c:pt idx="626">
                  <c:v>1330.6846754023097</c:v>
                </c:pt>
                <c:pt idx="627">
                  <c:v>1054.9664892213711</c:v>
                </c:pt>
                <c:pt idx="628">
                  <c:v>911.21648922137263</c:v>
                </c:pt>
                <c:pt idx="629">
                  <c:v>959.13315588804005</c:v>
                </c:pt>
                <c:pt idx="630">
                  <c:v>1250.3653634053624</c:v>
                </c:pt>
                <c:pt idx="631">
                  <c:v>1710.7114501815977</c:v>
                </c:pt>
                <c:pt idx="632">
                  <c:v>2056.3086112065989</c:v>
                </c:pt>
                <c:pt idx="633">
                  <c:v>2325.4359519790364</c:v>
                </c:pt>
                <c:pt idx="634">
                  <c:v>2461.225957095417</c:v>
                </c:pt>
                <c:pt idx="635">
                  <c:v>2326.2918239961491</c:v>
                </c:pt>
                <c:pt idx="636">
                  <c:v>1891.4447545848057</c:v>
                </c:pt>
                <c:pt idx="637">
                  <c:v>1359.1345215454053</c:v>
                </c:pt>
                <c:pt idx="638">
                  <c:v>1083.0928548787385</c:v>
                </c:pt>
                <c:pt idx="639">
                  <c:v>969.49229929455669</c:v>
                </c:pt>
                <c:pt idx="640">
                  <c:v>963.14743025864482</c:v>
                </c:pt>
                <c:pt idx="641">
                  <c:v>1343.5280879181391</c:v>
                </c:pt>
                <c:pt idx="642">
                  <c:v>2082.117732655146</c:v>
                </c:pt>
                <c:pt idx="643">
                  <c:v>2372.2686547227636</c:v>
                </c:pt>
                <c:pt idx="644">
                  <c:v>1907.1841733745337</c:v>
                </c:pt>
                <c:pt idx="645">
                  <c:v>1632.9240123647894</c:v>
                </c:pt>
                <c:pt idx="646">
                  <c:v>1708.9185979858396</c:v>
                </c:pt>
                <c:pt idx="647">
                  <c:v>1727.2298742117832</c:v>
                </c:pt>
                <c:pt idx="648">
                  <c:v>1627.5462654834332</c:v>
                </c:pt>
                <c:pt idx="649">
                  <c:v>1340.0452098158203</c:v>
                </c:pt>
                <c:pt idx="650">
                  <c:v>744.46871877681394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105.73998369950004</c:v>
                </c:pt>
                <c:pt idx="666">
                  <c:v>449.05611583511927</c:v>
                </c:pt>
                <c:pt idx="667">
                  <c:v>1160.5325667080024</c:v>
                </c:pt>
                <c:pt idx="668">
                  <c:v>2116.930676038698</c:v>
                </c:pt>
                <c:pt idx="669">
                  <c:v>2546.4495829472903</c:v>
                </c:pt>
                <c:pt idx="670">
                  <c:v>3031.5338669973517</c:v>
                </c:pt>
                <c:pt idx="671">
                  <c:v>2549.7656168201484</c:v>
                </c:pt>
                <c:pt idx="672">
                  <c:v>2011.5970366464976</c:v>
                </c:pt>
                <c:pt idx="673">
                  <c:v>2142.0595598865002</c:v>
                </c:pt>
                <c:pt idx="674">
                  <c:v>2274.602074976252</c:v>
                </c:pt>
                <c:pt idx="675">
                  <c:v>1701.006803685184</c:v>
                </c:pt>
                <c:pt idx="676">
                  <c:v>960.4765216659689</c:v>
                </c:pt>
                <c:pt idx="677">
                  <c:v>207.44374835402181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766.86649131420154</c:v>
                </c:pt>
                <c:pt idx="686">
                  <c:v>1446.0686238417461</c:v>
                </c:pt>
                <c:pt idx="687">
                  <c:v>1529.762435478526</c:v>
                </c:pt>
                <c:pt idx="688">
                  <c:v>1637.0070818492215</c:v>
                </c:pt>
                <c:pt idx="689">
                  <c:v>1774.7172565137691</c:v>
                </c:pt>
                <c:pt idx="690">
                  <c:v>1301.8963025871647</c:v>
                </c:pt>
                <c:pt idx="691">
                  <c:v>783.22047668755533</c:v>
                </c:pt>
                <c:pt idx="692">
                  <c:v>821.61408717430322</c:v>
                </c:pt>
                <c:pt idx="693">
                  <c:v>1075.3527366538083</c:v>
                </c:pt>
                <c:pt idx="694">
                  <c:v>1042.2320551621849</c:v>
                </c:pt>
                <c:pt idx="695">
                  <c:v>472.88520739207291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158.22932937890585</c:v>
                </c:pt>
                <c:pt idx="702">
                  <c:v>287.55991263950796</c:v>
                </c:pt>
                <c:pt idx="703">
                  <c:v>309.4349126395075</c:v>
                </c:pt>
                <c:pt idx="704">
                  <c:v>90.042261474173685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230.73998369949985</c:v>
                </c:pt>
                <c:pt idx="710">
                  <c:v>901.02493830403466</c:v>
                </c:pt>
                <c:pt idx="711">
                  <c:v>1670.8514978322114</c:v>
                </c:pt>
                <c:pt idx="712">
                  <c:v>1366.1222637929559</c:v>
                </c:pt>
                <c:pt idx="713">
                  <c:v>368.43653486286894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305.73998369950004</c:v>
                </c:pt>
                <c:pt idx="719">
                  <c:v>738.25072001608885</c:v>
                </c:pt>
                <c:pt idx="720">
                  <c:v>1161.9673687691852</c:v>
                </c:pt>
                <c:pt idx="721">
                  <c:v>1173.9285745320296</c:v>
                </c:pt>
                <c:pt idx="722">
                  <c:v>1182.5073634629794</c:v>
                </c:pt>
                <c:pt idx="723">
                  <c:v>1155.3842675504147</c:v>
                </c:pt>
                <c:pt idx="724">
                  <c:v>1411.4398695960003</c:v>
                </c:pt>
                <c:pt idx="725">
                  <c:v>2071.5205350501878</c:v>
                </c:pt>
                <c:pt idx="726">
                  <c:v>3058.288745435751</c:v>
                </c:pt>
                <c:pt idx="727">
                  <c:v>3477.289842447105</c:v>
                </c:pt>
                <c:pt idx="728">
                  <c:v>2812.5009305136114</c:v>
                </c:pt>
                <c:pt idx="729">
                  <c:v>2339.1891471765916</c:v>
                </c:pt>
                <c:pt idx="730">
                  <c:v>1522.1223668205305</c:v>
                </c:pt>
                <c:pt idx="731">
                  <c:v>968.23017035547275</c:v>
                </c:pt>
                <c:pt idx="732">
                  <c:v>927.63930111606442</c:v>
                </c:pt>
                <c:pt idx="733">
                  <c:v>977.7257770103131</c:v>
                </c:pt>
                <c:pt idx="734">
                  <c:v>1028.2533016979144</c:v>
                </c:pt>
                <c:pt idx="735">
                  <c:v>1127.1113913269689</c:v>
                </c:pt>
                <c:pt idx="736">
                  <c:v>1275.9183156789441</c:v>
                </c:pt>
                <c:pt idx="737">
                  <c:v>1253.638673696174</c:v>
                </c:pt>
                <c:pt idx="738">
                  <c:v>1035.8651223716474</c:v>
                </c:pt>
                <c:pt idx="739">
                  <c:v>1452.5921859544808</c:v>
                </c:pt>
                <c:pt idx="740">
                  <c:v>1975.6929380965175</c:v>
                </c:pt>
                <c:pt idx="741">
                  <c:v>1841.6019969116601</c:v>
                </c:pt>
                <c:pt idx="742">
                  <c:v>1390.1956421391433</c:v>
                </c:pt>
                <c:pt idx="743">
                  <c:v>1049.3212093396223</c:v>
                </c:pt>
                <c:pt idx="744">
                  <c:v>1003.2452754022232</c:v>
                </c:pt>
                <c:pt idx="745">
                  <c:v>1003.2452754022232</c:v>
                </c:pt>
                <c:pt idx="746">
                  <c:v>1204.3636881046596</c:v>
                </c:pt>
                <c:pt idx="747">
                  <c:v>1518.2810942005524</c:v>
                </c:pt>
                <c:pt idx="748">
                  <c:v>1750.8722371557474</c:v>
                </c:pt>
                <c:pt idx="749">
                  <c:v>1634.6419353894908</c:v>
                </c:pt>
                <c:pt idx="750">
                  <c:v>1237.6350749482499</c:v>
                </c:pt>
                <c:pt idx="751">
                  <c:v>978.26007494825376</c:v>
                </c:pt>
                <c:pt idx="752">
                  <c:v>768.02186954514377</c:v>
                </c:pt>
                <c:pt idx="753">
                  <c:v>397.6615254297609</c:v>
                </c:pt>
                <c:pt idx="754">
                  <c:v>129.4692247521551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726.73401280982284</c:v>
                </c:pt>
                <c:pt idx="766">
                  <c:v>1295.3007021025187</c:v>
                </c:pt>
                <c:pt idx="767">
                  <c:v>1571.1642718635521</c:v>
                </c:pt>
                <c:pt idx="768">
                  <c:v>1873.3404332359773</c:v>
                </c:pt>
                <c:pt idx="769">
                  <c:v>2470.4267691452501</c:v>
                </c:pt>
                <c:pt idx="770">
                  <c:v>3549.9275784899742</c:v>
                </c:pt>
                <c:pt idx="771">
                  <c:v>4228.8753259897449</c:v>
                </c:pt>
                <c:pt idx="772">
                  <c:v>4563.7993057943841</c:v>
                </c:pt>
                <c:pt idx="773">
                  <c:v>4389.8767844800941</c:v>
                </c:pt>
                <c:pt idx="774">
                  <c:v>4123.6345214379917</c:v>
                </c:pt>
                <c:pt idx="775">
                  <c:v>4565.837436954127</c:v>
                </c:pt>
                <c:pt idx="776">
                  <c:v>4220.3949087569245</c:v>
                </c:pt>
                <c:pt idx="777">
                  <c:v>3603.8965408784466</c:v>
                </c:pt>
                <c:pt idx="778">
                  <c:v>3445.316637533565</c:v>
                </c:pt>
                <c:pt idx="779">
                  <c:v>3263.5222968193552</c:v>
                </c:pt>
                <c:pt idx="780">
                  <c:v>2912.0660525637268</c:v>
                </c:pt>
                <c:pt idx="781">
                  <c:v>2590.0200359180326</c:v>
                </c:pt>
                <c:pt idx="782">
                  <c:v>2305.3498444003358</c:v>
                </c:pt>
                <c:pt idx="783">
                  <c:v>2069.562622409811</c:v>
                </c:pt>
                <c:pt idx="784">
                  <c:v>2018.9498932304637</c:v>
                </c:pt>
                <c:pt idx="785">
                  <c:v>2306.1782678945201</c:v>
                </c:pt>
                <c:pt idx="786">
                  <c:v>2412.8302227153986</c:v>
                </c:pt>
                <c:pt idx="787">
                  <c:v>2034.1712195058676</c:v>
                </c:pt>
                <c:pt idx="788">
                  <c:v>1699.2384476423706</c:v>
                </c:pt>
                <c:pt idx="789">
                  <c:v>1699.2384476423799</c:v>
                </c:pt>
                <c:pt idx="790">
                  <c:v>1908.2734412974776</c:v>
                </c:pt>
                <c:pt idx="791">
                  <c:v>2060.1226598182238</c:v>
                </c:pt>
                <c:pt idx="792">
                  <c:v>1594.5572880043067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348.77501064238072</c:v>
                </c:pt>
                <c:pt idx="801">
                  <c:v>1078.4644764070188</c:v>
                </c:pt>
                <c:pt idx="802">
                  <c:v>2290.1794985195493</c:v>
                </c:pt>
                <c:pt idx="803">
                  <c:v>3806.2138424808945</c:v>
                </c:pt>
                <c:pt idx="804">
                  <c:v>4363.0732178766602</c:v>
                </c:pt>
                <c:pt idx="805">
                  <c:v>3385.5594730816997</c:v>
                </c:pt>
                <c:pt idx="806">
                  <c:v>2006.1682635919772</c:v>
                </c:pt>
                <c:pt idx="807">
                  <c:v>1027.8845215454044</c:v>
                </c:pt>
                <c:pt idx="808">
                  <c:v>191.20800999230809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261.98254624747892</c:v>
                </c:pt>
                <c:pt idx="820">
                  <c:v>1103.9099449858122</c:v>
                </c:pt>
                <c:pt idx="821">
                  <c:v>1854.3276616258636</c:v>
                </c:pt>
                <c:pt idx="822">
                  <c:v>2080.8186887086831</c:v>
                </c:pt>
                <c:pt idx="823">
                  <c:v>2206.5815001340425</c:v>
                </c:pt>
                <c:pt idx="824">
                  <c:v>2159.8116236401424</c:v>
                </c:pt>
                <c:pt idx="825">
                  <c:v>2050.2346610005393</c:v>
                </c:pt>
                <c:pt idx="826">
                  <c:v>2119.6634370766769</c:v>
                </c:pt>
                <c:pt idx="827">
                  <c:v>2137.4014892234063</c:v>
                </c:pt>
                <c:pt idx="828">
                  <c:v>2456.5180923203129</c:v>
                </c:pt>
                <c:pt idx="829">
                  <c:v>2979.4000106423809</c:v>
                </c:pt>
                <c:pt idx="830">
                  <c:v>3098.3651223716474</c:v>
                </c:pt>
                <c:pt idx="831">
                  <c:v>2704.7247694727835</c:v>
                </c:pt>
                <c:pt idx="832">
                  <c:v>1907.2461112066042</c:v>
                </c:pt>
                <c:pt idx="833">
                  <c:v>1480.9271629324489</c:v>
                </c:pt>
                <c:pt idx="834">
                  <c:v>1552.6989361984988</c:v>
                </c:pt>
                <c:pt idx="835">
                  <c:v>1578.8073587630925</c:v>
                </c:pt>
                <c:pt idx="836">
                  <c:v>1497.0100749482538</c:v>
                </c:pt>
                <c:pt idx="837">
                  <c:v>1618.4516407226956</c:v>
                </c:pt>
                <c:pt idx="838">
                  <c:v>1914.7957702874569</c:v>
                </c:pt>
                <c:pt idx="839">
                  <c:v>1960.1789881271084</c:v>
                </c:pt>
                <c:pt idx="840">
                  <c:v>1941.2080099923094</c:v>
                </c:pt>
                <c:pt idx="841">
                  <c:v>2259.2530125621911</c:v>
                </c:pt>
                <c:pt idx="842">
                  <c:v>2554.1737738990041</c:v>
                </c:pt>
                <c:pt idx="843">
                  <c:v>2396.0614641272573</c:v>
                </c:pt>
                <c:pt idx="844">
                  <c:v>1912.9967476893378</c:v>
                </c:pt>
                <c:pt idx="845">
                  <c:v>1572.8020521101466</c:v>
                </c:pt>
                <c:pt idx="846">
                  <c:v>1522.0882530448548</c:v>
                </c:pt>
                <c:pt idx="847">
                  <c:v>1709.3240538505131</c:v>
                </c:pt>
                <c:pt idx="848">
                  <c:v>2213.079230297114</c:v>
                </c:pt>
                <c:pt idx="849">
                  <c:v>2818.1956362894784</c:v>
                </c:pt>
                <c:pt idx="850">
                  <c:v>2909.473787973438</c:v>
                </c:pt>
                <c:pt idx="851">
                  <c:v>2466.5452192303919</c:v>
                </c:pt>
                <c:pt idx="852">
                  <c:v>2244.627445217136</c:v>
                </c:pt>
                <c:pt idx="853">
                  <c:v>2277.6138432800408</c:v>
                </c:pt>
                <c:pt idx="854">
                  <c:v>2179.8825334068806</c:v>
                </c:pt>
                <c:pt idx="855">
                  <c:v>1871.7501224098082</c:v>
                </c:pt>
                <c:pt idx="856">
                  <c:v>1678.5158834600047</c:v>
                </c:pt>
                <c:pt idx="857">
                  <c:v>2278.4158022520924</c:v>
                </c:pt>
                <c:pt idx="858">
                  <c:v>3140.421843742472</c:v>
                </c:pt>
                <c:pt idx="859">
                  <c:v>3230.5496933249215</c:v>
                </c:pt>
                <c:pt idx="860">
                  <c:v>2813.8868207786859</c:v>
                </c:pt>
                <c:pt idx="861">
                  <c:v>3133.0596509953234</c:v>
                </c:pt>
                <c:pt idx="862">
                  <c:v>4448.0535087315984</c:v>
                </c:pt>
                <c:pt idx="863">
                  <c:v>4503.7040544825004</c:v>
                </c:pt>
                <c:pt idx="864">
                  <c:v>3254.0422998970171</c:v>
                </c:pt>
                <c:pt idx="865">
                  <c:v>2834.2610596787963</c:v>
                </c:pt>
                <c:pt idx="866">
                  <c:v>3408.3290756121169</c:v>
                </c:pt>
                <c:pt idx="867">
                  <c:v>4117.6132629798358</c:v>
                </c:pt>
                <c:pt idx="868">
                  <c:v>3758.463266476685</c:v>
                </c:pt>
                <c:pt idx="869">
                  <c:v>2608.1446209590317</c:v>
                </c:pt>
                <c:pt idx="870">
                  <c:v>1884.73265180152</c:v>
                </c:pt>
                <c:pt idx="871">
                  <c:v>1630.8129862916117</c:v>
                </c:pt>
                <c:pt idx="872">
                  <c:v>1532.1991242674756</c:v>
                </c:pt>
                <c:pt idx="873">
                  <c:v>1356.052110445791</c:v>
                </c:pt>
                <c:pt idx="874">
                  <c:v>939.44969954524061</c:v>
                </c:pt>
                <c:pt idx="875">
                  <c:v>442.46190534055938</c:v>
                </c:pt>
                <c:pt idx="876">
                  <c:v>25.842167804610217</c:v>
                </c:pt>
                <c:pt idx="877">
                  <c:v>213.55288838257479</c:v>
                </c:pt>
                <c:pt idx="878">
                  <c:v>922.57671456760647</c:v>
                </c:pt>
                <c:pt idx="879">
                  <c:v>1564.1208385002851</c:v>
                </c:pt>
                <c:pt idx="880">
                  <c:v>1126.6208385002894</c:v>
                </c:pt>
                <c:pt idx="881">
                  <c:v>368.68690112213301</c:v>
                </c:pt>
                <c:pt idx="882">
                  <c:v>1049.2496265053151</c:v>
                </c:pt>
                <c:pt idx="883">
                  <c:v>1757.5829598386483</c:v>
                </c:pt>
                <c:pt idx="884">
                  <c:v>1828.4162931719777</c:v>
                </c:pt>
                <c:pt idx="885">
                  <c:v>2046.1489158077939</c:v>
                </c:pt>
                <c:pt idx="886">
                  <c:v>2133.1558612615036</c:v>
                </c:pt>
                <c:pt idx="887">
                  <c:v>2001.0015339630957</c:v>
                </c:pt>
                <c:pt idx="888">
                  <c:v>1719.9392263667978</c:v>
                </c:pt>
                <c:pt idx="889">
                  <c:v>1353.6362504094577</c:v>
                </c:pt>
                <c:pt idx="890">
                  <c:v>911.14891580778794</c:v>
                </c:pt>
                <c:pt idx="891">
                  <c:v>392.16631364685344</c:v>
                </c:pt>
                <c:pt idx="892">
                  <c:v>0</c:v>
                </c:pt>
                <c:pt idx="893">
                  <c:v>0</c:v>
                </c:pt>
                <c:pt idx="894">
                  <c:v>97.699893230464411</c:v>
                </c:pt>
                <c:pt idx="895">
                  <c:v>533.60333183623527</c:v>
                </c:pt>
                <c:pt idx="896">
                  <c:v>1037.520035918033</c:v>
                </c:pt>
                <c:pt idx="897">
                  <c:v>1352.8787750820986</c:v>
                </c:pt>
                <c:pt idx="898">
                  <c:v>1417.3579417487663</c:v>
                </c:pt>
                <c:pt idx="899">
                  <c:v>1220.1028135004426</c:v>
                </c:pt>
                <c:pt idx="900">
                  <c:v>888.3909307680467</c:v>
                </c:pt>
                <c:pt idx="901">
                  <c:v>298.01912436495758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348.77501064238072</c:v>
                </c:pt>
                <c:pt idx="908">
                  <c:v>1078.4644764070188</c:v>
                </c:pt>
                <c:pt idx="909">
                  <c:v>2290.1794985195493</c:v>
                </c:pt>
                <c:pt idx="910">
                  <c:v>3806.2138424808945</c:v>
                </c:pt>
                <c:pt idx="911">
                  <c:v>4363.0732178766602</c:v>
                </c:pt>
                <c:pt idx="912">
                  <c:v>3385.5594730816997</c:v>
                </c:pt>
                <c:pt idx="913">
                  <c:v>2555.1265969253109</c:v>
                </c:pt>
                <c:pt idx="914">
                  <c:v>3592.4385146169361</c:v>
                </c:pt>
                <c:pt idx="915">
                  <c:v>3718.9632530448521</c:v>
                </c:pt>
                <c:pt idx="916">
                  <c:v>2658.5458042002333</c:v>
                </c:pt>
                <c:pt idx="917">
                  <c:v>1925.60214359887</c:v>
                </c:pt>
                <c:pt idx="918">
                  <c:v>1301.1556552196812</c:v>
                </c:pt>
                <c:pt idx="919">
                  <c:v>1674.4162977593351</c:v>
                </c:pt>
                <c:pt idx="920">
                  <c:v>2250.35687869399</c:v>
                </c:pt>
                <c:pt idx="921">
                  <c:v>3187.9473786653566</c:v>
                </c:pt>
                <c:pt idx="922">
                  <c:v>3705.3221766133761</c:v>
                </c:pt>
                <c:pt idx="923">
                  <c:v>3432.1698437271407</c:v>
                </c:pt>
                <c:pt idx="924">
                  <c:v>1757.7592424435743</c:v>
                </c:pt>
                <c:pt idx="925">
                  <c:v>0</c:v>
                </c:pt>
                <c:pt idx="926">
                  <c:v>144.47205980270132</c:v>
                </c:pt>
                <c:pt idx="927">
                  <c:v>581.913677739832</c:v>
                </c:pt>
                <c:pt idx="928">
                  <c:v>754.16911617971857</c:v>
                </c:pt>
                <c:pt idx="929">
                  <c:v>932.39412436495763</c:v>
                </c:pt>
                <c:pt idx="930">
                  <c:v>982.21821199869476</c:v>
                </c:pt>
                <c:pt idx="931">
                  <c:v>972.0999612531383</c:v>
                </c:pt>
                <c:pt idx="932">
                  <c:v>896.43896348601982</c:v>
                </c:pt>
                <c:pt idx="933">
                  <c:v>636.12450295514645</c:v>
                </c:pt>
                <c:pt idx="934">
                  <c:v>186.94816250548268</c:v>
                </c:pt>
                <c:pt idx="935">
                  <c:v>105.86475759382695</c:v>
                </c:pt>
                <c:pt idx="936">
                  <c:v>385.0070021579599</c:v>
                </c:pt>
                <c:pt idx="937">
                  <c:v>605.150935978814</c:v>
                </c:pt>
                <c:pt idx="938">
                  <c:v>650.11151236479202</c:v>
                </c:pt>
                <c:pt idx="939">
                  <c:v>579.64750463212442</c:v>
                </c:pt>
                <c:pt idx="940">
                  <c:v>678.06103543738868</c:v>
                </c:pt>
                <c:pt idx="941">
                  <c:v>951.85324209025998</c:v>
                </c:pt>
                <c:pt idx="942">
                  <c:v>1061.1885146169361</c:v>
                </c:pt>
                <c:pt idx="943">
                  <c:v>1113.9690871130517</c:v>
                </c:pt>
                <c:pt idx="944">
                  <c:v>1226.2607537797201</c:v>
                </c:pt>
                <c:pt idx="945">
                  <c:v>1342.43851461694</c:v>
                </c:pt>
                <c:pt idx="946">
                  <c:v>1745.4424506440714</c:v>
                </c:pt>
                <c:pt idx="947">
                  <c:v>2126.522504632122</c:v>
                </c:pt>
                <c:pt idx="948">
                  <c:v>1936.8610010723414</c:v>
                </c:pt>
                <c:pt idx="949">
                  <c:v>1429.9315596473994</c:v>
                </c:pt>
                <c:pt idx="950">
                  <c:v>607.74552949564782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93.665288423670432</c:v>
                </c:pt>
                <c:pt idx="959">
                  <c:v>1562.4024267953773</c:v>
                </c:pt>
                <c:pt idx="960">
                  <c:v>3116.496270313186</c:v>
                </c:pt>
                <c:pt idx="961">
                  <c:v>4609.4826033362206</c:v>
                </c:pt>
                <c:pt idx="962">
                  <c:v>5256.1447172436474</c:v>
                </c:pt>
                <c:pt idx="963">
                  <c:v>4948.5054380965194</c:v>
                </c:pt>
                <c:pt idx="964">
                  <c:v>3964.6796309389347</c:v>
                </c:pt>
                <c:pt idx="965">
                  <c:v>2723.266593714201</c:v>
                </c:pt>
                <c:pt idx="966">
                  <c:v>1704.0867202146335</c:v>
                </c:pt>
                <c:pt idx="967">
                  <c:v>1110.5432182589811</c:v>
                </c:pt>
                <c:pt idx="968">
                  <c:v>835.75338688129932</c:v>
                </c:pt>
                <c:pt idx="969">
                  <c:v>447.19000552070116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41.77323258776282</c:v>
                </c:pt>
                <c:pt idx="1028">
                  <c:v>345.58631955988648</c:v>
                </c:pt>
                <c:pt idx="1029">
                  <c:v>1113.4969065925748</c:v>
                </c:pt>
                <c:pt idx="1030">
                  <c:v>1956.0811499019831</c:v>
                </c:pt>
                <c:pt idx="1031">
                  <c:v>2355.2258504606475</c:v>
                </c:pt>
                <c:pt idx="1032">
                  <c:v>2478.1844170405998</c:v>
                </c:pt>
                <c:pt idx="1033">
                  <c:v>2613.3257484541491</c:v>
                </c:pt>
                <c:pt idx="1034">
                  <c:v>2788.5698604325007</c:v>
                </c:pt>
                <c:pt idx="1035">
                  <c:v>2769.2838548125369</c:v>
                </c:pt>
                <c:pt idx="1036">
                  <c:v>2522.0882926320569</c:v>
                </c:pt>
                <c:pt idx="1037">
                  <c:v>2347.6307521673111</c:v>
                </c:pt>
                <c:pt idx="1038">
                  <c:v>2468.6748581876445</c:v>
                </c:pt>
                <c:pt idx="1039">
                  <c:v>2884.8536122362884</c:v>
                </c:pt>
                <c:pt idx="1040">
                  <c:v>3211.2164892213709</c:v>
                </c:pt>
                <c:pt idx="1041">
                  <c:v>3253.9065512099965</c:v>
                </c:pt>
                <c:pt idx="1042">
                  <c:v>2894.296400866504</c:v>
                </c:pt>
                <c:pt idx="1043">
                  <c:v>2235.5712862597516</c:v>
                </c:pt>
                <c:pt idx="1044">
                  <c:v>1617.4864212514724</c:v>
                </c:pt>
                <c:pt idx="1045">
                  <c:v>1296.3160514582066</c:v>
                </c:pt>
                <c:pt idx="1046">
                  <c:v>1300.1172992945574</c:v>
                </c:pt>
                <c:pt idx="1047">
                  <c:v>1363.0552326551474</c:v>
                </c:pt>
                <c:pt idx="1048">
                  <c:v>1148.8363458955248</c:v>
                </c:pt>
                <c:pt idx="1049">
                  <c:v>588.6802326551483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18.239983699499923</c:v>
                </c:pt>
                <c:pt idx="1063">
                  <c:v>283.14968569598955</c:v>
                </c:pt>
                <c:pt idx="1064">
                  <c:v>660.0673461431561</c:v>
                </c:pt>
                <c:pt idx="1065">
                  <c:v>1392.443484187801</c:v>
                </c:pt>
                <c:pt idx="1066">
                  <c:v>1928.6752380684584</c:v>
                </c:pt>
                <c:pt idx="1067">
                  <c:v>1520.8017591338305</c:v>
                </c:pt>
                <c:pt idx="1068">
                  <c:v>859.07777956915527</c:v>
                </c:pt>
                <c:pt idx="1069">
                  <c:v>881.84360904106893</c:v>
                </c:pt>
                <c:pt idx="1070">
                  <c:v>1422.7715064322765</c:v>
                </c:pt>
                <c:pt idx="1071">
                  <c:v>2101.2996146618884</c:v>
                </c:pt>
                <c:pt idx="1072">
                  <c:v>2698.4777366538065</c:v>
                </c:pt>
                <c:pt idx="1073">
                  <c:v>3456.6878259897458</c:v>
                </c:pt>
                <c:pt idx="1074">
                  <c:v>4515.0268028948058</c:v>
                </c:pt>
                <c:pt idx="1075">
                  <c:v>5409.6684511467583</c:v>
                </c:pt>
                <c:pt idx="1076">
                  <c:v>5533.0781920964273</c:v>
                </c:pt>
                <c:pt idx="1077">
                  <c:v>5090.8155125621915</c:v>
                </c:pt>
                <c:pt idx="1078">
                  <c:v>4551.827987633189</c:v>
                </c:pt>
                <c:pt idx="1079">
                  <c:v>4303.6327015355282</c:v>
                </c:pt>
                <c:pt idx="1080">
                  <c:v>3811.1339977223761</c:v>
                </c:pt>
                <c:pt idx="1081">
                  <c:v>2685.4783318362338</c:v>
                </c:pt>
                <c:pt idx="1082">
                  <c:v>1463.3826412667102</c:v>
                </c:pt>
                <c:pt idx="1083">
                  <c:v>140.24364605656282</c:v>
                </c:pt>
                <c:pt idx="1084">
                  <c:v>0</c:v>
                </c:pt>
                <c:pt idx="1085">
                  <c:v>0</c:v>
                </c:pt>
                <c:pt idx="1086">
                  <c:v>919.44816250548433</c:v>
                </c:pt>
                <c:pt idx="1087">
                  <c:v>1407.7814958388158</c:v>
                </c:pt>
                <c:pt idx="1088">
                  <c:v>1472.9873029561438</c:v>
                </c:pt>
                <c:pt idx="1089">
                  <c:v>1415.909922262472</c:v>
                </c:pt>
                <c:pt idx="1090">
                  <c:v>1354.6599222624754</c:v>
                </c:pt>
                <c:pt idx="1091">
                  <c:v>1538.4099222624779</c:v>
                </c:pt>
                <c:pt idx="1092">
                  <c:v>2166.9162977593378</c:v>
                </c:pt>
                <c:pt idx="1093">
                  <c:v>3034.6821213067733</c:v>
                </c:pt>
                <c:pt idx="1094">
                  <c:v>3337.2316118838048</c:v>
                </c:pt>
                <c:pt idx="1095">
                  <c:v>2841.5076412667113</c:v>
                </c:pt>
                <c:pt idx="1096">
                  <c:v>2156.7848375061676</c:v>
                </c:pt>
                <c:pt idx="1097">
                  <c:v>1435.2948437271405</c:v>
                </c:pt>
                <c:pt idx="1098">
                  <c:v>492.47830225209049</c:v>
                </c:pt>
                <c:pt idx="1099">
                  <c:v>0</c:v>
                </c:pt>
                <c:pt idx="1100">
                  <c:v>0</c:v>
                </c:pt>
                <c:pt idx="1101">
                  <c:v>192.9035348688592</c:v>
                </c:pt>
                <c:pt idx="1102">
                  <c:v>1278.0202603935966</c:v>
                </c:pt>
                <c:pt idx="1103">
                  <c:v>2457.1599222624777</c:v>
                </c:pt>
                <c:pt idx="1104">
                  <c:v>3605.8499612531396</c:v>
                </c:pt>
                <c:pt idx="1105">
                  <c:v>3900.0096766133738</c:v>
                </c:pt>
                <c:pt idx="1106">
                  <c:v>3032.7948437271439</c:v>
                </c:pt>
                <c:pt idx="1107">
                  <c:v>1931.0468437424788</c:v>
                </c:pt>
                <c:pt idx="1108">
                  <c:v>919.80455309011347</c:v>
                </c:pt>
                <c:pt idx="1109">
                  <c:v>0</c:v>
                </c:pt>
                <c:pt idx="1110">
                  <c:v>0.6636777398376934</c:v>
                </c:pt>
                <c:pt idx="1111">
                  <c:v>1006.1339977223728</c:v>
                </c:pt>
                <c:pt idx="1112">
                  <c:v>2350.523282846385</c:v>
                </c:pt>
                <c:pt idx="1113">
                  <c:v>4120.0616651695691</c:v>
                </c:pt>
                <c:pt idx="1114">
                  <c:v>5304.3426143090401</c:v>
                </c:pt>
                <c:pt idx="1115">
                  <c:v>4661.7496265053205</c:v>
                </c:pt>
                <c:pt idx="1116">
                  <c:v>3054.8650676563179</c:v>
                </c:pt>
                <c:pt idx="1117">
                  <c:v>1768.1976482558189</c:v>
                </c:pt>
                <c:pt idx="1118">
                  <c:v>665.96177552598624</c:v>
                </c:pt>
                <c:pt idx="1119">
                  <c:v>59.898915807795888</c:v>
                </c:pt>
                <c:pt idx="1120">
                  <c:v>381.19003053927389</c:v>
                </c:pt>
                <c:pt idx="1121">
                  <c:v>845.06134920094451</c:v>
                </c:pt>
                <c:pt idx="1122">
                  <c:v>759.81015981822975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171.47107373088787</c:v>
                </c:pt>
                <c:pt idx="1139">
                  <c:v>277.04756334141427</c:v>
                </c:pt>
                <c:pt idx="1140">
                  <c:v>343.9978165686498</c:v>
                </c:pt>
                <c:pt idx="1141">
                  <c:v>513.61005326283384</c:v>
                </c:pt>
                <c:pt idx="1142">
                  <c:v>935.27823098345345</c:v>
                </c:pt>
                <c:pt idx="1143">
                  <c:v>1511.476771863553</c:v>
                </c:pt>
                <c:pt idx="1144">
                  <c:v>1600.6967675504143</c:v>
                </c:pt>
                <c:pt idx="1145">
                  <c:v>978.60108370726698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180.73998369950002</c:v>
                </c:pt>
                <c:pt idx="1152">
                  <c:v>418.23998369949999</c:v>
                </c:pt>
                <c:pt idx="1153">
                  <c:v>1195.5871870735346</c:v>
                </c:pt>
                <c:pt idx="1154">
                  <c:v>2485.9717032456738</c:v>
                </c:pt>
                <c:pt idx="1155">
                  <c:v>3283.456955090337</c:v>
                </c:pt>
                <c:pt idx="1156">
                  <c:v>3202.8403977721164</c:v>
                </c:pt>
                <c:pt idx="1157">
                  <c:v>3547.8274016694436</c:v>
                </c:pt>
                <c:pt idx="1158">
                  <c:v>4516.3085082417547</c:v>
                </c:pt>
                <c:pt idx="1159">
                  <c:v>5672.7190347980941</c:v>
                </c:pt>
                <c:pt idx="1160">
                  <c:v>6298.5609519790378</c:v>
                </c:pt>
                <c:pt idx="1161">
                  <c:v>6154.2574451342152</c:v>
                </c:pt>
                <c:pt idx="1162">
                  <c:v>5951.4385443775773</c:v>
                </c:pt>
                <c:pt idx="1163">
                  <c:v>6077.4534307680478</c:v>
                </c:pt>
                <c:pt idx="1164">
                  <c:v>6289.4816686777731</c:v>
                </c:pt>
                <c:pt idx="1165">
                  <c:v>6479.405861261499</c:v>
                </c:pt>
                <c:pt idx="1166">
                  <c:v>5368.090916707647</c:v>
                </c:pt>
                <c:pt idx="1167">
                  <c:v>4063.8387377479144</c:v>
                </c:pt>
                <c:pt idx="1168">
                  <c:v>4557.4393883707653</c:v>
                </c:pt>
                <c:pt idx="1169">
                  <c:v>5043.9379862916212</c:v>
                </c:pt>
                <c:pt idx="1170">
                  <c:v>4962.1581715964512</c:v>
                </c:pt>
                <c:pt idx="1171">
                  <c:v>4946.6508852157403</c:v>
                </c:pt>
                <c:pt idx="1172">
                  <c:v>4833.8049868321623</c:v>
                </c:pt>
                <c:pt idx="1173">
                  <c:v>4696.2578473035164</c:v>
                </c:pt>
                <c:pt idx="1174">
                  <c:v>4630.7692072500231</c:v>
                </c:pt>
                <c:pt idx="1175">
                  <c:v>4465.0582082620103</c:v>
                </c:pt>
                <c:pt idx="1176">
                  <c:v>4276.8822290263761</c:v>
                </c:pt>
                <c:pt idx="1177">
                  <c:v>4255.5583278979038</c:v>
                </c:pt>
                <c:pt idx="1178">
                  <c:v>4505.5530525322547</c:v>
                </c:pt>
                <c:pt idx="1179">
                  <c:v>4777.9817038850069</c:v>
                </c:pt>
                <c:pt idx="1180">
                  <c:v>4870.2245724736094</c:v>
                </c:pt>
                <c:pt idx="1181">
                  <c:v>4869.9002693525836</c:v>
                </c:pt>
                <c:pt idx="1182">
                  <c:v>4669.8769655184778</c:v>
                </c:pt>
                <c:pt idx="1183">
                  <c:v>4447.4693870616184</c:v>
                </c:pt>
                <c:pt idx="1184">
                  <c:v>4308.8090400116971</c:v>
                </c:pt>
                <c:pt idx="1185">
                  <c:v>4062.8266419599227</c:v>
                </c:pt>
                <c:pt idx="1186">
                  <c:v>3603.5646069434683</c:v>
                </c:pt>
                <c:pt idx="1187">
                  <c:v>3312.6271069434715</c:v>
                </c:pt>
                <c:pt idx="1188">
                  <c:v>3312.6271069434715</c:v>
                </c:pt>
                <c:pt idx="1189">
                  <c:v>3312.6271069434715</c:v>
                </c:pt>
                <c:pt idx="1190">
                  <c:v>3312.6271069434715</c:v>
                </c:pt>
                <c:pt idx="1191">
                  <c:v>3312.6271069434715</c:v>
                </c:pt>
                <c:pt idx="1192">
                  <c:v>3312.6271069434715</c:v>
                </c:pt>
                <c:pt idx="1193">
                  <c:v>3312.6271069434715</c:v>
                </c:pt>
                <c:pt idx="1194">
                  <c:v>3312.6271069434715</c:v>
                </c:pt>
                <c:pt idx="1195">
                  <c:v>3409.6062736101453</c:v>
                </c:pt>
                <c:pt idx="1196">
                  <c:v>3417.4485825734241</c:v>
                </c:pt>
                <c:pt idx="1197">
                  <c:v>3417.4485825734109</c:v>
                </c:pt>
                <c:pt idx="1198">
                  <c:v>3814.0543537061649</c:v>
                </c:pt>
                <c:pt idx="1199">
                  <c:v>4237.6956821529793</c:v>
                </c:pt>
                <c:pt idx="1200">
                  <c:v>4674.1144748511415</c:v>
                </c:pt>
                <c:pt idx="1201">
                  <c:v>5045.3011715039365</c:v>
                </c:pt>
                <c:pt idx="1202">
                  <c:v>4923.4077536044197</c:v>
                </c:pt>
                <c:pt idx="1203">
                  <c:v>4579.3393034595911</c:v>
                </c:pt>
                <c:pt idx="1204">
                  <c:v>4213.0164096799699</c:v>
                </c:pt>
                <c:pt idx="1205">
                  <c:v>3927.6471313505549</c:v>
                </c:pt>
                <c:pt idx="1206">
                  <c:v>3835.0876682146391</c:v>
                </c:pt>
                <c:pt idx="1207">
                  <c:v>3843.5838972459833</c:v>
                </c:pt>
                <c:pt idx="1208">
                  <c:v>3852.0941662223104</c:v>
                </c:pt>
                <c:pt idx="1209">
                  <c:v>3759.1601562546875</c:v>
                </c:pt>
                <c:pt idx="1210">
                  <c:v>3657.701822921345</c:v>
                </c:pt>
                <c:pt idx="1211">
                  <c:v>3657.701822921345</c:v>
                </c:pt>
                <c:pt idx="1212">
                  <c:v>3556.2434895880037</c:v>
                </c:pt>
                <c:pt idx="1213">
                  <c:v>3548.0316662222995</c:v>
                </c:pt>
                <c:pt idx="1214">
                  <c:v>3649.3858328889746</c:v>
                </c:pt>
                <c:pt idx="1215">
                  <c:v>3649.3858328889746</c:v>
                </c:pt>
                <c:pt idx="1216">
                  <c:v>3548.0316662223136</c:v>
                </c:pt>
                <c:pt idx="1217">
                  <c:v>3438.5838972459765</c:v>
                </c:pt>
                <c:pt idx="1218">
                  <c:v>3430.5043348813001</c:v>
                </c:pt>
                <c:pt idx="1219">
                  <c:v>3422.4387980172355</c:v>
                </c:pt>
                <c:pt idx="1220">
                  <c:v>3313.4497722093593</c:v>
                </c:pt>
                <c:pt idx="1221">
                  <c:v>3096.1386959846982</c:v>
                </c:pt>
                <c:pt idx="1222">
                  <c:v>2972.6726367929159</c:v>
                </c:pt>
                <c:pt idx="1223">
                  <c:v>2849.9568971100944</c:v>
                </c:pt>
                <c:pt idx="1224">
                  <c:v>2920.1065671421529</c:v>
                </c:pt>
                <c:pt idx="1225">
                  <c:v>3104.1706496107272</c:v>
                </c:pt>
                <c:pt idx="1226">
                  <c:v>3188.1857429742236</c:v>
                </c:pt>
                <c:pt idx="1227">
                  <c:v>3180.4743617972531</c:v>
                </c:pt>
                <c:pt idx="1228">
                  <c:v>3165.0928381706126</c:v>
                </c:pt>
                <c:pt idx="1229">
                  <c:v>3157.4226668321644</c:v>
                </c:pt>
                <c:pt idx="1230">
                  <c:v>3043.4775995497384</c:v>
                </c:pt>
                <c:pt idx="1231">
                  <c:v>3126.8789142751525</c:v>
                </c:pt>
                <c:pt idx="1232">
                  <c:v>3315.9438037798227</c:v>
                </c:pt>
                <c:pt idx="1233">
                  <c:v>3315.9438037798091</c:v>
                </c:pt>
                <c:pt idx="1234">
                  <c:v>3308.1473287866033</c:v>
                </c:pt>
                <c:pt idx="1235">
                  <c:v>3209.9181621199418</c:v>
                </c:pt>
                <c:pt idx="1236">
                  <c:v>2998.5327275290351</c:v>
                </c:pt>
                <c:pt idx="1237">
                  <c:v>2690.2224949473052</c:v>
                </c:pt>
                <c:pt idx="1238">
                  <c:v>2265.6736014527669</c:v>
                </c:pt>
                <c:pt idx="1239">
                  <c:v>1936.1599752932539</c:v>
                </c:pt>
                <c:pt idx="1240">
                  <c:v>1790.891913770982</c:v>
                </c:pt>
                <c:pt idx="1241">
                  <c:v>1844.1677766487071</c:v>
                </c:pt>
                <c:pt idx="1242">
                  <c:v>1896.631504772155</c:v>
                </c:pt>
                <c:pt idx="1243">
                  <c:v>1860.5931232265655</c:v>
                </c:pt>
                <c:pt idx="1244">
                  <c:v>1819.1396233657663</c:v>
                </c:pt>
                <c:pt idx="1245">
                  <c:v>1876.5071278623757</c:v>
                </c:pt>
                <c:pt idx="1246">
                  <c:v>1749.5442038850101</c:v>
                </c:pt>
                <c:pt idx="1247">
                  <c:v>1618.7530562360703</c:v>
                </c:pt>
                <c:pt idx="1248">
                  <c:v>1580.3513372743153</c:v>
                </c:pt>
                <c:pt idx="1249">
                  <c:v>1542.5632592414142</c:v>
                </c:pt>
                <c:pt idx="1250">
                  <c:v>1594.2380343789953</c:v>
                </c:pt>
                <c:pt idx="1251">
                  <c:v>1650.4548603910757</c:v>
                </c:pt>
                <c:pt idx="1252">
                  <c:v>1618.2579580106783</c:v>
                </c:pt>
                <c:pt idx="1253">
                  <c:v>1586.4983739167028</c:v>
                </c:pt>
                <c:pt idx="1254">
                  <c:v>1555.1729881213394</c:v>
                </c:pt>
                <c:pt idx="1255">
                  <c:v>1524.2786806368481</c:v>
                </c:pt>
                <c:pt idx="1256">
                  <c:v>1493.8123314754432</c:v>
                </c:pt>
                <c:pt idx="1257">
                  <c:v>1463.7708206493487</c:v>
                </c:pt>
                <c:pt idx="1258">
                  <c:v>1434.151028170804</c:v>
                </c:pt>
                <c:pt idx="1259">
                  <c:v>1488.1790007186714</c:v>
                </c:pt>
                <c:pt idx="1260">
                  <c:v>1629.0580173384899</c:v>
                </c:pt>
                <c:pt idx="1261">
                  <c:v>1773.3844231584355</c:v>
                </c:pt>
                <c:pt idx="1262">
                  <c:v>2085.6032609426002</c:v>
                </c:pt>
                <c:pt idx="1263">
                  <c:v>2413.5199276092603</c:v>
                </c:pt>
                <c:pt idx="1264">
                  <c:v>2665.8244835776754</c:v>
                </c:pt>
                <c:pt idx="1265">
                  <c:v>2849.7856689928926</c:v>
                </c:pt>
                <c:pt idx="1266">
                  <c:v>2786.9746840051612</c:v>
                </c:pt>
                <c:pt idx="1267">
                  <c:v>2717.1719030479931</c:v>
                </c:pt>
                <c:pt idx="1268">
                  <c:v>2563.8734463550745</c:v>
                </c:pt>
                <c:pt idx="1269">
                  <c:v>2231.37344635507</c:v>
                </c:pt>
                <c:pt idx="1270">
                  <c:v>1970.9219030480003</c:v>
                </c:pt>
                <c:pt idx="1271">
                  <c:v>1789.1849516385346</c:v>
                </c:pt>
                <c:pt idx="1272">
                  <c:v>1685.9529217237243</c:v>
                </c:pt>
                <c:pt idx="1273">
                  <c:v>1747.2782377610765</c:v>
                </c:pt>
                <c:pt idx="1274">
                  <c:v>1813.2090415446087</c:v>
                </c:pt>
                <c:pt idx="1275">
                  <c:v>1878.6165049297858</c:v>
                </c:pt>
                <c:pt idx="1276">
                  <c:v>2110.784709928987</c:v>
                </c:pt>
                <c:pt idx="1277">
                  <c:v>2353.5972099289843</c:v>
                </c:pt>
                <c:pt idx="1278">
                  <c:v>2440.5804052291846</c:v>
                </c:pt>
                <c:pt idx="1279">
                  <c:v>2527.7831715964503</c:v>
                </c:pt>
                <c:pt idx="1280">
                  <c:v>2621.4933086431015</c:v>
                </c:pt>
                <c:pt idx="1281">
                  <c:v>2470.9777366240637</c:v>
                </c:pt>
                <c:pt idx="1282">
                  <c:v>2389.4152366240683</c:v>
                </c:pt>
                <c:pt idx="1283">
                  <c:v>2395.424408325875</c:v>
                </c:pt>
                <c:pt idx="1284">
                  <c:v>2313.7577416592017</c:v>
                </c:pt>
                <c:pt idx="1285">
                  <c:v>2150.4244083258659</c:v>
                </c:pt>
                <c:pt idx="1286">
                  <c:v>1976.1257082112661</c:v>
                </c:pt>
                <c:pt idx="1287">
                  <c:v>1883.9555234751879</c:v>
                </c:pt>
                <c:pt idx="1288">
                  <c:v>1706.0972099289868</c:v>
                </c:pt>
                <c:pt idx="1289">
                  <c:v>1605.2556838445671</c:v>
                </c:pt>
                <c:pt idx="1290">
                  <c:v>1665.6344726156776</c:v>
                </c:pt>
                <c:pt idx="1291">
                  <c:v>1650.6446209590297</c:v>
                </c:pt>
                <c:pt idx="1292">
                  <c:v>1472.0629862916207</c:v>
                </c:pt>
                <c:pt idx="1293">
                  <c:v>1369.7084836540428</c:v>
                </c:pt>
                <c:pt idx="1294">
                  <c:v>1347.002341056447</c:v>
                </c:pt>
                <c:pt idx="1295">
                  <c:v>1480.1927529503487</c:v>
                </c:pt>
                <c:pt idx="1296">
                  <c:v>1776.236595134432</c:v>
                </c:pt>
                <c:pt idx="1297">
                  <c:v>2080.7727217040974</c:v>
                </c:pt>
                <c:pt idx="1298">
                  <c:v>2318.7365951344341</c:v>
                </c:pt>
                <c:pt idx="1299">
                  <c:v>2485.7382629798394</c:v>
                </c:pt>
                <c:pt idx="1300">
                  <c:v>2503.8216172089105</c:v>
                </c:pt>
                <c:pt idx="1301">
                  <c:v>2437.702090186785</c:v>
                </c:pt>
                <c:pt idx="1302">
                  <c:v>2449.6467874390992</c:v>
                </c:pt>
                <c:pt idx="1303">
                  <c:v>2540.2808245209221</c:v>
                </c:pt>
                <c:pt idx="1304">
                  <c:v>2479.6991242674781</c:v>
                </c:pt>
                <c:pt idx="1305">
                  <c:v>2327.6173803935617</c:v>
                </c:pt>
                <c:pt idx="1306">
                  <c:v>2254.296599810014</c:v>
                </c:pt>
                <c:pt idx="1307">
                  <c:v>2175.129933143352</c:v>
                </c:pt>
                <c:pt idx="1308">
                  <c:v>2095.9632664766896</c:v>
                </c:pt>
                <c:pt idx="1309">
                  <c:v>2090.429880393564</c:v>
                </c:pt>
                <c:pt idx="1310">
                  <c:v>2090.4298803935526</c:v>
                </c:pt>
                <c:pt idx="1311">
                  <c:v>2005.9491242674712</c:v>
                </c:pt>
                <c:pt idx="1312">
                  <c:v>1921.6876503207116</c:v>
                </c:pt>
                <c:pt idx="1313">
                  <c:v>1753.8224911875886</c:v>
                </c:pt>
                <c:pt idx="1314">
                  <c:v>1738.6690077231137</c:v>
                </c:pt>
                <c:pt idx="1315">
                  <c:v>1728.621020385742</c:v>
                </c:pt>
                <c:pt idx="1316">
                  <c:v>1402.3802529503421</c:v>
                </c:pt>
                <c:pt idx="1317">
                  <c:v>1298.002156939539</c:v>
                </c:pt>
                <c:pt idx="1318">
                  <c:v>1434.0476846853774</c:v>
                </c:pt>
                <c:pt idx="1319">
                  <c:v>1874.0135406526833</c:v>
                </c:pt>
                <c:pt idx="1320">
                  <c:v>2573.3843794189002</c:v>
                </c:pt>
                <c:pt idx="1321">
                  <c:v>3143.6121033832146</c:v>
                </c:pt>
                <c:pt idx="1322">
                  <c:v>3752.154950542239</c:v>
                </c:pt>
                <c:pt idx="1323">
                  <c:v>4400.3617969612387</c:v>
                </c:pt>
                <c:pt idx="1324">
                  <c:v>4781.7222099289957</c:v>
                </c:pt>
                <c:pt idx="1325">
                  <c:v>4506.4066736714476</c:v>
                </c:pt>
                <c:pt idx="1326">
                  <c:v>3766.4542732757986</c:v>
                </c:pt>
                <c:pt idx="1327">
                  <c:v>3048.0750712825352</c:v>
                </c:pt>
                <c:pt idx="1328">
                  <c:v>2640.0549868321664</c:v>
                </c:pt>
                <c:pt idx="1329">
                  <c:v>2471.3049868321641</c:v>
                </c:pt>
                <c:pt idx="1330">
                  <c:v>2471.3049868321641</c:v>
                </c:pt>
                <c:pt idx="1331">
                  <c:v>2471.3049868321641</c:v>
                </c:pt>
                <c:pt idx="1332">
                  <c:v>2386.9299868321691</c:v>
                </c:pt>
                <c:pt idx="1333">
                  <c:v>2128.0175196357945</c:v>
                </c:pt>
                <c:pt idx="1334">
                  <c:v>1942.8085066610781</c:v>
                </c:pt>
                <c:pt idx="1335">
                  <c:v>1926.2459399424749</c:v>
                </c:pt>
                <c:pt idx="1336">
                  <c:v>2076.4544294814887</c:v>
                </c:pt>
                <c:pt idx="1337">
                  <c:v>2237.2415007186642</c:v>
                </c:pt>
                <c:pt idx="1338">
                  <c:v>2314.4984463550654</c:v>
                </c:pt>
                <c:pt idx="1339">
                  <c:v>2397.6234463550727</c:v>
                </c:pt>
                <c:pt idx="1340">
                  <c:v>2480.7484463550795</c:v>
                </c:pt>
                <c:pt idx="1341">
                  <c:v>2570.1581673853361</c:v>
                </c:pt>
                <c:pt idx="1342">
                  <c:v>2826.4544294814814</c:v>
                </c:pt>
                <c:pt idx="1343">
                  <c:v>3104.2551774127173</c:v>
                </c:pt>
                <c:pt idx="1344">
                  <c:v>3132.2417379491972</c:v>
                </c:pt>
                <c:pt idx="1345">
                  <c:v>3075.8317021984176</c:v>
                </c:pt>
                <c:pt idx="1346">
                  <c:v>2842.0847776807313</c:v>
                </c:pt>
                <c:pt idx="1347">
                  <c:v>2593.7759946011793</c:v>
                </c:pt>
                <c:pt idx="1348">
                  <c:v>2338.7759946011934</c:v>
                </c:pt>
                <c:pt idx="1349">
                  <c:v>1733.1136662697274</c:v>
                </c:pt>
                <c:pt idx="1350">
                  <c:v>939.60262732797116</c:v>
                </c:pt>
                <c:pt idx="1351">
                  <c:v>312.58856971466679</c:v>
                </c:pt>
                <c:pt idx="1352">
                  <c:v>21.125708211272954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282.30829458647054</c:v>
                </c:pt>
                <c:pt idx="1363">
                  <c:v>1519.3556301526864</c:v>
                </c:pt>
                <c:pt idx="1364">
                  <c:v>2677.5867421547127</c:v>
                </c:pt>
                <c:pt idx="1365">
                  <c:v>2893.8528135004435</c:v>
                </c:pt>
                <c:pt idx="1366">
                  <c:v>2098.6033318362388</c:v>
                </c:pt>
                <c:pt idx="1367">
                  <c:v>1058.8470598026959</c:v>
                </c:pt>
                <c:pt idx="1368">
                  <c:v>0</c:v>
                </c:pt>
                <c:pt idx="1369">
                  <c:v>0</c:v>
                </c:pt>
                <c:pt idx="1370">
                  <c:v>0.52026039359574205</c:v>
                </c:pt>
                <c:pt idx="1371">
                  <c:v>954.14687771090883</c:v>
                </c:pt>
                <c:pt idx="1372">
                  <c:v>1315.3968777109096</c:v>
                </c:pt>
                <c:pt idx="1373">
                  <c:v>1014.355211044243</c:v>
                </c:pt>
                <c:pt idx="1374">
                  <c:v>341.07934031592168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365.38892306899845</c:v>
                </c:pt>
                <c:pt idx="1383">
                  <c:v>2200.8712703131846</c:v>
                </c:pt>
                <c:pt idx="1384">
                  <c:v>2728.9165449989487</c:v>
                </c:pt>
                <c:pt idx="1385">
                  <c:v>2041.6376869871428</c:v>
                </c:pt>
                <c:pt idx="1386">
                  <c:v>1423.6235927848484</c:v>
                </c:pt>
                <c:pt idx="1387">
                  <c:v>1738.7549592987209</c:v>
                </c:pt>
                <c:pt idx="1388">
                  <c:v>2738.0563104472099</c:v>
                </c:pt>
                <c:pt idx="1389">
                  <c:v>3953.4220767835245</c:v>
                </c:pt>
                <c:pt idx="1390">
                  <c:v>4655.9859265464947</c:v>
                </c:pt>
                <c:pt idx="1391">
                  <c:v>4337.6183073893599</c:v>
                </c:pt>
                <c:pt idx="1392">
                  <c:v>3386.3160514582046</c:v>
                </c:pt>
                <c:pt idx="1393">
                  <c:v>2372.2686547227636</c:v>
                </c:pt>
                <c:pt idx="1394">
                  <c:v>1549.3285941030892</c:v>
                </c:pt>
                <c:pt idx="1395">
                  <c:v>1091.8285941030908</c:v>
                </c:pt>
                <c:pt idx="1396">
                  <c:v>743.08954850740997</c:v>
                </c:pt>
                <c:pt idx="1397">
                  <c:v>331.95740875692587</c:v>
                </c:pt>
                <c:pt idx="1398">
                  <c:v>36.983613734836482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358.63126397511019</c:v>
                </c:pt>
                <c:pt idx="1409">
                  <c:v>621.32642306899913</c:v>
                </c:pt>
                <c:pt idx="1410">
                  <c:v>483.37468807901507</c:v>
                </c:pt>
                <c:pt idx="1411">
                  <c:v>338.54649335953945</c:v>
                </c:pt>
                <c:pt idx="1412">
                  <c:v>249.08559799717582</c:v>
                </c:pt>
                <c:pt idx="1413">
                  <c:v>355.27580544770007</c:v>
                </c:pt>
                <c:pt idx="1414">
                  <c:v>859.45159916343391</c:v>
                </c:pt>
                <c:pt idx="1415">
                  <c:v>1732.0757484541489</c:v>
                </c:pt>
                <c:pt idx="1416">
                  <c:v>2668.1765871743019</c:v>
                </c:pt>
                <c:pt idx="1417">
                  <c:v>3259.7898424471041</c:v>
                </c:pt>
                <c:pt idx="1418">
                  <c:v>3141.3703458652167</c:v>
                </c:pt>
                <c:pt idx="1419">
                  <c:v>2172.4901836768236</c:v>
                </c:pt>
                <c:pt idx="1420">
                  <c:v>788.1800509854296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351.76752507872203</c:v>
                </c:pt>
                <c:pt idx="1425">
                  <c:v>1329.6909366695559</c:v>
                </c:pt>
                <c:pt idx="1426">
                  <c:v>2502.1180137917167</c:v>
                </c:pt>
                <c:pt idx="1427">
                  <c:v>2992.6309695614714</c:v>
                </c:pt>
                <c:pt idx="1428">
                  <c:v>2097.1604251267249</c:v>
                </c:pt>
                <c:pt idx="1429">
                  <c:v>854.46374345019137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118.76843853021879</c:v>
                </c:pt>
                <c:pt idx="1437">
                  <c:v>718.70762213923467</c:v>
                </c:pt>
                <c:pt idx="1438">
                  <c:v>838.62226379295612</c:v>
                </c:pt>
                <c:pt idx="1439">
                  <c:v>578.530640296456</c:v>
                </c:pt>
                <c:pt idx="1440">
                  <c:v>213.06161910571083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278.90994498581256</c:v>
                </c:pt>
                <c:pt idx="1445">
                  <c:v>379.35070718900323</c:v>
                </c:pt>
                <c:pt idx="1446">
                  <c:v>210.38690786536225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133.23196730696313</c:v>
                </c:pt>
                <c:pt idx="1480">
                  <c:v>252.86773845570497</c:v>
                </c:pt>
                <c:pt idx="1481">
                  <c:v>322.99396264126676</c:v>
                </c:pt>
                <c:pt idx="1482">
                  <c:v>356.08127442315845</c:v>
                </c:pt>
                <c:pt idx="1483">
                  <c:v>376.83594524710429</c:v>
                </c:pt>
                <c:pt idx="1484">
                  <c:v>404.91066198157085</c:v>
                </c:pt>
                <c:pt idx="1485">
                  <c:v>472.36301806075056</c:v>
                </c:pt>
                <c:pt idx="1486">
                  <c:v>624.99143474993957</c:v>
                </c:pt>
                <c:pt idx="1487">
                  <c:v>851.77015503535108</c:v>
                </c:pt>
                <c:pt idx="1488">
                  <c:v>1165.1075462474789</c:v>
                </c:pt>
                <c:pt idx="1489">
                  <c:v>1568.1691667761168</c:v>
                </c:pt>
                <c:pt idx="1490">
                  <c:v>2029.9035287231843</c:v>
                </c:pt>
                <c:pt idx="1491">
                  <c:v>2496.8383054476994</c:v>
                </c:pt>
                <c:pt idx="1492">
                  <c:v>2868.1533666157561</c:v>
                </c:pt>
                <c:pt idx="1493">
                  <c:v>3083.6975468839655</c:v>
                </c:pt>
                <c:pt idx="1494">
                  <c:v>3217.8276275482176</c:v>
                </c:pt>
                <c:pt idx="1495">
                  <c:v>3211.4569627748006</c:v>
                </c:pt>
                <c:pt idx="1496">
                  <c:v>3132.9111565976827</c:v>
                </c:pt>
                <c:pt idx="1497">
                  <c:v>2996.8305087356466</c:v>
                </c:pt>
                <c:pt idx="1498">
                  <c:v>2751.933611206598</c:v>
                </c:pt>
                <c:pt idx="1499">
                  <c:v>2451.8281920964273</c:v>
                </c:pt>
                <c:pt idx="1500">
                  <c:v>2105.233900866504</c:v>
                </c:pt>
                <c:pt idx="1501">
                  <c:v>1934.8919414696973</c:v>
                </c:pt>
                <c:pt idx="1502">
                  <c:v>1866.8992202146355</c:v>
                </c:pt>
                <c:pt idx="1503">
                  <c:v>1841.4807635919751</c:v>
                </c:pt>
                <c:pt idx="1504">
                  <c:v>1875.4884435816002</c:v>
                </c:pt>
                <c:pt idx="1505">
                  <c:v>1792.4385146169386</c:v>
                </c:pt>
                <c:pt idx="1506">
                  <c:v>1759.3821072323342</c:v>
                </c:pt>
                <c:pt idx="1507">
                  <c:v>1840.0641712987926</c:v>
                </c:pt>
                <c:pt idx="1508">
                  <c:v>1984.8533060395353</c:v>
                </c:pt>
                <c:pt idx="1509">
                  <c:v>2196.3965408784479</c:v>
                </c:pt>
                <c:pt idx="1510">
                  <c:v>2603.0740538505129</c:v>
                </c:pt>
                <c:pt idx="1511">
                  <c:v>3170.9174864660945</c:v>
                </c:pt>
                <c:pt idx="1512">
                  <c:v>3793.9749612531377</c:v>
                </c:pt>
                <c:pt idx="1513">
                  <c:v>4419.1763432800435</c:v>
                </c:pt>
                <c:pt idx="1514">
                  <c:v>4839.0802227153945</c:v>
                </c:pt>
                <c:pt idx="1515">
                  <c:v>4859.9921210579014</c:v>
                </c:pt>
                <c:pt idx="1516">
                  <c:v>4411.0268266897856</c:v>
                </c:pt>
                <c:pt idx="1517">
                  <c:v>3879.5461773110219</c:v>
                </c:pt>
                <c:pt idx="1518">
                  <c:v>3450.7428580013438</c:v>
                </c:pt>
                <c:pt idx="1519">
                  <c:v>3130.7380011379501</c:v>
                </c:pt>
                <c:pt idx="1520">
                  <c:v>2873.1207422787811</c:v>
                </c:pt>
                <c:pt idx="1521">
                  <c:v>2591.7390483671747</c:v>
                </c:pt>
                <c:pt idx="1522">
                  <c:v>2224.2521569395412</c:v>
                </c:pt>
                <c:pt idx="1523">
                  <c:v>1679.028770049877</c:v>
                </c:pt>
                <c:pt idx="1524">
                  <c:v>892.82529985074268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171.14412436495593</c:v>
                </c:pt>
                <c:pt idx="1532">
                  <c:v>846.68329458647418</c:v>
                </c:pt>
                <c:pt idx="1533">
                  <c:v>1527.8979624374977</c:v>
                </c:pt>
                <c:pt idx="1534">
                  <c:v>2300.0867421547118</c:v>
                </c:pt>
                <c:pt idx="1535">
                  <c:v>3251.5880890468165</c:v>
                </c:pt>
                <c:pt idx="1536">
                  <c:v>4302.7018379904512</c:v>
                </c:pt>
                <c:pt idx="1537">
                  <c:v>5198.2467829410134</c:v>
                </c:pt>
                <c:pt idx="1538">
                  <c:v>6051.9058612615036</c:v>
                </c:pt>
                <c:pt idx="1539">
                  <c:v>6785.1742500409846</c:v>
                </c:pt>
                <c:pt idx="1540">
                  <c:v>7419.1341172089187</c:v>
                </c:pt>
                <c:pt idx="1541">
                  <c:v>7948.7577416591939</c:v>
                </c:pt>
                <c:pt idx="1542">
                  <c:v>8059.9021360812412</c:v>
                </c:pt>
                <c:pt idx="1543">
                  <c:v>7675.0348822831229</c:v>
                </c:pt>
                <c:pt idx="1544">
                  <c:v>6626.0447229027241</c:v>
                </c:pt>
                <c:pt idx="1545">
                  <c:v>5417.1926091740779</c:v>
                </c:pt>
                <c:pt idx="1546">
                  <c:v>4579.3431232265575</c:v>
                </c:pt>
                <c:pt idx="1547">
                  <c:v>4067.2565047721528</c:v>
                </c:pt>
                <c:pt idx="1548">
                  <c:v>4006.3352988518081</c:v>
                </c:pt>
                <c:pt idx="1549">
                  <c:v>4143.7608986254081</c:v>
                </c:pt>
                <c:pt idx="1550">
                  <c:v>4378.3919137709836</c:v>
                </c:pt>
                <c:pt idx="1551">
                  <c:v>4633.6838705639975</c:v>
                </c:pt>
                <c:pt idx="1552">
                  <c:v>4795.256934786109</c:v>
                </c:pt>
                <c:pt idx="1553">
                  <c:v>4870.3644748511442</c:v>
                </c:pt>
                <c:pt idx="1554">
                  <c:v>4936.7976668321617</c:v>
                </c:pt>
                <c:pt idx="1555">
                  <c:v>5212.9190671421356</c:v>
                </c:pt>
                <c:pt idx="1556">
                  <c:v>5604.0666166791325</c:v>
                </c:pt>
                <c:pt idx="1557">
                  <c:v>6023.4634304652509</c:v>
                </c:pt>
                <c:pt idx="1558">
                  <c:v>6565.700522315462</c:v>
                </c:pt>
                <c:pt idx="1559">
                  <c:v>7155.8717924482198</c:v>
                </c:pt>
                <c:pt idx="1560">
                  <c:v>7455.6799894554242</c:v>
                </c:pt>
                <c:pt idx="1561">
                  <c:v>7654.6765716835316</c:v>
                </c:pt>
                <c:pt idx="1562">
                  <c:v>7857.5040366784533</c:v>
                </c:pt>
                <c:pt idx="1563">
                  <c:v>8175.4715486528121</c:v>
                </c:pt>
                <c:pt idx="1564">
                  <c:v>8514.2290853869399</c:v>
                </c:pt>
                <c:pt idx="1565">
                  <c:v>8746.265876595824</c:v>
                </c:pt>
                <c:pt idx="1566">
                  <c:v>9099.4653875569602</c:v>
                </c:pt>
                <c:pt idx="1567">
                  <c:v>9238.5526694027121</c:v>
                </c:pt>
                <c:pt idx="1568">
                  <c:v>9109.9489298459375</c:v>
                </c:pt>
                <c:pt idx="1569">
                  <c:v>9083.0260831487867</c:v>
                </c:pt>
                <c:pt idx="1570">
                  <c:v>9039.2663820746802</c:v>
                </c:pt>
                <c:pt idx="1571">
                  <c:v>8978.621934815852</c:v>
                </c:pt>
                <c:pt idx="1572">
                  <c:v>8901.080238314742</c:v>
                </c:pt>
                <c:pt idx="1573">
                  <c:v>8552.9169949196348</c:v>
                </c:pt>
                <c:pt idx="1574">
                  <c:v>8028.2592627710947</c:v>
                </c:pt>
                <c:pt idx="1575">
                  <c:v>7597.9572463024215</c:v>
                </c:pt>
                <c:pt idx="1576">
                  <c:v>7008.2505080035353</c:v>
                </c:pt>
                <c:pt idx="1577">
                  <c:v>6377.0142538096243</c:v>
                </c:pt>
                <c:pt idx="1578">
                  <c:v>5849.5005080035271</c:v>
                </c:pt>
                <c:pt idx="1579">
                  <c:v>5556.4413323879999</c:v>
                </c:pt>
                <c:pt idx="1580">
                  <c:v>5264.7924461443708</c:v>
                </c:pt>
                <c:pt idx="1581">
                  <c:v>5079.586941754148</c:v>
                </c:pt>
                <c:pt idx="1582">
                  <c:v>4907.0536236603039</c:v>
                </c:pt>
                <c:pt idx="1583">
                  <c:v>4460.5012055585576</c:v>
                </c:pt>
                <c:pt idx="1584">
                  <c:v>4133.8112705710309</c:v>
                </c:pt>
                <c:pt idx="1585">
                  <c:v>3800.7836994999984</c:v>
                </c:pt>
                <c:pt idx="1586">
                  <c:v>3462.4533085174094</c:v>
                </c:pt>
                <c:pt idx="1587">
                  <c:v>3242.9214491717084</c:v>
                </c:pt>
                <c:pt idx="1588">
                  <c:v>3271.1371386972328</c:v>
                </c:pt>
                <c:pt idx="1589">
                  <c:v>3550.3841002685276</c:v>
                </c:pt>
                <c:pt idx="1590">
                  <c:v>3844.836090398117</c:v>
                </c:pt>
                <c:pt idx="1591">
                  <c:v>4145.6868457367345</c:v>
                </c:pt>
                <c:pt idx="1592">
                  <c:v>4344.5028072536616</c:v>
                </c:pt>
                <c:pt idx="1593">
                  <c:v>4541.916723289286</c:v>
                </c:pt>
                <c:pt idx="1594">
                  <c:v>4758.7434586971667</c:v>
                </c:pt>
                <c:pt idx="1595">
                  <c:v>4501.052669402713</c:v>
                </c:pt>
                <c:pt idx="1596">
                  <c:v>4224.4097211531907</c:v>
                </c:pt>
                <c:pt idx="1597">
                  <c:v>3832.0911207665204</c:v>
                </c:pt>
                <c:pt idx="1598">
                  <c:v>3298.2702359651885</c:v>
                </c:pt>
                <c:pt idx="1599">
                  <c:v>2994.6970463513853</c:v>
                </c:pt>
                <c:pt idx="1600">
                  <c:v>2687.1682215472133</c:v>
                </c:pt>
                <c:pt idx="1601">
                  <c:v>2490.7932398992016</c:v>
                </c:pt>
                <c:pt idx="1602">
                  <c:v>2637.1457520536019</c:v>
                </c:pt>
                <c:pt idx="1603">
                  <c:v>3021.6068506862157</c:v>
                </c:pt>
                <c:pt idx="1604">
                  <c:v>3306.2314565433408</c:v>
                </c:pt>
                <c:pt idx="1605">
                  <c:v>3707.5421004975451</c:v>
                </c:pt>
                <c:pt idx="1606">
                  <c:v>4022.1742432120341</c:v>
                </c:pt>
                <c:pt idx="1607">
                  <c:v>4224.9928612411823</c:v>
                </c:pt>
                <c:pt idx="1608">
                  <c:v>4446.2428612411859</c:v>
                </c:pt>
                <c:pt idx="1609">
                  <c:v>4667.4928612411886</c:v>
                </c:pt>
                <c:pt idx="1610">
                  <c:v>4798.0075765453557</c:v>
                </c:pt>
                <c:pt idx="1611">
                  <c:v>4918.9129802182415</c:v>
                </c:pt>
                <c:pt idx="1612">
                  <c:v>5282.9715486528185</c:v>
                </c:pt>
                <c:pt idx="1613">
                  <c:v>5659.8490131264434</c:v>
                </c:pt>
                <c:pt idx="1614">
                  <c:v>6061.8800302377504</c:v>
                </c:pt>
                <c:pt idx="1615">
                  <c:v>6479.8540853869426</c:v>
                </c:pt>
                <c:pt idx="1616">
                  <c:v>7041.0867213925994</c:v>
                </c:pt>
                <c:pt idx="1617">
                  <c:v>7521.5432215472156</c:v>
                </c:pt>
                <c:pt idx="1618">
                  <c:v>7907.6346623754489</c:v>
                </c:pt>
                <c:pt idx="1619">
                  <c:v>7961.4223148480532</c:v>
                </c:pt>
                <c:pt idx="1620">
                  <c:v>7750.9792232892723</c:v>
                </c:pt>
                <c:pt idx="1621">
                  <c:v>7522.732553477199</c:v>
                </c:pt>
                <c:pt idx="1622">
                  <c:v>7143.6648929397643</c:v>
                </c:pt>
                <c:pt idx="1623">
                  <c:v>6491.6293670053656</c:v>
                </c:pt>
                <c:pt idx="1624">
                  <c:v>5664.9394926484829</c:v>
                </c:pt>
                <c:pt idx="1625">
                  <c:v>4924.786425415482</c:v>
                </c:pt>
                <c:pt idx="1626">
                  <c:v>3792.4674336018643</c:v>
                </c:pt>
                <c:pt idx="1627">
                  <c:v>2495.6553383608261</c:v>
                </c:pt>
                <c:pt idx="1628">
                  <c:v>1429.1606785265867</c:v>
                </c:pt>
                <c:pt idx="1629">
                  <c:v>713.63415449718184</c:v>
                </c:pt>
                <c:pt idx="1630">
                  <c:v>589.67750519089759</c:v>
                </c:pt>
                <c:pt idx="1631">
                  <c:v>1154.4172826346432</c:v>
                </c:pt>
                <c:pt idx="1632">
                  <c:v>2071.5877032329699</c:v>
                </c:pt>
                <c:pt idx="1633">
                  <c:v>3110.3835207211282</c:v>
                </c:pt>
                <c:pt idx="1634">
                  <c:v>3967.0640610231162</c:v>
                </c:pt>
                <c:pt idx="1635">
                  <c:v>4288.2451024854163</c:v>
                </c:pt>
                <c:pt idx="1636">
                  <c:v>4288.2451024854017</c:v>
                </c:pt>
                <c:pt idx="1637">
                  <c:v>3948.8164116656576</c:v>
                </c:pt>
                <c:pt idx="1638">
                  <c:v>3592.4968010702773</c:v>
                </c:pt>
                <c:pt idx="1639">
                  <c:v>3339.0751920348835</c:v>
                </c:pt>
                <c:pt idx="1640">
                  <c:v>3296.8577460718429</c:v>
                </c:pt>
                <c:pt idx="1641">
                  <c:v>3588.3553149041395</c:v>
                </c:pt>
                <c:pt idx="1642">
                  <c:v>4111.6942900780114</c:v>
                </c:pt>
                <c:pt idx="1643">
                  <c:v>4878.4547986316002</c:v>
                </c:pt>
                <c:pt idx="1644">
                  <c:v>5580.6077460718361</c:v>
                </c:pt>
                <c:pt idx="1645">
                  <c:v>6202.5264677826381</c:v>
                </c:pt>
                <c:pt idx="1646">
                  <c:v>6757.5710207211396</c:v>
                </c:pt>
                <c:pt idx="1647">
                  <c:v>7223.1823464597837</c:v>
                </c:pt>
                <c:pt idx="1648">
                  <c:v>7723.0832520536023</c:v>
                </c:pt>
                <c:pt idx="1649">
                  <c:v>8018.1109577497309</c:v>
                </c:pt>
                <c:pt idx="1650">
                  <c:v>8203.2292090320007</c:v>
                </c:pt>
                <c:pt idx="1651">
                  <c:v>8156.7068079673372</c:v>
                </c:pt>
                <c:pt idx="1652">
                  <c:v>7962.1809586971522</c:v>
                </c:pt>
                <c:pt idx="1653">
                  <c:v>7869.2013940839406</c:v>
                </c:pt>
                <c:pt idx="1654">
                  <c:v>7639.6378684113124</c:v>
                </c:pt>
                <c:pt idx="1655">
                  <c:v>7501.3594164821052</c:v>
                </c:pt>
                <c:pt idx="1656">
                  <c:v>7605.8273780998143</c:v>
                </c:pt>
                <c:pt idx="1657">
                  <c:v>7711.3824821243097</c:v>
                </c:pt>
                <c:pt idx="1658">
                  <c:v>7818.032124082165</c:v>
                </c:pt>
                <c:pt idx="1659">
                  <c:v>7925.7836994999943</c:v>
                </c:pt>
                <c:pt idx="1660">
                  <c:v>8034.6446039043576</c:v>
                </c:pt>
                <c:pt idx="1661">
                  <c:v>8017.9555661551713</c:v>
                </c:pt>
                <c:pt idx="1662">
                  <c:v>8114.3787017345612</c:v>
                </c:pt>
                <c:pt idx="1663">
                  <c:v>8225.636789036007</c:v>
                </c:pt>
                <c:pt idx="1664">
                  <c:v>8066.0042006568183</c:v>
                </c:pt>
                <c:pt idx="1665">
                  <c:v>8020.1115791553593</c:v>
                </c:pt>
                <c:pt idx="1666">
                  <c:v>7843.407501785844</c:v>
                </c:pt>
                <c:pt idx="1667">
                  <c:v>7637.4934784215766</c:v>
                </c:pt>
                <c:pt idx="1668">
                  <c:v>7561.2442672550314</c:v>
                </c:pt>
                <c:pt idx="1669">
                  <c:v>7470.862687577187</c:v>
                </c:pt>
                <c:pt idx="1670">
                  <c:v>7380.0200372569634</c:v>
                </c:pt>
                <c:pt idx="1671">
                  <c:v>7143.3689792784617</c:v>
                </c:pt>
                <c:pt idx="1672">
                  <c:v>7024.7583729595481</c:v>
                </c:pt>
                <c:pt idx="1673">
                  <c:v>7038.0410676800275</c:v>
                </c:pt>
                <c:pt idx="1674">
                  <c:v>6919.1545778843001</c:v>
                </c:pt>
                <c:pt idx="1675">
                  <c:v>6786.9670778842883</c:v>
                </c:pt>
                <c:pt idx="1676">
                  <c:v>6654.7795778842783</c:v>
                </c:pt>
                <c:pt idx="1677">
                  <c:v>6377.6244010133405</c:v>
                </c:pt>
                <c:pt idx="1678">
                  <c:v>6088.3689792784662</c:v>
                </c:pt>
                <c:pt idx="1679">
                  <c:v>5919.3104600277629</c:v>
                </c:pt>
                <c:pt idx="1680">
                  <c:v>5882.2911301336953</c:v>
                </c:pt>
                <c:pt idx="1681">
                  <c:v>6107.3105995977776</c:v>
                </c:pt>
                <c:pt idx="1682">
                  <c:v>6487.3534218693676</c:v>
                </c:pt>
                <c:pt idx="1683">
                  <c:v>6879.8534218693831</c:v>
                </c:pt>
                <c:pt idx="1684">
                  <c:v>7430.2026005883909</c:v>
                </c:pt>
                <c:pt idx="1685">
                  <c:v>7747.3691260604</c:v>
                </c:pt>
                <c:pt idx="1686">
                  <c:v>7802.7439792784617</c:v>
                </c:pt>
                <c:pt idx="1687">
                  <c:v>7858.4114180167462</c:v>
                </c:pt>
                <c:pt idx="1688">
                  <c:v>7648.9557000493396</c:v>
                </c:pt>
                <c:pt idx="1689">
                  <c:v>7410.7965295221156</c:v>
                </c:pt>
                <c:pt idx="1690">
                  <c:v>7305.0027498171521</c:v>
                </c:pt>
                <c:pt idx="1691">
                  <c:v>7185.3627093006216</c:v>
                </c:pt>
                <c:pt idx="1692">
                  <c:v>7198.8661431561341</c:v>
                </c:pt>
                <c:pt idx="1693">
                  <c:v>7212.3880658281068</c:v>
                </c:pt>
                <c:pt idx="1694">
                  <c:v>7225.9284917609493</c:v>
                </c:pt>
                <c:pt idx="1695">
                  <c:v>7239.4874353989753</c:v>
                </c:pt>
                <c:pt idx="1696">
                  <c:v>7253.0649111865623</c:v>
                </c:pt>
                <c:pt idx="1697">
                  <c:v>7266.6609335681851</c:v>
                </c:pt>
                <c:pt idx="1698">
                  <c:v>7146.3171836548618</c:v>
                </c:pt>
                <c:pt idx="1699">
                  <c:v>6878.4005169882121</c:v>
                </c:pt>
                <c:pt idx="1700">
                  <c:v>6597.3901002348885</c:v>
                </c:pt>
                <c:pt idx="1701">
                  <c:v>6437.6124353989453</c:v>
                </c:pt>
                <c:pt idx="1702">
                  <c:v>6411.7630658281141</c:v>
                </c:pt>
                <c:pt idx="1703">
                  <c:v>6252.758542633951</c:v>
                </c:pt>
                <c:pt idx="1704">
                  <c:v>6214.5465295221256</c:v>
                </c:pt>
                <c:pt idx="1705">
                  <c:v>6321.8723667160266</c:v>
                </c:pt>
                <c:pt idx="1706">
                  <c:v>6296.3551458436859</c:v>
                </c:pt>
                <c:pt idx="1707">
                  <c:v>6403.2030846834004</c:v>
                </c:pt>
                <c:pt idx="1708">
                  <c:v>6522.5920778842838</c:v>
                </c:pt>
                <c:pt idx="1709">
                  <c:v>6509.7077343466854</c:v>
                </c:pt>
                <c:pt idx="1710">
                  <c:v>6760.8000396262105</c:v>
                </c:pt>
                <c:pt idx="1711">
                  <c:v>7038.0410676800275</c:v>
                </c:pt>
                <c:pt idx="1712">
                  <c:v>7183.5295778842838</c:v>
                </c:pt>
                <c:pt idx="1713">
                  <c:v>7475.1866025217341</c:v>
                </c:pt>
                <c:pt idx="1714">
                  <c:v>7648.9557000493605</c:v>
                </c:pt>
                <c:pt idx="1715">
                  <c:v>7823.5154169279776</c:v>
                </c:pt>
                <c:pt idx="1716">
                  <c:v>8013.0130658281169</c:v>
                </c:pt>
                <c:pt idx="1717">
                  <c:v>8203.6401002348739</c:v>
                </c:pt>
                <c:pt idx="1718">
                  <c:v>8409.9197499397906</c:v>
                </c:pt>
                <c:pt idx="1719">
                  <c:v>8617.7068978193874</c:v>
                </c:pt>
                <c:pt idx="1720">
                  <c:v>8706.4189150777547</c:v>
                </c:pt>
                <c:pt idx="1721">
                  <c:v>8508.7789144723338</c:v>
                </c:pt>
                <c:pt idx="1722">
                  <c:v>8158.4647193244436</c:v>
                </c:pt>
                <c:pt idx="1723">
                  <c:v>7777.483596861447</c:v>
                </c:pt>
                <c:pt idx="1724">
                  <c:v>7381.3964549630055</c:v>
                </c:pt>
                <c:pt idx="1725">
                  <c:v>6547.4835968613988</c:v>
                </c:pt>
                <c:pt idx="1726">
                  <c:v>5392.1616163519611</c:v>
                </c:pt>
                <c:pt idx="1727">
                  <c:v>4064.8952034458644</c:v>
                </c:pt>
                <c:pt idx="1728">
                  <c:v>2571.8149111865628</c:v>
                </c:pt>
                <c:pt idx="1729">
                  <c:v>1068.560372192386</c:v>
                </c:pt>
                <c:pt idx="1730">
                  <c:v>92.977225222149585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471.92853677142887</c:v>
                </c:pt>
                <c:pt idx="1742">
                  <c:v>907.33389724599158</c:v>
                </c:pt>
                <c:pt idx="1743">
                  <c:v>1136.9311111235629</c:v>
                </c:pt>
                <c:pt idx="1744">
                  <c:v>1372.2662032177723</c:v>
                </c:pt>
                <c:pt idx="1745">
                  <c:v>1412.9106474655671</c:v>
                </c:pt>
                <c:pt idx="1746">
                  <c:v>1356.1599752932595</c:v>
                </c:pt>
                <c:pt idx="1747">
                  <c:v>1491.9997423130167</c:v>
                </c:pt>
                <c:pt idx="1748">
                  <c:v>1636.5436321851414</c:v>
                </c:pt>
                <c:pt idx="1749">
                  <c:v>1778.5954298720403</c:v>
                </c:pt>
                <c:pt idx="1750">
                  <c:v>2023.4943937692174</c:v>
                </c:pt>
                <c:pt idx="1751">
                  <c:v>2085.8495724736099</c:v>
                </c:pt>
                <c:pt idx="1752">
                  <c:v>2055.1931665839197</c:v>
                </c:pt>
                <c:pt idx="1753">
                  <c:v>2024.8567038850076</c:v>
                </c:pt>
                <c:pt idx="1754">
                  <c:v>1994.8383788283916</c:v>
                </c:pt>
                <c:pt idx="1755">
                  <c:v>1965.1363858655916</c:v>
                </c:pt>
                <c:pt idx="1756">
                  <c:v>1935.7489194481273</c:v>
                </c:pt>
                <c:pt idx="1757">
                  <c:v>1816.9866740275229</c:v>
                </c:pt>
                <c:pt idx="1758">
                  <c:v>1783.1322290263793</c:v>
                </c:pt>
                <c:pt idx="1759">
                  <c:v>1755.2599476015314</c:v>
                </c:pt>
                <c:pt idx="1760">
                  <c:v>1634.3015494158401</c:v>
                </c:pt>
                <c:pt idx="1761">
                  <c:v>1602.3236961771188</c:v>
                </c:pt>
                <c:pt idx="1762">
                  <c:v>1570.7816012309215</c:v>
                </c:pt>
                <c:pt idx="1763">
                  <c:v>1539.6721445894718</c:v>
                </c:pt>
                <c:pt idx="1764">
                  <c:v>1423.575539598334</c:v>
                </c:pt>
                <c:pt idx="1765">
                  <c:v>1134.9876459237462</c:v>
                </c:pt>
                <c:pt idx="1766">
                  <c:v>591.75517741271653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A4F-47D0-B3EC-8913297A2B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32876352"/>
        <c:axId val="1932873024"/>
      </c:lineChart>
      <c:catAx>
        <c:axId val="19328763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Driving</a:t>
                </a:r>
                <a:r>
                  <a:rPr lang="en-GB" baseline="0"/>
                  <a:t> Time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32873024"/>
        <c:crosses val="autoZero"/>
        <c:auto val="1"/>
        <c:lblAlgn val="ctr"/>
        <c:lblOffset val="100"/>
        <c:noMultiLvlLbl val="0"/>
      </c:catAx>
      <c:valAx>
        <c:axId val="1932873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328763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Vehicle Speed over the WLTP driving cycle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Vehicle Speed (Km/h)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Calculations!$B$3:$B$1803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Calculations!$D$3:$D$1803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AA4-41E3-A384-8C57A88866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36433664"/>
        <c:axId val="936431584"/>
      </c:lineChart>
      <c:catAx>
        <c:axId val="9364336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Driving 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6431584"/>
        <c:crosses val="autoZero"/>
        <c:auto val="1"/>
        <c:lblAlgn val="ctr"/>
        <c:lblOffset val="100"/>
        <c:noMultiLvlLbl val="0"/>
      </c:catAx>
      <c:valAx>
        <c:axId val="936431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Speed</a:t>
                </a:r>
                <a:r>
                  <a:rPr lang="en-GB" baseline="0"/>
                  <a:t> (Km/h)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64336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Regenerated</a:t>
            </a:r>
            <a:r>
              <a:rPr lang="en-US" baseline="0"/>
              <a:t> Kinetic Energy back to the wheel over the WLTP drive cycle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Calculations!$AA$1</c:f>
              <c:strCache>
                <c:ptCount val="1"/>
                <c:pt idx="0">
                  <c:v>Kinetic Energy Back to the
Wheel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Calculations!$AA$3:$AA$1803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6.423333309901058E-6</c:v>
                </c:pt>
                <c:pt idx="47">
                  <c:v>0</c:v>
                </c:pt>
                <c:pt idx="48">
                  <c:v>0</c:v>
                </c:pt>
                <c:pt idx="49">
                  <c:v>3.0929653192969895E-5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1.2130699730367482E-5</c:v>
                </c:pt>
                <c:pt idx="55">
                  <c:v>4.6733328805416672E-5</c:v>
                </c:pt>
                <c:pt idx="56">
                  <c:v>5.0205551027638894E-5</c:v>
                </c:pt>
                <c:pt idx="57">
                  <c:v>6.0622217694305572E-5</c:v>
                </c:pt>
                <c:pt idx="58">
                  <c:v>1.9958626941832956E-5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1.9170423868103131E-6</c:v>
                </c:pt>
                <c:pt idx="139">
                  <c:v>4.0207179354455187E-5</c:v>
                </c:pt>
                <c:pt idx="140">
                  <c:v>1.9806007414803497E-4</c:v>
                </c:pt>
                <c:pt idx="141">
                  <c:v>3.9759269996992458E-4</c:v>
                </c:pt>
                <c:pt idx="142">
                  <c:v>4.1165136045836657E-4</c:v>
                </c:pt>
                <c:pt idx="143">
                  <c:v>2.7317471980950036E-4</c:v>
                </c:pt>
                <c:pt idx="144">
                  <c:v>1.9601511242642371E-4</c:v>
                </c:pt>
                <c:pt idx="145">
                  <c:v>2.6557480440349084E-4</c:v>
                </c:pt>
                <c:pt idx="146">
                  <c:v>2.7290163594173464E-4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2.5899995472083299E-5</c:v>
                </c:pt>
                <c:pt idx="157">
                  <c:v>1.2940269475837044E-4</c:v>
                </c:pt>
                <c:pt idx="158">
                  <c:v>2.4718193571021349E-4</c:v>
                </c:pt>
                <c:pt idx="159">
                  <c:v>3.7231886650201804E-4</c:v>
                </c:pt>
                <c:pt idx="160">
                  <c:v>4.481794495547426E-4</c:v>
                </c:pt>
                <c:pt idx="161">
                  <c:v>2.0979084607560152E-5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1.5674730233990826E-4</c:v>
                </c:pt>
                <c:pt idx="177">
                  <c:v>3.1982835606922822E-4</c:v>
                </c:pt>
                <c:pt idx="178">
                  <c:v>3.9345134164489137E-4</c:v>
                </c:pt>
                <c:pt idx="179">
                  <c:v>2.8808755533774077E-4</c:v>
                </c:pt>
                <c:pt idx="180">
                  <c:v>4.5209758417282102E-5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9.3726207638721948E-6</c:v>
                </c:pt>
                <c:pt idx="193">
                  <c:v>2.7081559954199738E-5</c:v>
                </c:pt>
                <c:pt idx="194">
                  <c:v>3.3431333925020846E-5</c:v>
                </c:pt>
                <c:pt idx="195">
                  <c:v>4.3261106583194464E-5</c:v>
                </c:pt>
                <c:pt idx="196">
                  <c:v>5.0205551027638894E-5</c:v>
                </c:pt>
                <c:pt idx="197">
                  <c:v>5.0205551027638894E-5</c:v>
                </c:pt>
                <c:pt idx="198">
                  <c:v>6.7566662138749995E-5</c:v>
                </c:pt>
                <c:pt idx="199">
                  <c:v>8.8568828472718308E-5</c:v>
                </c:pt>
                <c:pt idx="200">
                  <c:v>1.110302925970617E-4</c:v>
                </c:pt>
                <c:pt idx="201">
                  <c:v>1.4007849075222287E-4</c:v>
                </c:pt>
                <c:pt idx="202">
                  <c:v>1.7207638004530166E-4</c:v>
                </c:pt>
                <c:pt idx="203">
                  <c:v>6.6372685457240048E-5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2.6773631930070066E-5</c:v>
                </c:pt>
                <c:pt idx="237">
                  <c:v>8.1441176820344521E-5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6.423333309901058E-6</c:v>
                </c:pt>
                <c:pt idx="251">
                  <c:v>0</c:v>
                </c:pt>
                <c:pt idx="252">
                  <c:v>0</c:v>
                </c:pt>
                <c:pt idx="253">
                  <c:v>3.0929653192969895E-5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4.8720626013678064E-5</c:v>
                </c:pt>
                <c:pt idx="258">
                  <c:v>2.6852514680266084E-5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1.7575298786725633E-4</c:v>
                </c:pt>
                <c:pt idx="282">
                  <c:v>5.257084951272304E-4</c:v>
                </c:pt>
                <c:pt idx="283">
                  <c:v>6.831770004769042E-4</c:v>
                </c:pt>
                <c:pt idx="284">
                  <c:v>7.9724345169518668E-4</c:v>
                </c:pt>
                <c:pt idx="285">
                  <c:v>4.2766106683044398E-4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3.5104444256985591E-5</c:v>
                </c:pt>
                <c:pt idx="308">
                  <c:v>1.2686847824054743E-4</c:v>
                </c:pt>
                <c:pt idx="309">
                  <c:v>8.0401277227336876E-5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2.6970398836643109E-5</c:v>
                </c:pt>
                <c:pt idx="322">
                  <c:v>6.166861371348073E-5</c:v>
                </c:pt>
                <c:pt idx="323">
                  <c:v>6.8873474824592191E-5</c:v>
                </c:pt>
                <c:pt idx="324">
                  <c:v>3.8609174901241238E-5</c:v>
                </c:pt>
                <c:pt idx="325">
                  <c:v>7.9158546892183222E-5</c:v>
                </c:pt>
                <c:pt idx="326">
                  <c:v>8.6074056151442846E-5</c:v>
                </c:pt>
                <c:pt idx="327">
                  <c:v>6.4282626463164864E-5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3.3186171354263072E-5</c:v>
                </c:pt>
                <c:pt idx="332">
                  <c:v>2.3054037127222371E-5</c:v>
                </c:pt>
                <c:pt idx="333">
                  <c:v>1.7071657522701674E-5</c:v>
                </c:pt>
                <c:pt idx="334">
                  <c:v>2.5678745607722624E-5</c:v>
                </c:pt>
                <c:pt idx="335">
                  <c:v>1.582638004530167E-5</c:v>
                </c:pt>
                <c:pt idx="336">
                  <c:v>3.1938218606270637E-5</c:v>
                </c:pt>
                <c:pt idx="337">
                  <c:v>6.040673055780026E-5</c:v>
                </c:pt>
                <c:pt idx="338">
                  <c:v>1.0745905193960395E-4</c:v>
                </c:pt>
                <c:pt idx="339">
                  <c:v>5.2735815225286165E-5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1.9264286238784096E-5</c:v>
                </c:pt>
                <c:pt idx="364">
                  <c:v>6.6584305925082533E-5</c:v>
                </c:pt>
                <c:pt idx="365">
                  <c:v>9.6532222591749425E-5</c:v>
                </c:pt>
                <c:pt idx="366">
                  <c:v>1.2113035995904627E-4</c:v>
                </c:pt>
                <c:pt idx="367">
                  <c:v>1.6677489835154802E-5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5.0820280346518838E-6</c:v>
                </c:pt>
                <c:pt idx="393">
                  <c:v>3.4718415253510975E-5</c:v>
                </c:pt>
                <c:pt idx="394">
                  <c:v>1.0580506637688002E-4</c:v>
                </c:pt>
                <c:pt idx="395">
                  <c:v>2.1443014412930589E-4</c:v>
                </c:pt>
                <c:pt idx="396">
                  <c:v>3.4691995762392911E-4</c:v>
                </c:pt>
                <c:pt idx="397">
                  <c:v>1.4683777539087258E-4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2.4340945548762124E-6</c:v>
                </c:pt>
                <c:pt idx="410">
                  <c:v>5.0568200113018849E-5</c:v>
                </c:pt>
                <c:pt idx="411">
                  <c:v>7.1212750011482087E-5</c:v>
                </c:pt>
                <c:pt idx="412">
                  <c:v>8.0501224184505846E-5</c:v>
                </c:pt>
                <c:pt idx="413">
                  <c:v>9.0676644532196587E-5</c:v>
                </c:pt>
                <c:pt idx="414">
                  <c:v>1.2347464344116151E-4</c:v>
                </c:pt>
                <c:pt idx="415">
                  <c:v>5.1870174295148358E-5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3.666060441854336E-6</c:v>
                </c:pt>
                <c:pt idx="422">
                  <c:v>2.5252928377456252E-5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6.5190534958461357E-8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5.6607317383555874E-6</c:v>
                </c:pt>
                <c:pt idx="513">
                  <c:v>5.4355356183337298E-5</c:v>
                </c:pt>
                <c:pt idx="514">
                  <c:v>2.0477392146889007E-4</c:v>
                </c:pt>
                <c:pt idx="515">
                  <c:v>3.9759511997456223E-4</c:v>
                </c:pt>
                <c:pt idx="516">
                  <c:v>4.9475749868650785E-4</c:v>
                </c:pt>
                <c:pt idx="517">
                  <c:v>3.9207223179802498E-4</c:v>
                </c:pt>
                <c:pt idx="518">
                  <c:v>7.3975280789334189E-5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1.5119497942177208E-6</c:v>
                </c:pt>
                <c:pt idx="534">
                  <c:v>1.5322822217694307E-5</c:v>
                </c:pt>
                <c:pt idx="535">
                  <c:v>5.0138949708375974E-5</c:v>
                </c:pt>
                <c:pt idx="536">
                  <c:v>9.6580509096582314E-5</c:v>
                </c:pt>
                <c:pt idx="537">
                  <c:v>2.1895565616840692E-4</c:v>
                </c:pt>
                <c:pt idx="538">
                  <c:v>2.7223009811560498E-4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1.542226528759757E-5</c:v>
                </c:pt>
                <c:pt idx="552">
                  <c:v>1.9029415742985442E-5</c:v>
                </c:pt>
                <c:pt idx="553">
                  <c:v>1.8077065741650662E-5</c:v>
                </c:pt>
                <c:pt idx="554">
                  <c:v>3.2846731541094509E-5</c:v>
                </c:pt>
                <c:pt idx="555">
                  <c:v>4.7468578625738232E-5</c:v>
                </c:pt>
                <c:pt idx="556">
                  <c:v>6.2630615662775347E-5</c:v>
                </c:pt>
                <c:pt idx="557">
                  <c:v>8.2875666726279717E-5</c:v>
                </c:pt>
                <c:pt idx="558">
                  <c:v>5.5567397030315693E-5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1.0164557610548402E-5</c:v>
                </c:pt>
                <c:pt idx="602">
                  <c:v>3.1680220809066528E-5</c:v>
                </c:pt>
                <c:pt idx="603">
                  <c:v>1.169161774879911E-4</c:v>
                </c:pt>
                <c:pt idx="604">
                  <c:v>2.8521175332375505E-4</c:v>
                </c:pt>
                <c:pt idx="605">
                  <c:v>5.6677931116979546E-5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2.0944095150210669E-5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2.9372217694305571E-5</c:v>
                </c:pt>
                <c:pt idx="666">
                  <c:v>1.247378099541998E-4</c:v>
                </c:pt>
                <c:pt idx="667">
                  <c:v>3.2237015741888955E-4</c:v>
                </c:pt>
                <c:pt idx="668">
                  <c:v>5.8803629889963834E-4</c:v>
                </c:pt>
                <c:pt idx="669">
                  <c:v>7.0734710637424729E-4</c:v>
                </c:pt>
                <c:pt idx="670">
                  <c:v>8.4209274083259765E-4</c:v>
                </c:pt>
                <c:pt idx="671">
                  <c:v>7.0826822689448569E-4</c:v>
                </c:pt>
                <c:pt idx="672">
                  <c:v>5.5877695462402705E-4</c:v>
                </c:pt>
                <c:pt idx="673">
                  <c:v>5.9501654441291674E-4</c:v>
                </c:pt>
                <c:pt idx="674">
                  <c:v>2.1212151041320187E-4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2.1301846980950045E-4</c:v>
                </c:pt>
                <c:pt idx="686">
                  <c:v>4.0168572884492949E-4</c:v>
                </c:pt>
                <c:pt idx="687">
                  <c:v>4.2493400985514613E-4</c:v>
                </c:pt>
                <c:pt idx="688">
                  <c:v>4.5472418940256155E-4</c:v>
                </c:pt>
                <c:pt idx="689">
                  <c:v>4.929770156982692E-4</c:v>
                </c:pt>
                <c:pt idx="690">
                  <c:v>6.617314589586309E-5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4.3952591494140514E-5</c:v>
                </c:pt>
                <c:pt idx="702">
                  <c:v>7.9877753510974436E-5</c:v>
                </c:pt>
                <c:pt idx="703">
                  <c:v>8.5954142399863193E-5</c:v>
                </c:pt>
                <c:pt idx="704">
                  <c:v>2.5011739298381579E-5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6.4094439916527739E-5</c:v>
                </c:pt>
                <c:pt idx="710">
                  <c:v>2.5028470508445407E-4</c:v>
                </c:pt>
                <c:pt idx="711">
                  <c:v>6.1377880811378226E-5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8.4927773249861123E-5</c:v>
                </c:pt>
                <c:pt idx="719">
                  <c:v>2.0506964444891356E-4</c:v>
                </c:pt>
                <c:pt idx="720">
                  <c:v>2.1262564358728847E-4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2.0187055911383969E-4</c:v>
                </c:pt>
                <c:pt idx="766">
                  <c:v>3.5980575058403296E-4</c:v>
                </c:pt>
                <c:pt idx="767">
                  <c:v>4.3643451996209782E-4</c:v>
                </c:pt>
                <c:pt idx="768">
                  <c:v>5.2037234256554923E-4</c:v>
                </c:pt>
                <c:pt idx="769">
                  <c:v>6.8622965809590276E-4</c:v>
                </c:pt>
                <c:pt idx="770">
                  <c:v>9.8609099402499276E-4</c:v>
                </c:pt>
                <c:pt idx="771">
                  <c:v>4.9175578687779206E-4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9.6881947400661309E-5</c:v>
                </c:pt>
                <c:pt idx="801">
                  <c:v>2.9957346566861632E-4</c:v>
                </c:pt>
                <c:pt idx="802">
                  <c:v>6.3616097181098594E-4</c:v>
                </c:pt>
                <c:pt idx="803">
                  <c:v>1.0572816229113596E-3</c:v>
                </c:pt>
                <c:pt idx="804">
                  <c:v>1.2119647827435165E-3</c:v>
                </c:pt>
                <c:pt idx="805">
                  <c:v>7.1447742317467253E-4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7.2772929513188587E-5</c:v>
                </c:pt>
                <c:pt idx="820">
                  <c:v>3.0664165138494785E-4</c:v>
                </c:pt>
                <c:pt idx="821">
                  <c:v>5.1509101711829546E-4</c:v>
                </c:pt>
                <c:pt idx="822">
                  <c:v>5.7800519130796755E-4</c:v>
                </c:pt>
                <c:pt idx="823">
                  <c:v>6.1293930559278963E-4</c:v>
                </c:pt>
                <c:pt idx="824">
                  <c:v>5.9994767323337289E-4</c:v>
                </c:pt>
                <c:pt idx="825">
                  <c:v>5.6950962805570537E-4</c:v>
                </c:pt>
                <c:pt idx="826">
                  <c:v>5.8879539918796592E-4</c:v>
                </c:pt>
                <c:pt idx="827">
                  <c:v>9.2042355785420613E-5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2.7138859230684558E-5</c:v>
                </c:pt>
                <c:pt idx="895">
                  <c:v>1.60894433743913E-5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9.6881947400661309E-5</c:v>
                </c:pt>
                <c:pt idx="908">
                  <c:v>2.9957346566861632E-4</c:v>
                </c:pt>
                <c:pt idx="909">
                  <c:v>6.3616097181098594E-4</c:v>
                </c:pt>
                <c:pt idx="910">
                  <c:v>1.0572816229113596E-3</c:v>
                </c:pt>
                <c:pt idx="911">
                  <c:v>1.045324703476104E-3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5.5113950949919692E-6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2.6018135673241786E-5</c:v>
                </c:pt>
                <c:pt idx="959">
                  <c:v>4.3400067410982702E-4</c:v>
                </c:pt>
                <c:pt idx="960">
                  <c:v>8.6569340842032941E-4</c:v>
                </c:pt>
                <c:pt idx="961">
                  <c:v>1.2804118342600614E-3</c:v>
                </c:pt>
                <c:pt idx="962">
                  <c:v>1.4600401992343466E-3</c:v>
                </c:pt>
                <c:pt idx="963">
                  <c:v>1.3786932472070729E-4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1.1603675718823005E-5</c:v>
                </c:pt>
                <c:pt idx="1028">
                  <c:v>9.5996199877746252E-5</c:v>
                </c:pt>
                <c:pt idx="1029">
                  <c:v>3.0930469627571524E-4</c:v>
                </c:pt>
                <c:pt idx="1030">
                  <c:v>5.4335587497277309E-4</c:v>
                </c:pt>
                <c:pt idx="1031">
                  <c:v>6.5422940290573545E-4</c:v>
                </c:pt>
                <c:pt idx="1032">
                  <c:v>6.883845602890556E-4</c:v>
                </c:pt>
                <c:pt idx="1033">
                  <c:v>7.259238190150414E-4</c:v>
                </c:pt>
                <c:pt idx="1034">
                  <c:v>7.7460273900902801E-4</c:v>
                </c:pt>
                <c:pt idx="1035">
                  <c:v>7.5219413592604828E-4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5.0666621387499789E-6</c:v>
                </c:pt>
                <c:pt idx="1063">
                  <c:v>7.8652690471108205E-5</c:v>
                </c:pt>
                <c:pt idx="1064">
                  <c:v>1.8335204059532115E-4</c:v>
                </c:pt>
                <c:pt idx="1065">
                  <c:v>3.8678985671883364E-4</c:v>
                </c:pt>
                <c:pt idx="1066">
                  <c:v>5.3574312168568289E-4</c:v>
                </c:pt>
                <c:pt idx="1067">
                  <c:v>4.224449330927307E-4</c:v>
                </c:pt>
                <c:pt idx="1068">
                  <c:v>2.3863271654698759E-4</c:v>
                </c:pt>
                <c:pt idx="1069">
                  <c:v>2.4495655806696358E-4</c:v>
                </c:pt>
                <c:pt idx="1070">
                  <c:v>3.9521430734229903E-4</c:v>
                </c:pt>
                <c:pt idx="1071">
                  <c:v>5.8369433740608012E-4</c:v>
                </c:pt>
                <c:pt idx="1072">
                  <c:v>7.4957714907050179E-4</c:v>
                </c:pt>
                <c:pt idx="1073">
                  <c:v>3.694396122730111E-4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1.3903217068744465E-4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5.3584315241349776E-5</c:v>
                </c:pt>
                <c:pt idx="1102">
                  <c:v>2.3012332220482252E-4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1.8435492773269262E-7</c:v>
                </c:pt>
                <c:pt idx="1111">
                  <c:v>7.8330208620248315E-6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4.7630853814135519E-5</c:v>
                </c:pt>
                <c:pt idx="1139">
                  <c:v>7.6957656483726188E-5</c:v>
                </c:pt>
                <c:pt idx="1140">
                  <c:v>9.5554949046847173E-5</c:v>
                </c:pt>
                <c:pt idx="1141">
                  <c:v>1.4266945923967607E-4</c:v>
                </c:pt>
                <c:pt idx="1142">
                  <c:v>2.5979950860651483E-4</c:v>
                </c:pt>
                <c:pt idx="1143">
                  <c:v>4.19854658850987E-4</c:v>
                </c:pt>
                <c:pt idx="1144">
                  <c:v>4.4463799098622619E-4</c:v>
                </c:pt>
                <c:pt idx="1145">
                  <c:v>2.718336343631297E-4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5.0205551027638894E-5</c:v>
                </c:pt>
                <c:pt idx="1152">
                  <c:v>1.1617777324986111E-4</c:v>
                </c:pt>
                <c:pt idx="1153">
                  <c:v>3.3210755196487072E-4</c:v>
                </c:pt>
                <c:pt idx="1154">
                  <c:v>2.4026691816173248E-4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7.8418970718464046E-5</c:v>
                </c:pt>
                <c:pt idx="1363">
                  <c:v>4.2204323059796849E-4</c:v>
                </c:pt>
                <c:pt idx="1364">
                  <c:v>7.4377409504297577E-4</c:v>
                </c:pt>
                <c:pt idx="1365">
                  <c:v>3.3442547257591716E-4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1.4451677599881726E-7</c:v>
                </c:pt>
                <c:pt idx="1371">
                  <c:v>2.279320061400712E-4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1.0149692307472179E-4</c:v>
                </c:pt>
                <c:pt idx="1383">
                  <c:v>6.1135313064255127E-4</c:v>
                </c:pt>
                <c:pt idx="1384">
                  <c:v>7.5803237361081899E-4</c:v>
                </c:pt>
                <c:pt idx="1385">
                  <c:v>5.6712157971865076E-4</c:v>
                </c:pt>
                <c:pt idx="1386">
                  <c:v>3.9545099799579125E-4</c:v>
                </c:pt>
                <c:pt idx="1387">
                  <c:v>4.8298748869408909E-4</c:v>
                </c:pt>
                <c:pt idx="1388">
                  <c:v>7.6057119734644727E-4</c:v>
                </c:pt>
                <c:pt idx="1389">
                  <c:v>4.4589358300899324E-4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9.9619795548641716E-5</c:v>
                </c:pt>
                <c:pt idx="1409">
                  <c:v>1.7259067307472196E-4</c:v>
                </c:pt>
                <c:pt idx="1410">
                  <c:v>1.3427074668861529E-4</c:v>
                </c:pt>
                <c:pt idx="1411">
                  <c:v>9.4040692599872068E-5</c:v>
                </c:pt>
                <c:pt idx="1412">
                  <c:v>6.9190443888104394E-5</c:v>
                </c:pt>
                <c:pt idx="1413">
                  <c:v>9.868772373547224E-5</c:v>
                </c:pt>
                <c:pt idx="1414">
                  <c:v>2.3873655532317609E-4</c:v>
                </c:pt>
                <c:pt idx="1415">
                  <c:v>4.8113215234837469E-4</c:v>
                </c:pt>
                <c:pt idx="1416">
                  <c:v>7.4116016310397275E-4</c:v>
                </c:pt>
                <c:pt idx="1417">
                  <c:v>8.6189493906553278E-4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9.771320141075612E-5</c:v>
                </c:pt>
                <c:pt idx="1425">
                  <c:v>3.6935859351932112E-4</c:v>
                </c:pt>
                <c:pt idx="1426">
                  <c:v>2.0223490725421181E-4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3.2991232925060773E-5</c:v>
                </c:pt>
                <c:pt idx="1437">
                  <c:v>1.9964100614978741E-4</c:v>
                </c:pt>
                <c:pt idx="1438">
                  <c:v>2.329506288313767E-4</c:v>
                </c:pt>
                <c:pt idx="1439">
                  <c:v>1.6070295563790443E-4</c:v>
                </c:pt>
                <c:pt idx="1440">
                  <c:v>5.9183783084919675E-5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7.7474984718281265E-5</c:v>
                </c:pt>
                <c:pt idx="1445">
                  <c:v>4.6240497939057186E-5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3.7008879807489756E-5</c:v>
                </c:pt>
                <c:pt idx="1480">
                  <c:v>7.0241038459918051E-5</c:v>
                </c:pt>
                <c:pt idx="1481">
                  <c:v>8.9720545178129666E-5</c:v>
                </c:pt>
                <c:pt idx="1482">
                  <c:v>9.891146511754401E-5</c:v>
                </c:pt>
                <c:pt idx="1483">
                  <c:v>1.0467665145752897E-4</c:v>
                </c:pt>
                <c:pt idx="1484">
                  <c:v>1.1247518388376967E-4</c:v>
                </c:pt>
                <c:pt idx="1485">
                  <c:v>7.9134195962300658E-5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4.7540034545821094E-5</c:v>
                </c:pt>
                <c:pt idx="1532">
                  <c:v>2.3518980405179838E-4</c:v>
                </c:pt>
                <c:pt idx="1533">
                  <c:v>4.2441610067708272E-4</c:v>
                </c:pt>
                <c:pt idx="1534">
                  <c:v>5.4241905303244002E-4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1.3109126021428581E-4</c:v>
                </c:pt>
                <c:pt idx="1742">
                  <c:v>2.520371936794421E-4</c:v>
                </c:pt>
                <c:pt idx="1743">
                  <c:v>3.1581419753432303E-4</c:v>
                </c:pt>
                <c:pt idx="1744">
                  <c:v>3.3469261860690522E-4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561-4C19-A7D7-74F2099B8B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36433664"/>
        <c:axId val="936431584"/>
      </c:lineChart>
      <c:catAx>
        <c:axId val="9364336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Driving 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6431584"/>
        <c:crosses val="autoZero"/>
        <c:auto val="1"/>
        <c:lblAlgn val="ctr"/>
        <c:lblOffset val="100"/>
        <c:noMultiLvlLbl val="0"/>
      </c:catAx>
      <c:valAx>
        <c:axId val="936431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Kinetic Energy Back to Wheel (kWh)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64336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Kinetic Energy Returned to Wheell,</a:t>
            </a:r>
            <a:r>
              <a:rPr lang="en-GB" baseline="0"/>
              <a:t> </a:t>
            </a:r>
            <a:r>
              <a:rPr lang="en-GB"/>
              <a:t>Cumulative</a:t>
            </a:r>
            <a:r>
              <a:rPr lang="en-GB" baseline="0"/>
              <a:t> Tractive and Cumulative Braking Energy required over the WLTP cycle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8773244130913856E-2"/>
          <c:y val="7.1879844961240308E-2"/>
          <c:w val="0.93915715046027881"/>
          <c:h val="0.84932506256485385"/>
        </c:manualLayout>
      </c:layout>
      <c:lineChart>
        <c:grouping val="standard"/>
        <c:varyColors val="0"/>
        <c:ser>
          <c:idx val="0"/>
          <c:order val="0"/>
          <c:tx>
            <c:v>Tractive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Calculations!$B$3:$B$1803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Calculations!$Q$3:$Q$1803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1.8013016460695728E-6</c:v>
                </c:pt>
                <c:pt idx="13">
                  <c:v>3.4332040779286458E-5</c:v>
                </c:pt>
                <c:pt idx="14">
                  <c:v>1.8463484036668009E-4</c:v>
                </c:pt>
                <c:pt idx="15">
                  <c:v>4.4632286699085083E-4</c:v>
                </c:pt>
                <c:pt idx="16">
                  <c:v>7.6670811228325567E-4</c:v>
                </c:pt>
                <c:pt idx="17">
                  <c:v>1.2595586354893704E-3</c:v>
                </c:pt>
                <c:pt idx="18">
                  <c:v>1.9264736945680081E-3</c:v>
                </c:pt>
                <c:pt idx="19">
                  <c:v>2.4808447390482057E-3</c:v>
                </c:pt>
                <c:pt idx="20">
                  <c:v>2.7742590042553398E-3</c:v>
                </c:pt>
                <c:pt idx="21">
                  <c:v>2.9690016741505043E-3</c:v>
                </c:pt>
                <c:pt idx="22">
                  <c:v>3.157155227466174E-3</c:v>
                </c:pt>
                <c:pt idx="23">
                  <c:v>3.3575162315389205E-3</c:v>
                </c:pt>
                <c:pt idx="24">
                  <c:v>3.6613440128018273E-3</c:v>
                </c:pt>
                <c:pt idx="25">
                  <c:v>4.0563148341833475E-3</c:v>
                </c:pt>
                <c:pt idx="26">
                  <c:v>4.5130146599769907E-3</c:v>
                </c:pt>
                <c:pt idx="27">
                  <c:v>5.1426586544817965E-3</c:v>
                </c:pt>
                <c:pt idx="28">
                  <c:v>5.8545610593462478E-3</c:v>
                </c:pt>
                <c:pt idx="29">
                  <c:v>6.5860980283813609E-3</c:v>
                </c:pt>
                <c:pt idx="30">
                  <c:v>7.2083277440499766E-3</c:v>
                </c:pt>
                <c:pt idx="31">
                  <c:v>7.6793304042676227E-3</c:v>
                </c:pt>
                <c:pt idx="32">
                  <c:v>8.0860129014706829E-3</c:v>
                </c:pt>
                <c:pt idx="33">
                  <c:v>8.4617590350779415E-3</c:v>
                </c:pt>
                <c:pt idx="34">
                  <c:v>8.7788594946142679E-3</c:v>
                </c:pt>
                <c:pt idx="35">
                  <c:v>8.993929434747628E-3</c:v>
                </c:pt>
                <c:pt idx="36">
                  <c:v>9.0021333105380977E-3</c:v>
                </c:pt>
                <c:pt idx="37">
                  <c:v>9.0021333105380977E-3</c:v>
                </c:pt>
                <c:pt idx="38">
                  <c:v>9.0021333105380977E-3</c:v>
                </c:pt>
                <c:pt idx="39">
                  <c:v>9.0021333105380977E-3</c:v>
                </c:pt>
                <c:pt idx="40">
                  <c:v>9.0021333105380977E-3</c:v>
                </c:pt>
                <c:pt idx="41">
                  <c:v>9.0021333105380977E-3</c:v>
                </c:pt>
                <c:pt idx="42">
                  <c:v>9.0021333105380977E-3</c:v>
                </c:pt>
                <c:pt idx="43">
                  <c:v>9.0021333105380977E-3</c:v>
                </c:pt>
                <c:pt idx="44">
                  <c:v>9.0021333105380977E-3</c:v>
                </c:pt>
                <c:pt idx="45">
                  <c:v>9.0021333105380977E-3</c:v>
                </c:pt>
                <c:pt idx="46">
                  <c:v>9.0085566438479984E-3</c:v>
                </c:pt>
                <c:pt idx="47">
                  <c:v>9.0085566438479984E-3</c:v>
                </c:pt>
                <c:pt idx="48">
                  <c:v>9.0085566438479984E-3</c:v>
                </c:pt>
                <c:pt idx="49">
                  <c:v>9.0541827903869044E-3</c:v>
                </c:pt>
                <c:pt idx="50">
                  <c:v>9.1101098628517362E-3</c:v>
                </c:pt>
                <c:pt idx="51">
                  <c:v>9.1101098628517362E-3</c:v>
                </c:pt>
                <c:pt idx="52">
                  <c:v>9.1101098628517362E-3</c:v>
                </c:pt>
                <c:pt idx="53">
                  <c:v>9.1101098628517362E-3</c:v>
                </c:pt>
                <c:pt idx="54">
                  <c:v>9.1222405625821044E-3</c:v>
                </c:pt>
                <c:pt idx="55">
                  <c:v>9.1689738913875215E-3</c:v>
                </c:pt>
                <c:pt idx="56">
                  <c:v>9.219179442415161E-3</c:v>
                </c:pt>
                <c:pt idx="57">
                  <c:v>9.2798016601094661E-3</c:v>
                </c:pt>
                <c:pt idx="58">
                  <c:v>9.3526764788445065E-3</c:v>
                </c:pt>
                <c:pt idx="59">
                  <c:v>9.4930166736028766E-3</c:v>
                </c:pt>
                <c:pt idx="60">
                  <c:v>9.6700708833349185E-3</c:v>
                </c:pt>
                <c:pt idx="61">
                  <c:v>9.7881297114500321E-3</c:v>
                </c:pt>
                <c:pt idx="62">
                  <c:v>9.8972152578616218E-3</c:v>
                </c:pt>
                <c:pt idx="63">
                  <c:v>1.002252584672125E-2</c:v>
                </c:pt>
                <c:pt idx="64">
                  <c:v>1.0174932512785752E-2</c:v>
                </c:pt>
                <c:pt idx="65">
                  <c:v>1.0302966066732065E-2</c:v>
                </c:pt>
                <c:pt idx="66">
                  <c:v>1.041233877408518E-2</c:v>
                </c:pt>
                <c:pt idx="67">
                  <c:v>1.0608844207967634E-2</c:v>
                </c:pt>
                <c:pt idx="68">
                  <c:v>1.0979359044638055E-2</c:v>
                </c:pt>
                <c:pt idx="69">
                  <c:v>1.1498743188049339E-2</c:v>
                </c:pt>
                <c:pt idx="70">
                  <c:v>1.2125582986251146E-2</c:v>
                </c:pt>
                <c:pt idx="71">
                  <c:v>1.2791071059706364E-2</c:v>
                </c:pt>
                <c:pt idx="72">
                  <c:v>1.3381404111309577E-2</c:v>
                </c:pt>
                <c:pt idx="73">
                  <c:v>1.383789356184424E-2</c:v>
                </c:pt>
                <c:pt idx="74">
                  <c:v>1.4218357481393811E-2</c:v>
                </c:pt>
                <c:pt idx="75">
                  <c:v>1.459950969411414E-2</c:v>
                </c:pt>
                <c:pt idx="76">
                  <c:v>1.5014622392015016E-2</c:v>
                </c:pt>
                <c:pt idx="77">
                  <c:v>1.5421813709817465E-2</c:v>
                </c:pt>
                <c:pt idx="78">
                  <c:v>1.5736758110490176E-2</c:v>
                </c:pt>
                <c:pt idx="79">
                  <c:v>1.5905139398331325E-2</c:v>
                </c:pt>
                <c:pt idx="80">
                  <c:v>1.5991372576229769E-2</c:v>
                </c:pt>
                <c:pt idx="81">
                  <c:v>1.599752222736555E-2</c:v>
                </c:pt>
                <c:pt idx="82">
                  <c:v>1.6022797005015313E-2</c:v>
                </c:pt>
                <c:pt idx="83">
                  <c:v>1.6143671152123527E-2</c:v>
                </c:pt>
                <c:pt idx="84">
                  <c:v>1.6209926548267466E-2</c:v>
                </c:pt>
                <c:pt idx="85">
                  <c:v>1.6242180157842425E-2</c:v>
                </c:pt>
                <c:pt idx="86">
                  <c:v>1.6283100387284023E-2</c:v>
                </c:pt>
                <c:pt idx="87">
                  <c:v>1.6342100184507047E-2</c:v>
                </c:pt>
                <c:pt idx="88">
                  <c:v>1.6342100184507047E-2</c:v>
                </c:pt>
                <c:pt idx="89">
                  <c:v>1.6342100184507047E-2</c:v>
                </c:pt>
                <c:pt idx="90">
                  <c:v>1.6342100184507047E-2</c:v>
                </c:pt>
                <c:pt idx="91">
                  <c:v>1.6342100184507047E-2</c:v>
                </c:pt>
                <c:pt idx="92">
                  <c:v>1.6342100184507047E-2</c:v>
                </c:pt>
                <c:pt idx="93">
                  <c:v>1.6342100184507047E-2</c:v>
                </c:pt>
                <c:pt idx="94">
                  <c:v>1.6342100184507047E-2</c:v>
                </c:pt>
                <c:pt idx="95">
                  <c:v>1.6342100184507047E-2</c:v>
                </c:pt>
                <c:pt idx="96">
                  <c:v>1.6342100184507047E-2</c:v>
                </c:pt>
                <c:pt idx="97">
                  <c:v>1.6342100184507047E-2</c:v>
                </c:pt>
                <c:pt idx="98">
                  <c:v>1.6342100184507047E-2</c:v>
                </c:pt>
                <c:pt idx="99">
                  <c:v>1.6342100184507047E-2</c:v>
                </c:pt>
                <c:pt idx="100">
                  <c:v>1.6342100184507047E-2</c:v>
                </c:pt>
                <c:pt idx="101">
                  <c:v>1.6342100184507047E-2</c:v>
                </c:pt>
                <c:pt idx="102">
                  <c:v>1.6342100184507047E-2</c:v>
                </c:pt>
                <c:pt idx="103">
                  <c:v>1.6342100184507047E-2</c:v>
                </c:pt>
                <c:pt idx="104">
                  <c:v>1.6342100184507047E-2</c:v>
                </c:pt>
                <c:pt idx="105">
                  <c:v>1.6342100184507047E-2</c:v>
                </c:pt>
                <c:pt idx="106">
                  <c:v>1.6342100184507047E-2</c:v>
                </c:pt>
                <c:pt idx="107">
                  <c:v>1.6342100184507047E-2</c:v>
                </c:pt>
                <c:pt idx="108">
                  <c:v>1.6342100184507047E-2</c:v>
                </c:pt>
                <c:pt idx="109">
                  <c:v>1.6342100184507047E-2</c:v>
                </c:pt>
                <c:pt idx="110">
                  <c:v>1.6342100184507047E-2</c:v>
                </c:pt>
                <c:pt idx="111">
                  <c:v>1.6342100184507047E-2</c:v>
                </c:pt>
                <c:pt idx="112">
                  <c:v>1.6342100184507047E-2</c:v>
                </c:pt>
                <c:pt idx="113">
                  <c:v>1.6342100184507047E-2</c:v>
                </c:pt>
                <c:pt idx="114">
                  <c:v>1.6342100184507047E-2</c:v>
                </c:pt>
                <c:pt idx="115">
                  <c:v>1.6342100184507047E-2</c:v>
                </c:pt>
                <c:pt idx="116">
                  <c:v>1.6342100184507047E-2</c:v>
                </c:pt>
                <c:pt idx="117">
                  <c:v>1.6342100184507047E-2</c:v>
                </c:pt>
                <c:pt idx="118">
                  <c:v>1.6342100184507047E-2</c:v>
                </c:pt>
                <c:pt idx="119">
                  <c:v>1.6342100184507047E-2</c:v>
                </c:pt>
                <c:pt idx="120">
                  <c:v>1.6342100184507047E-2</c:v>
                </c:pt>
                <c:pt idx="121">
                  <c:v>1.6342100184507047E-2</c:v>
                </c:pt>
                <c:pt idx="122">
                  <c:v>1.6342100184507047E-2</c:v>
                </c:pt>
                <c:pt idx="123">
                  <c:v>1.6342100184507047E-2</c:v>
                </c:pt>
                <c:pt idx="124">
                  <c:v>1.6342100184507047E-2</c:v>
                </c:pt>
                <c:pt idx="125">
                  <c:v>1.6342100184507047E-2</c:v>
                </c:pt>
                <c:pt idx="126">
                  <c:v>1.6342100184507047E-2</c:v>
                </c:pt>
                <c:pt idx="127">
                  <c:v>1.6342100184507047E-2</c:v>
                </c:pt>
                <c:pt idx="128">
                  <c:v>1.6342100184507047E-2</c:v>
                </c:pt>
                <c:pt idx="129">
                  <c:v>1.6342100184507047E-2</c:v>
                </c:pt>
                <c:pt idx="130">
                  <c:v>1.6342100184507047E-2</c:v>
                </c:pt>
                <c:pt idx="131">
                  <c:v>1.6342100184507047E-2</c:v>
                </c:pt>
                <c:pt idx="132">
                  <c:v>1.6342100184507047E-2</c:v>
                </c:pt>
                <c:pt idx="133">
                  <c:v>1.6342100184507047E-2</c:v>
                </c:pt>
                <c:pt idx="134">
                  <c:v>1.6342100184507047E-2</c:v>
                </c:pt>
                <c:pt idx="135">
                  <c:v>1.6342100184507047E-2</c:v>
                </c:pt>
                <c:pt idx="136">
                  <c:v>1.6342100184507047E-2</c:v>
                </c:pt>
                <c:pt idx="137">
                  <c:v>1.6342100184507047E-2</c:v>
                </c:pt>
                <c:pt idx="138">
                  <c:v>1.6344017226893857E-2</c:v>
                </c:pt>
                <c:pt idx="139">
                  <c:v>1.6384224406248312E-2</c:v>
                </c:pt>
                <c:pt idx="140">
                  <c:v>1.6582284480396347E-2</c:v>
                </c:pt>
                <c:pt idx="141">
                  <c:v>1.6979877180366271E-2</c:v>
                </c:pt>
                <c:pt idx="142">
                  <c:v>1.7391528540824638E-2</c:v>
                </c:pt>
                <c:pt idx="143">
                  <c:v>1.766470326063414E-2</c:v>
                </c:pt>
                <c:pt idx="144">
                  <c:v>1.7860718373060563E-2</c:v>
                </c:pt>
                <c:pt idx="145">
                  <c:v>1.8126293177464052E-2</c:v>
                </c:pt>
                <c:pt idx="146">
                  <c:v>1.8530886324184849E-2</c:v>
                </c:pt>
                <c:pt idx="147">
                  <c:v>1.9005794523632293E-2</c:v>
                </c:pt>
                <c:pt idx="148">
                  <c:v>1.9437802998238496E-2</c:v>
                </c:pt>
                <c:pt idx="149">
                  <c:v>1.9751237775798458E-2</c:v>
                </c:pt>
                <c:pt idx="150">
                  <c:v>1.990798742332775E-2</c:v>
                </c:pt>
                <c:pt idx="151">
                  <c:v>1.990798742332775E-2</c:v>
                </c:pt>
                <c:pt idx="152">
                  <c:v>1.990798742332775E-2</c:v>
                </c:pt>
                <c:pt idx="153">
                  <c:v>1.990798742332775E-2</c:v>
                </c:pt>
                <c:pt idx="154">
                  <c:v>1.990798742332775E-2</c:v>
                </c:pt>
                <c:pt idx="155">
                  <c:v>1.990798742332775E-2</c:v>
                </c:pt>
                <c:pt idx="156">
                  <c:v>1.9933887418799832E-2</c:v>
                </c:pt>
                <c:pt idx="157">
                  <c:v>2.0063290113558202E-2</c:v>
                </c:pt>
                <c:pt idx="158">
                  <c:v>2.0310472049268415E-2</c:v>
                </c:pt>
                <c:pt idx="159">
                  <c:v>2.0682790915770435E-2</c:v>
                </c:pt>
                <c:pt idx="160">
                  <c:v>2.1130970365325179E-2</c:v>
                </c:pt>
                <c:pt idx="161">
                  <c:v>2.1600811131751243E-2</c:v>
                </c:pt>
                <c:pt idx="162">
                  <c:v>2.2026026539691587E-2</c:v>
                </c:pt>
                <c:pt idx="163">
                  <c:v>2.2472345573489313E-2</c:v>
                </c:pt>
                <c:pt idx="164">
                  <c:v>2.2908850283739995E-2</c:v>
                </c:pt>
                <c:pt idx="165">
                  <c:v>2.3290056743140265E-2</c:v>
                </c:pt>
                <c:pt idx="166">
                  <c:v>2.3638436321747846E-2</c:v>
                </c:pt>
                <c:pt idx="167">
                  <c:v>2.4096413694171571E-2</c:v>
                </c:pt>
                <c:pt idx="168">
                  <c:v>2.4676866867131095E-2</c:v>
                </c:pt>
                <c:pt idx="169">
                  <c:v>2.5164735776684374E-2</c:v>
                </c:pt>
                <c:pt idx="170">
                  <c:v>2.5378745612325924E-2</c:v>
                </c:pt>
                <c:pt idx="171">
                  <c:v>2.5378745612325924E-2</c:v>
                </c:pt>
                <c:pt idx="172">
                  <c:v>2.5378745612325924E-2</c:v>
                </c:pt>
                <c:pt idx="173">
                  <c:v>2.5378745612325924E-2</c:v>
                </c:pt>
                <c:pt idx="174">
                  <c:v>2.5378745612325924E-2</c:v>
                </c:pt>
                <c:pt idx="175">
                  <c:v>2.5378745612325924E-2</c:v>
                </c:pt>
                <c:pt idx="176">
                  <c:v>2.5535492914665833E-2</c:v>
                </c:pt>
                <c:pt idx="177">
                  <c:v>2.585532127073506E-2</c:v>
                </c:pt>
                <c:pt idx="178">
                  <c:v>2.6248772612379952E-2</c:v>
                </c:pt>
                <c:pt idx="179">
                  <c:v>2.6536860167717693E-2</c:v>
                </c:pt>
                <c:pt idx="180">
                  <c:v>2.6700887464370431E-2</c:v>
                </c:pt>
                <c:pt idx="181">
                  <c:v>2.6804492869065558E-2</c:v>
                </c:pt>
                <c:pt idx="182">
                  <c:v>2.6839108202181078E-2</c:v>
                </c:pt>
                <c:pt idx="183">
                  <c:v>2.6839108202181078E-2</c:v>
                </c:pt>
                <c:pt idx="184">
                  <c:v>2.6839108202181078E-2</c:v>
                </c:pt>
                <c:pt idx="185">
                  <c:v>2.6839108202181078E-2</c:v>
                </c:pt>
                <c:pt idx="186">
                  <c:v>2.6839108202181078E-2</c:v>
                </c:pt>
                <c:pt idx="187">
                  <c:v>2.6839108202181078E-2</c:v>
                </c:pt>
                <c:pt idx="188">
                  <c:v>2.6839108202181078E-2</c:v>
                </c:pt>
                <c:pt idx="189">
                  <c:v>2.6839108202181078E-2</c:v>
                </c:pt>
                <c:pt idx="190">
                  <c:v>2.6839108202181078E-2</c:v>
                </c:pt>
                <c:pt idx="191">
                  <c:v>2.6839108202181078E-2</c:v>
                </c:pt>
                <c:pt idx="192">
                  <c:v>2.6848480822944949E-2</c:v>
                </c:pt>
                <c:pt idx="193">
                  <c:v>2.6875562382899149E-2</c:v>
                </c:pt>
                <c:pt idx="194">
                  <c:v>2.6908993716824169E-2</c:v>
                </c:pt>
                <c:pt idx="195">
                  <c:v>2.6952254823407362E-2</c:v>
                </c:pt>
                <c:pt idx="196">
                  <c:v>2.7002460374434999E-2</c:v>
                </c:pt>
                <c:pt idx="197">
                  <c:v>2.7052665925462637E-2</c:v>
                </c:pt>
                <c:pt idx="198">
                  <c:v>2.7120232587601389E-2</c:v>
                </c:pt>
                <c:pt idx="199">
                  <c:v>2.7208801416074107E-2</c:v>
                </c:pt>
                <c:pt idx="200">
                  <c:v>2.731983170867117E-2</c:v>
                </c:pt>
                <c:pt idx="201">
                  <c:v>2.7459910199423392E-2</c:v>
                </c:pt>
                <c:pt idx="202">
                  <c:v>2.7631986579468693E-2</c:v>
                </c:pt>
                <c:pt idx="203">
                  <c:v>2.7893406532975656E-2</c:v>
                </c:pt>
                <c:pt idx="204">
                  <c:v>2.823404699854196E-2</c:v>
                </c:pt>
                <c:pt idx="205">
                  <c:v>2.8621518108554619E-2</c:v>
                </c:pt>
                <c:pt idx="206">
                  <c:v>2.9120350549361032E-2</c:v>
                </c:pt>
                <c:pt idx="207">
                  <c:v>2.9694767798613377E-2</c:v>
                </c:pt>
                <c:pt idx="208">
                  <c:v>3.0269906206377227E-2</c:v>
                </c:pt>
                <c:pt idx="209">
                  <c:v>3.0941137396234674E-2</c:v>
                </c:pt>
                <c:pt idx="210">
                  <c:v>3.1674368346971973E-2</c:v>
                </c:pt>
                <c:pt idx="211">
                  <c:v>3.2296941993513142E-2</c:v>
                </c:pt>
                <c:pt idx="212">
                  <c:v>3.2837731081765201E-2</c:v>
                </c:pt>
                <c:pt idx="213">
                  <c:v>3.3328948095196875E-2</c:v>
                </c:pt>
                <c:pt idx="214">
                  <c:v>3.3860093197091469E-2</c:v>
                </c:pt>
                <c:pt idx="215">
                  <c:v>3.4513820507002288E-2</c:v>
                </c:pt>
                <c:pt idx="216">
                  <c:v>3.5279528601558766E-2</c:v>
                </c:pt>
                <c:pt idx="217">
                  <c:v>3.6087061534713319E-2</c:v>
                </c:pt>
                <c:pt idx="218">
                  <c:v>3.6862261895159315E-2</c:v>
                </c:pt>
                <c:pt idx="219">
                  <c:v>3.7565678809183475E-2</c:v>
                </c:pt>
                <c:pt idx="220">
                  <c:v>3.8185115102181748E-2</c:v>
                </c:pt>
                <c:pt idx="221">
                  <c:v>3.8696637536512854E-2</c:v>
                </c:pt>
                <c:pt idx="222">
                  <c:v>3.9136722323361503E-2</c:v>
                </c:pt>
                <c:pt idx="223">
                  <c:v>3.9566167440371905E-2</c:v>
                </c:pt>
                <c:pt idx="224">
                  <c:v>3.9999178767724006E-2</c:v>
                </c:pt>
                <c:pt idx="225">
                  <c:v>4.0484023892902912E-2</c:v>
                </c:pt>
                <c:pt idx="226">
                  <c:v>4.0992489433701887E-2</c:v>
                </c:pt>
                <c:pt idx="227">
                  <c:v>4.1491628867167632E-2</c:v>
                </c:pt>
                <c:pt idx="228">
                  <c:v>4.1981208311909948E-2</c:v>
                </c:pt>
                <c:pt idx="229">
                  <c:v>4.2443457819219411E-2</c:v>
                </c:pt>
                <c:pt idx="230">
                  <c:v>4.2844058767651634E-2</c:v>
                </c:pt>
                <c:pt idx="231">
                  <c:v>4.3146569438306082E-2</c:v>
                </c:pt>
                <c:pt idx="232">
                  <c:v>4.323480274191184E-2</c:v>
                </c:pt>
                <c:pt idx="233">
                  <c:v>4.323480274191184E-2</c:v>
                </c:pt>
                <c:pt idx="234">
                  <c:v>4.323480274191184E-2</c:v>
                </c:pt>
                <c:pt idx="235">
                  <c:v>4.323480274191184E-2</c:v>
                </c:pt>
                <c:pt idx="236">
                  <c:v>4.3261576373841912E-2</c:v>
                </c:pt>
                <c:pt idx="237">
                  <c:v>4.3343017550662256E-2</c:v>
                </c:pt>
                <c:pt idx="238">
                  <c:v>4.3343017550662256E-2</c:v>
                </c:pt>
                <c:pt idx="239">
                  <c:v>4.3343017550662256E-2</c:v>
                </c:pt>
                <c:pt idx="240">
                  <c:v>4.3343017550662256E-2</c:v>
                </c:pt>
                <c:pt idx="241">
                  <c:v>4.3343017550662256E-2</c:v>
                </c:pt>
                <c:pt idx="242">
                  <c:v>4.3343017550662256E-2</c:v>
                </c:pt>
                <c:pt idx="243">
                  <c:v>4.3343017550662256E-2</c:v>
                </c:pt>
                <c:pt idx="244">
                  <c:v>4.3343017550662256E-2</c:v>
                </c:pt>
                <c:pt idx="245">
                  <c:v>4.3343017550662256E-2</c:v>
                </c:pt>
                <c:pt idx="246">
                  <c:v>4.3343017550662256E-2</c:v>
                </c:pt>
                <c:pt idx="247">
                  <c:v>4.3343017550662256E-2</c:v>
                </c:pt>
                <c:pt idx="248">
                  <c:v>4.3343017550662256E-2</c:v>
                </c:pt>
                <c:pt idx="249">
                  <c:v>4.3343017550662256E-2</c:v>
                </c:pt>
                <c:pt idx="250">
                  <c:v>4.3349440883972155E-2</c:v>
                </c:pt>
                <c:pt idx="251">
                  <c:v>4.3349440883972155E-2</c:v>
                </c:pt>
                <c:pt idx="252">
                  <c:v>4.3349440883972155E-2</c:v>
                </c:pt>
                <c:pt idx="253">
                  <c:v>4.3395067030511061E-2</c:v>
                </c:pt>
                <c:pt idx="254">
                  <c:v>4.3450994102975891E-2</c:v>
                </c:pt>
                <c:pt idx="255">
                  <c:v>4.3450994102975891E-2</c:v>
                </c:pt>
                <c:pt idx="256">
                  <c:v>4.3450994102975891E-2</c:v>
                </c:pt>
                <c:pt idx="257">
                  <c:v>4.3499714728989572E-2</c:v>
                </c:pt>
                <c:pt idx="258">
                  <c:v>4.371660920666226E-2</c:v>
                </c:pt>
                <c:pt idx="259">
                  <c:v>4.4062939505779913E-2</c:v>
                </c:pt>
                <c:pt idx="260">
                  <c:v>4.4468902199334442E-2</c:v>
                </c:pt>
                <c:pt idx="261">
                  <c:v>4.4914443750153132E-2</c:v>
                </c:pt>
                <c:pt idx="262">
                  <c:v>4.5439842620746247E-2</c:v>
                </c:pt>
                <c:pt idx="263">
                  <c:v>4.6137661459985213E-2</c:v>
                </c:pt>
                <c:pt idx="264">
                  <c:v>4.6989352374406892E-2</c:v>
                </c:pt>
                <c:pt idx="265">
                  <c:v>4.7847335844392845E-2</c:v>
                </c:pt>
                <c:pt idx="266">
                  <c:v>4.8576798188957958E-2</c:v>
                </c:pt>
                <c:pt idx="267">
                  <c:v>4.9249402633214943E-2</c:v>
                </c:pt>
                <c:pt idx="268">
                  <c:v>4.9924429358275547E-2</c:v>
                </c:pt>
                <c:pt idx="269">
                  <c:v>5.0549863151145208E-2</c:v>
                </c:pt>
                <c:pt idx="270">
                  <c:v>5.1014646510253302E-2</c:v>
                </c:pt>
                <c:pt idx="271">
                  <c:v>5.122783164614813E-2</c:v>
                </c:pt>
                <c:pt idx="272">
                  <c:v>5.1385267931025616E-2</c:v>
                </c:pt>
                <c:pt idx="273">
                  <c:v>5.1385267931025616E-2</c:v>
                </c:pt>
                <c:pt idx="274">
                  <c:v>5.1385267931025616E-2</c:v>
                </c:pt>
                <c:pt idx="275">
                  <c:v>5.1385267931025616E-2</c:v>
                </c:pt>
                <c:pt idx="276">
                  <c:v>5.1385267931025616E-2</c:v>
                </c:pt>
                <c:pt idx="277">
                  <c:v>5.1385267931025616E-2</c:v>
                </c:pt>
                <c:pt idx="278">
                  <c:v>5.1385267931025616E-2</c:v>
                </c:pt>
                <c:pt idx="279">
                  <c:v>5.1385267931025616E-2</c:v>
                </c:pt>
                <c:pt idx="280">
                  <c:v>5.1385267931025616E-2</c:v>
                </c:pt>
                <c:pt idx="281">
                  <c:v>5.1561020918892871E-2</c:v>
                </c:pt>
                <c:pt idx="282">
                  <c:v>5.2086729414020101E-2</c:v>
                </c:pt>
                <c:pt idx="283">
                  <c:v>5.2769906414497005E-2</c:v>
                </c:pt>
                <c:pt idx="284">
                  <c:v>5.3567149866192189E-2</c:v>
                </c:pt>
                <c:pt idx="285">
                  <c:v>5.4443466314400696E-2</c:v>
                </c:pt>
                <c:pt idx="286">
                  <c:v>5.5345558178968239E-2</c:v>
                </c:pt>
                <c:pt idx="287">
                  <c:v>5.6334261014602607E-2</c:v>
                </c:pt>
                <c:pt idx="288">
                  <c:v>5.7411353178224364E-2</c:v>
                </c:pt>
                <c:pt idx="289">
                  <c:v>5.8387148421559447E-2</c:v>
                </c:pt>
                <c:pt idx="290">
                  <c:v>5.9023797931713126E-2</c:v>
                </c:pt>
                <c:pt idx="291">
                  <c:v>5.9309946563643197E-2</c:v>
                </c:pt>
                <c:pt idx="292">
                  <c:v>5.9348679407130206E-2</c:v>
                </c:pt>
                <c:pt idx="293">
                  <c:v>5.9355267949530652E-2</c:v>
                </c:pt>
                <c:pt idx="294">
                  <c:v>5.9441450924347217E-2</c:v>
                </c:pt>
                <c:pt idx="295">
                  <c:v>5.9620042055755731E-2</c:v>
                </c:pt>
                <c:pt idx="296">
                  <c:v>5.9879035977102472E-2</c:v>
                </c:pt>
                <c:pt idx="297">
                  <c:v>6.0193043775177653E-2</c:v>
                </c:pt>
                <c:pt idx="298">
                  <c:v>6.0523580180554426E-2</c:v>
                </c:pt>
                <c:pt idx="299">
                  <c:v>6.0815058294259879E-2</c:v>
                </c:pt>
                <c:pt idx="300">
                  <c:v>6.1051791037594963E-2</c:v>
                </c:pt>
                <c:pt idx="301">
                  <c:v>6.1218785776305074E-2</c:v>
                </c:pt>
                <c:pt idx="302">
                  <c:v>6.1301645009496281E-2</c:v>
                </c:pt>
                <c:pt idx="303">
                  <c:v>6.1314556211254867E-2</c:v>
                </c:pt>
                <c:pt idx="304">
                  <c:v>6.1314556211254867E-2</c:v>
                </c:pt>
                <c:pt idx="305">
                  <c:v>6.1314556211254867E-2</c:v>
                </c:pt>
                <c:pt idx="306">
                  <c:v>6.1314556211254867E-2</c:v>
                </c:pt>
                <c:pt idx="307">
                  <c:v>6.1349660655511853E-2</c:v>
                </c:pt>
                <c:pt idx="308">
                  <c:v>6.14765291337524E-2</c:v>
                </c:pt>
                <c:pt idx="309">
                  <c:v>6.1613939803936972E-2</c:v>
                </c:pt>
                <c:pt idx="310">
                  <c:v>6.1714670568427894E-2</c:v>
                </c:pt>
                <c:pt idx="311">
                  <c:v>6.1779070767791058E-2</c:v>
                </c:pt>
                <c:pt idx="312">
                  <c:v>6.1779070767791058E-2</c:v>
                </c:pt>
                <c:pt idx="313">
                  <c:v>6.1779070767791058E-2</c:v>
                </c:pt>
                <c:pt idx="314">
                  <c:v>6.1779070767791058E-2</c:v>
                </c:pt>
                <c:pt idx="315">
                  <c:v>6.1779070767791058E-2</c:v>
                </c:pt>
                <c:pt idx="316">
                  <c:v>6.1779070767791058E-2</c:v>
                </c:pt>
                <c:pt idx="317">
                  <c:v>6.1779070767791058E-2</c:v>
                </c:pt>
                <c:pt idx="318">
                  <c:v>6.1779070767791058E-2</c:v>
                </c:pt>
                <c:pt idx="319">
                  <c:v>6.1779070767791058E-2</c:v>
                </c:pt>
                <c:pt idx="320">
                  <c:v>6.1779070767791058E-2</c:v>
                </c:pt>
                <c:pt idx="321">
                  <c:v>6.1806041166627704E-2</c:v>
                </c:pt>
                <c:pt idx="322">
                  <c:v>6.1867709780341187E-2</c:v>
                </c:pt>
                <c:pt idx="323">
                  <c:v>6.1936583255165781E-2</c:v>
                </c:pt>
                <c:pt idx="324">
                  <c:v>6.1975192430067022E-2</c:v>
                </c:pt>
                <c:pt idx="325">
                  <c:v>6.2054350976959202E-2</c:v>
                </c:pt>
                <c:pt idx="326">
                  <c:v>6.2140425033110645E-2</c:v>
                </c:pt>
                <c:pt idx="327">
                  <c:v>6.220470765957381E-2</c:v>
                </c:pt>
                <c:pt idx="328">
                  <c:v>6.220470765957381E-2</c:v>
                </c:pt>
                <c:pt idx="329">
                  <c:v>6.220470765957381E-2</c:v>
                </c:pt>
                <c:pt idx="330">
                  <c:v>6.220470765957381E-2</c:v>
                </c:pt>
                <c:pt idx="331">
                  <c:v>6.2237893830928072E-2</c:v>
                </c:pt>
                <c:pt idx="332">
                  <c:v>6.2260947868055291E-2</c:v>
                </c:pt>
                <c:pt idx="333">
                  <c:v>6.2278019525577995E-2</c:v>
                </c:pt>
                <c:pt idx="334">
                  <c:v>6.2303698271185717E-2</c:v>
                </c:pt>
                <c:pt idx="335">
                  <c:v>6.2319524651231022E-2</c:v>
                </c:pt>
                <c:pt idx="336">
                  <c:v>6.2351462869837289E-2</c:v>
                </c:pt>
                <c:pt idx="337">
                  <c:v>6.241186960039509E-2</c:v>
                </c:pt>
                <c:pt idx="338">
                  <c:v>6.2519328652334699E-2</c:v>
                </c:pt>
                <c:pt idx="339">
                  <c:v>6.2731767111488868E-2</c:v>
                </c:pt>
                <c:pt idx="340">
                  <c:v>6.3101872424694436E-2</c:v>
                </c:pt>
                <c:pt idx="341">
                  <c:v>6.3579036016488774E-2</c:v>
                </c:pt>
                <c:pt idx="342">
                  <c:v>6.3958867017516519E-2</c:v>
                </c:pt>
                <c:pt idx="343">
                  <c:v>6.4158308849001963E-2</c:v>
                </c:pt>
                <c:pt idx="344">
                  <c:v>6.4309155072051274E-2</c:v>
                </c:pt>
                <c:pt idx="345">
                  <c:v>6.4505637841102734E-2</c:v>
                </c:pt>
                <c:pt idx="346">
                  <c:v>6.4709879926222805E-2</c:v>
                </c:pt>
                <c:pt idx="347">
                  <c:v>6.48850708155886E-2</c:v>
                </c:pt>
                <c:pt idx="348">
                  <c:v>6.5095407092810031E-2</c:v>
                </c:pt>
                <c:pt idx="349">
                  <c:v>6.5302994271119935E-2</c:v>
                </c:pt>
                <c:pt idx="350">
                  <c:v>6.5473344579903989E-2</c:v>
                </c:pt>
                <c:pt idx="351">
                  <c:v>6.5603608676696804E-2</c:v>
                </c:pt>
                <c:pt idx="352">
                  <c:v>6.5717043476221593E-2</c:v>
                </c:pt>
                <c:pt idx="353">
                  <c:v>6.5829969550387529E-2</c:v>
                </c:pt>
                <c:pt idx="354">
                  <c:v>6.5950460939313657E-2</c:v>
                </c:pt>
                <c:pt idx="355">
                  <c:v>6.6095171078239784E-2</c:v>
                </c:pt>
                <c:pt idx="356">
                  <c:v>6.6249259812949768E-2</c:v>
                </c:pt>
                <c:pt idx="357">
                  <c:v>6.6371364187520362E-2</c:v>
                </c:pt>
                <c:pt idx="358">
                  <c:v>6.6395169891315928E-2</c:v>
                </c:pt>
                <c:pt idx="359">
                  <c:v>6.6395169891315928E-2</c:v>
                </c:pt>
                <c:pt idx="360">
                  <c:v>6.6395169891315928E-2</c:v>
                </c:pt>
                <c:pt idx="361">
                  <c:v>6.6395169891315928E-2</c:v>
                </c:pt>
                <c:pt idx="362">
                  <c:v>6.6395169891315928E-2</c:v>
                </c:pt>
                <c:pt idx="363">
                  <c:v>6.6414434177554715E-2</c:v>
                </c:pt>
                <c:pt idx="364">
                  <c:v>6.6481018483479801E-2</c:v>
                </c:pt>
                <c:pt idx="365">
                  <c:v>6.6577550706071548E-2</c:v>
                </c:pt>
                <c:pt idx="366">
                  <c:v>6.6698681066030593E-2</c:v>
                </c:pt>
                <c:pt idx="367">
                  <c:v>6.687145310196918E-2</c:v>
                </c:pt>
                <c:pt idx="368">
                  <c:v>6.7116082486905954E-2</c:v>
                </c:pt>
                <c:pt idx="369">
                  <c:v>6.7370412230420312E-2</c:v>
                </c:pt>
                <c:pt idx="370">
                  <c:v>6.7549646405321559E-2</c:v>
                </c:pt>
                <c:pt idx="371">
                  <c:v>6.7624178857784711E-2</c:v>
                </c:pt>
                <c:pt idx="372">
                  <c:v>6.7624178857784711E-2</c:v>
                </c:pt>
                <c:pt idx="373">
                  <c:v>6.7624178857784711E-2</c:v>
                </c:pt>
                <c:pt idx="374">
                  <c:v>6.7624178857784711E-2</c:v>
                </c:pt>
                <c:pt idx="375">
                  <c:v>6.7624178857784711E-2</c:v>
                </c:pt>
                <c:pt idx="376">
                  <c:v>6.7624178857784711E-2</c:v>
                </c:pt>
                <c:pt idx="377">
                  <c:v>6.7624178857784711E-2</c:v>
                </c:pt>
                <c:pt idx="378">
                  <c:v>6.7624178857784711E-2</c:v>
                </c:pt>
                <c:pt idx="379">
                  <c:v>6.7624178857784711E-2</c:v>
                </c:pt>
                <c:pt idx="380">
                  <c:v>6.7624178857784711E-2</c:v>
                </c:pt>
                <c:pt idx="381">
                  <c:v>6.7624178857784711E-2</c:v>
                </c:pt>
                <c:pt idx="382">
                  <c:v>6.7624178857784711E-2</c:v>
                </c:pt>
                <c:pt idx="383">
                  <c:v>6.7624178857784711E-2</c:v>
                </c:pt>
                <c:pt idx="384">
                  <c:v>6.7624178857784711E-2</c:v>
                </c:pt>
                <c:pt idx="385">
                  <c:v>6.7624178857784711E-2</c:v>
                </c:pt>
                <c:pt idx="386">
                  <c:v>6.7624178857784711E-2</c:v>
                </c:pt>
                <c:pt idx="387">
                  <c:v>6.7624178857784711E-2</c:v>
                </c:pt>
                <c:pt idx="388">
                  <c:v>6.7624178857784711E-2</c:v>
                </c:pt>
                <c:pt idx="389">
                  <c:v>6.7624178857784711E-2</c:v>
                </c:pt>
                <c:pt idx="390">
                  <c:v>6.7624178857784711E-2</c:v>
                </c:pt>
                <c:pt idx="391">
                  <c:v>6.7624178857784711E-2</c:v>
                </c:pt>
                <c:pt idx="392">
                  <c:v>6.7629260885819359E-2</c:v>
                </c:pt>
                <c:pt idx="393">
                  <c:v>6.7663979301072874E-2</c:v>
                </c:pt>
                <c:pt idx="394">
                  <c:v>6.7769784367449751E-2</c:v>
                </c:pt>
                <c:pt idx="395">
                  <c:v>6.7984214511579058E-2</c:v>
                </c:pt>
                <c:pt idx="396">
                  <c:v>6.8331134469202984E-2</c:v>
                </c:pt>
                <c:pt idx="397">
                  <c:v>6.8815124603718913E-2</c:v>
                </c:pt>
                <c:pt idx="398">
                  <c:v>6.9366264815239512E-2</c:v>
                </c:pt>
                <c:pt idx="399">
                  <c:v>6.9803768561230606E-2</c:v>
                </c:pt>
                <c:pt idx="400">
                  <c:v>7.0023331552659843E-2</c:v>
                </c:pt>
                <c:pt idx="401">
                  <c:v>7.0087338988533518E-2</c:v>
                </c:pt>
                <c:pt idx="402">
                  <c:v>7.0087338988533518E-2</c:v>
                </c:pt>
                <c:pt idx="403">
                  <c:v>7.0087338988533518E-2</c:v>
                </c:pt>
                <c:pt idx="404">
                  <c:v>7.0087338988533518E-2</c:v>
                </c:pt>
                <c:pt idx="405">
                  <c:v>7.0087338988533518E-2</c:v>
                </c:pt>
                <c:pt idx="406">
                  <c:v>7.0087338988533518E-2</c:v>
                </c:pt>
                <c:pt idx="407">
                  <c:v>7.0087338988533518E-2</c:v>
                </c:pt>
                <c:pt idx="408">
                  <c:v>7.0087338988533518E-2</c:v>
                </c:pt>
                <c:pt idx="409">
                  <c:v>7.0089773083088391E-2</c:v>
                </c:pt>
                <c:pt idx="410">
                  <c:v>7.0140341283201416E-2</c:v>
                </c:pt>
                <c:pt idx="411">
                  <c:v>7.02115540332129E-2</c:v>
                </c:pt>
                <c:pt idx="412">
                  <c:v>7.0292055257397401E-2</c:v>
                </c:pt>
                <c:pt idx="413">
                  <c:v>7.0382731901929604E-2</c:v>
                </c:pt>
                <c:pt idx="414">
                  <c:v>7.0506206545370764E-2</c:v>
                </c:pt>
                <c:pt idx="415">
                  <c:v>7.0688903202893463E-2</c:v>
                </c:pt>
                <c:pt idx="416">
                  <c:v>7.0904520766867318E-2</c:v>
                </c:pt>
                <c:pt idx="417">
                  <c:v>7.1077314877253078E-2</c:v>
                </c:pt>
                <c:pt idx="418">
                  <c:v>7.1165572313881847E-2</c:v>
                </c:pt>
                <c:pt idx="419">
                  <c:v>7.1165572313881847E-2</c:v>
                </c:pt>
                <c:pt idx="420">
                  <c:v>7.1165572313881847E-2</c:v>
                </c:pt>
                <c:pt idx="421">
                  <c:v>7.1169238374323707E-2</c:v>
                </c:pt>
                <c:pt idx="422">
                  <c:v>7.1228923963183338E-2</c:v>
                </c:pt>
                <c:pt idx="423">
                  <c:v>7.1346362360678747E-2</c:v>
                </c:pt>
                <c:pt idx="424">
                  <c:v>7.1554445116069648E-2</c:v>
                </c:pt>
                <c:pt idx="425">
                  <c:v>7.1935613432328044E-2</c:v>
                </c:pt>
                <c:pt idx="426">
                  <c:v>7.2578476307842518E-2</c:v>
                </c:pt>
                <c:pt idx="427">
                  <c:v>7.3417771630072015E-2</c:v>
                </c:pt>
                <c:pt idx="428">
                  <c:v>7.4116648916113345E-2</c:v>
                </c:pt>
                <c:pt idx="429">
                  <c:v>7.4461710472390377E-2</c:v>
                </c:pt>
                <c:pt idx="430">
                  <c:v>7.4565622841728171E-2</c:v>
                </c:pt>
                <c:pt idx="431">
                  <c:v>7.4571438540209922E-2</c:v>
                </c:pt>
                <c:pt idx="432">
                  <c:v>7.4585082810448011E-2</c:v>
                </c:pt>
                <c:pt idx="433">
                  <c:v>7.4661073736321956E-2</c:v>
                </c:pt>
                <c:pt idx="434">
                  <c:v>7.4745318390166668E-2</c:v>
                </c:pt>
                <c:pt idx="435">
                  <c:v>7.4745318390166668E-2</c:v>
                </c:pt>
                <c:pt idx="436">
                  <c:v>7.4745318390166668E-2</c:v>
                </c:pt>
                <c:pt idx="437">
                  <c:v>7.4745318390166668E-2</c:v>
                </c:pt>
                <c:pt idx="438">
                  <c:v>7.4745318390166668E-2</c:v>
                </c:pt>
                <c:pt idx="439">
                  <c:v>7.4745318390166668E-2</c:v>
                </c:pt>
                <c:pt idx="440">
                  <c:v>7.4745318390166668E-2</c:v>
                </c:pt>
                <c:pt idx="441">
                  <c:v>7.4745318390166668E-2</c:v>
                </c:pt>
                <c:pt idx="442">
                  <c:v>7.4745318390166668E-2</c:v>
                </c:pt>
                <c:pt idx="443">
                  <c:v>7.4745318390166668E-2</c:v>
                </c:pt>
                <c:pt idx="444">
                  <c:v>7.4745383580701624E-2</c:v>
                </c:pt>
                <c:pt idx="445">
                  <c:v>7.4745383580701624E-2</c:v>
                </c:pt>
                <c:pt idx="446">
                  <c:v>7.4745383580701624E-2</c:v>
                </c:pt>
                <c:pt idx="447">
                  <c:v>7.4745383580701624E-2</c:v>
                </c:pt>
                <c:pt idx="448">
                  <c:v>7.4745383580701624E-2</c:v>
                </c:pt>
                <c:pt idx="449">
                  <c:v>7.4745383580701624E-2</c:v>
                </c:pt>
                <c:pt idx="450">
                  <c:v>7.4745383580701624E-2</c:v>
                </c:pt>
                <c:pt idx="451">
                  <c:v>7.4745383580701624E-2</c:v>
                </c:pt>
                <c:pt idx="452">
                  <c:v>7.4745383580701624E-2</c:v>
                </c:pt>
                <c:pt idx="453">
                  <c:v>7.4745383580701624E-2</c:v>
                </c:pt>
                <c:pt idx="454">
                  <c:v>7.4745383580701624E-2</c:v>
                </c:pt>
                <c:pt idx="455">
                  <c:v>7.4745383580701624E-2</c:v>
                </c:pt>
                <c:pt idx="456">
                  <c:v>7.4745383580701624E-2</c:v>
                </c:pt>
                <c:pt idx="457">
                  <c:v>7.4745383580701624E-2</c:v>
                </c:pt>
                <c:pt idx="458">
                  <c:v>7.4745383580701624E-2</c:v>
                </c:pt>
                <c:pt idx="459">
                  <c:v>7.4745383580701624E-2</c:v>
                </c:pt>
                <c:pt idx="460">
                  <c:v>7.4745383580701624E-2</c:v>
                </c:pt>
                <c:pt idx="461">
                  <c:v>7.4745383580701624E-2</c:v>
                </c:pt>
                <c:pt idx="462">
                  <c:v>7.4745383580701624E-2</c:v>
                </c:pt>
                <c:pt idx="463">
                  <c:v>7.4745383580701624E-2</c:v>
                </c:pt>
                <c:pt idx="464">
                  <c:v>7.4745383580701624E-2</c:v>
                </c:pt>
                <c:pt idx="465">
                  <c:v>7.4745383580701624E-2</c:v>
                </c:pt>
                <c:pt idx="466">
                  <c:v>7.4745383580701624E-2</c:v>
                </c:pt>
                <c:pt idx="467">
                  <c:v>7.4745383580701624E-2</c:v>
                </c:pt>
                <c:pt idx="468">
                  <c:v>7.4745383580701624E-2</c:v>
                </c:pt>
                <c:pt idx="469">
                  <c:v>7.4745383580701624E-2</c:v>
                </c:pt>
                <c:pt idx="470">
                  <c:v>7.4745383580701624E-2</c:v>
                </c:pt>
                <c:pt idx="471">
                  <c:v>7.4745383580701624E-2</c:v>
                </c:pt>
                <c:pt idx="472">
                  <c:v>7.4745383580701624E-2</c:v>
                </c:pt>
                <c:pt idx="473">
                  <c:v>7.4745383580701624E-2</c:v>
                </c:pt>
                <c:pt idx="474">
                  <c:v>7.4745383580701624E-2</c:v>
                </c:pt>
                <c:pt idx="475">
                  <c:v>7.4745383580701624E-2</c:v>
                </c:pt>
                <c:pt idx="476">
                  <c:v>7.4745383580701624E-2</c:v>
                </c:pt>
                <c:pt idx="477">
                  <c:v>7.4745383580701624E-2</c:v>
                </c:pt>
                <c:pt idx="478">
                  <c:v>7.4745383580701624E-2</c:v>
                </c:pt>
                <c:pt idx="479">
                  <c:v>7.4745383580701624E-2</c:v>
                </c:pt>
                <c:pt idx="480">
                  <c:v>7.4745383580701624E-2</c:v>
                </c:pt>
                <c:pt idx="481">
                  <c:v>7.4745383580701624E-2</c:v>
                </c:pt>
                <c:pt idx="482">
                  <c:v>7.4745383580701624E-2</c:v>
                </c:pt>
                <c:pt idx="483">
                  <c:v>7.4745383580701624E-2</c:v>
                </c:pt>
                <c:pt idx="484">
                  <c:v>7.4745383580701624E-2</c:v>
                </c:pt>
                <c:pt idx="485">
                  <c:v>7.4745383580701624E-2</c:v>
                </c:pt>
                <c:pt idx="486">
                  <c:v>7.4745383580701624E-2</c:v>
                </c:pt>
                <c:pt idx="487">
                  <c:v>7.4745383580701624E-2</c:v>
                </c:pt>
                <c:pt idx="488">
                  <c:v>7.4745383580701624E-2</c:v>
                </c:pt>
                <c:pt idx="489">
                  <c:v>7.4745383580701624E-2</c:v>
                </c:pt>
                <c:pt idx="490">
                  <c:v>7.4745383580701624E-2</c:v>
                </c:pt>
                <c:pt idx="491">
                  <c:v>7.4745383580701624E-2</c:v>
                </c:pt>
                <c:pt idx="492">
                  <c:v>7.4745383580701624E-2</c:v>
                </c:pt>
                <c:pt idx="493">
                  <c:v>7.4745383580701624E-2</c:v>
                </c:pt>
                <c:pt idx="494">
                  <c:v>7.4745383580701624E-2</c:v>
                </c:pt>
                <c:pt idx="495">
                  <c:v>7.4745383580701624E-2</c:v>
                </c:pt>
                <c:pt idx="496">
                  <c:v>7.4745383580701624E-2</c:v>
                </c:pt>
                <c:pt idx="497">
                  <c:v>7.4745383580701624E-2</c:v>
                </c:pt>
                <c:pt idx="498">
                  <c:v>7.4745383580701624E-2</c:v>
                </c:pt>
                <c:pt idx="499">
                  <c:v>7.4745383580701624E-2</c:v>
                </c:pt>
                <c:pt idx="500">
                  <c:v>7.4745383580701624E-2</c:v>
                </c:pt>
                <c:pt idx="501">
                  <c:v>7.4745383580701624E-2</c:v>
                </c:pt>
                <c:pt idx="502">
                  <c:v>7.4745383580701624E-2</c:v>
                </c:pt>
                <c:pt idx="503">
                  <c:v>7.4745383580701624E-2</c:v>
                </c:pt>
                <c:pt idx="504">
                  <c:v>7.4745383580701624E-2</c:v>
                </c:pt>
                <c:pt idx="505">
                  <c:v>7.4745383580701624E-2</c:v>
                </c:pt>
                <c:pt idx="506">
                  <c:v>7.4745383580701624E-2</c:v>
                </c:pt>
                <c:pt idx="507">
                  <c:v>7.4745383580701624E-2</c:v>
                </c:pt>
                <c:pt idx="508">
                  <c:v>7.4745383580701624E-2</c:v>
                </c:pt>
                <c:pt idx="509">
                  <c:v>7.4745383580701624E-2</c:v>
                </c:pt>
                <c:pt idx="510">
                  <c:v>7.4745383580701624E-2</c:v>
                </c:pt>
                <c:pt idx="511">
                  <c:v>7.4745383580701624E-2</c:v>
                </c:pt>
                <c:pt idx="512">
                  <c:v>7.4751044312439979E-2</c:v>
                </c:pt>
                <c:pt idx="513">
                  <c:v>7.4805399668623318E-2</c:v>
                </c:pt>
                <c:pt idx="514">
                  <c:v>7.5010173590092211E-2</c:v>
                </c:pt>
                <c:pt idx="515">
                  <c:v>7.5407768710066769E-2</c:v>
                </c:pt>
                <c:pt idx="516">
                  <c:v>7.5902526208753276E-2</c:v>
                </c:pt>
                <c:pt idx="517">
                  <c:v>7.6294598440551295E-2</c:v>
                </c:pt>
                <c:pt idx="518">
                  <c:v>7.6479853858862176E-2</c:v>
                </c:pt>
                <c:pt idx="519">
                  <c:v>7.6538373166061949E-2</c:v>
                </c:pt>
                <c:pt idx="520">
                  <c:v>7.6538373166061949E-2</c:v>
                </c:pt>
                <c:pt idx="521">
                  <c:v>7.6538373166061949E-2</c:v>
                </c:pt>
                <c:pt idx="522">
                  <c:v>7.6538373166061949E-2</c:v>
                </c:pt>
                <c:pt idx="523">
                  <c:v>7.6538373166061949E-2</c:v>
                </c:pt>
                <c:pt idx="524">
                  <c:v>7.6538373166061949E-2</c:v>
                </c:pt>
                <c:pt idx="525">
                  <c:v>7.6538373166061949E-2</c:v>
                </c:pt>
                <c:pt idx="526">
                  <c:v>7.6538373166061949E-2</c:v>
                </c:pt>
                <c:pt idx="527">
                  <c:v>7.6538373166061949E-2</c:v>
                </c:pt>
                <c:pt idx="528">
                  <c:v>7.6538373166061949E-2</c:v>
                </c:pt>
                <c:pt idx="529">
                  <c:v>7.6538373166061949E-2</c:v>
                </c:pt>
                <c:pt idx="530">
                  <c:v>7.6538373166061949E-2</c:v>
                </c:pt>
                <c:pt idx="531">
                  <c:v>7.6538373166061949E-2</c:v>
                </c:pt>
                <c:pt idx="532">
                  <c:v>7.6538373166061949E-2</c:v>
                </c:pt>
                <c:pt idx="533">
                  <c:v>7.653988511585616E-2</c:v>
                </c:pt>
                <c:pt idx="534">
                  <c:v>7.6555207938073855E-2</c:v>
                </c:pt>
                <c:pt idx="535">
                  <c:v>7.6605346887782227E-2</c:v>
                </c:pt>
                <c:pt idx="536">
                  <c:v>7.6701927396878811E-2</c:v>
                </c:pt>
                <c:pt idx="537">
                  <c:v>7.6920883053047215E-2</c:v>
                </c:pt>
                <c:pt idx="538">
                  <c:v>7.737421658638502E-2</c:v>
                </c:pt>
                <c:pt idx="539">
                  <c:v>7.8004926318768084E-2</c:v>
                </c:pt>
                <c:pt idx="540">
                  <c:v>7.848858007674675E-2</c:v>
                </c:pt>
                <c:pt idx="541">
                  <c:v>7.8697805816246941E-2</c:v>
                </c:pt>
                <c:pt idx="542">
                  <c:v>7.8793605629821212E-2</c:v>
                </c:pt>
                <c:pt idx="543">
                  <c:v>7.8839246054722451E-2</c:v>
                </c:pt>
                <c:pt idx="544">
                  <c:v>7.8839246054722451E-2</c:v>
                </c:pt>
                <c:pt idx="545">
                  <c:v>7.8839246054722451E-2</c:v>
                </c:pt>
                <c:pt idx="546">
                  <c:v>7.8839246054722451E-2</c:v>
                </c:pt>
                <c:pt idx="547">
                  <c:v>7.8839246054722451E-2</c:v>
                </c:pt>
                <c:pt idx="548">
                  <c:v>7.8839246054722451E-2</c:v>
                </c:pt>
                <c:pt idx="549">
                  <c:v>7.8839246054722451E-2</c:v>
                </c:pt>
                <c:pt idx="550">
                  <c:v>7.8839246054722451E-2</c:v>
                </c:pt>
                <c:pt idx="551">
                  <c:v>7.8854668320010049E-2</c:v>
                </c:pt>
                <c:pt idx="552">
                  <c:v>7.8873697735753034E-2</c:v>
                </c:pt>
                <c:pt idx="553">
                  <c:v>7.8891774801494688E-2</c:v>
                </c:pt>
                <c:pt idx="554">
                  <c:v>7.8924621533035783E-2</c:v>
                </c:pt>
                <c:pt idx="555">
                  <c:v>7.8972090111661522E-2</c:v>
                </c:pt>
                <c:pt idx="556">
                  <c:v>7.9034720727324301E-2</c:v>
                </c:pt>
                <c:pt idx="557">
                  <c:v>7.9117596394050582E-2</c:v>
                </c:pt>
                <c:pt idx="558">
                  <c:v>7.9223678009386414E-2</c:v>
                </c:pt>
                <c:pt idx="559">
                  <c:v>7.9398266690955649E-2</c:v>
                </c:pt>
                <c:pt idx="560">
                  <c:v>7.9588072061129278E-2</c:v>
                </c:pt>
                <c:pt idx="561">
                  <c:v>7.9685439898049867E-2</c:v>
                </c:pt>
                <c:pt idx="562">
                  <c:v>7.9758212827563055E-2</c:v>
                </c:pt>
                <c:pt idx="563">
                  <c:v>7.9758212827563055E-2</c:v>
                </c:pt>
                <c:pt idx="564">
                  <c:v>7.9758212827563055E-2</c:v>
                </c:pt>
                <c:pt idx="565">
                  <c:v>7.9758212827563055E-2</c:v>
                </c:pt>
                <c:pt idx="566">
                  <c:v>7.9758212827563055E-2</c:v>
                </c:pt>
                <c:pt idx="567">
                  <c:v>7.9758212827563055E-2</c:v>
                </c:pt>
                <c:pt idx="568">
                  <c:v>7.9758212827563055E-2</c:v>
                </c:pt>
                <c:pt idx="569">
                  <c:v>7.9758212827563055E-2</c:v>
                </c:pt>
                <c:pt idx="570">
                  <c:v>7.9758212827563055E-2</c:v>
                </c:pt>
                <c:pt idx="571">
                  <c:v>7.9758212827563055E-2</c:v>
                </c:pt>
                <c:pt idx="572">
                  <c:v>7.9758212827563055E-2</c:v>
                </c:pt>
                <c:pt idx="573">
                  <c:v>7.9758212827563055E-2</c:v>
                </c:pt>
                <c:pt idx="574">
                  <c:v>7.9758212827563055E-2</c:v>
                </c:pt>
                <c:pt idx="575">
                  <c:v>7.9758212827563055E-2</c:v>
                </c:pt>
                <c:pt idx="576">
                  <c:v>7.9758212827563055E-2</c:v>
                </c:pt>
                <c:pt idx="577">
                  <c:v>7.9758212827563055E-2</c:v>
                </c:pt>
                <c:pt idx="578">
                  <c:v>7.9758212827563055E-2</c:v>
                </c:pt>
                <c:pt idx="579">
                  <c:v>7.9758212827563055E-2</c:v>
                </c:pt>
                <c:pt idx="580">
                  <c:v>7.9758212827563055E-2</c:v>
                </c:pt>
                <c:pt idx="581">
                  <c:v>7.9758212827563055E-2</c:v>
                </c:pt>
                <c:pt idx="582">
                  <c:v>7.9758212827563055E-2</c:v>
                </c:pt>
                <c:pt idx="583">
                  <c:v>7.9758212827563055E-2</c:v>
                </c:pt>
                <c:pt idx="584">
                  <c:v>7.9758212827563055E-2</c:v>
                </c:pt>
                <c:pt idx="585">
                  <c:v>7.9758212827563055E-2</c:v>
                </c:pt>
                <c:pt idx="586">
                  <c:v>7.9758212827563055E-2</c:v>
                </c:pt>
                <c:pt idx="587">
                  <c:v>7.9758212827563055E-2</c:v>
                </c:pt>
                <c:pt idx="588">
                  <c:v>7.9758212827563055E-2</c:v>
                </c:pt>
                <c:pt idx="589">
                  <c:v>7.9758212827563055E-2</c:v>
                </c:pt>
                <c:pt idx="590">
                  <c:v>7.9758212827563055E-2</c:v>
                </c:pt>
                <c:pt idx="591">
                  <c:v>7.9758212827563055E-2</c:v>
                </c:pt>
                <c:pt idx="592">
                  <c:v>7.9758212827563055E-2</c:v>
                </c:pt>
                <c:pt idx="593">
                  <c:v>7.9758212827563055E-2</c:v>
                </c:pt>
                <c:pt idx="594">
                  <c:v>7.9758212827563055E-2</c:v>
                </c:pt>
                <c:pt idx="595">
                  <c:v>7.9758212827563055E-2</c:v>
                </c:pt>
                <c:pt idx="596">
                  <c:v>7.9758212827563055E-2</c:v>
                </c:pt>
                <c:pt idx="597">
                  <c:v>7.9758212827563055E-2</c:v>
                </c:pt>
                <c:pt idx="598">
                  <c:v>7.9758212827563055E-2</c:v>
                </c:pt>
                <c:pt idx="599">
                  <c:v>7.9758212827563055E-2</c:v>
                </c:pt>
                <c:pt idx="600">
                  <c:v>7.9758212827563055E-2</c:v>
                </c:pt>
                <c:pt idx="601">
                  <c:v>7.9768377385173603E-2</c:v>
                </c:pt>
                <c:pt idx="602">
                  <c:v>7.9800057605982674E-2</c:v>
                </c:pt>
                <c:pt idx="603">
                  <c:v>7.9916973783470666E-2</c:v>
                </c:pt>
                <c:pt idx="604">
                  <c:v>8.0202185536794424E-2</c:v>
                </c:pt>
                <c:pt idx="605">
                  <c:v>8.0701783983201159E-2</c:v>
                </c:pt>
                <c:pt idx="606">
                  <c:v>8.143530319619452E-2</c:v>
                </c:pt>
                <c:pt idx="607">
                  <c:v>8.2340119298579303E-2</c:v>
                </c:pt>
                <c:pt idx="608">
                  <c:v>8.3304507965231825E-2</c:v>
                </c:pt>
                <c:pt idx="609">
                  <c:v>8.4310699588133795E-2</c:v>
                </c:pt>
                <c:pt idx="610">
                  <c:v>8.5417730337135581E-2</c:v>
                </c:pt>
                <c:pt idx="611">
                  <c:v>8.6589284839973968E-2</c:v>
                </c:pt>
                <c:pt idx="612">
                  <c:v>8.757074835763462E-2</c:v>
                </c:pt>
                <c:pt idx="613">
                  <c:v>8.8164966191547095E-2</c:v>
                </c:pt>
                <c:pt idx="614">
                  <c:v>8.8469448534935574E-2</c:v>
                </c:pt>
                <c:pt idx="615">
                  <c:v>8.8701882115885242E-2</c:v>
                </c:pt>
                <c:pt idx="616">
                  <c:v>8.8933522824554689E-2</c:v>
                </c:pt>
                <c:pt idx="617">
                  <c:v>8.9121743332776671E-2</c:v>
                </c:pt>
                <c:pt idx="618">
                  <c:v>8.9224188281988207E-2</c:v>
                </c:pt>
                <c:pt idx="619">
                  <c:v>8.9227338267140147E-2</c:v>
                </c:pt>
                <c:pt idx="620">
                  <c:v>8.9227338267140147E-2</c:v>
                </c:pt>
                <c:pt idx="621">
                  <c:v>8.9276520459838429E-2</c:v>
                </c:pt>
                <c:pt idx="622">
                  <c:v>8.9439454252708092E-2</c:v>
                </c:pt>
                <c:pt idx="623">
                  <c:v>8.9691486318677446E-2</c:v>
                </c:pt>
                <c:pt idx="624">
                  <c:v>9.0035317832884876E-2</c:v>
                </c:pt>
                <c:pt idx="625">
                  <c:v>9.0437605718181366E-2</c:v>
                </c:pt>
                <c:pt idx="626">
                  <c:v>9.0807240350237559E-2</c:v>
                </c:pt>
                <c:pt idx="627">
                  <c:v>9.1100286597243493E-2</c:v>
                </c:pt>
                <c:pt idx="628">
                  <c:v>9.1353402288693875E-2</c:v>
                </c:pt>
                <c:pt idx="629">
                  <c:v>9.1619828165329445E-2</c:v>
                </c:pt>
                <c:pt idx="630">
                  <c:v>9.1967151877386494E-2</c:v>
                </c:pt>
                <c:pt idx="631">
                  <c:v>9.2442349502436932E-2</c:v>
                </c:pt>
                <c:pt idx="632">
                  <c:v>9.3013546338883216E-2</c:v>
                </c:pt>
                <c:pt idx="633">
                  <c:v>9.365950076998851E-2</c:v>
                </c:pt>
                <c:pt idx="634">
                  <c:v>9.434317464695946E-2</c:v>
                </c:pt>
                <c:pt idx="635">
                  <c:v>9.4989366820291729E-2</c:v>
                </c:pt>
                <c:pt idx="636">
                  <c:v>9.5514768141009732E-2</c:v>
                </c:pt>
                <c:pt idx="637">
                  <c:v>9.589230550810568E-2</c:v>
                </c:pt>
                <c:pt idx="638">
                  <c:v>9.6193164634460884E-2</c:v>
                </c:pt>
                <c:pt idx="639">
                  <c:v>9.6462468050931588E-2</c:v>
                </c:pt>
                <c:pt idx="640">
                  <c:v>9.6730009003781217E-2</c:v>
                </c:pt>
                <c:pt idx="641">
                  <c:v>9.7103211250425148E-2</c:v>
                </c:pt>
                <c:pt idx="642">
                  <c:v>9.7681577287273794E-2</c:v>
                </c:pt>
                <c:pt idx="643">
                  <c:v>9.8340540802474563E-2</c:v>
                </c:pt>
                <c:pt idx="644">
                  <c:v>9.8870314183967495E-2</c:v>
                </c:pt>
                <c:pt idx="645">
                  <c:v>9.9323904187402154E-2</c:v>
                </c:pt>
                <c:pt idx="646">
                  <c:v>9.9798603797953772E-2</c:v>
                </c:pt>
                <c:pt idx="647">
                  <c:v>0.10027838987412371</c:v>
                </c:pt>
                <c:pt idx="648">
                  <c:v>0.10073048605898022</c:v>
                </c:pt>
                <c:pt idx="649">
                  <c:v>0.10110272083948461</c:v>
                </c:pt>
                <c:pt idx="650">
                  <c:v>0.10130951770581151</c:v>
                </c:pt>
                <c:pt idx="651">
                  <c:v>0.10130951770581151</c:v>
                </c:pt>
                <c:pt idx="652">
                  <c:v>0.10130951770581151</c:v>
                </c:pt>
                <c:pt idx="653">
                  <c:v>0.10130951770581151</c:v>
                </c:pt>
                <c:pt idx="654">
                  <c:v>0.10130951770581151</c:v>
                </c:pt>
                <c:pt idx="655">
                  <c:v>0.10130951770581151</c:v>
                </c:pt>
                <c:pt idx="656">
                  <c:v>0.10130951770581151</c:v>
                </c:pt>
                <c:pt idx="657">
                  <c:v>0.10130951770581151</c:v>
                </c:pt>
                <c:pt idx="658">
                  <c:v>0.10130951770581151</c:v>
                </c:pt>
                <c:pt idx="659">
                  <c:v>0.10130951770581151</c:v>
                </c:pt>
                <c:pt idx="660">
                  <c:v>0.10130951770581151</c:v>
                </c:pt>
                <c:pt idx="661">
                  <c:v>0.10130951770581151</c:v>
                </c:pt>
                <c:pt idx="662">
                  <c:v>0.10130951770581151</c:v>
                </c:pt>
                <c:pt idx="663">
                  <c:v>0.10130951770581151</c:v>
                </c:pt>
                <c:pt idx="664">
                  <c:v>0.10130951770581151</c:v>
                </c:pt>
                <c:pt idx="665">
                  <c:v>0.10133888992350581</c:v>
                </c:pt>
                <c:pt idx="666">
                  <c:v>0.10146362773346002</c:v>
                </c:pt>
                <c:pt idx="667">
                  <c:v>0.1017859978908789</c:v>
                </c:pt>
                <c:pt idx="668">
                  <c:v>0.10237403418977854</c:v>
                </c:pt>
                <c:pt idx="669">
                  <c:v>0.1030813812961528</c:v>
                </c:pt>
                <c:pt idx="670">
                  <c:v>0.10392347403698539</c:v>
                </c:pt>
                <c:pt idx="671">
                  <c:v>0.10463174226387988</c:v>
                </c:pt>
                <c:pt idx="672">
                  <c:v>0.10519051921850391</c:v>
                </c:pt>
                <c:pt idx="673">
                  <c:v>0.10578553576291683</c:v>
                </c:pt>
                <c:pt idx="674">
                  <c:v>0.10641736967263245</c:v>
                </c:pt>
                <c:pt idx="675">
                  <c:v>0.10688987156254499</c:v>
                </c:pt>
                <c:pt idx="676">
                  <c:v>0.1071566705963411</c:v>
                </c:pt>
                <c:pt idx="677">
                  <c:v>0.10721429385977277</c:v>
                </c:pt>
                <c:pt idx="678">
                  <c:v>0.10721429385977277</c:v>
                </c:pt>
                <c:pt idx="679">
                  <c:v>0.10721429385977277</c:v>
                </c:pt>
                <c:pt idx="680">
                  <c:v>0.10721429385977277</c:v>
                </c:pt>
                <c:pt idx="681">
                  <c:v>0.10721429385977277</c:v>
                </c:pt>
                <c:pt idx="682">
                  <c:v>0.10721429385977277</c:v>
                </c:pt>
                <c:pt idx="683">
                  <c:v>0.10721429385977277</c:v>
                </c:pt>
                <c:pt idx="684">
                  <c:v>0.10721429385977277</c:v>
                </c:pt>
                <c:pt idx="685">
                  <c:v>0.10742731232958228</c:v>
                </c:pt>
                <c:pt idx="686">
                  <c:v>0.1078289980584272</c:v>
                </c:pt>
                <c:pt idx="687">
                  <c:v>0.10825393206828235</c:v>
                </c:pt>
                <c:pt idx="688">
                  <c:v>0.10870865625768492</c:v>
                </c:pt>
                <c:pt idx="689">
                  <c:v>0.10920163327338318</c:v>
                </c:pt>
                <c:pt idx="690">
                  <c:v>0.10956327113521296</c:v>
                </c:pt>
                <c:pt idx="691">
                  <c:v>0.10978083237873727</c:v>
                </c:pt>
                <c:pt idx="692">
                  <c:v>0.11000905851406347</c:v>
                </c:pt>
                <c:pt idx="693">
                  <c:v>0.11030776760757841</c:v>
                </c:pt>
                <c:pt idx="694">
                  <c:v>0.11059727651179012</c:v>
                </c:pt>
                <c:pt idx="695">
                  <c:v>0.11072863351384347</c:v>
                </c:pt>
                <c:pt idx="696">
                  <c:v>0.11072863351384347</c:v>
                </c:pt>
                <c:pt idx="697">
                  <c:v>0.11072863351384347</c:v>
                </c:pt>
                <c:pt idx="698">
                  <c:v>0.11072863351384347</c:v>
                </c:pt>
                <c:pt idx="699">
                  <c:v>0.11072863351384347</c:v>
                </c:pt>
                <c:pt idx="700">
                  <c:v>0.11072863351384347</c:v>
                </c:pt>
                <c:pt idx="701">
                  <c:v>0.11077258610533762</c:v>
                </c:pt>
                <c:pt idx="702">
                  <c:v>0.11085246385884859</c:v>
                </c:pt>
                <c:pt idx="703">
                  <c:v>0.11093841800124846</c:v>
                </c:pt>
                <c:pt idx="704">
                  <c:v>0.11096342974054683</c:v>
                </c:pt>
                <c:pt idx="705">
                  <c:v>0.11096342974054683</c:v>
                </c:pt>
                <c:pt idx="706">
                  <c:v>0.11096342974054683</c:v>
                </c:pt>
                <c:pt idx="707">
                  <c:v>0.11096342974054683</c:v>
                </c:pt>
                <c:pt idx="708">
                  <c:v>0.11096342974054683</c:v>
                </c:pt>
                <c:pt idx="709">
                  <c:v>0.11102752418046337</c:v>
                </c:pt>
                <c:pt idx="710">
                  <c:v>0.11127780888554782</c:v>
                </c:pt>
                <c:pt idx="711">
                  <c:v>0.11174193430161232</c:v>
                </c:pt>
                <c:pt idx="712">
                  <c:v>0.11212141270822147</c:v>
                </c:pt>
                <c:pt idx="713">
                  <c:v>0.11222375619012782</c:v>
                </c:pt>
                <c:pt idx="714">
                  <c:v>0.11222375619012782</c:v>
                </c:pt>
                <c:pt idx="715">
                  <c:v>0.11222375619012782</c:v>
                </c:pt>
                <c:pt idx="716">
                  <c:v>0.11222375619012782</c:v>
                </c:pt>
                <c:pt idx="717">
                  <c:v>0.11222375619012782</c:v>
                </c:pt>
                <c:pt idx="718">
                  <c:v>0.11230868396337769</c:v>
                </c:pt>
                <c:pt idx="719">
                  <c:v>0.1125137536078266</c:v>
                </c:pt>
                <c:pt idx="720">
                  <c:v>0.1128365223213736</c:v>
                </c:pt>
                <c:pt idx="721">
                  <c:v>0.11316261359207694</c:v>
                </c:pt>
                <c:pt idx="722">
                  <c:v>0.11349108785970555</c:v>
                </c:pt>
                <c:pt idx="723">
                  <c:v>0.1138120279340251</c:v>
                </c:pt>
                <c:pt idx="724">
                  <c:v>0.11420409456446844</c:v>
                </c:pt>
                <c:pt idx="725">
                  <c:v>0.11477951693531571</c:v>
                </c:pt>
                <c:pt idx="726">
                  <c:v>0.11562904158682565</c:v>
                </c:pt>
                <c:pt idx="727">
                  <c:v>0.11659495543194984</c:v>
                </c:pt>
                <c:pt idx="728">
                  <c:v>0.11737620569042584</c:v>
                </c:pt>
                <c:pt idx="729">
                  <c:v>0.11802598045353045</c:v>
                </c:pt>
                <c:pt idx="730">
                  <c:v>0.11844879222209172</c:v>
                </c:pt>
                <c:pt idx="731">
                  <c:v>0.11871774504719046</c:v>
                </c:pt>
                <c:pt idx="732">
                  <c:v>0.11897542263083381</c:v>
                </c:pt>
                <c:pt idx="733">
                  <c:v>0.11924701312444778</c:v>
                </c:pt>
                <c:pt idx="734">
                  <c:v>0.11953263904158609</c:v>
                </c:pt>
                <c:pt idx="735">
                  <c:v>0.11984572553917691</c:v>
                </c:pt>
                <c:pt idx="736">
                  <c:v>0.12020014729353218</c:v>
                </c:pt>
                <c:pt idx="737">
                  <c:v>0.12054838025844779</c:v>
                </c:pt>
                <c:pt idx="738">
                  <c:v>0.12083612057021768</c:v>
                </c:pt>
                <c:pt idx="739">
                  <c:v>0.12123961839964949</c:v>
                </c:pt>
                <c:pt idx="740">
                  <c:v>0.12178842199356518</c:v>
                </c:pt>
                <c:pt idx="741">
                  <c:v>0.12229997810381842</c:v>
                </c:pt>
                <c:pt idx="742">
                  <c:v>0.12268614355996818</c:v>
                </c:pt>
                <c:pt idx="743">
                  <c:v>0.12297762167367363</c:v>
                </c:pt>
                <c:pt idx="744">
                  <c:v>0.12325630091684091</c:v>
                </c:pt>
                <c:pt idx="745">
                  <c:v>0.12353498016000819</c:v>
                </c:pt>
                <c:pt idx="746">
                  <c:v>0.12386952562892616</c:v>
                </c:pt>
                <c:pt idx="747">
                  <c:v>0.1242912703773152</c:v>
                </c:pt>
                <c:pt idx="748">
                  <c:v>0.12477762377652513</c:v>
                </c:pt>
                <c:pt idx="749">
                  <c:v>0.12523169098079998</c:v>
                </c:pt>
                <c:pt idx="750">
                  <c:v>0.12557547850161893</c:v>
                </c:pt>
                <c:pt idx="751">
                  <c:v>0.12584721741132679</c:v>
                </c:pt>
                <c:pt idx="752">
                  <c:v>0.12606055681953376</c:v>
                </c:pt>
                <c:pt idx="753">
                  <c:v>0.12617101835437536</c:v>
                </c:pt>
                <c:pt idx="754">
                  <c:v>0.12620698202791764</c:v>
                </c:pt>
                <c:pt idx="755">
                  <c:v>0.12620698202791764</c:v>
                </c:pt>
                <c:pt idx="756">
                  <c:v>0.12620698202791764</c:v>
                </c:pt>
                <c:pt idx="757">
                  <c:v>0.12620698202791764</c:v>
                </c:pt>
                <c:pt idx="758">
                  <c:v>0.12620698202791764</c:v>
                </c:pt>
                <c:pt idx="759">
                  <c:v>0.12620698202791764</c:v>
                </c:pt>
                <c:pt idx="760">
                  <c:v>0.12620698202791764</c:v>
                </c:pt>
                <c:pt idx="761">
                  <c:v>0.12620698202791764</c:v>
                </c:pt>
                <c:pt idx="762">
                  <c:v>0.12620698202791764</c:v>
                </c:pt>
                <c:pt idx="763">
                  <c:v>0.12620698202791764</c:v>
                </c:pt>
                <c:pt idx="764">
                  <c:v>0.12620698202791764</c:v>
                </c:pt>
                <c:pt idx="765">
                  <c:v>0.12640885258703147</c:v>
                </c:pt>
                <c:pt idx="766">
                  <c:v>0.1267686583376155</c:v>
                </c:pt>
                <c:pt idx="767">
                  <c:v>0.12720509285757758</c:v>
                </c:pt>
                <c:pt idx="768">
                  <c:v>0.12772546520014313</c:v>
                </c:pt>
                <c:pt idx="769">
                  <c:v>0.12841169485823903</c:v>
                </c:pt>
                <c:pt idx="770">
                  <c:v>0.12939778585226402</c:v>
                </c:pt>
                <c:pt idx="771">
                  <c:v>0.13057247344281672</c:v>
                </c:pt>
                <c:pt idx="772">
                  <c:v>0.13184019547220405</c:v>
                </c:pt>
                <c:pt idx="773">
                  <c:v>0.13305960569011518</c:v>
                </c:pt>
                <c:pt idx="774">
                  <c:v>0.13420505972384797</c:v>
                </c:pt>
                <c:pt idx="775">
                  <c:v>0.13547334790077967</c:v>
                </c:pt>
                <c:pt idx="776">
                  <c:v>0.13664567981987882</c:v>
                </c:pt>
                <c:pt idx="777">
                  <c:v>0.13764676219234506</c:v>
                </c:pt>
                <c:pt idx="778">
                  <c:v>0.13860379459165995</c:v>
                </c:pt>
                <c:pt idx="779">
                  <c:v>0.13951032856299866</c:v>
                </c:pt>
                <c:pt idx="780">
                  <c:v>0.14031923579982192</c:v>
                </c:pt>
                <c:pt idx="781">
                  <c:v>0.14103868580979914</c:v>
                </c:pt>
                <c:pt idx="782">
                  <c:v>0.14167906076657702</c:v>
                </c:pt>
                <c:pt idx="783">
                  <c:v>0.14225393927280197</c:v>
                </c:pt>
                <c:pt idx="784">
                  <c:v>0.14281475868758822</c:v>
                </c:pt>
                <c:pt idx="785">
                  <c:v>0.14345536376200338</c:v>
                </c:pt>
                <c:pt idx="786">
                  <c:v>0.14412559437942432</c:v>
                </c:pt>
                <c:pt idx="787">
                  <c:v>0.14469064194039818</c:v>
                </c:pt>
                <c:pt idx="788">
                  <c:v>0.14516265262029884</c:v>
                </c:pt>
                <c:pt idx="789">
                  <c:v>0.1456346633001995</c:v>
                </c:pt>
                <c:pt idx="790">
                  <c:v>0.14616473925611548</c:v>
                </c:pt>
                <c:pt idx="791">
                  <c:v>0.14673699555050942</c:v>
                </c:pt>
                <c:pt idx="792">
                  <c:v>0.14717992813051062</c:v>
                </c:pt>
                <c:pt idx="793">
                  <c:v>0.14717992813051062</c:v>
                </c:pt>
                <c:pt idx="794">
                  <c:v>0.14717992813051062</c:v>
                </c:pt>
                <c:pt idx="795">
                  <c:v>0.14717992813051062</c:v>
                </c:pt>
                <c:pt idx="796">
                  <c:v>0.14717992813051062</c:v>
                </c:pt>
                <c:pt idx="797">
                  <c:v>0.14717992813051062</c:v>
                </c:pt>
                <c:pt idx="798">
                  <c:v>0.14717992813051062</c:v>
                </c:pt>
                <c:pt idx="799">
                  <c:v>0.14717992813051062</c:v>
                </c:pt>
                <c:pt idx="800">
                  <c:v>0.14727681007791127</c:v>
                </c:pt>
                <c:pt idx="801">
                  <c:v>0.14757638354357988</c:v>
                </c:pt>
                <c:pt idx="802">
                  <c:v>0.14821254451539087</c:v>
                </c:pt>
                <c:pt idx="803">
                  <c:v>0.14926982613830223</c:v>
                </c:pt>
                <c:pt idx="804">
                  <c:v>0.15048179092104574</c:v>
                </c:pt>
                <c:pt idx="805">
                  <c:v>0.15142222410801287</c:v>
                </c:pt>
                <c:pt idx="806">
                  <c:v>0.15197949307012176</c:v>
                </c:pt>
                <c:pt idx="807">
                  <c:v>0.15226501654832883</c:v>
                </c:pt>
                <c:pt idx="808">
                  <c:v>0.1523181298844378</c:v>
                </c:pt>
                <c:pt idx="809">
                  <c:v>0.1523181298844378</c:v>
                </c:pt>
                <c:pt idx="810">
                  <c:v>0.1523181298844378</c:v>
                </c:pt>
                <c:pt idx="811">
                  <c:v>0.1523181298844378</c:v>
                </c:pt>
                <c:pt idx="812">
                  <c:v>0.1523181298844378</c:v>
                </c:pt>
                <c:pt idx="813">
                  <c:v>0.1523181298844378</c:v>
                </c:pt>
                <c:pt idx="814">
                  <c:v>0.1523181298844378</c:v>
                </c:pt>
                <c:pt idx="815">
                  <c:v>0.1523181298844378</c:v>
                </c:pt>
                <c:pt idx="816">
                  <c:v>0.1523181298844378</c:v>
                </c:pt>
                <c:pt idx="817">
                  <c:v>0.1523181298844378</c:v>
                </c:pt>
                <c:pt idx="818">
                  <c:v>0.1523181298844378</c:v>
                </c:pt>
                <c:pt idx="819">
                  <c:v>0.15239090281395098</c:v>
                </c:pt>
                <c:pt idx="820">
                  <c:v>0.15269754446533593</c:v>
                </c:pt>
                <c:pt idx="821">
                  <c:v>0.15321263548245423</c:v>
                </c:pt>
                <c:pt idx="822">
                  <c:v>0.15379064067376219</c:v>
                </c:pt>
                <c:pt idx="823">
                  <c:v>0.15440357997935497</c:v>
                </c:pt>
                <c:pt idx="824">
                  <c:v>0.15500352765258835</c:v>
                </c:pt>
                <c:pt idx="825">
                  <c:v>0.15557303728064406</c:v>
                </c:pt>
                <c:pt idx="826">
                  <c:v>0.15616183267983202</c:v>
                </c:pt>
                <c:pt idx="827">
                  <c:v>0.15675555531572741</c:v>
                </c:pt>
                <c:pt idx="828">
                  <c:v>0.15743792145248306</c:v>
                </c:pt>
                <c:pt idx="829">
                  <c:v>0.15826553256655038</c:v>
                </c:pt>
                <c:pt idx="830">
                  <c:v>0.15912618954498695</c:v>
                </c:pt>
                <c:pt idx="831">
                  <c:v>0.1598775019809516</c:v>
                </c:pt>
                <c:pt idx="832">
                  <c:v>0.16040729256739789</c:v>
                </c:pt>
                <c:pt idx="833">
                  <c:v>0.16081866122376801</c:v>
                </c:pt>
                <c:pt idx="834">
                  <c:v>0.16124996648382314</c:v>
                </c:pt>
                <c:pt idx="835">
                  <c:v>0.16168852408347956</c:v>
                </c:pt>
                <c:pt idx="836">
                  <c:v>0.16210436021540964</c:v>
                </c:pt>
                <c:pt idx="837">
                  <c:v>0.1625539301156104</c:v>
                </c:pt>
                <c:pt idx="838">
                  <c:v>0.16308581782957912</c:v>
                </c:pt>
                <c:pt idx="839">
                  <c:v>0.16363031199294775</c:v>
                </c:pt>
                <c:pt idx="840">
                  <c:v>0.16416953644016785</c:v>
                </c:pt>
                <c:pt idx="841">
                  <c:v>0.16479710672143513</c:v>
                </c:pt>
                <c:pt idx="842">
                  <c:v>0.16550659943640708</c:v>
                </c:pt>
                <c:pt idx="843">
                  <c:v>0.16617217206533133</c:v>
                </c:pt>
                <c:pt idx="844">
                  <c:v>0.16670356005080059</c:v>
                </c:pt>
                <c:pt idx="845">
                  <c:v>0.16714044950972007</c:v>
                </c:pt>
                <c:pt idx="846">
                  <c:v>0.16756325180223253</c:v>
                </c:pt>
                <c:pt idx="847">
                  <c:v>0.16803806403941324</c:v>
                </c:pt>
                <c:pt idx="848">
                  <c:v>0.16865280827005133</c:v>
                </c:pt>
                <c:pt idx="849">
                  <c:v>0.16943564039124284</c:v>
                </c:pt>
                <c:pt idx="850">
                  <c:v>0.17024382755456879</c:v>
                </c:pt>
                <c:pt idx="851">
                  <c:v>0.17092897900435503</c:v>
                </c:pt>
                <c:pt idx="852">
                  <c:v>0.17155248662802644</c:v>
                </c:pt>
                <c:pt idx="853">
                  <c:v>0.17218515714004867</c:v>
                </c:pt>
                <c:pt idx="854">
                  <c:v>0.17279068006599502</c:v>
                </c:pt>
                <c:pt idx="855">
                  <c:v>0.17331061065555331</c:v>
                </c:pt>
                <c:pt idx="856">
                  <c:v>0.17377686506762555</c:v>
                </c:pt>
                <c:pt idx="857">
                  <c:v>0.1744097583460289</c:v>
                </c:pt>
                <c:pt idx="858">
                  <c:v>0.17528209774706846</c:v>
                </c:pt>
                <c:pt idx="859">
                  <c:v>0.17617947266188094</c:v>
                </c:pt>
                <c:pt idx="860">
                  <c:v>0.17696110788987501</c:v>
                </c:pt>
                <c:pt idx="861">
                  <c:v>0.1778314022373737</c:v>
                </c:pt>
                <c:pt idx="862">
                  <c:v>0.17906697265646582</c:v>
                </c:pt>
                <c:pt idx="863">
                  <c:v>0.18031800156048874</c:v>
                </c:pt>
                <c:pt idx="864">
                  <c:v>0.18122190219934903</c:v>
                </c:pt>
                <c:pt idx="865">
                  <c:v>0.18200919693814868</c:v>
                </c:pt>
                <c:pt idx="866">
                  <c:v>0.1829559550147076</c:v>
                </c:pt>
                <c:pt idx="867">
                  <c:v>0.18409973647664643</c:v>
                </c:pt>
                <c:pt idx="868">
                  <c:v>0.18514375405066774</c:v>
                </c:pt>
                <c:pt idx="869">
                  <c:v>0.1858682386676008</c:v>
                </c:pt>
                <c:pt idx="870">
                  <c:v>0.18639177551532343</c:v>
                </c:pt>
                <c:pt idx="871">
                  <c:v>0.18684477912262665</c:v>
                </c:pt>
                <c:pt idx="872">
                  <c:v>0.18727038999047874</c:v>
                </c:pt>
                <c:pt idx="873">
                  <c:v>0.18764707113226922</c:v>
                </c:pt>
                <c:pt idx="874">
                  <c:v>0.1879080293821429</c:v>
                </c:pt>
                <c:pt idx="875">
                  <c:v>0.18803093546695973</c:v>
                </c:pt>
                <c:pt idx="876">
                  <c:v>0.18803811384690547</c:v>
                </c:pt>
                <c:pt idx="877">
                  <c:v>0.18809743409367841</c:v>
                </c:pt>
                <c:pt idx="878">
                  <c:v>0.18835370540328053</c:v>
                </c:pt>
                <c:pt idx="879">
                  <c:v>0.18878818341397505</c:v>
                </c:pt>
                <c:pt idx="880">
                  <c:v>0.18910113364689179</c:v>
                </c:pt>
                <c:pt idx="881">
                  <c:v>0.18920354667498127</c:v>
                </c:pt>
                <c:pt idx="882">
                  <c:v>0.18949500490456608</c:v>
                </c:pt>
                <c:pt idx="883">
                  <c:v>0.18998322239341014</c:v>
                </c:pt>
                <c:pt idx="884">
                  <c:v>0.19049111580818015</c:v>
                </c:pt>
                <c:pt idx="885">
                  <c:v>0.19105949050701565</c:v>
                </c:pt>
                <c:pt idx="886">
                  <c:v>0.19165203380181051</c:v>
                </c:pt>
                <c:pt idx="887">
                  <c:v>0.19220786756124469</c:v>
                </c:pt>
                <c:pt idx="888">
                  <c:v>0.19268562845745768</c:v>
                </c:pt>
                <c:pt idx="889">
                  <c:v>0.19306163852701586</c:v>
                </c:pt>
                <c:pt idx="890">
                  <c:v>0.19331473544807357</c:v>
                </c:pt>
                <c:pt idx="891">
                  <c:v>0.19342367053519768</c:v>
                </c:pt>
                <c:pt idx="892">
                  <c:v>0.19342367053519768</c:v>
                </c:pt>
                <c:pt idx="893">
                  <c:v>0.19342367053519768</c:v>
                </c:pt>
                <c:pt idx="894">
                  <c:v>0.19345080939442838</c:v>
                </c:pt>
                <c:pt idx="895">
                  <c:v>0.19359903254216065</c:v>
                </c:pt>
                <c:pt idx="896">
                  <c:v>0.19388723255213788</c:v>
                </c:pt>
                <c:pt idx="897">
                  <c:v>0.1942630322118829</c:v>
                </c:pt>
                <c:pt idx="898">
                  <c:v>0.19465674275125755</c:v>
                </c:pt>
                <c:pt idx="899">
                  <c:v>0.19499566019945211</c:v>
                </c:pt>
                <c:pt idx="900">
                  <c:v>0.1952424354579988</c:v>
                </c:pt>
                <c:pt idx="901">
                  <c:v>0.19532521854810017</c:v>
                </c:pt>
                <c:pt idx="902">
                  <c:v>0.19532521854810017</c:v>
                </c:pt>
                <c:pt idx="903">
                  <c:v>0.19532521854810017</c:v>
                </c:pt>
                <c:pt idx="904">
                  <c:v>0.19532521854810017</c:v>
                </c:pt>
                <c:pt idx="905">
                  <c:v>0.19532521854810017</c:v>
                </c:pt>
                <c:pt idx="906">
                  <c:v>0.19532521854810017</c:v>
                </c:pt>
                <c:pt idx="907">
                  <c:v>0.19542210049550082</c:v>
                </c:pt>
                <c:pt idx="908">
                  <c:v>0.19572167396116943</c:v>
                </c:pt>
                <c:pt idx="909">
                  <c:v>0.19635783493298042</c:v>
                </c:pt>
                <c:pt idx="910">
                  <c:v>0.19741511655589178</c:v>
                </c:pt>
                <c:pt idx="911">
                  <c:v>0.1986270813386353</c:v>
                </c:pt>
                <c:pt idx="912">
                  <c:v>0.19956751452560242</c:v>
                </c:pt>
                <c:pt idx="913">
                  <c:v>0.20027727191363723</c:v>
                </c:pt>
                <c:pt idx="914">
                  <c:v>0.20127517150103083</c:v>
                </c:pt>
                <c:pt idx="915">
                  <c:v>0.20230821684909883</c:v>
                </c:pt>
                <c:pt idx="916">
                  <c:v>0.20304670179471002</c:v>
                </c:pt>
                <c:pt idx="917">
                  <c:v>0.20358159127904304</c:v>
                </c:pt>
                <c:pt idx="918">
                  <c:v>0.20394302340549295</c:v>
                </c:pt>
                <c:pt idx="919">
                  <c:v>0.20440813904375943</c:v>
                </c:pt>
                <c:pt idx="920">
                  <c:v>0.20503323817672997</c:v>
                </c:pt>
                <c:pt idx="921">
                  <c:v>0.20591877911524811</c:v>
                </c:pt>
                <c:pt idx="922">
                  <c:v>0.2069480352754185</c:v>
                </c:pt>
                <c:pt idx="923">
                  <c:v>0.20790141578756494</c:v>
                </c:pt>
                <c:pt idx="924">
                  <c:v>0.20838968224379925</c:v>
                </c:pt>
                <c:pt idx="925">
                  <c:v>0.20838968224379925</c:v>
                </c:pt>
                <c:pt idx="926">
                  <c:v>0.20842981337152222</c:v>
                </c:pt>
                <c:pt idx="927">
                  <c:v>0.2085914560597833</c:v>
                </c:pt>
                <c:pt idx="928">
                  <c:v>0.20880094748094433</c:v>
                </c:pt>
                <c:pt idx="929">
                  <c:v>0.20905994584882348</c:v>
                </c:pt>
                <c:pt idx="930">
                  <c:v>0.20933278424104534</c:v>
                </c:pt>
                <c:pt idx="931">
                  <c:v>0.20960281200806011</c:v>
                </c:pt>
                <c:pt idx="932">
                  <c:v>0.20985182283125067</c:v>
                </c:pt>
                <c:pt idx="933">
                  <c:v>0.21002852408207154</c:v>
                </c:pt>
                <c:pt idx="934">
                  <c:v>0.21008045412721196</c:v>
                </c:pt>
                <c:pt idx="935">
                  <c:v>0.21010986100432136</c:v>
                </c:pt>
                <c:pt idx="936">
                  <c:v>0.21021680739380968</c:v>
                </c:pt>
                <c:pt idx="937">
                  <c:v>0.21038490487602601</c:v>
                </c:pt>
                <c:pt idx="938">
                  <c:v>0.21056549140723846</c:v>
                </c:pt>
                <c:pt idx="939">
                  <c:v>0.2107265046029696</c:v>
                </c:pt>
                <c:pt idx="940">
                  <c:v>0.21091485489059109</c:v>
                </c:pt>
                <c:pt idx="941">
                  <c:v>0.21117925856894948</c:v>
                </c:pt>
                <c:pt idx="942">
                  <c:v>0.21147403315634308</c:v>
                </c:pt>
                <c:pt idx="943">
                  <c:v>0.21178346901387449</c:v>
                </c:pt>
                <c:pt idx="944">
                  <c:v>0.21212409700103552</c:v>
                </c:pt>
                <c:pt idx="945">
                  <c:v>0.2124969965884291</c:v>
                </c:pt>
                <c:pt idx="946">
                  <c:v>0.21298184171360801</c:v>
                </c:pt>
                <c:pt idx="947">
                  <c:v>0.21357254240933915</c:v>
                </c:pt>
                <c:pt idx="948">
                  <c:v>0.21411055935408146</c:v>
                </c:pt>
                <c:pt idx="949">
                  <c:v>0.21450776256509463</c:v>
                </c:pt>
                <c:pt idx="950">
                  <c:v>0.2146765807677323</c:v>
                </c:pt>
                <c:pt idx="951">
                  <c:v>0.2146765807677323</c:v>
                </c:pt>
                <c:pt idx="952">
                  <c:v>0.2146765807677323</c:v>
                </c:pt>
                <c:pt idx="953">
                  <c:v>0.2146765807677323</c:v>
                </c:pt>
                <c:pt idx="954">
                  <c:v>0.2146765807677323</c:v>
                </c:pt>
                <c:pt idx="955">
                  <c:v>0.2146765807677323</c:v>
                </c:pt>
                <c:pt idx="956">
                  <c:v>0.2146765807677323</c:v>
                </c:pt>
                <c:pt idx="957">
                  <c:v>0.2146765807677323</c:v>
                </c:pt>
                <c:pt idx="958">
                  <c:v>0.21470259890340554</c:v>
                </c:pt>
                <c:pt idx="959">
                  <c:v>0.21513659957751535</c:v>
                </c:pt>
                <c:pt idx="960">
                  <c:v>0.21600229298593568</c:v>
                </c:pt>
                <c:pt idx="961">
                  <c:v>0.21728270482019574</c:v>
                </c:pt>
                <c:pt idx="962">
                  <c:v>0.21874274501943008</c:v>
                </c:pt>
                <c:pt idx="963">
                  <c:v>0.22011732986334578</c:v>
                </c:pt>
                <c:pt idx="964">
                  <c:v>0.22121862976082882</c:v>
                </c:pt>
                <c:pt idx="965">
                  <c:v>0.22197509270352719</c:v>
                </c:pt>
                <c:pt idx="966">
                  <c:v>0.22244845012580905</c:v>
                </c:pt>
                <c:pt idx="967">
                  <c:v>0.2227569343531032</c:v>
                </c:pt>
                <c:pt idx="968">
                  <c:v>0.22298908807168133</c:v>
                </c:pt>
                <c:pt idx="969">
                  <c:v>0.22311330751765932</c:v>
                </c:pt>
                <c:pt idx="970">
                  <c:v>0.22311330751765932</c:v>
                </c:pt>
                <c:pt idx="971">
                  <c:v>0.22311330751765932</c:v>
                </c:pt>
                <c:pt idx="972">
                  <c:v>0.22311330751765932</c:v>
                </c:pt>
                <c:pt idx="973">
                  <c:v>0.22311330751765932</c:v>
                </c:pt>
                <c:pt idx="974">
                  <c:v>0.22311330751765932</c:v>
                </c:pt>
                <c:pt idx="975">
                  <c:v>0.22311330751765932</c:v>
                </c:pt>
                <c:pt idx="976">
                  <c:v>0.22311330751765932</c:v>
                </c:pt>
                <c:pt idx="977">
                  <c:v>0.22311330751765932</c:v>
                </c:pt>
                <c:pt idx="978">
                  <c:v>0.22311330751765932</c:v>
                </c:pt>
                <c:pt idx="979">
                  <c:v>0.22311330751765932</c:v>
                </c:pt>
                <c:pt idx="980">
                  <c:v>0.22311330751765932</c:v>
                </c:pt>
                <c:pt idx="981">
                  <c:v>0.22311330751765932</c:v>
                </c:pt>
                <c:pt idx="982">
                  <c:v>0.22311330751765932</c:v>
                </c:pt>
                <c:pt idx="983">
                  <c:v>0.22311330751765932</c:v>
                </c:pt>
                <c:pt idx="984">
                  <c:v>0.22311330751765932</c:v>
                </c:pt>
                <c:pt idx="985">
                  <c:v>0.22311330751765932</c:v>
                </c:pt>
                <c:pt idx="986">
                  <c:v>0.22311330751765932</c:v>
                </c:pt>
                <c:pt idx="987">
                  <c:v>0.22311330751765932</c:v>
                </c:pt>
                <c:pt idx="988">
                  <c:v>0.22311330751765932</c:v>
                </c:pt>
                <c:pt idx="989">
                  <c:v>0.22311330751765932</c:v>
                </c:pt>
                <c:pt idx="990">
                  <c:v>0.22311330751765932</c:v>
                </c:pt>
                <c:pt idx="991">
                  <c:v>0.22311330751765932</c:v>
                </c:pt>
                <c:pt idx="992">
                  <c:v>0.22311330751765932</c:v>
                </c:pt>
                <c:pt idx="993">
                  <c:v>0.22311330751765932</c:v>
                </c:pt>
                <c:pt idx="994">
                  <c:v>0.22311330751765932</c:v>
                </c:pt>
                <c:pt idx="995">
                  <c:v>0.22311330751765932</c:v>
                </c:pt>
                <c:pt idx="996">
                  <c:v>0.22311330751765932</c:v>
                </c:pt>
                <c:pt idx="997">
                  <c:v>0.22311330751765932</c:v>
                </c:pt>
                <c:pt idx="998">
                  <c:v>0.22311330751765932</c:v>
                </c:pt>
                <c:pt idx="999">
                  <c:v>0.22311330751765932</c:v>
                </c:pt>
                <c:pt idx="1000">
                  <c:v>0.22311330751765932</c:v>
                </c:pt>
                <c:pt idx="1001">
                  <c:v>0.22311330751765932</c:v>
                </c:pt>
                <c:pt idx="1002">
                  <c:v>0.22311330751765932</c:v>
                </c:pt>
                <c:pt idx="1003">
                  <c:v>0.22311330751765932</c:v>
                </c:pt>
                <c:pt idx="1004">
                  <c:v>0.22311330751765932</c:v>
                </c:pt>
                <c:pt idx="1005">
                  <c:v>0.22311330751765932</c:v>
                </c:pt>
                <c:pt idx="1006">
                  <c:v>0.22311330751765932</c:v>
                </c:pt>
                <c:pt idx="1007">
                  <c:v>0.22311330751765932</c:v>
                </c:pt>
                <c:pt idx="1008">
                  <c:v>0.22311330751765932</c:v>
                </c:pt>
                <c:pt idx="1009">
                  <c:v>0.22311330751765932</c:v>
                </c:pt>
                <c:pt idx="1010">
                  <c:v>0.22311330751765932</c:v>
                </c:pt>
                <c:pt idx="1011">
                  <c:v>0.22311330751765932</c:v>
                </c:pt>
                <c:pt idx="1012">
                  <c:v>0.22311330751765932</c:v>
                </c:pt>
                <c:pt idx="1013">
                  <c:v>0.22311330751765932</c:v>
                </c:pt>
                <c:pt idx="1014">
                  <c:v>0.22311330751765932</c:v>
                </c:pt>
                <c:pt idx="1015">
                  <c:v>0.22311330751765932</c:v>
                </c:pt>
                <c:pt idx="1016">
                  <c:v>0.22311330751765932</c:v>
                </c:pt>
                <c:pt idx="1017">
                  <c:v>0.22311330751765932</c:v>
                </c:pt>
                <c:pt idx="1018">
                  <c:v>0.22311330751765932</c:v>
                </c:pt>
                <c:pt idx="1019">
                  <c:v>0.22311330751765932</c:v>
                </c:pt>
                <c:pt idx="1020">
                  <c:v>0.22311330751765932</c:v>
                </c:pt>
                <c:pt idx="1021">
                  <c:v>0.22311330751765932</c:v>
                </c:pt>
                <c:pt idx="1022">
                  <c:v>0.22311330751765932</c:v>
                </c:pt>
                <c:pt idx="1023">
                  <c:v>0.22311330751765932</c:v>
                </c:pt>
                <c:pt idx="1024">
                  <c:v>0.22311330751765932</c:v>
                </c:pt>
                <c:pt idx="1025">
                  <c:v>0.22311330751765932</c:v>
                </c:pt>
                <c:pt idx="1026">
                  <c:v>0.22311330751765932</c:v>
                </c:pt>
                <c:pt idx="1027">
                  <c:v>0.22312491119337813</c:v>
                </c:pt>
                <c:pt idx="1028">
                  <c:v>0.22322090739325587</c:v>
                </c:pt>
                <c:pt idx="1029">
                  <c:v>0.22353021208953158</c:v>
                </c:pt>
                <c:pt idx="1030">
                  <c:v>0.22407356796450437</c:v>
                </c:pt>
                <c:pt idx="1031">
                  <c:v>0.22472779736741011</c:v>
                </c:pt>
                <c:pt idx="1032">
                  <c:v>0.22541618192769916</c:v>
                </c:pt>
                <c:pt idx="1033">
                  <c:v>0.2261421057467142</c:v>
                </c:pt>
                <c:pt idx="1034">
                  <c:v>0.22691670848572323</c:v>
                </c:pt>
                <c:pt idx="1035">
                  <c:v>0.22768595400094893</c:v>
                </c:pt>
                <c:pt idx="1036">
                  <c:v>0.22838653408223561</c:v>
                </c:pt>
                <c:pt idx="1037">
                  <c:v>0.22903865373561541</c:v>
                </c:pt>
                <c:pt idx="1038">
                  <c:v>0.22972439675177864</c:v>
                </c:pt>
                <c:pt idx="1039">
                  <c:v>0.23052574497739983</c:v>
                </c:pt>
                <c:pt idx="1040">
                  <c:v>0.23141774955773911</c:v>
                </c:pt>
                <c:pt idx="1041">
                  <c:v>0.23232161248863079</c:v>
                </c:pt>
                <c:pt idx="1042">
                  <c:v>0.23312558371109371</c:v>
                </c:pt>
                <c:pt idx="1043">
                  <c:v>0.23374657573505475</c:v>
                </c:pt>
                <c:pt idx="1044">
                  <c:v>0.23419587751873572</c:v>
                </c:pt>
                <c:pt idx="1045">
                  <c:v>0.23455596531080744</c:v>
                </c:pt>
                <c:pt idx="1046">
                  <c:v>0.23491710900505594</c:v>
                </c:pt>
                <c:pt idx="1047">
                  <c:v>0.23529573545857127</c:v>
                </c:pt>
                <c:pt idx="1048">
                  <c:v>0.23561485666576448</c:v>
                </c:pt>
                <c:pt idx="1049">
                  <c:v>0.23577837895261314</c:v>
                </c:pt>
                <c:pt idx="1050">
                  <c:v>0.23577837895261314</c:v>
                </c:pt>
                <c:pt idx="1051">
                  <c:v>0.23577837895261314</c:v>
                </c:pt>
                <c:pt idx="1052">
                  <c:v>0.23577837895261314</c:v>
                </c:pt>
                <c:pt idx="1053">
                  <c:v>0.23577837895261314</c:v>
                </c:pt>
                <c:pt idx="1054">
                  <c:v>0.23577837895261314</c:v>
                </c:pt>
                <c:pt idx="1055">
                  <c:v>0.23577837895261314</c:v>
                </c:pt>
                <c:pt idx="1056">
                  <c:v>0.23577837895261314</c:v>
                </c:pt>
                <c:pt idx="1057">
                  <c:v>0.23577837895261314</c:v>
                </c:pt>
                <c:pt idx="1058">
                  <c:v>0.23577837895261314</c:v>
                </c:pt>
                <c:pt idx="1059">
                  <c:v>0.23577837895261314</c:v>
                </c:pt>
                <c:pt idx="1060">
                  <c:v>0.23577837895261314</c:v>
                </c:pt>
                <c:pt idx="1061">
                  <c:v>0.23577837895261314</c:v>
                </c:pt>
                <c:pt idx="1062">
                  <c:v>0.2357834456147519</c:v>
                </c:pt>
                <c:pt idx="1063">
                  <c:v>0.23586209830522301</c:v>
                </c:pt>
                <c:pt idx="1064">
                  <c:v>0.23604545034581834</c:v>
                </c:pt>
                <c:pt idx="1065">
                  <c:v>0.23643224020253717</c:v>
                </c:pt>
                <c:pt idx="1066">
                  <c:v>0.23696798332422286</c:v>
                </c:pt>
                <c:pt idx="1067">
                  <c:v>0.2373904282573156</c:v>
                </c:pt>
                <c:pt idx="1068">
                  <c:v>0.23762906097386258</c:v>
                </c:pt>
                <c:pt idx="1069">
                  <c:v>0.23787401753192955</c:v>
                </c:pt>
                <c:pt idx="1070">
                  <c:v>0.23826923183927184</c:v>
                </c:pt>
                <c:pt idx="1071">
                  <c:v>0.23885292617667792</c:v>
                </c:pt>
                <c:pt idx="1072">
                  <c:v>0.23960250332574842</c:v>
                </c:pt>
                <c:pt idx="1073">
                  <c:v>0.24056269438852335</c:v>
                </c:pt>
                <c:pt idx="1074">
                  <c:v>0.24181686850043857</c:v>
                </c:pt>
                <c:pt idx="1075">
                  <c:v>0.24331955418131268</c:v>
                </c:pt>
                <c:pt idx="1076">
                  <c:v>0.24485652034578392</c:v>
                </c:pt>
                <c:pt idx="1077">
                  <c:v>0.24627063576594008</c:v>
                </c:pt>
                <c:pt idx="1078">
                  <c:v>0.24753503242917152</c:v>
                </c:pt>
                <c:pt idx="1079">
                  <c:v>0.24873048595737585</c:v>
                </c:pt>
                <c:pt idx="1080">
                  <c:v>0.24978913429007651</c:v>
                </c:pt>
                <c:pt idx="1081">
                  <c:v>0.25053510049336436</c:v>
                </c:pt>
                <c:pt idx="1082">
                  <c:v>0.25094159567149399</c:v>
                </c:pt>
                <c:pt idx="1083">
                  <c:v>0.25098055223984306</c:v>
                </c:pt>
                <c:pt idx="1084">
                  <c:v>0.25098055223984306</c:v>
                </c:pt>
                <c:pt idx="1085">
                  <c:v>0.25098055223984306</c:v>
                </c:pt>
                <c:pt idx="1086">
                  <c:v>0.25123595450720571</c:v>
                </c:pt>
                <c:pt idx="1087">
                  <c:v>0.2516270049227165</c:v>
                </c:pt>
                <c:pt idx="1088">
                  <c:v>0.25203616806242657</c:v>
                </c:pt>
                <c:pt idx="1089">
                  <c:v>0.25242947637416613</c:v>
                </c:pt>
                <c:pt idx="1090">
                  <c:v>0.25280577079701683</c:v>
                </c:pt>
                <c:pt idx="1091">
                  <c:v>0.25323310688653417</c:v>
                </c:pt>
                <c:pt idx="1092">
                  <c:v>0.25383502808035618</c:v>
                </c:pt>
                <c:pt idx="1093">
                  <c:v>0.25467799533627472</c:v>
                </c:pt>
                <c:pt idx="1094">
                  <c:v>0.25560500411735354</c:v>
                </c:pt>
                <c:pt idx="1095">
                  <c:v>0.25639431179548317</c:v>
                </c:pt>
                <c:pt idx="1096">
                  <c:v>0.25699341869479042</c:v>
                </c:pt>
                <c:pt idx="1097">
                  <c:v>0.25739211170693682</c:v>
                </c:pt>
                <c:pt idx="1098">
                  <c:v>0.25752891123534016</c:v>
                </c:pt>
                <c:pt idx="1099">
                  <c:v>0.25752891123534016</c:v>
                </c:pt>
                <c:pt idx="1100">
                  <c:v>0.25752891123534016</c:v>
                </c:pt>
                <c:pt idx="1101">
                  <c:v>0.25758249555058149</c:v>
                </c:pt>
                <c:pt idx="1102">
                  <c:v>0.25793750117846859</c:v>
                </c:pt>
                <c:pt idx="1103">
                  <c:v>0.25862004560131929</c:v>
                </c:pt>
                <c:pt idx="1104">
                  <c:v>0.2596216705905563</c:v>
                </c:pt>
                <c:pt idx="1105">
                  <c:v>0.26070500661183776</c:v>
                </c:pt>
                <c:pt idx="1106">
                  <c:v>0.26154744962398419</c:v>
                </c:pt>
                <c:pt idx="1107">
                  <c:v>0.26208385152502378</c:v>
                </c:pt>
                <c:pt idx="1108">
                  <c:v>0.26233935278977105</c:v>
                </c:pt>
                <c:pt idx="1109">
                  <c:v>0.26233935278977105</c:v>
                </c:pt>
                <c:pt idx="1110">
                  <c:v>0.26233953714469876</c:v>
                </c:pt>
                <c:pt idx="1111">
                  <c:v>0.26261901881073274</c:v>
                </c:pt>
                <c:pt idx="1112">
                  <c:v>0.26327194194485676</c:v>
                </c:pt>
                <c:pt idx="1113">
                  <c:v>0.26441640351851498</c:v>
                </c:pt>
                <c:pt idx="1114">
                  <c:v>0.26588983202248972</c:v>
                </c:pt>
                <c:pt idx="1115">
                  <c:v>0.26718476247429673</c:v>
                </c:pt>
                <c:pt idx="1116">
                  <c:v>0.26803333610420127</c:v>
                </c:pt>
                <c:pt idx="1117">
                  <c:v>0.26852450211760565</c:v>
                </c:pt>
                <c:pt idx="1118">
                  <c:v>0.2687094914996962</c:v>
                </c:pt>
                <c:pt idx="1119">
                  <c:v>0.26872613008742058</c:v>
                </c:pt>
                <c:pt idx="1120">
                  <c:v>0.2688320162070148</c:v>
                </c:pt>
                <c:pt idx="1121">
                  <c:v>0.26906675547068171</c:v>
                </c:pt>
                <c:pt idx="1122">
                  <c:v>0.26927781384840899</c:v>
                </c:pt>
                <c:pt idx="1123">
                  <c:v>0.26927781384840899</c:v>
                </c:pt>
                <c:pt idx="1124">
                  <c:v>0.26927781384840899</c:v>
                </c:pt>
                <c:pt idx="1125">
                  <c:v>0.26927781384840899</c:v>
                </c:pt>
                <c:pt idx="1126">
                  <c:v>0.26927781384840899</c:v>
                </c:pt>
                <c:pt idx="1127">
                  <c:v>0.26927781384840899</c:v>
                </c:pt>
                <c:pt idx="1128">
                  <c:v>0.26927781384840899</c:v>
                </c:pt>
                <c:pt idx="1129">
                  <c:v>0.26927781384840899</c:v>
                </c:pt>
                <c:pt idx="1130">
                  <c:v>0.26927781384840899</c:v>
                </c:pt>
                <c:pt idx="1131">
                  <c:v>0.26927781384840899</c:v>
                </c:pt>
                <c:pt idx="1132">
                  <c:v>0.26927781384840899</c:v>
                </c:pt>
                <c:pt idx="1133">
                  <c:v>0.26927781384840899</c:v>
                </c:pt>
                <c:pt idx="1134">
                  <c:v>0.26927781384840899</c:v>
                </c:pt>
                <c:pt idx="1135">
                  <c:v>0.26927781384840899</c:v>
                </c:pt>
                <c:pt idx="1136">
                  <c:v>0.26927781384840899</c:v>
                </c:pt>
                <c:pt idx="1137">
                  <c:v>0.26927781384840899</c:v>
                </c:pt>
                <c:pt idx="1138">
                  <c:v>0.26932544470222314</c:v>
                </c:pt>
                <c:pt idx="1139">
                  <c:v>0.26940240235870688</c:v>
                </c:pt>
                <c:pt idx="1140">
                  <c:v>0.26949795730775372</c:v>
                </c:pt>
                <c:pt idx="1141">
                  <c:v>0.26964062676699341</c:v>
                </c:pt>
                <c:pt idx="1142">
                  <c:v>0.2699004262755999</c:v>
                </c:pt>
                <c:pt idx="1143">
                  <c:v>0.27032028093445087</c:v>
                </c:pt>
                <c:pt idx="1144">
                  <c:v>0.27076491892543708</c:v>
                </c:pt>
                <c:pt idx="1145">
                  <c:v>0.2710367525598002</c:v>
                </c:pt>
                <c:pt idx="1146">
                  <c:v>0.2710367525598002</c:v>
                </c:pt>
                <c:pt idx="1147">
                  <c:v>0.2710367525598002</c:v>
                </c:pt>
                <c:pt idx="1148">
                  <c:v>0.2710367525598002</c:v>
                </c:pt>
                <c:pt idx="1149">
                  <c:v>0.2710367525598002</c:v>
                </c:pt>
                <c:pt idx="1150">
                  <c:v>0.2710367525598002</c:v>
                </c:pt>
                <c:pt idx="1151">
                  <c:v>0.27108695811082784</c:v>
                </c:pt>
                <c:pt idx="1152">
                  <c:v>0.27120313588407768</c:v>
                </c:pt>
                <c:pt idx="1153">
                  <c:v>0.27153524343604257</c:v>
                </c:pt>
                <c:pt idx="1154">
                  <c:v>0.27222579113138862</c:v>
                </c:pt>
                <c:pt idx="1155">
                  <c:v>0.27313786250780259</c:v>
                </c:pt>
                <c:pt idx="1156">
                  <c:v>0.27402754039607263</c:v>
                </c:pt>
                <c:pt idx="1157">
                  <c:v>0.27501304800764748</c:v>
                </c:pt>
                <c:pt idx="1158">
                  <c:v>0.27626757814882574</c:v>
                </c:pt>
                <c:pt idx="1159">
                  <c:v>0.27784333343626966</c:v>
                </c:pt>
                <c:pt idx="1160">
                  <c:v>0.27959293370070826</c:v>
                </c:pt>
                <c:pt idx="1161">
                  <c:v>0.28130244965768997</c:v>
                </c:pt>
                <c:pt idx="1162">
                  <c:v>0.2829556270311282</c:v>
                </c:pt>
                <c:pt idx="1163">
                  <c:v>0.28464380853967486</c:v>
                </c:pt>
                <c:pt idx="1164">
                  <c:v>0.28639088678097424</c:v>
                </c:pt>
                <c:pt idx="1165">
                  <c:v>0.28819072174243576</c:v>
                </c:pt>
                <c:pt idx="1166">
                  <c:v>0.28968185810818786</c:v>
                </c:pt>
                <c:pt idx="1167">
                  <c:v>0.29081070220200672</c:v>
                </c:pt>
                <c:pt idx="1168">
                  <c:v>0.29207665758766527</c:v>
                </c:pt>
                <c:pt idx="1169">
                  <c:v>0.2934777514727463</c:v>
                </c:pt>
                <c:pt idx="1170">
                  <c:v>0.29485612874263417</c:v>
                </c:pt>
                <c:pt idx="1171">
                  <c:v>0.29623019843297188</c:v>
                </c:pt>
                <c:pt idx="1172">
                  <c:v>0.29757292204042524</c:v>
                </c:pt>
                <c:pt idx="1173">
                  <c:v>0.29887743810912065</c:v>
                </c:pt>
                <c:pt idx="1174">
                  <c:v>0.30016376288891233</c:v>
                </c:pt>
                <c:pt idx="1175">
                  <c:v>0.3014040568356518</c:v>
                </c:pt>
                <c:pt idx="1176">
                  <c:v>0.30259207967704804</c:v>
                </c:pt>
                <c:pt idx="1177">
                  <c:v>0.30377417921257521</c:v>
                </c:pt>
                <c:pt idx="1178">
                  <c:v>0.30502572172716752</c:v>
                </c:pt>
                <c:pt idx="1179">
                  <c:v>0.3063529388671356</c:v>
                </c:pt>
                <c:pt idx="1180">
                  <c:v>0.30770577902615603</c:v>
                </c:pt>
                <c:pt idx="1181">
                  <c:v>0.3090585291009762</c:v>
                </c:pt>
                <c:pt idx="1182">
                  <c:v>0.31035571714695354</c:v>
                </c:pt>
                <c:pt idx="1183">
                  <c:v>0.3115911253100262</c:v>
                </c:pt>
                <c:pt idx="1184">
                  <c:v>0.31278801671002943</c:v>
                </c:pt>
                <c:pt idx="1185">
                  <c:v>0.3139165796661294</c:v>
                </c:pt>
                <c:pt idx="1186">
                  <c:v>0.3149175698347248</c:v>
                </c:pt>
                <c:pt idx="1187">
                  <c:v>0.31583774403109799</c:v>
                </c:pt>
                <c:pt idx="1188">
                  <c:v>0.31675791822747118</c:v>
                </c:pt>
                <c:pt idx="1189">
                  <c:v>0.31767809242384437</c:v>
                </c:pt>
                <c:pt idx="1190">
                  <c:v>0.31859826662021756</c:v>
                </c:pt>
                <c:pt idx="1191">
                  <c:v>0.31951844081659075</c:v>
                </c:pt>
                <c:pt idx="1192">
                  <c:v>0.32043861501296395</c:v>
                </c:pt>
                <c:pt idx="1193">
                  <c:v>0.32135878920933714</c:v>
                </c:pt>
                <c:pt idx="1194">
                  <c:v>0.32227896340571033</c:v>
                </c:pt>
                <c:pt idx="1195">
                  <c:v>0.3232260762594909</c:v>
                </c:pt>
                <c:pt idx="1196">
                  <c:v>0.32417536753242798</c:v>
                </c:pt>
                <c:pt idx="1197">
                  <c:v>0.32512465880536506</c:v>
                </c:pt>
                <c:pt idx="1198">
                  <c:v>0.32618411834806121</c:v>
                </c:pt>
                <c:pt idx="1199">
                  <c:v>0.32736125603754818</c:v>
                </c:pt>
                <c:pt idx="1200">
                  <c:v>0.32865962116945124</c:v>
                </c:pt>
                <c:pt idx="1201">
                  <c:v>0.33006109371709125</c:v>
                </c:pt>
                <c:pt idx="1202">
                  <c:v>0.33142870698198135</c:v>
                </c:pt>
                <c:pt idx="1203">
                  <c:v>0.33270074567738678</c:v>
                </c:pt>
                <c:pt idx="1204">
                  <c:v>0.33387102801340901</c:v>
                </c:pt>
                <c:pt idx="1205">
                  <c:v>0.33496204110545086</c:v>
                </c:pt>
                <c:pt idx="1206">
                  <c:v>0.33602734323551048</c:v>
                </c:pt>
                <c:pt idx="1207">
                  <c:v>0.33709500542918991</c:v>
                </c:pt>
                <c:pt idx="1208">
                  <c:v>0.33816503158647387</c:v>
                </c:pt>
                <c:pt idx="1209">
                  <c:v>0.33920924274098907</c:v>
                </c:pt>
                <c:pt idx="1210">
                  <c:v>0.34022527102513389</c:v>
                </c:pt>
                <c:pt idx="1211">
                  <c:v>0.34124129930927871</c:v>
                </c:pt>
                <c:pt idx="1212">
                  <c:v>0.34222914472305316</c:v>
                </c:pt>
                <c:pt idx="1213">
                  <c:v>0.34321470907478158</c:v>
                </c:pt>
                <c:pt idx="1214">
                  <c:v>0.34422842736169518</c:v>
                </c:pt>
                <c:pt idx="1215">
                  <c:v>0.34524214564860878</c:v>
                </c:pt>
                <c:pt idx="1216">
                  <c:v>0.3462277100003372</c:v>
                </c:pt>
                <c:pt idx="1217">
                  <c:v>0.34718287219401661</c:v>
                </c:pt>
                <c:pt idx="1218">
                  <c:v>0.34813579006481699</c:v>
                </c:pt>
                <c:pt idx="1219">
                  <c:v>0.34908646750871064</c:v>
                </c:pt>
                <c:pt idx="1220">
                  <c:v>0.35000687022321325</c:v>
                </c:pt>
                <c:pt idx="1221">
                  <c:v>0.35086690874987569</c:v>
                </c:pt>
                <c:pt idx="1222">
                  <c:v>0.35169265114898485</c:v>
                </c:pt>
                <c:pt idx="1223">
                  <c:v>0.35248430584262652</c:v>
                </c:pt>
                <c:pt idx="1224">
                  <c:v>0.35329544655572154</c:v>
                </c:pt>
                <c:pt idx="1225">
                  <c:v>0.35415771618061342</c:v>
                </c:pt>
                <c:pt idx="1226">
                  <c:v>0.35504332333143962</c:v>
                </c:pt>
                <c:pt idx="1227">
                  <c:v>0.35592678843193887</c:v>
                </c:pt>
                <c:pt idx="1228">
                  <c:v>0.35680598088698628</c:v>
                </c:pt>
                <c:pt idx="1229">
                  <c:v>0.35768304273888413</c:v>
                </c:pt>
                <c:pt idx="1230">
                  <c:v>0.35852845318320348</c:v>
                </c:pt>
                <c:pt idx="1231">
                  <c:v>0.35939703065939099</c:v>
                </c:pt>
                <c:pt idx="1232">
                  <c:v>0.36031812616044095</c:v>
                </c:pt>
                <c:pt idx="1233">
                  <c:v>0.36123922166149092</c:v>
                </c:pt>
                <c:pt idx="1234">
                  <c:v>0.36215815147504277</c:v>
                </c:pt>
                <c:pt idx="1235">
                  <c:v>0.36304979540896498</c:v>
                </c:pt>
                <c:pt idx="1236">
                  <c:v>0.36388272116661191</c:v>
                </c:pt>
                <c:pt idx="1237">
                  <c:v>0.36463000519298616</c:v>
                </c:pt>
                <c:pt idx="1238">
                  <c:v>0.36525935897116746</c:v>
                </c:pt>
                <c:pt idx="1239">
                  <c:v>0.36579718118652671</c:v>
                </c:pt>
                <c:pt idx="1240">
                  <c:v>0.3662946511625742</c:v>
                </c:pt>
                <c:pt idx="1241">
                  <c:v>0.36680691998942105</c:v>
                </c:pt>
                <c:pt idx="1242">
                  <c:v>0.36733376207407997</c:v>
                </c:pt>
                <c:pt idx="1243">
                  <c:v>0.36785059349719845</c:v>
                </c:pt>
                <c:pt idx="1244">
                  <c:v>0.36835591005924451</c:v>
                </c:pt>
                <c:pt idx="1245">
                  <c:v>0.36887716203920629</c:v>
                </c:pt>
                <c:pt idx="1246">
                  <c:v>0.36936314654028546</c:v>
                </c:pt>
                <c:pt idx="1247">
                  <c:v>0.36981280016701767</c:v>
                </c:pt>
                <c:pt idx="1248">
                  <c:v>0.37025178664959385</c:v>
                </c:pt>
                <c:pt idx="1249">
                  <c:v>0.37068027644382756</c:v>
                </c:pt>
                <c:pt idx="1250">
                  <c:v>0.37112312034226619</c:v>
                </c:pt>
                <c:pt idx="1251">
                  <c:v>0.37158158002570818</c:v>
                </c:pt>
                <c:pt idx="1252">
                  <c:v>0.37203109612515561</c:v>
                </c:pt>
                <c:pt idx="1253">
                  <c:v>0.37247179011791026</c:v>
                </c:pt>
                <c:pt idx="1254">
                  <c:v>0.37290378261461066</c:v>
                </c:pt>
                <c:pt idx="1255">
                  <c:v>0.37332719335923198</c:v>
                </c:pt>
                <c:pt idx="1256">
                  <c:v>0.37374214122908628</c:v>
                </c:pt>
                <c:pt idx="1257">
                  <c:v>0.37414874423482219</c:v>
                </c:pt>
                <c:pt idx="1258">
                  <c:v>0.37454711952042519</c:v>
                </c:pt>
                <c:pt idx="1259">
                  <c:v>0.37496050257618035</c:v>
                </c:pt>
                <c:pt idx="1260">
                  <c:v>0.37541301869210769</c:v>
                </c:pt>
                <c:pt idx="1261">
                  <c:v>0.37590562547631839</c:v>
                </c:pt>
                <c:pt idx="1262">
                  <c:v>0.37648495971546914</c:v>
                </c:pt>
                <c:pt idx="1263">
                  <c:v>0.3771553819175828</c:v>
                </c:pt>
                <c:pt idx="1264">
                  <c:v>0.3778958887185766</c:v>
                </c:pt>
                <c:pt idx="1265">
                  <c:v>0.37868749584885242</c:v>
                </c:pt>
                <c:pt idx="1266">
                  <c:v>0.3794616554832983</c:v>
                </c:pt>
                <c:pt idx="1267">
                  <c:v>0.38021642545636719</c:v>
                </c:pt>
                <c:pt idx="1268">
                  <c:v>0.38092861252479915</c:v>
                </c:pt>
                <c:pt idx="1269">
                  <c:v>0.38154843848212</c:v>
                </c:pt>
                <c:pt idx="1270">
                  <c:v>0.38209591678852223</c:v>
                </c:pt>
                <c:pt idx="1271">
                  <c:v>0.38259291260842182</c:v>
                </c:pt>
                <c:pt idx="1272">
                  <c:v>0.3830612328644562</c:v>
                </c:pt>
                <c:pt idx="1273">
                  <c:v>0.38354658793050095</c:v>
                </c:pt>
                <c:pt idx="1274">
                  <c:v>0.38405025710870777</c:v>
                </c:pt>
                <c:pt idx="1275">
                  <c:v>0.38457209502674383</c:v>
                </c:pt>
                <c:pt idx="1276">
                  <c:v>0.38515842411283524</c:v>
                </c:pt>
                <c:pt idx="1277">
                  <c:v>0.38581220111559328</c:v>
                </c:pt>
                <c:pt idx="1278">
                  <c:v>0.38649014011704586</c:v>
                </c:pt>
                <c:pt idx="1279">
                  <c:v>0.38719230210915601</c:v>
                </c:pt>
                <c:pt idx="1280">
                  <c:v>0.38792049469489021</c:v>
                </c:pt>
                <c:pt idx="1281">
                  <c:v>0.388606877399508</c:v>
                </c:pt>
                <c:pt idx="1282">
                  <c:v>0.38927060385412582</c:v>
                </c:pt>
                <c:pt idx="1283">
                  <c:v>0.3899359995231052</c:v>
                </c:pt>
                <c:pt idx="1284">
                  <c:v>0.39057871000689942</c:v>
                </c:pt>
                <c:pt idx="1285">
                  <c:v>0.39117605012032325</c:v>
                </c:pt>
                <c:pt idx="1286">
                  <c:v>0.39172497392815969</c:v>
                </c:pt>
                <c:pt idx="1287">
                  <c:v>0.39224829490690277</c:v>
                </c:pt>
                <c:pt idx="1288">
                  <c:v>0.39272221079854969</c:v>
                </c:pt>
                <c:pt idx="1289">
                  <c:v>0.39316811515517319</c:v>
                </c:pt>
                <c:pt idx="1290">
                  <c:v>0.39363079139756646</c:v>
                </c:pt>
                <c:pt idx="1291">
                  <c:v>0.3940893037922773</c:v>
                </c:pt>
                <c:pt idx="1292">
                  <c:v>0.39449821017735831</c:v>
                </c:pt>
                <c:pt idx="1293">
                  <c:v>0.39487868475615112</c:v>
                </c:pt>
                <c:pt idx="1294">
                  <c:v>0.39525285207311123</c:v>
                </c:pt>
                <c:pt idx="1295">
                  <c:v>0.39566401672670853</c:v>
                </c:pt>
                <c:pt idx="1296">
                  <c:v>0.39615741578091257</c:v>
                </c:pt>
                <c:pt idx="1297">
                  <c:v>0.39673540820360814</c:v>
                </c:pt>
                <c:pt idx="1298">
                  <c:v>0.39737950170225661</c:v>
                </c:pt>
                <c:pt idx="1299">
                  <c:v>0.39806998455308434</c:v>
                </c:pt>
                <c:pt idx="1300">
                  <c:v>0.39876549055786459</c:v>
                </c:pt>
                <c:pt idx="1301">
                  <c:v>0.39944263002736091</c:v>
                </c:pt>
                <c:pt idx="1302">
                  <c:v>0.40012308746831621</c:v>
                </c:pt>
                <c:pt idx="1303">
                  <c:v>0.40082872103068312</c:v>
                </c:pt>
                <c:pt idx="1304">
                  <c:v>0.40151752634297966</c:v>
                </c:pt>
                <c:pt idx="1305">
                  <c:v>0.40216408672642229</c:v>
                </c:pt>
                <c:pt idx="1306">
                  <c:v>0.40279028022636953</c:v>
                </c:pt>
                <c:pt idx="1307">
                  <c:v>0.40339448298557601</c:v>
                </c:pt>
                <c:pt idx="1308">
                  <c:v>0.40397669500404176</c:v>
                </c:pt>
                <c:pt idx="1309">
                  <c:v>0.40455736997081776</c:v>
                </c:pt>
                <c:pt idx="1310">
                  <c:v>0.40513804493759376</c:v>
                </c:pt>
                <c:pt idx="1311">
                  <c:v>0.40569525302766807</c:v>
                </c:pt>
                <c:pt idx="1312">
                  <c:v>0.40622905515275715</c:v>
                </c:pt>
                <c:pt idx="1313">
                  <c:v>0.40671622806697594</c:v>
                </c:pt>
                <c:pt idx="1314">
                  <c:v>0.40719919168023233</c:v>
                </c:pt>
                <c:pt idx="1315">
                  <c:v>0.40767936418589501</c:v>
                </c:pt>
                <c:pt idx="1316">
                  <c:v>0.40806891425615899</c:v>
                </c:pt>
                <c:pt idx="1317">
                  <c:v>0.40842947041086441</c:v>
                </c:pt>
                <c:pt idx="1318">
                  <c:v>0.40882781698994369</c:v>
                </c:pt>
                <c:pt idx="1319">
                  <c:v>0.40934837630679166</c:v>
                </c:pt>
                <c:pt idx="1320">
                  <c:v>0.41006320530107471</c:v>
                </c:pt>
                <c:pt idx="1321">
                  <c:v>0.41093643088534781</c:v>
                </c:pt>
                <c:pt idx="1322">
                  <c:v>0.41197869614938731</c:v>
                </c:pt>
                <c:pt idx="1323">
                  <c:v>0.41320101887076544</c:v>
                </c:pt>
                <c:pt idx="1324">
                  <c:v>0.41452927504019016</c:v>
                </c:pt>
                <c:pt idx="1325">
                  <c:v>0.41578105467176557</c:v>
                </c:pt>
                <c:pt idx="1326">
                  <c:v>0.41682729196989776</c:v>
                </c:pt>
                <c:pt idx="1327">
                  <c:v>0.41767397948969848</c:v>
                </c:pt>
                <c:pt idx="1328">
                  <c:v>0.41840732809715186</c:v>
                </c:pt>
                <c:pt idx="1329">
                  <c:v>0.41909380170460525</c:v>
                </c:pt>
                <c:pt idx="1330">
                  <c:v>0.41978027531205864</c:v>
                </c:pt>
                <c:pt idx="1331">
                  <c:v>0.42046674891951202</c:v>
                </c:pt>
                <c:pt idx="1332">
                  <c:v>0.42112978502696541</c:v>
                </c:pt>
                <c:pt idx="1333">
                  <c:v>0.42172090100464205</c:v>
                </c:pt>
                <c:pt idx="1334">
                  <c:v>0.42226057003427014</c:v>
                </c:pt>
                <c:pt idx="1335">
                  <c:v>0.42279563835092082</c:v>
                </c:pt>
                <c:pt idx="1336">
                  <c:v>0.423372431247999</c:v>
                </c:pt>
                <c:pt idx="1337">
                  <c:v>0.42399388722042086</c:v>
                </c:pt>
                <c:pt idx="1338">
                  <c:v>0.42463680345551952</c:v>
                </c:pt>
                <c:pt idx="1339">
                  <c:v>0.42530280996839592</c:v>
                </c:pt>
                <c:pt idx="1340">
                  <c:v>0.42599190675905013</c:v>
                </c:pt>
                <c:pt idx="1341">
                  <c:v>0.42670583958332381</c:v>
                </c:pt>
                <c:pt idx="1342">
                  <c:v>0.42749096581373536</c:v>
                </c:pt>
                <c:pt idx="1343">
                  <c:v>0.42835325891857223</c:v>
                </c:pt>
                <c:pt idx="1344">
                  <c:v>0.42922332606800256</c:v>
                </c:pt>
                <c:pt idx="1345">
                  <c:v>0.4300777237630577</c:v>
                </c:pt>
                <c:pt idx="1346">
                  <c:v>0.43086719175685789</c:v>
                </c:pt>
                <c:pt idx="1347">
                  <c:v>0.43158768508869155</c:v>
                </c:pt>
                <c:pt idx="1348">
                  <c:v>0.43223734508719186</c:v>
                </c:pt>
                <c:pt idx="1349">
                  <c:v>0.43271876555004457</c:v>
                </c:pt>
                <c:pt idx="1350">
                  <c:v>0.4329797662798579</c:v>
                </c:pt>
                <c:pt idx="1351">
                  <c:v>0.43306659643811196</c:v>
                </c:pt>
                <c:pt idx="1352">
                  <c:v>0.43307246469039284</c:v>
                </c:pt>
                <c:pt idx="1353">
                  <c:v>0.43307246469039284</c:v>
                </c:pt>
                <c:pt idx="1354">
                  <c:v>0.43307246469039284</c:v>
                </c:pt>
                <c:pt idx="1355">
                  <c:v>0.43307246469039284</c:v>
                </c:pt>
                <c:pt idx="1356">
                  <c:v>0.43307246469039284</c:v>
                </c:pt>
                <c:pt idx="1357">
                  <c:v>0.43307246469039284</c:v>
                </c:pt>
                <c:pt idx="1358">
                  <c:v>0.43307246469039284</c:v>
                </c:pt>
                <c:pt idx="1359">
                  <c:v>0.43307246469039284</c:v>
                </c:pt>
                <c:pt idx="1360">
                  <c:v>0.43307246469039284</c:v>
                </c:pt>
                <c:pt idx="1361">
                  <c:v>0.43307246469039284</c:v>
                </c:pt>
                <c:pt idx="1362">
                  <c:v>0.43315088366111132</c:v>
                </c:pt>
                <c:pt idx="1363">
                  <c:v>0.43357292689170929</c:v>
                </c:pt>
                <c:pt idx="1364">
                  <c:v>0.43431670098675224</c:v>
                </c:pt>
                <c:pt idx="1365">
                  <c:v>0.43512054899050234</c:v>
                </c:pt>
                <c:pt idx="1366">
                  <c:v>0.43570349436045686</c:v>
                </c:pt>
                <c:pt idx="1367">
                  <c:v>0.43599761854373537</c:v>
                </c:pt>
                <c:pt idx="1368">
                  <c:v>0.43599761854373537</c:v>
                </c:pt>
                <c:pt idx="1369">
                  <c:v>0.43599761854373537</c:v>
                </c:pt>
                <c:pt idx="1370">
                  <c:v>0.43599776306051136</c:v>
                </c:pt>
                <c:pt idx="1371">
                  <c:v>0.43626280385987548</c:v>
                </c:pt>
                <c:pt idx="1372">
                  <c:v>0.43662819188146185</c:v>
                </c:pt>
                <c:pt idx="1373">
                  <c:v>0.43690995721786302</c:v>
                </c:pt>
                <c:pt idx="1374">
                  <c:v>0.4370047014790619</c:v>
                </c:pt>
                <c:pt idx="1375">
                  <c:v>0.4370047014790619</c:v>
                </c:pt>
                <c:pt idx="1376">
                  <c:v>0.4370047014790619</c:v>
                </c:pt>
                <c:pt idx="1377">
                  <c:v>0.4370047014790619</c:v>
                </c:pt>
                <c:pt idx="1378">
                  <c:v>0.4370047014790619</c:v>
                </c:pt>
                <c:pt idx="1379">
                  <c:v>0.4370047014790619</c:v>
                </c:pt>
                <c:pt idx="1380">
                  <c:v>0.4370047014790619</c:v>
                </c:pt>
                <c:pt idx="1381">
                  <c:v>0.4370047014790619</c:v>
                </c:pt>
                <c:pt idx="1382">
                  <c:v>0.4371061984021366</c:v>
                </c:pt>
                <c:pt idx="1383">
                  <c:v>0.43771755153277914</c:v>
                </c:pt>
                <c:pt idx="1384">
                  <c:v>0.43847558390638997</c:v>
                </c:pt>
                <c:pt idx="1385">
                  <c:v>0.43904270548610863</c:v>
                </c:pt>
                <c:pt idx="1386">
                  <c:v>0.43943815648410445</c:v>
                </c:pt>
                <c:pt idx="1387">
                  <c:v>0.43992114397279852</c:v>
                </c:pt>
                <c:pt idx="1388">
                  <c:v>0.44068171517014498</c:v>
                </c:pt>
                <c:pt idx="1389">
                  <c:v>0.44177988796925149</c:v>
                </c:pt>
                <c:pt idx="1390">
                  <c:v>0.4430732173932922</c:v>
                </c:pt>
                <c:pt idx="1391">
                  <c:v>0.44427811136756701</c:v>
                </c:pt>
                <c:pt idx="1392">
                  <c:v>0.44521875471519429</c:v>
                </c:pt>
                <c:pt idx="1393">
                  <c:v>0.44587771823039507</c:v>
                </c:pt>
                <c:pt idx="1394">
                  <c:v>0.44630808728431259</c:v>
                </c:pt>
                <c:pt idx="1395">
                  <c:v>0.44661137300489678</c:v>
                </c:pt>
                <c:pt idx="1396">
                  <c:v>0.44681778676837108</c:v>
                </c:pt>
                <c:pt idx="1397">
                  <c:v>0.44690999715969243</c:v>
                </c:pt>
                <c:pt idx="1398">
                  <c:v>0.4469202703857299</c:v>
                </c:pt>
                <c:pt idx="1399">
                  <c:v>0.4469202703857299</c:v>
                </c:pt>
                <c:pt idx="1400">
                  <c:v>0.4469202703857299</c:v>
                </c:pt>
                <c:pt idx="1401">
                  <c:v>0.4469202703857299</c:v>
                </c:pt>
                <c:pt idx="1402">
                  <c:v>0.4469202703857299</c:v>
                </c:pt>
                <c:pt idx="1403">
                  <c:v>0.4469202703857299</c:v>
                </c:pt>
                <c:pt idx="1404">
                  <c:v>0.4469202703857299</c:v>
                </c:pt>
                <c:pt idx="1405">
                  <c:v>0.4469202703857299</c:v>
                </c:pt>
                <c:pt idx="1406">
                  <c:v>0.4469202703857299</c:v>
                </c:pt>
                <c:pt idx="1407">
                  <c:v>0.4469202703857299</c:v>
                </c:pt>
                <c:pt idx="1408">
                  <c:v>0.44701989018127852</c:v>
                </c:pt>
                <c:pt idx="1409">
                  <c:v>0.44719248085435326</c:v>
                </c:pt>
                <c:pt idx="1410">
                  <c:v>0.44732675160104185</c:v>
                </c:pt>
                <c:pt idx="1411">
                  <c:v>0.44742079229364173</c:v>
                </c:pt>
                <c:pt idx="1412">
                  <c:v>0.44748998273752982</c:v>
                </c:pt>
                <c:pt idx="1413">
                  <c:v>0.44758867046126527</c:v>
                </c:pt>
                <c:pt idx="1414">
                  <c:v>0.44782740701658846</c:v>
                </c:pt>
                <c:pt idx="1415">
                  <c:v>0.44830853916893681</c:v>
                </c:pt>
                <c:pt idx="1416">
                  <c:v>0.44904969933204081</c:v>
                </c:pt>
                <c:pt idx="1417">
                  <c:v>0.44995519651049831</c:v>
                </c:pt>
                <c:pt idx="1418">
                  <c:v>0.45082779938434975</c:v>
                </c:pt>
                <c:pt idx="1419">
                  <c:v>0.45143126887981555</c:v>
                </c:pt>
                <c:pt idx="1420">
                  <c:v>0.45165020778286707</c:v>
                </c:pt>
                <c:pt idx="1421">
                  <c:v>0.45165020778286707</c:v>
                </c:pt>
                <c:pt idx="1422">
                  <c:v>0.45165020778286707</c:v>
                </c:pt>
                <c:pt idx="1423">
                  <c:v>0.45165020778286707</c:v>
                </c:pt>
                <c:pt idx="1424">
                  <c:v>0.45174792098427785</c:v>
                </c:pt>
                <c:pt idx="1425">
                  <c:v>0.45211727957779718</c:v>
                </c:pt>
                <c:pt idx="1426">
                  <c:v>0.452812312359406</c:v>
                </c:pt>
                <c:pt idx="1427">
                  <c:v>0.45364359873983973</c:v>
                </c:pt>
                <c:pt idx="1428">
                  <c:v>0.45422614330237493</c:v>
                </c:pt>
                <c:pt idx="1429">
                  <c:v>0.45446349434222222</c:v>
                </c:pt>
                <c:pt idx="1430">
                  <c:v>0.45446349434222222</c:v>
                </c:pt>
                <c:pt idx="1431">
                  <c:v>0.45446349434222222</c:v>
                </c:pt>
                <c:pt idx="1432">
                  <c:v>0.45446349434222222</c:v>
                </c:pt>
                <c:pt idx="1433">
                  <c:v>0.45446349434222222</c:v>
                </c:pt>
                <c:pt idx="1434">
                  <c:v>0.45446349434222222</c:v>
                </c:pt>
                <c:pt idx="1435">
                  <c:v>0.45446349434222222</c:v>
                </c:pt>
                <c:pt idx="1436">
                  <c:v>0.45449648557514727</c:v>
                </c:pt>
                <c:pt idx="1437">
                  <c:v>0.45469612658129704</c:v>
                </c:pt>
                <c:pt idx="1438">
                  <c:v>0.45492907721012843</c:v>
                </c:pt>
                <c:pt idx="1439">
                  <c:v>0.45508978016576634</c:v>
                </c:pt>
                <c:pt idx="1440">
                  <c:v>0.45514896394885124</c:v>
                </c:pt>
                <c:pt idx="1441">
                  <c:v>0.45514896394885124</c:v>
                </c:pt>
                <c:pt idx="1442">
                  <c:v>0.45514896394885124</c:v>
                </c:pt>
                <c:pt idx="1443">
                  <c:v>0.45514896394885124</c:v>
                </c:pt>
                <c:pt idx="1444">
                  <c:v>0.45522643893356951</c:v>
                </c:pt>
                <c:pt idx="1445">
                  <c:v>0.45533181413001089</c:v>
                </c:pt>
                <c:pt idx="1446">
                  <c:v>0.45539025493775126</c:v>
                </c:pt>
                <c:pt idx="1447">
                  <c:v>0.45539025493775126</c:v>
                </c:pt>
                <c:pt idx="1448">
                  <c:v>0.45539025493775126</c:v>
                </c:pt>
                <c:pt idx="1449">
                  <c:v>0.45539025493775126</c:v>
                </c:pt>
                <c:pt idx="1450">
                  <c:v>0.45539025493775126</c:v>
                </c:pt>
                <c:pt idx="1451">
                  <c:v>0.45539025493775126</c:v>
                </c:pt>
                <c:pt idx="1452">
                  <c:v>0.45539025493775126</c:v>
                </c:pt>
                <c:pt idx="1453">
                  <c:v>0.45539025493775126</c:v>
                </c:pt>
                <c:pt idx="1454">
                  <c:v>0.45539025493775126</c:v>
                </c:pt>
                <c:pt idx="1455">
                  <c:v>0.45539025493775126</c:v>
                </c:pt>
                <c:pt idx="1456">
                  <c:v>0.45539025493775126</c:v>
                </c:pt>
                <c:pt idx="1457">
                  <c:v>0.45539025493775126</c:v>
                </c:pt>
                <c:pt idx="1458">
                  <c:v>0.45539025493775126</c:v>
                </c:pt>
                <c:pt idx="1459">
                  <c:v>0.45539025493775126</c:v>
                </c:pt>
                <c:pt idx="1460">
                  <c:v>0.45539025493775126</c:v>
                </c:pt>
                <c:pt idx="1461">
                  <c:v>0.45539025493775126</c:v>
                </c:pt>
                <c:pt idx="1462">
                  <c:v>0.45539025493775126</c:v>
                </c:pt>
                <c:pt idx="1463">
                  <c:v>0.45539025493775126</c:v>
                </c:pt>
                <c:pt idx="1464">
                  <c:v>0.45539025493775126</c:v>
                </c:pt>
                <c:pt idx="1465">
                  <c:v>0.45539025493775126</c:v>
                </c:pt>
                <c:pt idx="1466">
                  <c:v>0.45539025493775126</c:v>
                </c:pt>
                <c:pt idx="1467">
                  <c:v>0.45539025493775126</c:v>
                </c:pt>
                <c:pt idx="1468">
                  <c:v>0.45539025493775126</c:v>
                </c:pt>
                <c:pt idx="1469">
                  <c:v>0.45539025493775126</c:v>
                </c:pt>
                <c:pt idx="1470">
                  <c:v>0.45539025493775126</c:v>
                </c:pt>
                <c:pt idx="1471">
                  <c:v>0.45539025493775126</c:v>
                </c:pt>
                <c:pt idx="1472">
                  <c:v>0.45539025493775126</c:v>
                </c:pt>
                <c:pt idx="1473">
                  <c:v>0.45539025493775126</c:v>
                </c:pt>
                <c:pt idx="1474">
                  <c:v>0.45539025493775126</c:v>
                </c:pt>
                <c:pt idx="1475">
                  <c:v>0.45539025493775126</c:v>
                </c:pt>
                <c:pt idx="1476">
                  <c:v>0.45539025493775126</c:v>
                </c:pt>
                <c:pt idx="1477">
                  <c:v>0.45539025493775126</c:v>
                </c:pt>
                <c:pt idx="1478">
                  <c:v>0.45539025493775126</c:v>
                </c:pt>
                <c:pt idx="1479">
                  <c:v>0.45542726381755877</c:v>
                </c:pt>
                <c:pt idx="1480">
                  <c:v>0.4554975048560187</c:v>
                </c:pt>
                <c:pt idx="1481">
                  <c:v>0.45558722540119684</c:v>
                </c:pt>
                <c:pt idx="1482">
                  <c:v>0.45568613686631437</c:v>
                </c:pt>
                <c:pt idx="1483">
                  <c:v>0.4557908135177719</c:v>
                </c:pt>
                <c:pt idx="1484">
                  <c:v>0.45590328870165564</c:v>
                </c:pt>
                <c:pt idx="1485">
                  <c:v>0.45603450065111695</c:v>
                </c:pt>
                <c:pt idx="1486">
                  <c:v>0.45620810938299194</c:v>
                </c:pt>
                <c:pt idx="1487">
                  <c:v>0.45644471220383509</c:v>
                </c:pt>
                <c:pt idx="1488">
                  <c:v>0.45676835318890385</c:v>
                </c:pt>
                <c:pt idx="1489">
                  <c:v>0.45720395573523054</c:v>
                </c:pt>
                <c:pt idx="1490">
                  <c:v>0.45776781782654252</c:v>
                </c:pt>
                <c:pt idx="1491">
                  <c:v>0.4584613840225002</c:v>
                </c:pt>
                <c:pt idx="1492">
                  <c:v>0.45925809329100459</c:v>
                </c:pt>
                <c:pt idx="1493">
                  <c:v>0.46011467594291677</c:v>
                </c:pt>
                <c:pt idx="1494">
                  <c:v>0.46100851695056905</c:v>
                </c:pt>
                <c:pt idx="1495">
                  <c:v>0.46190058832911762</c:v>
                </c:pt>
                <c:pt idx="1496">
                  <c:v>0.46277084142817254</c:v>
                </c:pt>
                <c:pt idx="1497">
                  <c:v>0.46360329434726577</c:v>
                </c:pt>
                <c:pt idx="1498">
                  <c:v>0.46436772035037871</c:v>
                </c:pt>
                <c:pt idx="1499">
                  <c:v>0.46504878373707215</c:v>
                </c:pt>
                <c:pt idx="1500">
                  <c:v>0.46563357093175728</c:v>
                </c:pt>
                <c:pt idx="1501">
                  <c:v>0.46617104091549888</c:v>
                </c:pt>
                <c:pt idx="1502">
                  <c:v>0.46668962403222519</c:v>
                </c:pt>
                <c:pt idx="1503">
                  <c:v>0.46720114646655631</c:v>
                </c:pt>
                <c:pt idx="1504">
                  <c:v>0.46772211547866233</c:v>
                </c:pt>
                <c:pt idx="1505">
                  <c:v>0.46822001506605593</c:v>
                </c:pt>
                <c:pt idx="1506">
                  <c:v>0.46870873231806492</c:v>
                </c:pt>
                <c:pt idx="1507">
                  <c:v>0.4692198612545368</c:v>
                </c:pt>
                <c:pt idx="1508">
                  <c:v>0.46977120939510331</c:v>
                </c:pt>
                <c:pt idx="1509">
                  <c:v>0.47038131954534734</c:v>
                </c:pt>
                <c:pt idx="1510">
                  <c:v>0.47110439567141693</c:v>
                </c:pt>
                <c:pt idx="1511">
                  <c:v>0.4719852060843242</c:v>
                </c:pt>
                <c:pt idx="1512">
                  <c:v>0.47303908801800565</c:v>
                </c:pt>
                <c:pt idx="1513">
                  <c:v>0.47426663700225008</c:v>
                </c:pt>
                <c:pt idx="1514">
                  <c:v>0.47561082595300436</c:v>
                </c:pt>
                <c:pt idx="1515">
                  <c:v>0.47696082376440935</c:v>
                </c:pt>
                <c:pt idx="1516">
                  <c:v>0.4781861089940454</c:v>
                </c:pt>
                <c:pt idx="1517">
                  <c:v>0.47926376070996513</c:v>
                </c:pt>
                <c:pt idx="1518">
                  <c:v>0.48022230039274327</c:v>
                </c:pt>
                <c:pt idx="1519">
                  <c:v>0.48109194983750381</c:v>
                </c:pt>
                <c:pt idx="1520">
                  <c:v>0.48189003893258125</c:v>
                </c:pt>
                <c:pt idx="1521">
                  <c:v>0.48260996644601656</c:v>
                </c:pt>
                <c:pt idx="1522">
                  <c:v>0.48322781426738864</c:v>
                </c:pt>
                <c:pt idx="1523">
                  <c:v>0.48369421114795808</c:v>
                </c:pt>
                <c:pt idx="1524">
                  <c:v>0.48394221817569438</c:v>
                </c:pt>
                <c:pt idx="1525">
                  <c:v>0.48394221817569438</c:v>
                </c:pt>
                <c:pt idx="1526">
                  <c:v>0.48394221817569438</c:v>
                </c:pt>
                <c:pt idx="1527">
                  <c:v>0.48394221817569438</c:v>
                </c:pt>
                <c:pt idx="1528">
                  <c:v>0.48394221817569438</c:v>
                </c:pt>
                <c:pt idx="1529">
                  <c:v>0.48394221817569438</c:v>
                </c:pt>
                <c:pt idx="1530">
                  <c:v>0.48394221817569438</c:v>
                </c:pt>
                <c:pt idx="1531">
                  <c:v>0.48398975821024021</c:v>
                </c:pt>
                <c:pt idx="1532">
                  <c:v>0.484224948014292</c:v>
                </c:pt>
                <c:pt idx="1533">
                  <c:v>0.48464936411496906</c:v>
                </c:pt>
                <c:pt idx="1534">
                  <c:v>0.48528827709890093</c:v>
                </c:pt>
                <c:pt idx="1535">
                  <c:v>0.48619149601252504</c:v>
                </c:pt>
                <c:pt idx="1536">
                  <c:v>0.48738669096752241</c:v>
                </c:pt>
                <c:pt idx="1537">
                  <c:v>0.48883064840722823</c:v>
                </c:pt>
                <c:pt idx="1538">
                  <c:v>0.49051173336868975</c:v>
                </c:pt>
                <c:pt idx="1539">
                  <c:v>0.49239650399370116</c:v>
                </c:pt>
                <c:pt idx="1540">
                  <c:v>0.49445737458181477</c:v>
                </c:pt>
                <c:pt idx="1541">
                  <c:v>0.49666536284338675</c:v>
                </c:pt>
                <c:pt idx="1542">
                  <c:v>0.49890422454785377</c:v>
                </c:pt>
                <c:pt idx="1543">
                  <c:v>0.50103617868182126</c:v>
                </c:pt>
                <c:pt idx="1544">
                  <c:v>0.50287674666040538</c:v>
                </c:pt>
                <c:pt idx="1545">
                  <c:v>0.50438152238517597</c:v>
                </c:pt>
                <c:pt idx="1546">
                  <c:v>0.50565356214162782</c:v>
                </c:pt>
                <c:pt idx="1547">
                  <c:v>0.50678335561517562</c:v>
                </c:pt>
                <c:pt idx="1548">
                  <c:v>0.50789622653152333</c:v>
                </c:pt>
                <c:pt idx="1549">
                  <c:v>0.50904727122558591</c:v>
                </c:pt>
                <c:pt idx="1550">
                  <c:v>0.51026349120163339</c:v>
                </c:pt>
                <c:pt idx="1551">
                  <c:v>0.51155062561012343</c:v>
                </c:pt>
                <c:pt idx="1552">
                  <c:v>0.51288264142534179</c:v>
                </c:pt>
                <c:pt idx="1553">
                  <c:v>0.51423552044613374</c:v>
                </c:pt>
                <c:pt idx="1554">
                  <c:v>0.5156068531313649</c:v>
                </c:pt>
                <c:pt idx="1555">
                  <c:v>0.51705488620557105</c:v>
                </c:pt>
                <c:pt idx="1556">
                  <c:v>0.51861157137687086</c:v>
                </c:pt>
                <c:pt idx="1557">
                  <c:v>0.52028475566311116</c:v>
                </c:pt>
                <c:pt idx="1558">
                  <c:v>0.52210856136375439</c:v>
                </c:pt>
                <c:pt idx="1559">
                  <c:v>0.52409630352832337</c:v>
                </c:pt>
                <c:pt idx="1560">
                  <c:v>0.5261673257476166</c:v>
                </c:pt>
                <c:pt idx="1561">
                  <c:v>0.5282936247953065</c:v>
                </c:pt>
                <c:pt idx="1562">
                  <c:v>0.53047626480549492</c:v>
                </c:pt>
                <c:pt idx="1563">
                  <c:v>0.53274722912456518</c:v>
                </c:pt>
                <c:pt idx="1564">
                  <c:v>0.53511229275939487</c:v>
                </c:pt>
                <c:pt idx="1565">
                  <c:v>0.53754181105844923</c:v>
                </c:pt>
                <c:pt idx="1566">
                  <c:v>0.5400694403327706</c:v>
                </c:pt>
                <c:pt idx="1567">
                  <c:v>0.54263570496316027</c:v>
                </c:pt>
                <c:pt idx="1568">
                  <c:v>0.54516624633256194</c:v>
                </c:pt>
                <c:pt idx="1569">
                  <c:v>0.54768930913343661</c:v>
                </c:pt>
                <c:pt idx="1570">
                  <c:v>0.55020021646179074</c:v>
                </c:pt>
                <c:pt idx="1571">
                  <c:v>0.55269427811035066</c:v>
                </c:pt>
                <c:pt idx="1572">
                  <c:v>0.55516680039877142</c:v>
                </c:pt>
                <c:pt idx="1573">
                  <c:v>0.557542610675138</c:v>
                </c:pt>
                <c:pt idx="1574">
                  <c:v>0.55977268269257441</c:v>
                </c:pt>
                <c:pt idx="1575">
                  <c:v>0.56188322637210286</c:v>
                </c:pt>
                <c:pt idx="1576">
                  <c:v>0.56382996262432605</c:v>
                </c:pt>
                <c:pt idx="1577">
                  <c:v>0.56560135547260648</c:v>
                </c:pt>
                <c:pt idx="1578">
                  <c:v>0.56722621672482965</c:v>
                </c:pt>
                <c:pt idx="1579">
                  <c:v>0.56876967265049294</c:v>
                </c:pt>
                <c:pt idx="1580">
                  <c:v>0.57023211499664417</c:v>
                </c:pt>
                <c:pt idx="1581">
                  <c:v>0.57164311136935364</c:v>
                </c:pt>
                <c:pt idx="1582">
                  <c:v>0.57300618182037044</c:v>
                </c:pt>
                <c:pt idx="1583">
                  <c:v>0.57424520993302564</c:v>
                </c:pt>
                <c:pt idx="1584">
                  <c:v>0.57539349084151759</c:v>
                </c:pt>
                <c:pt idx="1585">
                  <c:v>0.57644926409137864</c:v>
                </c:pt>
                <c:pt idx="1586">
                  <c:v>0.57741105667707793</c:v>
                </c:pt>
                <c:pt idx="1587">
                  <c:v>0.57831186819073677</c:v>
                </c:pt>
                <c:pt idx="1588">
                  <c:v>0.57922051739593039</c:v>
                </c:pt>
                <c:pt idx="1589">
                  <c:v>0.58020673520156052</c:v>
                </c:pt>
                <c:pt idx="1590">
                  <c:v>0.58127474522667111</c:v>
                </c:pt>
                <c:pt idx="1591">
                  <c:v>0.5824263249060424</c:v>
                </c:pt>
                <c:pt idx="1592">
                  <c:v>0.5836331312413906</c:v>
                </c:pt>
                <c:pt idx="1593">
                  <c:v>0.58489477477563767</c:v>
                </c:pt>
                <c:pt idx="1594">
                  <c:v>0.58621664795860906</c:v>
                </c:pt>
                <c:pt idx="1595">
                  <c:v>0.58746694036677649</c:v>
                </c:pt>
                <c:pt idx="1596">
                  <c:v>0.58864038751154124</c:v>
                </c:pt>
                <c:pt idx="1597">
                  <c:v>0.5897048572673097</c:v>
                </c:pt>
                <c:pt idx="1598">
                  <c:v>0.59062104344396671</c:v>
                </c:pt>
                <c:pt idx="1599">
                  <c:v>0.59145290373461989</c:v>
                </c:pt>
                <c:pt idx="1600">
                  <c:v>0.59219933935171631</c:v>
                </c:pt>
                <c:pt idx="1601">
                  <c:v>0.59289122636279945</c:v>
                </c:pt>
                <c:pt idx="1602">
                  <c:v>0.59362376684948104</c:v>
                </c:pt>
                <c:pt idx="1603">
                  <c:v>0.59446310208578279</c:v>
                </c:pt>
                <c:pt idx="1604">
                  <c:v>0.59538149971260035</c:v>
                </c:pt>
                <c:pt idx="1605">
                  <c:v>0.59641137251829413</c:v>
                </c:pt>
                <c:pt idx="1606">
                  <c:v>0.59752864314140863</c:v>
                </c:pt>
                <c:pt idx="1607">
                  <c:v>0.59870225226953122</c:v>
                </c:pt>
                <c:pt idx="1608">
                  <c:v>0.59993731973098707</c:v>
                </c:pt>
                <c:pt idx="1609">
                  <c:v>0.6012338455257763</c:v>
                </c:pt>
                <c:pt idx="1610">
                  <c:v>0.60256662540814998</c:v>
                </c:pt>
                <c:pt idx="1611">
                  <c:v>0.60393299012487722</c:v>
                </c:pt>
                <c:pt idx="1612">
                  <c:v>0.60540048222172527</c:v>
                </c:pt>
                <c:pt idx="1613">
                  <c:v>0.6069726625031493</c:v>
                </c:pt>
                <c:pt idx="1614">
                  <c:v>0.60865651806710419</c:v>
                </c:pt>
                <c:pt idx="1615">
                  <c:v>0.61045647753526722</c:v>
                </c:pt>
                <c:pt idx="1616">
                  <c:v>0.61241233495787628</c:v>
                </c:pt>
                <c:pt idx="1617">
                  <c:v>0.61450165251941713</c:v>
                </c:pt>
                <c:pt idx="1618">
                  <c:v>0.61669821770341027</c:v>
                </c:pt>
                <c:pt idx="1619">
                  <c:v>0.61890972390197918</c:v>
                </c:pt>
                <c:pt idx="1620">
                  <c:v>0.6210627736862262</c:v>
                </c:pt>
                <c:pt idx="1621">
                  <c:v>0.62315242161774764</c:v>
                </c:pt>
                <c:pt idx="1622">
                  <c:v>0.62513677297689763</c:v>
                </c:pt>
                <c:pt idx="1623">
                  <c:v>0.62694000335662137</c:v>
                </c:pt>
                <c:pt idx="1624">
                  <c:v>0.62851359766013482</c:v>
                </c:pt>
                <c:pt idx="1625">
                  <c:v>0.62988159388941689</c:v>
                </c:pt>
                <c:pt idx="1626">
                  <c:v>0.63093505706541742</c:v>
                </c:pt>
                <c:pt idx="1627">
                  <c:v>0.63162829465940651</c:v>
                </c:pt>
                <c:pt idx="1628">
                  <c:v>0.63202528373677502</c:v>
                </c:pt>
                <c:pt idx="1629">
                  <c:v>0.63222351544635758</c:v>
                </c:pt>
                <c:pt idx="1630">
                  <c:v>0.63238731475335508</c:v>
                </c:pt>
                <c:pt idx="1631">
                  <c:v>0.63270798622075364</c:v>
                </c:pt>
                <c:pt idx="1632">
                  <c:v>0.63328342724942943</c:v>
                </c:pt>
                <c:pt idx="1633">
                  <c:v>0.63414742267185198</c:v>
                </c:pt>
                <c:pt idx="1634">
                  <c:v>0.63524938491102512</c:v>
                </c:pt>
                <c:pt idx="1635">
                  <c:v>0.6364405641061599</c:v>
                </c:pt>
                <c:pt idx="1636">
                  <c:v>0.63763174330129468</c:v>
                </c:pt>
                <c:pt idx="1637">
                  <c:v>0.63872863674897962</c:v>
                </c:pt>
                <c:pt idx="1638">
                  <c:v>0.63972655252705468</c:v>
                </c:pt>
                <c:pt idx="1639">
                  <c:v>0.64065407341373104</c:v>
                </c:pt>
                <c:pt idx="1640">
                  <c:v>0.64156986723208431</c:v>
                </c:pt>
                <c:pt idx="1641">
                  <c:v>0.64256663259733549</c:v>
                </c:pt>
                <c:pt idx="1642">
                  <c:v>0.64370876990013493</c:v>
                </c:pt>
                <c:pt idx="1643">
                  <c:v>0.64506389623308813</c:v>
                </c:pt>
                <c:pt idx="1644">
                  <c:v>0.64661406505144137</c:v>
                </c:pt>
                <c:pt idx="1645">
                  <c:v>0.64833698907026993</c:v>
                </c:pt>
                <c:pt idx="1646">
                  <c:v>0.65021409213158132</c:v>
                </c:pt>
                <c:pt idx="1647">
                  <c:v>0.65222053167226457</c:v>
                </c:pt>
                <c:pt idx="1648">
                  <c:v>0.65436583257561276</c:v>
                </c:pt>
                <c:pt idx="1649">
                  <c:v>0.65659308561943208</c:v>
                </c:pt>
                <c:pt idx="1650">
                  <c:v>0.65887176039971873</c:v>
                </c:pt>
                <c:pt idx="1651">
                  <c:v>0.66113751229082074</c:v>
                </c:pt>
                <c:pt idx="1652">
                  <c:v>0.66334922922379214</c:v>
                </c:pt>
                <c:pt idx="1653">
                  <c:v>0.66553511849992653</c:v>
                </c:pt>
                <c:pt idx="1654">
                  <c:v>0.6676572401300408</c:v>
                </c:pt>
                <c:pt idx="1655">
                  <c:v>0.66974095107906362</c:v>
                </c:pt>
                <c:pt idx="1656">
                  <c:v>0.67185368090631359</c:v>
                </c:pt>
                <c:pt idx="1657">
                  <c:v>0.67399573159579251</c:v>
                </c:pt>
                <c:pt idx="1658">
                  <c:v>0.67616740718581536</c:v>
                </c:pt>
                <c:pt idx="1659">
                  <c:v>0.67836901376900982</c:v>
                </c:pt>
                <c:pt idx="1660">
                  <c:v>0.68060085949231663</c:v>
                </c:pt>
                <c:pt idx="1661">
                  <c:v>0.68282806937180418</c:v>
                </c:pt>
                <c:pt idx="1662">
                  <c:v>0.68508206345561928</c:v>
                </c:pt>
                <c:pt idx="1663">
                  <c:v>0.68736696256368479</c:v>
                </c:pt>
                <c:pt idx="1664">
                  <c:v>0.68960751928608943</c:v>
                </c:pt>
                <c:pt idx="1665">
                  <c:v>0.69183532805807701</c:v>
                </c:pt>
                <c:pt idx="1666">
                  <c:v>0.69401405236412861</c:v>
                </c:pt>
                <c:pt idx="1667">
                  <c:v>0.69613557833035677</c:v>
                </c:pt>
                <c:pt idx="1668">
                  <c:v>0.69823592396014988</c:v>
                </c:pt>
                <c:pt idx="1669">
                  <c:v>0.70031116359558798</c:v>
                </c:pt>
                <c:pt idx="1670">
                  <c:v>0.70236116916149272</c:v>
                </c:pt>
                <c:pt idx="1671">
                  <c:v>0.70434543832240337</c:v>
                </c:pt>
                <c:pt idx="1672">
                  <c:v>0.70629676009266995</c:v>
                </c:pt>
                <c:pt idx="1673">
                  <c:v>0.7082517715003589</c:v>
                </c:pt>
                <c:pt idx="1674">
                  <c:v>0.71017375888310452</c:v>
                </c:pt>
                <c:pt idx="1675">
                  <c:v>0.71205902751585015</c:v>
                </c:pt>
                <c:pt idx="1676">
                  <c:v>0.71390757739859578</c:v>
                </c:pt>
                <c:pt idx="1677">
                  <c:v>0.71567913973221065</c:v>
                </c:pt>
                <c:pt idx="1678">
                  <c:v>0.71737035333756582</c:v>
                </c:pt>
                <c:pt idx="1679">
                  <c:v>0.71901460624312907</c:v>
                </c:pt>
                <c:pt idx="1680">
                  <c:v>0.72064857600149956</c:v>
                </c:pt>
                <c:pt idx="1681">
                  <c:v>0.72234505116805447</c:v>
                </c:pt>
                <c:pt idx="1682">
                  <c:v>0.72414709378524045</c:v>
                </c:pt>
                <c:pt idx="1683">
                  <c:v>0.72605816418020419</c:v>
                </c:pt>
                <c:pt idx="1684">
                  <c:v>0.72812210934703425</c:v>
                </c:pt>
                <c:pt idx="1685">
                  <c:v>0.7302741563264955</c:v>
                </c:pt>
                <c:pt idx="1686">
                  <c:v>0.73244158520962843</c:v>
                </c:pt>
                <c:pt idx="1687">
                  <c:v>0.73462447727018865</c:v>
                </c:pt>
                <c:pt idx="1688">
                  <c:v>0.73674918718686899</c:v>
                </c:pt>
                <c:pt idx="1689">
                  <c:v>0.73880774177840292</c:v>
                </c:pt>
                <c:pt idx="1690">
                  <c:v>0.74083690920890766</c:v>
                </c:pt>
                <c:pt idx="1691">
                  <c:v>0.74283284329482446</c:v>
                </c:pt>
                <c:pt idx="1692">
                  <c:v>0.74483252833459002</c:v>
                </c:pt>
                <c:pt idx="1693">
                  <c:v>0.74683596946398667</c:v>
                </c:pt>
                <c:pt idx="1694">
                  <c:v>0.74884317182280913</c:v>
                </c:pt>
                <c:pt idx="1695">
                  <c:v>0.75085414055486444</c:v>
                </c:pt>
                <c:pt idx="1696">
                  <c:v>0.75286888080797176</c:v>
                </c:pt>
                <c:pt idx="1697">
                  <c:v>0.75488739773396296</c:v>
                </c:pt>
                <c:pt idx="1698">
                  <c:v>0.75687248584053379</c:v>
                </c:pt>
                <c:pt idx="1699">
                  <c:v>0.75878315265080831</c:v>
                </c:pt>
                <c:pt idx="1700">
                  <c:v>0.76061576101198469</c:v>
                </c:pt>
                <c:pt idx="1701">
                  <c:v>0.76240398668848441</c:v>
                </c:pt>
                <c:pt idx="1702">
                  <c:v>0.76418503198454779</c:v>
                </c:pt>
                <c:pt idx="1703">
                  <c:v>0.76592190935750171</c:v>
                </c:pt>
                <c:pt idx="1704">
                  <c:v>0.76764817228236892</c:v>
                </c:pt>
                <c:pt idx="1705">
                  <c:v>0.76940424793979001</c:v>
                </c:pt>
                <c:pt idx="1706">
                  <c:v>0.77115323548030212</c:v>
                </c:pt>
                <c:pt idx="1707">
                  <c:v>0.7729319030038253</c:v>
                </c:pt>
                <c:pt idx="1708">
                  <c:v>0.77474373413657094</c:v>
                </c:pt>
                <c:pt idx="1709">
                  <c:v>0.77655198628500055</c:v>
                </c:pt>
                <c:pt idx="1710">
                  <c:v>0.77842998629600779</c:v>
                </c:pt>
                <c:pt idx="1711">
                  <c:v>0.78038499770369674</c:v>
                </c:pt>
                <c:pt idx="1712">
                  <c:v>0.78238042258644236</c:v>
                </c:pt>
                <c:pt idx="1713">
                  <c:v>0.78445686330936504</c:v>
                </c:pt>
                <c:pt idx="1714">
                  <c:v>0.78658157322604538</c:v>
                </c:pt>
                <c:pt idx="1715">
                  <c:v>0.78875477195296984</c:v>
                </c:pt>
                <c:pt idx="1716">
                  <c:v>0.79098060891569988</c:v>
                </c:pt>
                <c:pt idx="1717">
                  <c:v>0.79325939783243182</c:v>
                </c:pt>
                <c:pt idx="1718">
                  <c:v>0.79559548665185953</c:v>
                </c:pt>
                <c:pt idx="1719">
                  <c:v>0.79798929412347608</c:v>
                </c:pt>
                <c:pt idx="1720">
                  <c:v>0.80040774382210877</c:v>
                </c:pt>
                <c:pt idx="1721">
                  <c:v>0.8027712935205733</c:v>
                </c:pt>
                <c:pt idx="1722">
                  <c:v>0.80503753372038567</c:v>
                </c:pt>
                <c:pt idx="1723">
                  <c:v>0.80719794583062499</c:v>
                </c:pt>
                <c:pt idx="1724">
                  <c:v>0.80924833373478133</c:v>
                </c:pt>
                <c:pt idx="1725">
                  <c:v>0.81106707917835397</c:v>
                </c:pt>
                <c:pt idx="1726">
                  <c:v>0.81256490184956287</c:v>
                </c:pt>
                <c:pt idx="1727">
                  <c:v>0.81369403940607565</c:v>
                </c:pt>
                <c:pt idx="1728">
                  <c:v>0.81440843243696082</c:v>
                </c:pt>
                <c:pt idx="1729">
                  <c:v>0.81470525476256983</c:v>
                </c:pt>
                <c:pt idx="1730">
                  <c:v>0.81473108176957598</c:v>
                </c:pt>
                <c:pt idx="1731">
                  <c:v>0.81473108176957598</c:v>
                </c:pt>
                <c:pt idx="1732">
                  <c:v>0.81473108176957598</c:v>
                </c:pt>
                <c:pt idx="1733">
                  <c:v>0.81473108176957598</c:v>
                </c:pt>
                <c:pt idx="1734">
                  <c:v>0.81473108176957598</c:v>
                </c:pt>
                <c:pt idx="1735">
                  <c:v>0.81473108176957598</c:v>
                </c:pt>
                <c:pt idx="1736">
                  <c:v>0.81473108176957598</c:v>
                </c:pt>
                <c:pt idx="1737">
                  <c:v>0.81473108176957598</c:v>
                </c:pt>
                <c:pt idx="1738">
                  <c:v>0.81473108176957598</c:v>
                </c:pt>
                <c:pt idx="1739">
                  <c:v>0.81473108176957598</c:v>
                </c:pt>
                <c:pt idx="1740">
                  <c:v>0.81473108176957598</c:v>
                </c:pt>
                <c:pt idx="1741">
                  <c:v>0.81486217302979025</c:v>
                </c:pt>
                <c:pt idx="1742">
                  <c:v>0.81511421022346964</c:v>
                </c:pt>
                <c:pt idx="1743">
                  <c:v>0.81543002442100398</c:v>
                </c:pt>
                <c:pt idx="1744">
                  <c:v>0.81581120947745334</c:v>
                </c:pt>
                <c:pt idx="1745">
                  <c:v>0.81620368465730486</c:v>
                </c:pt>
                <c:pt idx="1746">
                  <c:v>0.81658039576155295</c:v>
                </c:pt>
                <c:pt idx="1747">
                  <c:v>0.8169948401344177</c:v>
                </c:pt>
                <c:pt idx="1748">
                  <c:v>0.81744943558780248</c:v>
                </c:pt>
                <c:pt idx="1749">
                  <c:v>0.81794348987387799</c:v>
                </c:pt>
                <c:pt idx="1750">
                  <c:v>0.81850557164992499</c:v>
                </c:pt>
                <c:pt idx="1751">
                  <c:v>0.81908497430894545</c:v>
                </c:pt>
                <c:pt idx="1752">
                  <c:v>0.81965586129966317</c:v>
                </c:pt>
                <c:pt idx="1753">
                  <c:v>0.82021832149518681</c:v>
                </c:pt>
                <c:pt idx="1754">
                  <c:v>0.82077244326708354</c:v>
                </c:pt>
                <c:pt idx="1755">
                  <c:v>0.82131831448537951</c:v>
                </c:pt>
                <c:pt idx="1756">
                  <c:v>0.82185602251855949</c:v>
                </c:pt>
                <c:pt idx="1757">
                  <c:v>0.82236074103912271</c:v>
                </c:pt>
                <c:pt idx="1758">
                  <c:v>0.82285605554718555</c:v>
                </c:pt>
                <c:pt idx="1759">
                  <c:v>0.82334362775485259</c:v>
                </c:pt>
                <c:pt idx="1760">
                  <c:v>0.82379760040746808</c:v>
                </c:pt>
                <c:pt idx="1761">
                  <c:v>0.82424269032307285</c:v>
                </c:pt>
                <c:pt idx="1762">
                  <c:v>0.82467901854563697</c:v>
                </c:pt>
                <c:pt idx="1763">
                  <c:v>0.82510670525246732</c:v>
                </c:pt>
                <c:pt idx="1764">
                  <c:v>0.8255021429023558</c:v>
                </c:pt>
                <c:pt idx="1765">
                  <c:v>0.82581741724844571</c:v>
                </c:pt>
                <c:pt idx="1766">
                  <c:v>0.82598179368661595</c:v>
                </c:pt>
                <c:pt idx="1767">
                  <c:v>0.82598179368661595</c:v>
                </c:pt>
                <c:pt idx="1768">
                  <c:v>0.82598179368661595</c:v>
                </c:pt>
                <c:pt idx="1769">
                  <c:v>0.82598179368661595</c:v>
                </c:pt>
                <c:pt idx="1770">
                  <c:v>0.82598179368661595</c:v>
                </c:pt>
                <c:pt idx="1771">
                  <c:v>0.82598179368661595</c:v>
                </c:pt>
                <c:pt idx="1772">
                  <c:v>0.82598179368661595</c:v>
                </c:pt>
                <c:pt idx="1773">
                  <c:v>0.82598179368661595</c:v>
                </c:pt>
                <c:pt idx="1774">
                  <c:v>0.82598179368661595</c:v>
                </c:pt>
                <c:pt idx="1775">
                  <c:v>0.82598179368661595</c:v>
                </c:pt>
                <c:pt idx="1776">
                  <c:v>0.82598179368661595</c:v>
                </c:pt>
                <c:pt idx="1777">
                  <c:v>0.82598179368661595</c:v>
                </c:pt>
                <c:pt idx="1778">
                  <c:v>0.82598179368661595</c:v>
                </c:pt>
                <c:pt idx="1779">
                  <c:v>0.82598179368661595</c:v>
                </c:pt>
                <c:pt idx="1780">
                  <c:v>0.82598179368661595</c:v>
                </c:pt>
                <c:pt idx="1781">
                  <c:v>0.82598179368661595</c:v>
                </c:pt>
                <c:pt idx="1782">
                  <c:v>0.82598179368661595</c:v>
                </c:pt>
                <c:pt idx="1783">
                  <c:v>0.82598179368661595</c:v>
                </c:pt>
                <c:pt idx="1784">
                  <c:v>0.82598179368661595</c:v>
                </c:pt>
                <c:pt idx="1785">
                  <c:v>0.82598179368661595</c:v>
                </c:pt>
                <c:pt idx="1786">
                  <c:v>0.82598179368661595</c:v>
                </c:pt>
                <c:pt idx="1787">
                  <c:v>0.82598179368661595</c:v>
                </c:pt>
                <c:pt idx="1788">
                  <c:v>0.82598179368661595</c:v>
                </c:pt>
                <c:pt idx="1789">
                  <c:v>0.82598179368661595</c:v>
                </c:pt>
                <c:pt idx="1790">
                  <c:v>0.82598179368661595</c:v>
                </c:pt>
                <c:pt idx="1791">
                  <c:v>0.82598179368661595</c:v>
                </c:pt>
                <c:pt idx="1792">
                  <c:v>0.82598179368661595</c:v>
                </c:pt>
                <c:pt idx="1793">
                  <c:v>0.82598179368661595</c:v>
                </c:pt>
                <c:pt idx="1794">
                  <c:v>0.82598179368661595</c:v>
                </c:pt>
                <c:pt idx="1795">
                  <c:v>0.82598179368661595</c:v>
                </c:pt>
                <c:pt idx="1796">
                  <c:v>0.82598179368661595</c:v>
                </c:pt>
                <c:pt idx="1797">
                  <c:v>0.82598179368661595</c:v>
                </c:pt>
                <c:pt idx="1798">
                  <c:v>0.82598179368661595</c:v>
                </c:pt>
                <c:pt idx="1799">
                  <c:v>0.82598179368661595</c:v>
                </c:pt>
                <c:pt idx="1800">
                  <c:v>0.82598179368661595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C14-43B0-A886-05C3AAFFA95F}"/>
            </c:ext>
          </c:extLst>
        </c:ser>
        <c:ser>
          <c:idx val="1"/>
          <c:order val="1"/>
          <c:tx>
            <c:v>Braking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Calculations!$T$3:$T$1803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3.0467970611287989E-4</c:v>
                </c:pt>
                <c:pt idx="38">
                  <c:v>7.571833711699957E-4</c:v>
                </c:pt>
                <c:pt idx="39">
                  <c:v>1.1394920944321524E-3</c:v>
                </c:pt>
                <c:pt idx="40">
                  <c:v>1.4409089638757946E-3</c:v>
                </c:pt>
                <c:pt idx="41">
                  <c:v>1.8097275824744638E-3</c:v>
                </c:pt>
                <c:pt idx="42">
                  <c:v>2.2790472965872615E-3</c:v>
                </c:pt>
                <c:pt idx="43">
                  <c:v>2.6597421238769826E-3</c:v>
                </c:pt>
                <c:pt idx="44">
                  <c:v>2.8314747747682752E-3</c:v>
                </c:pt>
                <c:pt idx="45">
                  <c:v>2.8487952113958196E-3</c:v>
                </c:pt>
                <c:pt idx="46">
                  <c:v>2.8487952113958196E-3</c:v>
                </c:pt>
                <c:pt idx="47">
                  <c:v>2.8769776961029584E-3</c:v>
                </c:pt>
                <c:pt idx="48">
                  <c:v>2.8881111511093933E-3</c:v>
                </c:pt>
                <c:pt idx="49">
                  <c:v>2.8881111511093933E-3</c:v>
                </c:pt>
                <c:pt idx="50">
                  <c:v>2.8881111511093933E-3</c:v>
                </c:pt>
                <c:pt idx="51">
                  <c:v>2.9191949760244244E-3</c:v>
                </c:pt>
                <c:pt idx="52">
                  <c:v>3.0477747799405111E-3</c:v>
                </c:pt>
                <c:pt idx="53">
                  <c:v>3.1291835161295876E-3</c:v>
                </c:pt>
                <c:pt idx="54">
                  <c:v>3.1291835161295876E-3</c:v>
                </c:pt>
                <c:pt idx="55">
                  <c:v>3.1291835161295876E-3</c:v>
                </c:pt>
                <c:pt idx="56">
                  <c:v>3.1291835161295876E-3</c:v>
                </c:pt>
                <c:pt idx="57">
                  <c:v>3.1291835161295876E-3</c:v>
                </c:pt>
                <c:pt idx="58">
                  <c:v>3.1291835161295876E-3</c:v>
                </c:pt>
                <c:pt idx="59">
                  <c:v>3.1291835161295876E-3</c:v>
                </c:pt>
                <c:pt idx="60">
                  <c:v>3.1291835161295876E-3</c:v>
                </c:pt>
                <c:pt idx="61">
                  <c:v>3.1291835161295876E-3</c:v>
                </c:pt>
                <c:pt idx="62">
                  <c:v>3.1291835161295876E-3</c:v>
                </c:pt>
                <c:pt idx="63">
                  <c:v>3.1291835161295876E-3</c:v>
                </c:pt>
                <c:pt idx="64">
                  <c:v>3.1291835161295876E-3</c:v>
                </c:pt>
                <c:pt idx="65">
                  <c:v>3.1291835161295876E-3</c:v>
                </c:pt>
                <c:pt idx="66">
                  <c:v>3.1291835161295876E-3</c:v>
                </c:pt>
                <c:pt idx="67">
                  <c:v>3.1291835161295876E-3</c:v>
                </c:pt>
                <c:pt idx="68">
                  <c:v>3.1291835161295876E-3</c:v>
                </c:pt>
                <c:pt idx="69">
                  <c:v>3.1291835161295876E-3</c:v>
                </c:pt>
                <c:pt idx="70">
                  <c:v>3.1291835161295876E-3</c:v>
                </c:pt>
                <c:pt idx="71">
                  <c:v>3.1291835161295876E-3</c:v>
                </c:pt>
                <c:pt idx="72">
                  <c:v>3.1291835161295876E-3</c:v>
                </c:pt>
                <c:pt idx="73">
                  <c:v>3.1291835161295876E-3</c:v>
                </c:pt>
                <c:pt idx="74">
                  <c:v>3.1291835161295876E-3</c:v>
                </c:pt>
                <c:pt idx="75">
                  <c:v>3.1291835161295876E-3</c:v>
                </c:pt>
                <c:pt idx="76">
                  <c:v>3.1291835161295876E-3</c:v>
                </c:pt>
                <c:pt idx="77">
                  <c:v>3.1291835161295876E-3</c:v>
                </c:pt>
                <c:pt idx="78">
                  <c:v>3.1291835161295876E-3</c:v>
                </c:pt>
                <c:pt idx="79">
                  <c:v>3.1291835161295876E-3</c:v>
                </c:pt>
                <c:pt idx="80">
                  <c:v>3.1291835161295876E-3</c:v>
                </c:pt>
                <c:pt idx="81">
                  <c:v>3.1291835161295876E-3</c:v>
                </c:pt>
                <c:pt idx="82">
                  <c:v>3.1291835161295876E-3</c:v>
                </c:pt>
                <c:pt idx="83">
                  <c:v>3.1291835161295876E-3</c:v>
                </c:pt>
                <c:pt idx="84">
                  <c:v>3.1291835161295876E-3</c:v>
                </c:pt>
                <c:pt idx="85">
                  <c:v>3.1291835161295876E-3</c:v>
                </c:pt>
                <c:pt idx="86">
                  <c:v>3.1291835161295876E-3</c:v>
                </c:pt>
                <c:pt idx="87">
                  <c:v>3.1291835161295876E-3</c:v>
                </c:pt>
                <c:pt idx="88">
                  <c:v>3.2298285209468969E-3</c:v>
                </c:pt>
                <c:pt idx="89">
                  <c:v>3.7146217507088089E-3</c:v>
                </c:pt>
                <c:pt idx="90">
                  <c:v>4.3714581609674199E-3</c:v>
                </c:pt>
                <c:pt idx="91">
                  <c:v>4.9300839090332194E-3</c:v>
                </c:pt>
                <c:pt idx="92">
                  <c:v>5.2409915350755867E-3</c:v>
                </c:pt>
                <c:pt idx="93">
                  <c:v>5.3864741071873775E-3</c:v>
                </c:pt>
                <c:pt idx="94">
                  <c:v>5.5133518894930717E-3</c:v>
                </c:pt>
                <c:pt idx="95">
                  <c:v>5.6389040250582056E-3</c:v>
                </c:pt>
                <c:pt idx="96">
                  <c:v>5.7073692901785152E-3</c:v>
                </c:pt>
                <c:pt idx="97">
                  <c:v>5.7301230903007688E-3</c:v>
                </c:pt>
                <c:pt idx="98">
                  <c:v>5.7440401364192047E-3</c:v>
                </c:pt>
                <c:pt idx="99">
                  <c:v>5.7440401364192047E-3</c:v>
                </c:pt>
                <c:pt idx="100">
                  <c:v>5.7440401364192047E-3</c:v>
                </c:pt>
                <c:pt idx="101">
                  <c:v>5.7440401364192047E-3</c:v>
                </c:pt>
                <c:pt idx="102">
                  <c:v>5.7440401364192047E-3</c:v>
                </c:pt>
                <c:pt idx="103">
                  <c:v>5.7440401364192047E-3</c:v>
                </c:pt>
                <c:pt idx="104">
                  <c:v>5.7440401364192047E-3</c:v>
                </c:pt>
                <c:pt idx="105">
                  <c:v>5.7440401364192047E-3</c:v>
                </c:pt>
                <c:pt idx="106">
                  <c:v>5.7440401364192047E-3</c:v>
                </c:pt>
                <c:pt idx="107">
                  <c:v>5.7440401364192047E-3</c:v>
                </c:pt>
                <c:pt idx="108">
                  <c:v>5.7440401364192047E-3</c:v>
                </c:pt>
                <c:pt idx="109">
                  <c:v>5.7440401364192047E-3</c:v>
                </c:pt>
                <c:pt idx="110">
                  <c:v>5.7440401364192047E-3</c:v>
                </c:pt>
                <c:pt idx="111">
                  <c:v>5.7440401364192047E-3</c:v>
                </c:pt>
                <c:pt idx="112">
                  <c:v>5.7440401364192047E-3</c:v>
                </c:pt>
                <c:pt idx="113">
                  <c:v>5.7440401364192047E-3</c:v>
                </c:pt>
                <c:pt idx="114">
                  <c:v>5.7440401364192047E-3</c:v>
                </c:pt>
                <c:pt idx="115">
                  <c:v>5.7440401364192047E-3</c:v>
                </c:pt>
                <c:pt idx="116">
                  <c:v>5.7440401364192047E-3</c:v>
                </c:pt>
                <c:pt idx="117">
                  <c:v>5.7440401364192047E-3</c:v>
                </c:pt>
                <c:pt idx="118">
                  <c:v>5.7440401364192047E-3</c:v>
                </c:pt>
                <c:pt idx="119">
                  <c:v>5.7440401364192047E-3</c:v>
                </c:pt>
                <c:pt idx="120">
                  <c:v>5.7440401364192047E-3</c:v>
                </c:pt>
                <c:pt idx="121">
                  <c:v>5.7440401364192047E-3</c:v>
                </c:pt>
                <c:pt idx="122">
                  <c:v>5.7440401364192047E-3</c:v>
                </c:pt>
                <c:pt idx="123">
                  <c:v>5.7440401364192047E-3</c:v>
                </c:pt>
                <c:pt idx="124">
                  <c:v>5.7440401364192047E-3</c:v>
                </c:pt>
                <c:pt idx="125">
                  <c:v>5.7440401364192047E-3</c:v>
                </c:pt>
                <c:pt idx="126">
                  <c:v>5.7440401364192047E-3</c:v>
                </c:pt>
                <c:pt idx="127">
                  <c:v>5.7440401364192047E-3</c:v>
                </c:pt>
                <c:pt idx="128">
                  <c:v>5.7440401364192047E-3</c:v>
                </c:pt>
                <c:pt idx="129">
                  <c:v>5.7440401364192047E-3</c:v>
                </c:pt>
                <c:pt idx="130">
                  <c:v>5.7440401364192047E-3</c:v>
                </c:pt>
                <c:pt idx="131">
                  <c:v>5.7440401364192047E-3</c:v>
                </c:pt>
                <c:pt idx="132">
                  <c:v>5.7440401364192047E-3</c:v>
                </c:pt>
                <c:pt idx="133">
                  <c:v>5.7440401364192047E-3</c:v>
                </c:pt>
                <c:pt idx="134">
                  <c:v>5.7440401364192047E-3</c:v>
                </c:pt>
                <c:pt idx="135">
                  <c:v>5.7440401364192047E-3</c:v>
                </c:pt>
                <c:pt idx="136">
                  <c:v>5.7440401364192047E-3</c:v>
                </c:pt>
                <c:pt idx="137">
                  <c:v>5.7440401364192047E-3</c:v>
                </c:pt>
                <c:pt idx="138">
                  <c:v>5.7440401364192047E-3</c:v>
                </c:pt>
                <c:pt idx="139">
                  <c:v>5.7440401364192047E-3</c:v>
                </c:pt>
                <c:pt idx="140">
                  <c:v>5.7440401364192047E-3</c:v>
                </c:pt>
                <c:pt idx="141">
                  <c:v>5.7440401364192047E-3</c:v>
                </c:pt>
                <c:pt idx="142">
                  <c:v>5.7440401364192047E-3</c:v>
                </c:pt>
                <c:pt idx="143">
                  <c:v>5.7440401364192047E-3</c:v>
                </c:pt>
                <c:pt idx="144">
                  <c:v>5.7440401364192047E-3</c:v>
                </c:pt>
                <c:pt idx="145">
                  <c:v>5.7440401364192047E-3</c:v>
                </c:pt>
                <c:pt idx="146">
                  <c:v>5.7440401364192047E-3</c:v>
                </c:pt>
                <c:pt idx="147">
                  <c:v>5.7440401364192047E-3</c:v>
                </c:pt>
                <c:pt idx="148">
                  <c:v>5.7440401364192047E-3</c:v>
                </c:pt>
                <c:pt idx="149">
                  <c:v>5.7440401364192047E-3</c:v>
                </c:pt>
                <c:pt idx="150">
                  <c:v>5.7440401364192047E-3</c:v>
                </c:pt>
                <c:pt idx="151">
                  <c:v>5.8280545141184241E-3</c:v>
                </c:pt>
                <c:pt idx="152">
                  <c:v>6.2386025800175889E-3</c:v>
                </c:pt>
                <c:pt idx="153">
                  <c:v>6.7859017415401492E-3</c:v>
                </c:pt>
                <c:pt idx="154">
                  <c:v>7.1772637344798638E-3</c:v>
                </c:pt>
                <c:pt idx="155">
                  <c:v>7.3252908455313619E-3</c:v>
                </c:pt>
                <c:pt idx="156">
                  <c:v>7.3252908455313619E-3</c:v>
                </c:pt>
                <c:pt idx="157">
                  <c:v>7.3252908455313619E-3</c:v>
                </c:pt>
                <c:pt idx="158">
                  <c:v>7.3252908455313619E-3</c:v>
                </c:pt>
                <c:pt idx="159">
                  <c:v>7.3252908455313619E-3</c:v>
                </c:pt>
                <c:pt idx="160">
                  <c:v>7.3252908455313619E-3</c:v>
                </c:pt>
                <c:pt idx="161">
                  <c:v>7.3252908455313619E-3</c:v>
                </c:pt>
                <c:pt idx="162">
                  <c:v>7.3252908455313619E-3</c:v>
                </c:pt>
                <c:pt idx="163">
                  <c:v>7.3252908455313619E-3</c:v>
                </c:pt>
                <c:pt idx="164">
                  <c:v>7.3252908455313619E-3</c:v>
                </c:pt>
                <c:pt idx="165">
                  <c:v>7.3252908455313619E-3</c:v>
                </c:pt>
                <c:pt idx="166">
                  <c:v>7.3252908455313619E-3</c:v>
                </c:pt>
                <c:pt idx="167">
                  <c:v>7.3252908455313619E-3</c:v>
                </c:pt>
                <c:pt idx="168">
                  <c:v>7.3252908455313619E-3</c:v>
                </c:pt>
                <c:pt idx="169">
                  <c:v>7.3252908455313619E-3</c:v>
                </c:pt>
                <c:pt idx="170">
                  <c:v>7.3252908455313619E-3</c:v>
                </c:pt>
                <c:pt idx="171">
                  <c:v>7.4512661105934483E-3</c:v>
                </c:pt>
                <c:pt idx="172">
                  <c:v>7.9288769614054826E-3</c:v>
                </c:pt>
                <c:pt idx="173">
                  <c:v>8.4998351670395166E-3</c:v>
                </c:pt>
                <c:pt idx="174">
                  <c:v>8.8227164824106717E-3</c:v>
                </c:pt>
                <c:pt idx="175">
                  <c:v>8.8548853056576518E-3</c:v>
                </c:pt>
                <c:pt idx="176">
                  <c:v>8.8548853056576518E-3</c:v>
                </c:pt>
                <c:pt idx="177">
                  <c:v>8.8548853056576518E-3</c:v>
                </c:pt>
                <c:pt idx="178">
                  <c:v>8.8548853056576518E-3</c:v>
                </c:pt>
                <c:pt idx="179">
                  <c:v>8.8548853056576518E-3</c:v>
                </c:pt>
                <c:pt idx="180">
                  <c:v>8.8548853056576518E-3</c:v>
                </c:pt>
                <c:pt idx="181">
                  <c:v>8.8548853056576518E-3</c:v>
                </c:pt>
                <c:pt idx="182">
                  <c:v>8.8548853056576518E-3</c:v>
                </c:pt>
                <c:pt idx="183">
                  <c:v>8.9779007338234625E-3</c:v>
                </c:pt>
                <c:pt idx="184">
                  <c:v>9.2142753095783587E-3</c:v>
                </c:pt>
                <c:pt idx="185">
                  <c:v>9.4572843497818613E-3</c:v>
                </c:pt>
                <c:pt idx="186">
                  <c:v>9.6508440962708875E-3</c:v>
                </c:pt>
                <c:pt idx="187">
                  <c:v>9.7823568764613868E-3</c:v>
                </c:pt>
                <c:pt idx="188">
                  <c:v>9.8674502103968838E-3</c:v>
                </c:pt>
                <c:pt idx="189">
                  <c:v>9.9188020050537118E-3</c:v>
                </c:pt>
                <c:pt idx="190">
                  <c:v>9.9414066105215151E-3</c:v>
                </c:pt>
                <c:pt idx="191">
                  <c:v>9.9471142670020871E-3</c:v>
                </c:pt>
                <c:pt idx="192">
                  <c:v>9.9471142670020871E-3</c:v>
                </c:pt>
                <c:pt idx="193">
                  <c:v>9.9471142670020871E-3</c:v>
                </c:pt>
                <c:pt idx="194">
                  <c:v>9.9471142670020871E-3</c:v>
                </c:pt>
                <c:pt idx="195">
                  <c:v>9.9471142670020871E-3</c:v>
                </c:pt>
                <c:pt idx="196">
                  <c:v>9.9471142670020871E-3</c:v>
                </c:pt>
                <c:pt idx="197">
                  <c:v>9.9471142670020871E-3</c:v>
                </c:pt>
                <c:pt idx="198">
                  <c:v>9.9471142670020871E-3</c:v>
                </c:pt>
                <c:pt idx="199">
                  <c:v>9.9471142670020871E-3</c:v>
                </c:pt>
                <c:pt idx="200">
                  <c:v>9.9471142670020871E-3</c:v>
                </c:pt>
                <c:pt idx="201">
                  <c:v>9.9471142670020871E-3</c:v>
                </c:pt>
                <c:pt idx="202">
                  <c:v>9.9471142670020871E-3</c:v>
                </c:pt>
                <c:pt idx="203">
                  <c:v>9.9471142670020871E-3</c:v>
                </c:pt>
                <c:pt idx="204">
                  <c:v>9.9471142670020871E-3</c:v>
                </c:pt>
                <c:pt idx="205">
                  <c:v>9.9471142670020871E-3</c:v>
                </c:pt>
                <c:pt idx="206">
                  <c:v>9.9471142670020871E-3</c:v>
                </c:pt>
                <c:pt idx="207">
                  <c:v>9.9471142670020871E-3</c:v>
                </c:pt>
                <c:pt idx="208">
                  <c:v>9.9471142670020871E-3</c:v>
                </c:pt>
                <c:pt idx="209">
                  <c:v>9.9471142670020871E-3</c:v>
                </c:pt>
                <c:pt idx="210">
                  <c:v>9.9471142670020871E-3</c:v>
                </c:pt>
                <c:pt idx="211">
                  <c:v>9.9471142670020871E-3</c:v>
                </c:pt>
                <c:pt idx="212">
                  <c:v>9.9471142670020871E-3</c:v>
                </c:pt>
                <c:pt idx="213">
                  <c:v>9.9471142670020871E-3</c:v>
                </c:pt>
                <c:pt idx="214">
                  <c:v>9.9471142670020871E-3</c:v>
                </c:pt>
                <c:pt idx="215">
                  <c:v>9.9471142670020871E-3</c:v>
                </c:pt>
                <c:pt idx="216">
                  <c:v>9.9471142670020871E-3</c:v>
                </c:pt>
                <c:pt idx="217">
                  <c:v>9.9471142670020871E-3</c:v>
                </c:pt>
                <c:pt idx="218">
                  <c:v>9.9471142670020871E-3</c:v>
                </c:pt>
                <c:pt idx="219">
                  <c:v>9.9471142670020871E-3</c:v>
                </c:pt>
                <c:pt idx="220">
                  <c:v>9.9471142670020871E-3</c:v>
                </c:pt>
                <c:pt idx="221">
                  <c:v>9.9471142670020871E-3</c:v>
                </c:pt>
                <c:pt idx="222">
                  <c:v>9.9471142670020871E-3</c:v>
                </c:pt>
                <c:pt idx="223">
                  <c:v>9.9471142670020871E-3</c:v>
                </c:pt>
                <c:pt idx="224">
                  <c:v>9.9471142670020871E-3</c:v>
                </c:pt>
                <c:pt idx="225">
                  <c:v>9.9471142670020871E-3</c:v>
                </c:pt>
                <c:pt idx="226">
                  <c:v>9.9471142670020871E-3</c:v>
                </c:pt>
                <c:pt idx="227">
                  <c:v>9.9471142670020871E-3</c:v>
                </c:pt>
                <c:pt idx="228">
                  <c:v>9.9471142670020871E-3</c:v>
                </c:pt>
                <c:pt idx="229">
                  <c:v>9.9471142670020871E-3</c:v>
                </c:pt>
                <c:pt idx="230">
                  <c:v>9.9471142670020871E-3</c:v>
                </c:pt>
                <c:pt idx="231">
                  <c:v>9.9471142670020871E-3</c:v>
                </c:pt>
                <c:pt idx="232">
                  <c:v>9.9471142670020871E-3</c:v>
                </c:pt>
                <c:pt idx="233">
                  <c:v>1.0136276463084563E-2</c:v>
                </c:pt>
                <c:pt idx="234">
                  <c:v>1.0418014713280519E-2</c:v>
                </c:pt>
                <c:pt idx="235">
                  <c:v>1.0578310894202206E-2</c:v>
                </c:pt>
                <c:pt idx="236">
                  <c:v>1.0578310894202206E-2</c:v>
                </c:pt>
                <c:pt idx="237">
                  <c:v>1.0578310894202206E-2</c:v>
                </c:pt>
                <c:pt idx="238">
                  <c:v>1.0626762778125355E-2</c:v>
                </c:pt>
                <c:pt idx="239">
                  <c:v>1.0922467234810579E-2</c:v>
                </c:pt>
                <c:pt idx="240">
                  <c:v>1.1375440955878266E-2</c:v>
                </c:pt>
                <c:pt idx="241">
                  <c:v>1.1734402800826141E-2</c:v>
                </c:pt>
                <c:pt idx="242">
                  <c:v>1.2046056235207214E-2</c:v>
                </c:pt>
                <c:pt idx="243">
                  <c:v>1.2385540884395297E-2</c:v>
                </c:pt>
                <c:pt idx="244">
                  <c:v>1.268695775383894E-2</c:v>
                </c:pt>
                <c:pt idx="245">
                  <c:v>1.3055776372437608E-2</c:v>
                </c:pt>
                <c:pt idx="246">
                  <c:v>1.3525096086550406E-2</c:v>
                </c:pt>
                <c:pt idx="247">
                  <c:v>1.3905790913840128E-2</c:v>
                </c:pt>
                <c:pt idx="248">
                  <c:v>1.4077523564731421E-2</c:v>
                </c:pt>
                <c:pt idx="249">
                  <c:v>1.4094844001358965E-2</c:v>
                </c:pt>
                <c:pt idx="250">
                  <c:v>1.4094844001358965E-2</c:v>
                </c:pt>
                <c:pt idx="251">
                  <c:v>1.4123026486066104E-2</c:v>
                </c:pt>
                <c:pt idx="252">
                  <c:v>1.413415994107254E-2</c:v>
                </c:pt>
                <c:pt idx="253">
                  <c:v>1.413415994107254E-2</c:v>
                </c:pt>
                <c:pt idx="254">
                  <c:v>1.413415994107254E-2</c:v>
                </c:pt>
                <c:pt idx="255">
                  <c:v>1.4165243765987571E-2</c:v>
                </c:pt>
                <c:pt idx="256">
                  <c:v>1.4230224032866621E-2</c:v>
                </c:pt>
                <c:pt idx="257">
                  <c:v>1.4230224032866621E-2</c:v>
                </c:pt>
                <c:pt idx="258">
                  <c:v>1.4230224032866621E-2</c:v>
                </c:pt>
                <c:pt idx="259">
                  <c:v>1.4230224032866621E-2</c:v>
                </c:pt>
                <c:pt idx="260">
                  <c:v>1.4230224032866621E-2</c:v>
                </c:pt>
                <c:pt idx="261">
                  <c:v>1.4230224032866621E-2</c:v>
                </c:pt>
                <c:pt idx="262">
                  <c:v>1.4230224032866621E-2</c:v>
                </c:pt>
                <c:pt idx="263">
                  <c:v>1.4230224032866621E-2</c:v>
                </c:pt>
                <c:pt idx="264">
                  <c:v>1.4230224032866621E-2</c:v>
                </c:pt>
                <c:pt idx="265">
                  <c:v>1.4230224032866621E-2</c:v>
                </c:pt>
                <c:pt idx="266">
                  <c:v>1.4230224032866621E-2</c:v>
                </c:pt>
                <c:pt idx="267">
                  <c:v>1.4230224032866621E-2</c:v>
                </c:pt>
                <c:pt idx="268">
                  <c:v>1.4230224032866621E-2</c:v>
                </c:pt>
                <c:pt idx="269">
                  <c:v>1.4230224032866621E-2</c:v>
                </c:pt>
                <c:pt idx="270">
                  <c:v>1.4230224032866621E-2</c:v>
                </c:pt>
                <c:pt idx="271">
                  <c:v>1.4230224032866621E-2</c:v>
                </c:pt>
                <c:pt idx="272">
                  <c:v>1.4230224032866621E-2</c:v>
                </c:pt>
                <c:pt idx="273">
                  <c:v>1.4231941272284254E-2</c:v>
                </c:pt>
                <c:pt idx="274">
                  <c:v>1.4566520807368651E-2</c:v>
                </c:pt>
                <c:pt idx="275">
                  <c:v>1.5027249696444998E-2</c:v>
                </c:pt>
                <c:pt idx="276">
                  <c:v>1.553893430524789E-2</c:v>
                </c:pt>
                <c:pt idx="277">
                  <c:v>1.60778152250836E-2</c:v>
                </c:pt>
                <c:pt idx="278">
                  <c:v>1.6727528287114834E-2</c:v>
                </c:pt>
                <c:pt idx="279">
                  <c:v>1.7313163573618933E-2</c:v>
                </c:pt>
                <c:pt idx="280">
                  <c:v>1.7547320241685822E-2</c:v>
                </c:pt>
                <c:pt idx="281">
                  <c:v>1.7547320241685822E-2</c:v>
                </c:pt>
                <c:pt idx="282">
                  <c:v>1.7547320241685822E-2</c:v>
                </c:pt>
                <c:pt idx="283">
                  <c:v>1.7547320241685822E-2</c:v>
                </c:pt>
                <c:pt idx="284">
                  <c:v>1.7547320241685822E-2</c:v>
                </c:pt>
                <c:pt idx="285">
                  <c:v>1.7547320241685822E-2</c:v>
                </c:pt>
                <c:pt idx="286">
                  <c:v>1.7547320241685822E-2</c:v>
                </c:pt>
                <c:pt idx="287">
                  <c:v>1.7547320241685822E-2</c:v>
                </c:pt>
                <c:pt idx="288">
                  <c:v>1.7547320241685822E-2</c:v>
                </c:pt>
                <c:pt idx="289">
                  <c:v>1.7547320241685822E-2</c:v>
                </c:pt>
                <c:pt idx="290">
                  <c:v>1.7547320241685822E-2</c:v>
                </c:pt>
                <c:pt idx="291">
                  <c:v>1.7547320241685822E-2</c:v>
                </c:pt>
                <c:pt idx="292">
                  <c:v>1.7547320241685822E-2</c:v>
                </c:pt>
                <c:pt idx="293">
                  <c:v>1.7547320241685822E-2</c:v>
                </c:pt>
                <c:pt idx="294">
                  <c:v>1.7547320241685822E-2</c:v>
                </c:pt>
                <c:pt idx="295">
                  <c:v>1.7547320241685822E-2</c:v>
                </c:pt>
                <c:pt idx="296">
                  <c:v>1.7547320241685822E-2</c:v>
                </c:pt>
                <c:pt idx="297">
                  <c:v>1.7547320241685822E-2</c:v>
                </c:pt>
                <c:pt idx="298">
                  <c:v>1.7547320241685822E-2</c:v>
                </c:pt>
                <c:pt idx="299">
                  <c:v>1.7547320241685822E-2</c:v>
                </c:pt>
                <c:pt idx="300">
                  <c:v>1.7547320241685822E-2</c:v>
                </c:pt>
                <c:pt idx="301">
                  <c:v>1.7547320241685822E-2</c:v>
                </c:pt>
                <c:pt idx="302">
                  <c:v>1.7547320241685822E-2</c:v>
                </c:pt>
                <c:pt idx="303">
                  <c:v>1.7547320241685822E-2</c:v>
                </c:pt>
                <c:pt idx="304">
                  <c:v>1.7628145945605873E-2</c:v>
                </c:pt>
                <c:pt idx="305">
                  <c:v>1.7772736596550962E-2</c:v>
                </c:pt>
                <c:pt idx="306">
                  <c:v>1.7855411941423167E-2</c:v>
                </c:pt>
                <c:pt idx="307">
                  <c:v>1.7855411941423167E-2</c:v>
                </c:pt>
                <c:pt idx="308">
                  <c:v>1.7855411941423167E-2</c:v>
                </c:pt>
                <c:pt idx="309">
                  <c:v>1.7855411941423167E-2</c:v>
                </c:pt>
                <c:pt idx="310">
                  <c:v>1.7855411941423167E-2</c:v>
                </c:pt>
                <c:pt idx="311">
                  <c:v>1.7855411941423167E-2</c:v>
                </c:pt>
                <c:pt idx="312">
                  <c:v>1.7860402336583682E-2</c:v>
                </c:pt>
                <c:pt idx="313">
                  <c:v>1.7943090564608733E-2</c:v>
                </c:pt>
                <c:pt idx="314">
                  <c:v>1.8077240686862481E-2</c:v>
                </c:pt>
                <c:pt idx="315">
                  <c:v>1.8208019754846337E-2</c:v>
                </c:pt>
                <c:pt idx="316">
                  <c:v>1.8306912904568408E-2</c:v>
                </c:pt>
                <c:pt idx="317">
                  <c:v>1.8431210628522342E-2</c:v>
                </c:pt>
                <c:pt idx="318">
                  <c:v>1.861171069927104E-2</c:v>
                </c:pt>
                <c:pt idx="319">
                  <c:v>1.8798553143623629E-2</c:v>
                </c:pt>
                <c:pt idx="320">
                  <c:v>1.8861229802711859E-2</c:v>
                </c:pt>
                <c:pt idx="321">
                  <c:v>1.8861229802711859E-2</c:v>
                </c:pt>
                <c:pt idx="322">
                  <c:v>1.8861229802711859E-2</c:v>
                </c:pt>
                <c:pt idx="323">
                  <c:v>1.8861229802711859E-2</c:v>
                </c:pt>
                <c:pt idx="324">
                  <c:v>1.8861229802711859E-2</c:v>
                </c:pt>
                <c:pt idx="325">
                  <c:v>1.8861229802711859E-2</c:v>
                </c:pt>
                <c:pt idx="326">
                  <c:v>1.8861229802711859E-2</c:v>
                </c:pt>
                <c:pt idx="327">
                  <c:v>1.8861229802711859E-2</c:v>
                </c:pt>
                <c:pt idx="328">
                  <c:v>1.8966531009674069E-2</c:v>
                </c:pt>
                <c:pt idx="329">
                  <c:v>1.9221015490839006E-2</c:v>
                </c:pt>
                <c:pt idx="330">
                  <c:v>1.9328191977361717E-2</c:v>
                </c:pt>
                <c:pt idx="331">
                  <c:v>1.9328191977361717E-2</c:v>
                </c:pt>
                <c:pt idx="332">
                  <c:v>1.9328191977361717E-2</c:v>
                </c:pt>
                <c:pt idx="333">
                  <c:v>1.9328191977361717E-2</c:v>
                </c:pt>
                <c:pt idx="334">
                  <c:v>1.9328191977361717E-2</c:v>
                </c:pt>
                <c:pt idx="335">
                  <c:v>1.9328191977361717E-2</c:v>
                </c:pt>
                <c:pt idx="336">
                  <c:v>1.9328191977361717E-2</c:v>
                </c:pt>
                <c:pt idx="337">
                  <c:v>1.9328191977361717E-2</c:v>
                </c:pt>
                <c:pt idx="338">
                  <c:v>1.9328191977361717E-2</c:v>
                </c:pt>
                <c:pt idx="339">
                  <c:v>1.9328191977361717E-2</c:v>
                </c:pt>
                <c:pt idx="340">
                  <c:v>1.9328191977361717E-2</c:v>
                </c:pt>
                <c:pt idx="341">
                  <c:v>1.9328191977361717E-2</c:v>
                </c:pt>
                <c:pt idx="342">
                  <c:v>1.9328191977361717E-2</c:v>
                </c:pt>
                <c:pt idx="343">
                  <c:v>1.9328191977361717E-2</c:v>
                </c:pt>
                <c:pt idx="344">
                  <c:v>1.9328191977361717E-2</c:v>
                </c:pt>
                <c:pt idx="345">
                  <c:v>1.9328191977361717E-2</c:v>
                </c:pt>
                <c:pt idx="346">
                  <c:v>1.9328191977361717E-2</c:v>
                </c:pt>
                <c:pt idx="347">
                  <c:v>1.9328191977361717E-2</c:v>
                </c:pt>
                <c:pt idx="348">
                  <c:v>1.9328191977361717E-2</c:v>
                </c:pt>
                <c:pt idx="349">
                  <c:v>1.9328191977361717E-2</c:v>
                </c:pt>
                <c:pt idx="350">
                  <c:v>1.9328191977361717E-2</c:v>
                </c:pt>
                <c:pt idx="351">
                  <c:v>1.9328191977361717E-2</c:v>
                </c:pt>
                <c:pt idx="352">
                  <c:v>1.9328191977361717E-2</c:v>
                </c:pt>
                <c:pt idx="353">
                  <c:v>1.9328191977361717E-2</c:v>
                </c:pt>
                <c:pt idx="354">
                  <c:v>1.9328191977361717E-2</c:v>
                </c:pt>
                <c:pt idx="355">
                  <c:v>1.9328191977361717E-2</c:v>
                </c:pt>
                <c:pt idx="356">
                  <c:v>1.9328191977361717E-2</c:v>
                </c:pt>
                <c:pt idx="357">
                  <c:v>1.9328191977361717E-2</c:v>
                </c:pt>
                <c:pt idx="358">
                  <c:v>1.9328191977361717E-2</c:v>
                </c:pt>
                <c:pt idx="359">
                  <c:v>1.9438728431813077E-2</c:v>
                </c:pt>
                <c:pt idx="360">
                  <c:v>1.9593742618846145E-2</c:v>
                </c:pt>
                <c:pt idx="361">
                  <c:v>1.9698664030990416E-2</c:v>
                </c:pt>
                <c:pt idx="362">
                  <c:v>1.9735196807123972E-2</c:v>
                </c:pt>
                <c:pt idx="363">
                  <c:v>1.9735196807123972E-2</c:v>
                </c:pt>
                <c:pt idx="364">
                  <c:v>1.9735196807123972E-2</c:v>
                </c:pt>
                <c:pt idx="365">
                  <c:v>1.9735196807123972E-2</c:v>
                </c:pt>
                <c:pt idx="366">
                  <c:v>1.9735196807123972E-2</c:v>
                </c:pt>
                <c:pt idx="367">
                  <c:v>1.9735196807123972E-2</c:v>
                </c:pt>
                <c:pt idx="368">
                  <c:v>1.9735196807123972E-2</c:v>
                </c:pt>
                <c:pt idx="369">
                  <c:v>1.9735196807123972E-2</c:v>
                </c:pt>
                <c:pt idx="370">
                  <c:v>1.9735196807123972E-2</c:v>
                </c:pt>
                <c:pt idx="371">
                  <c:v>1.9735196807123972E-2</c:v>
                </c:pt>
                <c:pt idx="372">
                  <c:v>1.9849269458910152E-2</c:v>
                </c:pt>
                <c:pt idx="373">
                  <c:v>2.0131698313398557E-2</c:v>
                </c:pt>
                <c:pt idx="374">
                  <c:v>2.0409026762651074E-2</c:v>
                </c:pt>
                <c:pt idx="375">
                  <c:v>2.0589836637141982E-2</c:v>
                </c:pt>
                <c:pt idx="376">
                  <c:v>2.0684686540374513E-2</c:v>
                </c:pt>
                <c:pt idx="377">
                  <c:v>2.0730826054266332E-2</c:v>
                </c:pt>
                <c:pt idx="378">
                  <c:v>2.075063096881934E-2</c:v>
                </c:pt>
                <c:pt idx="379">
                  <c:v>2.0756940435181521E-2</c:v>
                </c:pt>
                <c:pt idx="380">
                  <c:v>2.0766844169492885E-2</c:v>
                </c:pt>
                <c:pt idx="381">
                  <c:v>2.0782354697196703E-2</c:v>
                </c:pt>
                <c:pt idx="382">
                  <c:v>2.0796275050539961E-2</c:v>
                </c:pt>
                <c:pt idx="383">
                  <c:v>2.0808953075929889E-2</c:v>
                </c:pt>
                <c:pt idx="384">
                  <c:v>2.0818177948852715E-2</c:v>
                </c:pt>
                <c:pt idx="385">
                  <c:v>2.082048829468796E-2</c:v>
                </c:pt>
                <c:pt idx="386">
                  <c:v>2.082048829468796E-2</c:v>
                </c:pt>
                <c:pt idx="387">
                  <c:v>2.082048829468796E-2</c:v>
                </c:pt>
                <c:pt idx="388">
                  <c:v>2.082048829468796E-2</c:v>
                </c:pt>
                <c:pt idx="389">
                  <c:v>2.082048829468796E-2</c:v>
                </c:pt>
                <c:pt idx="390">
                  <c:v>2.082048829468796E-2</c:v>
                </c:pt>
                <c:pt idx="391">
                  <c:v>2.082048829468796E-2</c:v>
                </c:pt>
                <c:pt idx="392">
                  <c:v>2.082048829468796E-2</c:v>
                </c:pt>
                <c:pt idx="393">
                  <c:v>2.082048829468796E-2</c:v>
                </c:pt>
                <c:pt idx="394">
                  <c:v>2.082048829468796E-2</c:v>
                </c:pt>
                <c:pt idx="395">
                  <c:v>2.082048829468796E-2</c:v>
                </c:pt>
                <c:pt idx="396">
                  <c:v>2.082048829468796E-2</c:v>
                </c:pt>
                <c:pt idx="397">
                  <c:v>2.082048829468796E-2</c:v>
                </c:pt>
                <c:pt idx="398">
                  <c:v>2.082048829468796E-2</c:v>
                </c:pt>
                <c:pt idx="399">
                  <c:v>2.082048829468796E-2</c:v>
                </c:pt>
                <c:pt idx="400">
                  <c:v>2.082048829468796E-2</c:v>
                </c:pt>
                <c:pt idx="401">
                  <c:v>2.082048829468796E-2</c:v>
                </c:pt>
                <c:pt idx="402">
                  <c:v>2.0874097458752256E-2</c:v>
                </c:pt>
                <c:pt idx="403">
                  <c:v>2.0992882462010764E-2</c:v>
                </c:pt>
                <c:pt idx="404">
                  <c:v>2.1091603288417575E-2</c:v>
                </c:pt>
                <c:pt idx="405">
                  <c:v>2.1173026226476245E-2</c:v>
                </c:pt>
                <c:pt idx="406">
                  <c:v>2.1265365217942339E-2</c:v>
                </c:pt>
                <c:pt idx="407">
                  <c:v>2.1359837658799521E-2</c:v>
                </c:pt>
                <c:pt idx="408">
                  <c:v>2.1418862164017741E-2</c:v>
                </c:pt>
                <c:pt idx="409">
                  <c:v>2.1418862164017741E-2</c:v>
                </c:pt>
                <c:pt idx="410">
                  <c:v>2.1418862164017741E-2</c:v>
                </c:pt>
                <c:pt idx="411">
                  <c:v>2.1418862164017741E-2</c:v>
                </c:pt>
                <c:pt idx="412">
                  <c:v>2.1418862164017741E-2</c:v>
                </c:pt>
                <c:pt idx="413">
                  <c:v>2.1418862164017741E-2</c:v>
                </c:pt>
                <c:pt idx="414">
                  <c:v>2.1418862164017741E-2</c:v>
                </c:pt>
                <c:pt idx="415">
                  <c:v>2.1418862164017741E-2</c:v>
                </c:pt>
                <c:pt idx="416">
                  <c:v>2.1418862164017741E-2</c:v>
                </c:pt>
                <c:pt idx="417">
                  <c:v>2.1418862164017741E-2</c:v>
                </c:pt>
                <c:pt idx="418">
                  <c:v>2.1418862164017741E-2</c:v>
                </c:pt>
                <c:pt idx="419">
                  <c:v>2.14191709501532E-2</c:v>
                </c:pt>
                <c:pt idx="420">
                  <c:v>2.1455622266496222E-2</c:v>
                </c:pt>
                <c:pt idx="421">
                  <c:v>2.1455622266496222E-2</c:v>
                </c:pt>
                <c:pt idx="422">
                  <c:v>2.1455622266496222E-2</c:v>
                </c:pt>
                <c:pt idx="423">
                  <c:v>2.1455622266496222E-2</c:v>
                </c:pt>
                <c:pt idx="424">
                  <c:v>2.1455622266496222E-2</c:v>
                </c:pt>
                <c:pt idx="425">
                  <c:v>2.1455622266496222E-2</c:v>
                </c:pt>
                <c:pt idx="426">
                  <c:v>2.1455622266496222E-2</c:v>
                </c:pt>
                <c:pt idx="427">
                  <c:v>2.1455622266496222E-2</c:v>
                </c:pt>
                <c:pt idx="428">
                  <c:v>2.1455622266496222E-2</c:v>
                </c:pt>
                <c:pt idx="429">
                  <c:v>2.1455622266496222E-2</c:v>
                </c:pt>
                <c:pt idx="430">
                  <c:v>2.1455622266496222E-2</c:v>
                </c:pt>
                <c:pt idx="431">
                  <c:v>2.1455622266496222E-2</c:v>
                </c:pt>
                <c:pt idx="432">
                  <c:v>2.1455622266496222E-2</c:v>
                </c:pt>
                <c:pt idx="433">
                  <c:v>2.1455622266496222E-2</c:v>
                </c:pt>
                <c:pt idx="434">
                  <c:v>2.1455622266496222E-2</c:v>
                </c:pt>
                <c:pt idx="435">
                  <c:v>2.1479613308241972E-2</c:v>
                </c:pt>
                <c:pt idx="436">
                  <c:v>2.1673122975126455E-2</c:v>
                </c:pt>
                <c:pt idx="437">
                  <c:v>2.2030251223613205E-2</c:v>
                </c:pt>
                <c:pt idx="438">
                  <c:v>2.2493785257552277E-2</c:v>
                </c:pt>
                <c:pt idx="439">
                  <c:v>2.2947247897628902E-2</c:v>
                </c:pt>
                <c:pt idx="440">
                  <c:v>2.3285010693531696E-2</c:v>
                </c:pt>
                <c:pt idx="441">
                  <c:v>2.3455980492618905E-2</c:v>
                </c:pt>
                <c:pt idx="442">
                  <c:v>2.3510781668894375E-2</c:v>
                </c:pt>
                <c:pt idx="443">
                  <c:v>2.3519008116379556E-2</c:v>
                </c:pt>
                <c:pt idx="444">
                  <c:v>2.3519008116379556E-2</c:v>
                </c:pt>
                <c:pt idx="445">
                  <c:v>2.3519008116379556E-2</c:v>
                </c:pt>
                <c:pt idx="446">
                  <c:v>2.3519008116379556E-2</c:v>
                </c:pt>
                <c:pt idx="447">
                  <c:v>2.3519008116379556E-2</c:v>
                </c:pt>
                <c:pt idx="448">
                  <c:v>2.3519008116379556E-2</c:v>
                </c:pt>
                <c:pt idx="449">
                  <c:v>2.3519008116379556E-2</c:v>
                </c:pt>
                <c:pt idx="450">
                  <c:v>2.3519008116379556E-2</c:v>
                </c:pt>
                <c:pt idx="451">
                  <c:v>2.3519008116379556E-2</c:v>
                </c:pt>
                <c:pt idx="452">
                  <c:v>2.3519008116379556E-2</c:v>
                </c:pt>
                <c:pt idx="453">
                  <c:v>2.3519008116379556E-2</c:v>
                </c:pt>
                <c:pt idx="454">
                  <c:v>2.3519008116379556E-2</c:v>
                </c:pt>
                <c:pt idx="455">
                  <c:v>2.3519008116379556E-2</c:v>
                </c:pt>
                <c:pt idx="456">
                  <c:v>2.3519008116379556E-2</c:v>
                </c:pt>
                <c:pt idx="457">
                  <c:v>2.3519008116379556E-2</c:v>
                </c:pt>
                <c:pt idx="458">
                  <c:v>2.3519008116379556E-2</c:v>
                </c:pt>
                <c:pt idx="459">
                  <c:v>2.3519008116379556E-2</c:v>
                </c:pt>
                <c:pt idx="460">
                  <c:v>2.3519008116379556E-2</c:v>
                </c:pt>
                <c:pt idx="461">
                  <c:v>2.3519008116379556E-2</c:v>
                </c:pt>
                <c:pt idx="462">
                  <c:v>2.3519008116379556E-2</c:v>
                </c:pt>
                <c:pt idx="463">
                  <c:v>2.3519008116379556E-2</c:v>
                </c:pt>
                <c:pt idx="464">
                  <c:v>2.3519008116379556E-2</c:v>
                </c:pt>
                <c:pt idx="465">
                  <c:v>2.3519008116379556E-2</c:v>
                </c:pt>
                <c:pt idx="466">
                  <c:v>2.3519008116379556E-2</c:v>
                </c:pt>
                <c:pt idx="467">
                  <c:v>2.3519008116379556E-2</c:v>
                </c:pt>
                <c:pt idx="468">
                  <c:v>2.3519008116379556E-2</c:v>
                </c:pt>
                <c:pt idx="469">
                  <c:v>2.3519008116379556E-2</c:v>
                </c:pt>
                <c:pt idx="470">
                  <c:v>2.3519008116379556E-2</c:v>
                </c:pt>
                <c:pt idx="471">
                  <c:v>2.3519008116379556E-2</c:v>
                </c:pt>
                <c:pt idx="472">
                  <c:v>2.3519008116379556E-2</c:v>
                </c:pt>
                <c:pt idx="473">
                  <c:v>2.3519008116379556E-2</c:v>
                </c:pt>
                <c:pt idx="474">
                  <c:v>2.3519008116379556E-2</c:v>
                </c:pt>
                <c:pt idx="475">
                  <c:v>2.3519008116379556E-2</c:v>
                </c:pt>
                <c:pt idx="476">
                  <c:v>2.3519008116379556E-2</c:v>
                </c:pt>
                <c:pt idx="477">
                  <c:v>2.3519008116379556E-2</c:v>
                </c:pt>
                <c:pt idx="478">
                  <c:v>2.3519008116379556E-2</c:v>
                </c:pt>
                <c:pt idx="479">
                  <c:v>2.3519008116379556E-2</c:v>
                </c:pt>
                <c:pt idx="480">
                  <c:v>2.3519008116379556E-2</c:v>
                </c:pt>
                <c:pt idx="481">
                  <c:v>2.3519008116379556E-2</c:v>
                </c:pt>
                <c:pt idx="482">
                  <c:v>2.3519008116379556E-2</c:v>
                </c:pt>
                <c:pt idx="483">
                  <c:v>2.3519008116379556E-2</c:v>
                </c:pt>
                <c:pt idx="484">
                  <c:v>2.3519008116379556E-2</c:v>
                </c:pt>
                <c:pt idx="485">
                  <c:v>2.3519008116379556E-2</c:v>
                </c:pt>
                <c:pt idx="486">
                  <c:v>2.3519008116379556E-2</c:v>
                </c:pt>
                <c:pt idx="487">
                  <c:v>2.3519008116379556E-2</c:v>
                </c:pt>
                <c:pt idx="488">
                  <c:v>2.3519008116379556E-2</c:v>
                </c:pt>
                <c:pt idx="489">
                  <c:v>2.3519008116379556E-2</c:v>
                </c:pt>
                <c:pt idx="490">
                  <c:v>2.3519008116379556E-2</c:v>
                </c:pt>
                <c:pt idx="491">
                  <c:v>2.3519008116379556E-2</c:v>
                </c:pt>
                <c:pt idx="492">
                  <c:v>2.3519008116379556E-2</c:v>
                </c:pt>
                <c:pt idx="493">
                  <c:v>2.3519008116379556E-2</c:v>
                </c:pt>
                <c:pt idx="494">
                  <c:v>2.3519008116379556E-2</c:v>
                </c:pt>
                <c:pt idx="495">
                  <c:v>2.3519008116379556E-2</c:v>
                </c:pt>
                <c:pt idx="496">
                  <c:v>2.3519008116379556E-2</c:v>
                </c:pt>
                <c:pt idx="497">
                  <c:v>2.3519008116379556E-2</c:v>
                </c:pt>
                <c:pt idx="498">
                  <c:v>2.3519008116379556E-2</c:v>
                </c:pt>
                <c:pt idx="499">
                  <c:v>2.3519008116379556E-2</c:v>
                </c:pt>
                <c:pt idx="500">
                  <c:v>2.3519008116379556E-2</c:v>
                </c:pt>
                <c:pt idx="501">
                  <c:v>2.3519008116379556E-2</c:v>
                </c:pt>
                <c:pt idx="502">
                  <c:v>2.3519008116379556E-2</c:v>
                </c:pt>
                <c:pt idx="503">
                  <c:v>2.3519008116379556E-2</c:v>
                </c:pt>
                <c:pt idx="504">
                  <c:v>2.3519008116379556E-2</c:v>
                </c:pt>
                <c:pt idx="505">
                  <c:v>2.3519008116379556E-2</c:v>
                </c:pt>
                <c:pt idx="506">
                  <c:v>2.3519008116379556E-2</c:v>
                </c:pt>
                <c:pt idx="507">
                  <c:v>2.3519008116379556E-2</c:v>
                </c:pt>
                <c:pt idx="508">
                  <c:v>2.3519008116379556E-2</c:v>
                </c:pt>
                <c:pt idx="509">
                  <c:v>2.3519008116379556E-2</c:v>
                </c:pt>
                <c:pt idx="510">
                  <c:v>2.3519008116379556E-2</c:v>
                </c:pt>
                <c:pt idx="511">
                  <c:v>2.3519008116379556E-2</c:v>
                </c:pt>
                <c:pt idx="512">
                  <c:v>2.3519008116379556E-2</c:v>
                </c:pt>
                <c:pt idx="513">
                  <c:v>2.3519008116379556E-2</c:v>
                </c:pt>
                <c:pt idx="514">
                  <c:v>2.3519008116379556E-2</c:v>
                </c:pt>
                <c:pt idx="515">
                  <c:v>2.3519008116379556E-2</c:v>
                </c:pt>
                <c:pt idx="516">
                  <c:v>2.3519008116379556E-2</c:v>
                </c:pt>
                <c:pt idx="517">
                  <c:v>2.3519008116379556E-2</c:v>
                </c:pt>
                <c:pt idx="518">
                  <c:v>2.3519008116379556E-2</c:v>
                </c:pt>
                <c:pt idx="519">
                  <c:v>2.3519008116379556E-2</c:v>
                </c:pt>
                <c:pt idx="520">
                  <c:v>2.3524093220867959E-2</c:v>
                </c:pt>
                <c:pt idx="521">
                  <c:v>2.3558873523086426E-2</c:v>
                </c:pt>
                <c:pt idx="522">
                  <c:v>2.3614549274966107E-2</c:v>
                </c:pt>
                <c:pt idx="523">
                  <c:v>2.3728587480279055E-2</c:v>
                </c:pt>
                <c:pt idx="524">
                  <c:v>2.3927353262927754E-2</c:v>
                </c:pt>
                <c:pt idx="525">
                  <c:v>2.4149604786530658E-2</c:v>
                </c:pt>
                <c:pt idx="526">
                  <c:v>2.4291973085623305E-2</c:v>
                </c:pt>
                <c:pt idx="527">
                  <c:v>2.4340395102251913E-2</c:v>
                </c:pt>
                <c:pt idx="528">
                  <c:v>2.4349575863589747E-2</c:v>
                </c:pt>
                <c:pt idx="529">
                  <c:v>2.4351274731905122E-2</c:v>
                </c:pt>
                <c:pt idx="530">
                  <c:v>2.4351274731905122E-2</c:v>
                </c:pt>
                <c:pt idx="531">
                  <c:v>2.4351274731905122E-2</c:v>
                </c:pt>
                <c:pt idx="532">
                  <c:v>2.4351274731905122E-2</c:v>
                </c:pt>
                <c:pt idx="533">
                  <c:v>2.4351274731905122E-2</c:v>
                </c:pt>
                <c:pt idx="534">
                  <c:v>2.4351274731905122E-2</c:v>
                </c:pt>
                <c:pt idx="535">
                  <c:v>2.4351274731905122E-2</c:v>
                </c:pt>
                <c:pt idx="536">
                  <c:v>2.4351274731905122E-2</c:v>
                </c:pt>
                <c:pt idx="537">
                  <c:v>2.4351274731905122E-2</c:v>
                </c:pt>
                <c:pt idx="538">
                  <c:v>2.4351274731905122E-2</c:v>
                </c:pt>
                <c:pt idx="539">
                  <c:v>2.4351274731905122E-2</c:v>
                </c:pt>
                <c:pt idx="540">
                  <c:v>2.4351274731905122E-2</c:v>
                </c:pt>
                <c:pt idx="541">
                  <c:v>2.4351274731905122E-2</c:v>
                </c:pt>
                <c:pt idx="542">
                  <c:v>2.4351274731905122E-2</c:v>
                </c:pt>
                <c:pt idx="543">
                  <c:v>2.4351274731905122E-2</c:v>
                </c:pt>
                <c:pt idx="544">
                  <c:v>2.4382593957293811E-2</c:v>
                </c:pt>
                <c:pt idx="545">
                  <c:v>2.4509865994016659E-2</c:v>
                </c:pt>
                <c:pt idx="546">
                  <c:v>2.4643283766684138E-2</c:v>
                </c:pt>
                <c:pt idx="547">
                  <c:v>2.4718668190425241E-2</c:v>
                </c:pt>
                <c:pt idx="548">
                  <c:v>2.4754451175775075E-2</c:v>
                </c:pt>
                <c:pt idx="549">
                  <c:v>2.4769824694787636E-2</c:v>
                </c:pt>
                <c:pt idx="550">
                  <c:v>2.4775731143040873E-2</c:v>
                </c:pt>
                <c:pt idx="551">
                  <c:v>2.4775731143040873E-2</c:v>
                </c:pt>
                <c:pt idx="552">
                  <c:v>2.4775731143040873E-2</c:v>
                </c:pt>
                <c:pt idx="553">
                  <c:v>2.4775731143040873E-2</c:v>
                </c:pt>
                <c:pt idx="554">
                  <c:v>2.4775731143040873E-2</c:v>
                </c:pt>
                <c:pt idx="555">
                  <c:v>2.4775731143040873E-2</c:v>
                </c:pt>
                <c:pt idx="556">
                  <c:v>2.4775731143040873E-2</c:v>
                </c:pt>
                <c:pt idx="557">
                  <c:v>2.4775731143040873E-2</c:v>
                </c:pt>
                <c:pt idx="558">
                  <c:v>2.4775731143040873E-2</c:v>
                </c:pt>
                <c:pt idx="559">
                  <c:v>2.4775731143040873E-2</c:v>
                </c:pt>
                <c:pt idx="560">
                  <c:v>2.4775731143040873E-2</c:v>
                </c:pt>
                <c:pt idx="561">
                  <c:v>2.4775731143040873E-2</c:v>
                </c:pt>
                <c:pt idx="562">
                  <c:v>2.4775731143040873E-2</c:v>
                </c:pt>
                <c:pt idx="563">
                  <c:v>2.4781661917231388E-2</c:v>
                </c:pt>
                <c:pt idx="564">
                  <c:v>2.5023737346966106E-2</c:v>
                </c:pt>
                <c:pt idx="565">
                  <c:v>2.529154470496418E-2</c:v>
                </c:pt>
                <c:pt idx="566">
                  <c:v>2.541212852747619E-2</c:v>
                </c:pt>
                <c:pt idx="567">
                  <c:v>2.541212852747619E-2</c:v>
                </c:pt>
                <c:pt idx="568">
                  <c:v>2.541212852747619E-2</c:v>
                </c:pt>
                <c:pt idx="569">
                  <c:v>2.541212852747619E-2</c:v>
                </c:pt>
                <c:pt idx="570">
                  <c:v>2.541212852747619E-2</c:v>
                </c:pt>
                <c:pt idx="571">
                  <c:v>2.541212852747619E-2</c:v>
                </c:pt>
                <c:pt idx="572">
                  <c:v>2.541212852747619E-2</c:v>
                </c:pt>
                <c:pt idx="573">
                  <c:v>2.541212852747619E-2</c:v>
                </c:pt>
                <c:pt idx="574">
                  <c:v>2.541212852747619E-2</c:v>
                </c:pt>
                <c:pt idx="575">
                  <c:v>2.541212852747619E-2</c:v>
                </c:pt>
                <c:pt idx="576">
                  <c:v>2.541212852747619E-2</c:v>
                </c:pt>
                <c:pt idx="577">
                  <c:v>2.541212852747619E-2</c:v>
                </c:pt>
                <c:pt idx="578">
                  <c:v>2.541212852747619E-2</c:v>
                </c:pt>
                <c:pt idx="579">
                  <c:v>2.541212852747619E-2</c:v>
                </c:pt>
                <c:pt idx="580">
                  <c:v>2.541212852747619E-2</c:v>
                </c:pt>
                <c:pt idx="581">
                  <c:v>2.541212852747619E-2</c:v>
                </c:pt>
                <c:pt idx="582">
                  <c:v>2.541212852747619E-2</c:v>
                </c:pt>
                <c:pt idx="583">
                  <c:v>2.541212852747619E-2</c:v>
                </c:pt>
                <c:pt idx="584">
                  <c:v>2.541212852747619E-2</c:v>
                </c:pt>
                <c:pt idx="585">
                  <c:v>2.541212852747619E-2</c:v>
                </c:pt>
                <c:pt idx="586">
                  <c:v>2.541212852747619E-2</c:v>
                </c:pt>
                <c:pt idx="587">
                  <c:v>2.541212852747619E-2</c:v>
                </c:pt>
                <c:pt idx="588">
                  <c:v>2.541212852747619E-2</c:v>
                </c:pt>
                <c:pt idx="589">
                  <c:v>2.541212852747619E-2</c:v>
                </c:pt>
                <c:pt idx="590">
                  <c:v>2.541212852747619E-2</c:v>
                </c:pt>
                <c:pt idx="591">
                  <c:v>2.541212852747619E-2</c:v>
                </c:pt>
                <c:pt idx="592">
                  <c:v>2.541212852747619E-2</c:v>
                </c:pt>
                <c:pt idx="593">
                  <c:v>2.541212852747619E-2</c:v>
                </c:pt>
                <c:pt idx="594">
                  <c:v>2.541212852747619E-2</c:v>
                </c:pt>
                <c:pt idx="595">
                  <c:v>2.541212852747619E-2</c:v>
                </c:pt>
                <c:pt idx="596">
                  <c:v>2.541212852747619E-2</c:v>
                </c:pt>
                <c:pt idx="597">
                  <c:v>2.541212852747619E-2</c:v>
                </c:pt>
                <c:pt idx="598">
                  <c:v>2.541212852747619E-2</c:v>
                </c:pt>
                <c:pt idx="599">
                  <c:v>2.541212852747619E-2</c:v>
                </c:pt>
                <c:pt idx="600">
                  <c:v>2.541212852747619E-2</c:v>
                </c:pt>
                <c:pt idx="601">
                  <c:v>2.541212852747619E-2</c:v>
                </c:pt>
                <c:pt idx="602">
                  <c:v>2.541212852747619E-2</c:v>
                </c:pt>
                <c:pt idx="603">
                  <c:v>2.541212852747619E-2</c:v>
                </c:pt>
                <c:pt idx="604">
                  <c:v>2.541212852747619E-2</c:v>
                </c:pt>
                <c:pt idx="605">
                  <c:v>2.541212852747619E-2</c:v>
                </c:pt>
                <c:pt idx="606">
                  <c:v>2.541212852747619E-2</c:v>
                </c:pt>
                <c:pt idx="607">
                  <c:v>2.541212852747619E-2</c:v>
                </c:pt>
                <c:pt idx="608">
                  <c:v>2.541212852747619E-2</c:v>
                </c:pt>
                <c:pt idx="609">
                  <c:v>2.541212852747619E-2</c:v>
                </c:pt>
                <c:pt idx="610">
                  <c:v>2.541212852747619E-2</c:v>
                </c:pt>
                <c:pt idx="611">
                  <c:v>2.541212852747619E-2</c:v>
                </c:pt>
                <c:pt idx="612">
                  <c:v>2.541212852747619E-2</c:v>
                </c:pt>
                <c:pt idx="613">
                  <c:v>2.541212852747619E-2</c:v>
                </c:pt>
                <c:pt idx="614">
                  <c:v>2.541212852747619E-2</c:v>
                </c:pt>
                <c:pt idx="615">
                  <c:v>2.541212852747619E-2</c:v>
                </c:pt>
                <c:pt idx="616">
                  <c:v>2.541212852747619E-2</c:v>
                </c:pt>
                <c:pt idx="617">
                  <c:v>2.541212852747619E-2</c:v>
                </c:pt>
                <c:pt idx="618">
                  <c:v>2.541212852747619E-2</c:v>
                </c:pt>
                <c:pt idx="619">
                  <c:v>2.541212852747619E-2</c:v>
                </c:pt>
                <c:pt idx="620">
                  <c:v>2.54387514183681E-2</c:v>
                </c:pt>
                <c:pt idx="621">
                  <c:v>2.54387514183681E-2</c:v>
                </c:pt>
                <c:pt idx="622">
                  <c:v>2.54387514183681E-2</c:v>
                </c:pt>
                <c:pt idx="623">
                  <c:v>2.54387514183681E-2</c:v>
                </c:pt>
                <c:pt idx="624">
                  <c:v>2.54387514183681E-2</c:v>
                </c:pt>
                <c:pt idx="625">
                  <c:v>2.54387514183681E-2</c:v>
                </c:pt>
                <c:pt idx="626">
                  <c:v>2.54387514183681E-2</c:v>
                </c:pt>
                <c:pt idx="627">
                  <c:v>2.54387514183681E-2</c:v>
                </c:pt>
                <c:pt idx="628">
                  <c:v>2.54387514183681E-2</c:v>
                </c:pt>
                <c:pt idx="629">
                  <c:v>2.54387514183681E-2</c:v>
                </c:pt>
                <c:pt idx="630">
                  <c:v>2.54387514183681E-2</c:v>
                </c:pt>
                <c:pt idx="631">
                  <c:v>2.54387514183681E-2</c:v>
                </c:pt>
                <c:pt idx="632">
                  <c:v>2.54387514183681E-2</c:v>
                </c:pt>
                <c:pt idx="633">
                  <c:v>2.54387514183681E-2</c:v>
                </c:pt>
                <c:pt idx="634">
                  <c:v>2.54387514183681E-2</c:v>
                </c:pt>
                <c:pt idx="635">
                  <c:v>2.54387514183681E-2</c:v>
                </c:pt>
                <c:pt idx="636">
                  <c:v>2.54387514183681E-2</c:v>
                </c:pt>
                <c:pt idx="637">
                  <c:v>2.54387514183681E-2</c:v>
                </c:pt>
                <c:pt idx="638">
                  <c:v>2.54387514183681E-2</c:v>
                </c:pt>
                <c:pt idx="639">
                  <c:v>2.54387514183681E-2</c:v>
                </c:pt>
                <c:pt idx="640">
                  <c:v>2.54387514183681E-2</c:v>
                </c:pt>
                <c:pt idx="641">
                  <c:v>2.54387514183681E-2</c:v>
                </c:pt>
                <c:pt idx="642">
                  <c:v>2.54387514183681E-2</c:v>
                </c:pt>
                <c:pt idx="643">
                  <c:v>2.54387514183681E-2</c:v>
                </c:pt>
                <c:pt idx="644">
                  <c:v>2.54387514183681E-2</c:v>
                </c:pt>
                <c:pt idx="645">
                  <c:v>2.54387514183681E-2</c:v>
                </c:pt>
                <c:pt idx="646">
                  <c:v>2.54387514183681E-2</c:v>
                </c:pt>
                <c:pt idx="647">
                  <c:v>2.54387514183681E-2</c:v>
                </c:pt>
                <c:pt idx="648">
                  <c:v>2.54387514183681E-2</c:v>
                </c:pt>
                <c:pt idx="649">
                  <c:v>2.54387514183681E-2</c:v>
                </c:pt>
                <c:pt idx="650">
                  <c:v>2.54387514183681E-2</c:v>
                </c:pt>
                <c:pt idx="651">
                  <c:v>2.5513709491707316E-2</c:v>
                </c:pt>
                <c:pt idx="652">
                  <c:v>2.5797325014676555E-2</c:v>
                </c:pt>
                <c:pt idx="653">
                  <c:v>2.610787962943175E-2</c:v>
                </c:pt>
                <c:pt idx="654">
                  <c:v>2.6529332988107859E-2</c:v>
                </c:pt>
                <c:pt idx="655">
                  <c:v>2.7208445309735874E-2</c:v>
                </c:pt>
                <c:pt idx="656">
                  <c:v>2.7977951920990354E-2</c:v>
                </c:pt>
                <c:pt idx="657">
                  <c:v>2.8537394314219779E-2</c:v>
                </c:pt>
                <c:pt idx="658">
                  <c:v>2.8873188339529458E-2</c:v>
                </c:pt>
                <c:pt idx="659">
                  <c:v>2.925186402700759E-2</c:v>
                </c:pt>
                <c:pt idx="660">
                  <c:v>2.9849731954863845E-2</c:v>
                </c:pt>
                <c:pt idx="661">
                  <c:v>3.0506587762235499E-2</c:v>
                </c:pt>
                <c:pt idx="662">
                  <c:v>3.1050940956310415E-2</c:v>
                </c:pt>
                <c:pt idx="663">
                  <c:v>3.1324208515674759E-2</c:v>
                </c:pt>
                <c:pt idx="664">
                  <c:v>3.1398036233345319E-2</c:v>
                </c:pt>
                <c:pt idx="665">
                  <c:v>3.1398036233345319E-2</c:v>
                </c:pt>
                <c:pt idx="666">
                  <c:v>3.1398036233345319E-2</c:v>
                </c:pt>
                <c:pt idx="667">
                  <c:v>3.1398036233345319E-2</c:v>
                </c:pt>
                <c:pt idx="668">
                  <c:v>3.1398036233345319E-2</c:v>
                </c:pt>
                <c:pt idx="669">
                  <c:v>3.1398036233345319E-2</c:v>
                </c:pt>
                <c:pt idx="670">
                  <c:v>3.1398036233345319E-2</c:v>
                </c:pt>
                <c:pt idx="671">
                  <c:v>3.1398036233345319E-2</c:v>
                </c:pt>
                <c:pt idx="672">
                  <c:v>3.1398036233345319E-2</c:v>
                </c:pt>
                <c:pt idx="673">
                  <c:v>3.1398036233345319E-2</c:v>
                </c:pt>
                <c:pt idx="674">
                  <c:v>3.1398036233345319E-2</c:v>
                </c:pt>
                <c:pt idx="675">
                  <c:v>3.1398036233345319E-2</c:v>
                </c:pt>
                <c:pt idx="676">
                  <c:v>3.1398036233345319E-2</c:v>
                </c:pt>
                <c:pt idx="677">
                  <c:v>3.1398036233345319E-2</c:v>
                </c:pt>
                <c:pt idx="678">
                  <c:v>3.1740622499891319E-2</c:v>
                </c:pt>
                <c:pt idx="679">
                  <c:v>3.2308022387169677E-2</c:v>
                </c:pt>
                <c:pt idx="680">
                  <c:v>3.2947854960321397E-2</c:v>
                </c:pt>
                <c:pt idx="681">
                  <c:v>3.3529503636803661E-2</c:v>
                </c:pt>
                <c:pt idx="682">
                  <c:v>3.3824216045638421E-2</c:v>
                </c:pt>
                <c:pt idx="683">
                  <c:v>3.3969795509399638E-2</c:v>
                </c:pt>
                <c:pt idx="684">
                  <c:v>3.4008339539590135E-2</c:v>
                </c:pt>
                <c:pt idx="685">
                  <c:v>3.4008339539590135E-2</c:v>
                </c:pt>
                <c:pt idx="686">
                  <c:v>3.4008339539590135E-2</c:v>
                </c:pt>
                <c:pt idx="687">
                  <c:v>3.4008339539590135E-2</c:v>
                </c:pt>
                <c:pt idx="688">
                  <c:v>3.4008339539590135E-2</c:v>
                </c:pt>
                <c:pt idx="689">
                  <c:v>3.4008339539590135E-2</c:v>
                </c:pt>
                <c:pt idx="690">
                  <c:v>3.4008339539590135E-2</c:v>
                </c:pt>
                <c:pt idx="691">
                  <c:v>3.4008339539590135E-2</c:v>
                </c:pt>
                <c:pt idx="692">
                  <c:v>3.4008339539590135E-2</c:v>
                </c:pt>
                <c:pt idx="693">
                  <c:v>3.4008339539590135E-2</c:v>
                </c:pt>
                <c:pt idx="694">
                  <c:v>3.4008339539590135E-2</c:v>
                </c:pt>
                <c:pt idx="695">
                  <c:v>3.4008339539590135E-2</c:v>
                </c:pt>
                <c:pt idx="696">
                  <c:v>3.4312534828713118E-2</c:v>
                </c:pt>
                <c:pt idx="697">
                  <c:v>3.4722153266138187E-2</c:v>
                </c:pt>
                <c:pt idx="698">
                  <c:v>3.4993405911138323E-2</c:v>
                </c:pt>
                <c:pt idx="699">
                  <c:v>3.5158102847604102E-2</c:v>
                </c:pt>
                <c:pt idx="700">
                  <c:v>3.5181916773105157E-2</c:v>
                </c:pt>
                <c:pt idx="701">
                  <c:v>3.5181916773105157E-2</c:v>
                </c:pt>
                <c:pt idx="702">
                  <c:v>3.5181916773105157E-2</c:v>
                </c:pt>
                <c:pt idx="703">
                  <c:v>3.5181916773105157E-2</c:v>
                </c:pt>
                <c:pt idx="704">
                  <c:v>3.5181916773105157E-2</c:v>
                </c:pt>
                <c:pt idx="705">
                  <c:v>3.5268048651419477E-2</c:v>
                </c:pt>
                <c:pt idx="706">
                  <c:v>3.5439658167116639E-2</c:v>
                </c:pt>
                <c:pt idx="707">
                  <c:v>3.5598464402321409E-2</c:v>
                </c:pt>
                <c:pt idx="708">
                  <c:v>3.5659556806170535E-2</c:v>
                </c:pt>
                <c:pt idx="709">
                  <c:v>3.5659556806170535E-2</c:v>
                </c:pt>
                <c:pt idx="710">
                  <c:v>3.5659556806170535E-2</c:v>
                </c:pt>
                <c:pt idx="711">
                  <c:v>3.5659556806170535E-2</c:v>
                </c:pt>
                <c:pt idx="712">
                  <c:v>3.5659556806170535E-2</c:v>
                </c:pt>
                <c:pt idx="713">
                  <c:v>3.5659556806170535E-2</c:v>
                </c:pt>
                <c:pt idx="714">
                  <c:v>3.5768960696157877E-2</c:v>
                </c:pt>
                <c:pt idx="715">
                  <c:v>3.6079877527306389E-2</c:v>
                </c:pt>
                <c:pt idx="716">
                  <c:v>3.628269474386004E-2</c:v>
                </c:pt>
                <c:pt idx="717">
                  <c:v>3.6298461415054627E-2</c:v>
                </c:pt>
                <c:pt idx="718">
                  <c:v>3.6298461415054627E-2</c:v>
                </c:pt>
                <c:pt idx="719">
                  <c:v>3.6298461415054627E-2</c:v>
                </c:pt>
                <c:pt idx="720">
                  <c:v>3.6298461415054627E-2</c:v>
                </c:pt>
                <c:pt idx="721">
                  <c:v>3.6298461415054627E-2</c:v>
                </c:pt>
                <c:pt idx="722">
                  <c:v>3.6298461415054627E-2</c:v>
                </c:pt>
                <c:pt idx="723">
                  <c:v>3.6298461415054627E-2</c:v>
                </c:pt>
                <c:pt idx="724">
                  <c:v>3.6298461415054627E-2</c:v>
                </c:pt>
                <c:pt idx="725">
                  <c:v>3.6298461415054627E-2</c:v>
                </c:pt>
                <c:pt idx="726">
                  <c:v>3.6298461415054627E-2</c:v>
                </c:pt>
                <c:pt idx="727">
                  <c:v>3.6298461415054627E-2</c:v>
                </c:pt>
                <c:pt idx="728">
                  <c:v>3.6298461415054627E-2</c:v>
                </c:pt>
                <c:pt idx="729">
                  <c:v>3.6298461415054627E-2</c:v>
                </c:pt>
                <c:pt idx="730">
                  <c:v>3.6298461415054627E-2</c:v>
                </c:pt>
                <c:pt idx="731">
                  <c:v>3.6298461415054627E-2</c:v>
                </c:pt>
                <c:pt idx="732">
                  <c:v>3.6298461415054627E-2</c:v>
                </c:pt>
                <c:pt idx="733">
                  <c:v>3.6298461415054627E-2</c:v>
                </c:pt>
                <c:pt idx="734">
                  <c:v>3.6298461415054627E-2</c:v>
                </c:pt>
                <c:pt idx="735">
                  <c:v>3.6298461415054627E-2</c:v>
                </c:pt>
                <c:pt idx="736">
                  <c:v>3.6298461415054627E-2</c:v>
                </c:pt>
                <c:pt idx="737">
                  <c:v>3.6298461415054627E-2</c:v>
                </c:pt>
                <c:pt idx="738">
                  <c:v>3.6298461415054627E-2</c:v>
                </c:pt>
                <c:pt idx="739">
                  <c:v>3.6298461415054627E-2</c:v>
                </c:pt>
                <c:pt idx="740">
                  <c:v>3.6298461415054627E-2</c:v>
                </c:pt>
                <c:pt idx="741">
                  <c:v>3.6298461415054627E-2</c:v>
                </c:pt>
                <c:pt idx="742">
                  <c:v>3.6298461415054627E-2</c:v>
                </c:pt>
                <c:pt idx="743">
                  <c:v>3.6298461415054627E-2</c:v>
                </c:pt>
                <c:pt idx="744">
                  <c:v>3.6298461415054627E-2</c:v>
                </c:pt>
                <c:pt idx="745">
                  <c:v>3.6298461415054627E-2</c:v>
                </c:pt>
                <c:pt idx="746">
                  <c:v>3.6298461415054627E-2</c:v>
                </c:pt>
                <c:pt idx="747">
                  <c:v>3.6298461415054627E-2</c:v>
                </c:pt>
                <c:pt idx="748">
                  <c:v>3.6298461415054627E-2</c:v>
                </c:pt>
                <c:pt idx="749">
                  <c:v>3.6298461415054627E-2</c:v>
                </c:pt>
                <c:pt idx="750">
                  <c:v>3.6298461415054627E-2</c:v>
                </c:pt>
                <c:pt idx="751">
                  <c:v>3.6298461415054627E-2</c:v>
                </c:pt>
                <c:pt idx="752">
                  <c:v>3.6298461415054627E-2</c:v>
                </c:pt>
                <c:pt idx="753">
                  <c:v>3.6298461415054627E-2</c:v>
                </c:pt>
                <c:pt idx="754">
                  <c:v>3.6298461415054627E-2</c:v>
                </c:pt>
                <c:pt idx="755">
                  <c:v>3.6334783925640372E-2</c:v>
                </c:pt>
                <c:pt idx="756">
                  <c:v>3.6601642785972006E-2</c:v>
                </c:pt>
                <c:pt idx="757">
                  <c:v>3.7252339219204553E-2</c:v>
                </c:pt>
                <c:pt idx="758">
                  <c:v>3.8142776762976283E-2</c:v>
                </c:pt>
                <c:pt idx="759">
                  <c:v>3.8993167490693696E-2</c:v>
                </c:pt>
                <c:pt idx="760">
                  <c:v>3.9731005723325011E-2</c:v>
                </c:pt>
                <c:pt idx="761">
                  <c:v>4.0352139637373545E-2</c:v>
                </c:pt>
                <c:pt idx="762">
                  <c:v>4.0773226796083681E-2</c:v>
                </c:pt>
                <c:pt idx="763">
                  <c:v>4.0977634880340695E-2</c:v>
                </c:pt>
                <c:pt idx="764">
                  <c:v>4.0979512662646392E-2</c:v>
                </c:pt>
                <c:pt idx="765">
                  <c:v>4.0979512662646392E-2</c:v>
                </c:pt>
                <c:pt idx="766">
                  <c:v>4.0979512662646392E-2</c:v>
                </c:pt>
                <c:pt idx="767">
                  <c:v>4.0979512662646392E-2</c:v>
                </c:pt>
                <c:pt idx="768">
                  <c:v>4.0979512662646392E-2</c:v>
                </c:pt>
                <c:pt idx="769">
                  <c:v>4.0979512662646392E-2</c:v>
                </c:pt>
                <c:pt idx="770">
                  <c:v>4.0979512662646392E-2</c:v>
                </c:pt>
                <c:pt idx="771">
                  <c:v>4.0979512662646392E-2</c:v>
                </c:pt>
                <c:pt idx="772">
                  <c:v>4.0979512662646392E-2</c:v>
                </c:pt>
                <c:pt idx="773">
                  <c:v>4.0979512662646392E-2</c:v>
                </c:pt>
                <c:pt idx="774">
                  <c:v>4.0979512662646392E-2</c:v>
                </c:pt>
                <c:pt idx="775">
                  <c:v>4.0979512662646392E-2</c:v>
                </c:pt>
                <c:pt idx="776">
                  <c:v>4.0979512662646392E-2</c:v>
                </c:pt>
                <c:pt idx="777">
                  <c:v>4.0979512662646392E-2</c:v>
                </c:pt>
                <c:pt idx="778">
                  <c:v>4.0979512662646392E-2</c:v>
                </c:pt>
                <c:pt idx="779">
                  <c:v>4.0979512662646392E-2</c:v>
                </c:pt>
                <c:pt idx="780">
                  <c:v>4.0979512662646392E-2</c:v>
                </c:pt>
                <c:pt idx="781">
                  <c:v>4.0979512662646392E-2</c:v>
                </c:pt>
                <c:pt idx="782">
                  <c:v>4.0979512662646392E-2</c:v>
                </c:pt>
                <c:pt idx="783">
                  <c:v>4.0979512662646392E-2</c:v>
                </c:pt>
                <c:pt idx="784">
                  <c:v>4.0979512662646392E-2</c:v>
                </c:pt>
                <c:pt idx="785">
                  <c:v>4.0979512662646392E-2</c:v>
                </c:pt>
                <c:pt idx="786">
                  <c:v>4.0979512662646392E-2</c:v>
                </c:pt>
                <c:pt idx="787">
                  <c:v>4.0979512662646392E-2</c:v>
                </c:pt>
                <c:pt idx="788">
                  <c:v>4.0979512662646392E-2</c:v>
                </c:pt>
                <c:pt idx="789">
                  <c:v>4.0979512662646392E-2</c:v>
                </c:pt>
                <c:pt idx="790">
                  <c:v>4.0979512662646392E-2</c:v>
                </c:pt>
                <c:pt idx="791">
                  <c:v>4.0979512662646392E-2</c:v>
                </c:pt>
                <c:pt idx="792">
                  <c:v>4.0979512662646392E-2</c:v>
                </c:pt>
                <c:pt idx="793">
                  <c:v>4.0997129297014628E-2</c:v>
                </c:pt>
                <c:pt idx="794">
                  <c:v>4.1650405000092747E-2</c:v>
                </c:pt>
                <c:pt idx="795">
                  <c:v>4.2801506409023755E-2</c:v>
                </c:pt>
                <c:pt idx="796">
                  <c:v>4.4112535746648203E-2</c:v>
                </c:pt>
                <c:pt idx="797">
                  <c:v>4.5214603146991786E-2</c:v>
                </c:pt>
                <c:pt idx="798">
                  <c:v>4.5879975352441649E-2</c:v>
                </c:pt>
                <c:pt idx="799">
                  <c:v>4.6084846004932553E-2</c:v>
                </c:pt>
                <c:pt idx="800">
                  <c:v>4.6084846004932553E-2</c:v>
                </c:pt>
                <c:pt idx="801">
                  <c:v>4.6084846004932553E-2</c:v>
                </c:pt>
                <c:pt idx="802">
                  <c:v>4.6084846004932553E-2</c:v>
                </c:pt>
                <c:pt idx="803">
                  <c:v>4.6084846004932553E-2</c:v>
                </c:pt>
                <c:pt idx="804">
                  <c:v>4.6084846004932553E-2</c:v>
                </c:pt>
                <c:pt idx="805">
                  <c:v>4.6084846004932553E-2</c:v>
                </c:pt>
                <c:pt idx="806">
                  <c:v>4.6084846004932553E-2</c:v>
                </c:pt>
                <c:pt idx="807">
                  <c:v>4.6084846004932553E-2</c:v>
                </c:pt>
                <c:pt idx="808">
                  <c:v>4.6084846004932553E-2</c:v>
                </c:pt>
                <c:pt idx="809">
                  <c:v>4.6200501021190971E-2</c:v>
                </c:pt>
                <c:pt idx="810">
                  <c:v>4.6476108372243245E-2</c:v>
                </c:pt>
                <c:pt idx="811">
                  <c:v>4.7034061073520407E-2</c:v>
                </c:pt>
                <c:pt idx="812">
                  <c:v>4.7773270238234432E-2</c:v>
                </c:pt>
                <c:pt idx="813">
                  <c:v>4.8511110075595366E-2</c:v>
                </c:pt>
                <c:pt idx="814">
                  <c:v>4.9219477174564312E-2</c:v>
                </c:pt>
                <c:pt idx="815">
                  <c:v>4.9900134141089972E-2</c:v>
                </c:pt>
                <c:pt idx="816">
                  <c:v>5.0480583617203922E-2</c:v>
                </c:pt>
                <c:pt idx="817">
                  <c:v>5.0909998337781925E-2</c:v>
                </c:pt>
                <c:pt idx="818">
                  <c:v>5.1087731686396978E-2</c:v>
                </c:pt>
                <c:pt idx="819">
                  <c:v>5.1087731686396978E-2</c:v>
                </c:pt>
                <c:pt idx="820">
                  <c:v>5.1087731686396978E-2</c:v>
                </c:pt>
                <c:pt idx="821">
                  <c:v>5.1087731686396978E-2</c:v>
                </c:pt>
                <c:pt idx="822">
                  <c:v>5.1087731686396978E-2</c:v>
                </c:pt>
                <c:pt idx="823">
                  <c:v>5.1087731686396978E-2</c:v>
                </c:pt>
                <c:pt idx="824">
                  <c:v>5.1087731686396978E-2</c:v>
                </c:pt>
                <c:pt idx="825">
                  <c:v>5.1087731686396978E-2</c:v>
                </c:pt>
                <c:pt idx="826">
                  <c:v>5.1087731686396978E-2</c:v>
                </c:pt>
                <c:pt idx="827">
                  <c:v>5.1087731686396978E-2</c:v>
                </c:pt>
                <c:pt idx="828">
                  <c:v>5.1087731686396978E-2</c:v>
                </c:pt>
                <c:pt idx="829">
                  <c:v>5.1087731686396978E-2</c:v>
                </c:pt>
                <c:pt idx="830">
                  <c:v>5.1087731686396978E-2</c:v>
                </c:pt>
                <c:pt idx="831">
                  <c:v>5.1087731686396978E-2</c:v>
                </c:pt>
                <c:pt idx="832">
                  <c:v>5.1087731686396978E-2</c:v>
                </c:pt>
                <c:pt idx="833">
                  <c:v>5.1087731686396978E-2</c:v>
                </c:pt>
                <c:pt idx="834">
                  <c:v>5.1087731686396978E-2</c:v>
                </c:pt>
                <c:pt idx="835">
                  <c:v>5.1087731686396978E-2</c:v>
                </c:pt>
                <c:pt idx="836">
                  <c:v>5.1087731686396978E-2</c:v>
                </c:pt>
                <c:pt idx="837">
                  <c:v>5.1087731686396978E-2</c:v>
                </c:pt>
                <c:pt idx="838">
                  <c:v>5.1087731686396978E-2</c:v>
                </c:pt>
                <c:pt idx="839">
                  <c:v>5.1087731686396978E-2</c:v>
                </c:pt>
                <c:pt idx="840">
                  <c:v>5.1087731686396978E-2</c:v>
                </c:pt>
                <c:pt idx="841">
                  <c:v>5.1087731686396978E-2</c:v>
                </c:pt>
                <c:pt idx="842">
                  <c:v>5.1087731686396978E-2</c:v>
                </c:pt>
                <c:pt idx="843">
                  <c:v>5.1087731686396978E-2</c:v>
                </c:pt>
                <c:pt idx="844">
                  <c:v>5.1087731686396978E-2</c:v>
                </c:pt>
                <c:pt idx="845">
                  <c:v>5.1087731686396978E-2</c:v>
                </c:pt>
                <c:pt idx="846">
                  <c:v>5.1087731686396978E-2</c:v>
                </c:pt>
                <c:pt idx="847">
                  <c:v>5.1087731686396978E-2</c:v>
                </c:pt>
                <c:pt idx="848">
                  <c:v>5.1087731686396978E-2</c:v>
                </c:pt>
                <c:pt idx="849">
                  <c:v>5.1087731686396978E-2</c:v>
                </c:pt>
                <c:pt idx="850">
                  <c:v>5.1087731686396978E-2</c:v>
                </c:pt>
                <c:pt idx="851">
                  <c:v>5.1087731686396978E-2</c:v>
                </c:pt>
                <c:pt idx="852">
                  <c:v>5.1087731686396978E-2</c:v>
                </c:pt>
                <c:pt idx="853">
                  <c:v>5.1087731686396978E-2</c:v>
                </c:pt>
                <c:pt idx="854">
                  <c:v>5.1087731686396978E-2</c:v>
                </c:pt>
                <c:pt idx="855">
                  <c:v>5.1087731686396978E-2</c:v>
                </c:pt>
                <c:pt idx="856">
                  <c:v>5.1087731686396978E-2</c:v>
                </c:pt>
                <c:pt idx="857">
                  <c:v>5.1087731686396978E-2</c:v>
                </c:pt>
                <c:pt idx="858">
                  <c:v>5.1087731686396978E-2</c:v>
                </c:pt>
                <c:pt idx="859">
                  <c:v>5.1087731686396978E-2</c:v>
                </c:pt>
                <c:pt idx="860">
                  <c:v>5.1087731686396978E-2</c:v>
                </c:pt>
                <c:pt idx="861">
                  <c:v>5.1087731686396978E-2</c:v>
                </c:pt>
                <c:pt idx="862">
                  <c:v>5.1087731686396978E-2</c:v>
                </c:pt>
                <c:pt idx="863">
                  <c:v>5.1087731686396978E-2</c:v>
                </c:pt>
                <c:pt idx="864">
                  <c:v>5.1087731686396978E-2</c:v>
                </c:pt>
                <c:pt idx="865">
                  <c:v>5.1087731686396978E-2</c:v>
                </c:pt>
                <c:pt idx="866">
                  <c:v>5.1087731686396978E-2</c:v>
                </c:pt>
                <c:pt idx="867">
                  <c:v>5.1087731686396978E-2</c:v>
                </c:pt>
                <c:pt idx="868">
                  <c:v>5.1087731686396978E-2</c:v>
                </c:pt>
                <c:pt idx="869">
                  <c:v>5.1087731686396978E-2</c:v>
                </c:pt>
                <c:pt idx="870">
                  <c:v>5.1087731686396978E-2</c:v>
                </c:pt>
                <c:pt idx="871">
                  <c:v>5.1087731686396978E-2</c:v>
                </c:pt>
                <c:pt idx="872">
                  <c:v>5.1087731686396978E-2</c:v>
                </c:pt>
                <c:pt idx="873">
                  <c:v>5.1087731686396978E-2</c:v>
                </c:pt>
                <c:pt idx="874">
                  <c:v>5.1087731686396978E-2</c:v>
                </c:pt>
                <c:pt idx="875">
                  <c:v>5.1087731686396978E-2</c:v>
                </c:pt>
                <c:pt idx="876">
                  <c:v>5.1087731686396978E-2</c:v>
                </c:pt>
                <c:pt idx="877">
                  <c:v>5.1087731686396978E-2</c:v>
                </c:pt>
                <c:pt idx="878">
                  <c:v>5.1087731686396978E-2</c:v>
                </c:pt>
                <c:pt idx="879">
                  <c:v>5.1087731686396978E-2</c:v>
                </c:pt>
                <c:pt idx="880">
                  <c:v>5.1087731686396978E-2</c:v>
                </c:pt>
                <c:pt idx="881">
                  <c:v>5.1087731686396978E-2</c:v>
                </c:pt>
                <c:pt idx="882">
                  <c:v>5.1087731686396978E-2</c:v>
                </c:pt>
                <c:pt idx="883">
                  <c:v>5.1087731686396978E-2</c:v>
                </c:pt>
                <c:pt idx="884">
                  <c:v>5.1087731686396978E-2</c:v>
                </c:pt>
                <c:pt idx="885">
                  <c:v>5.1087731686396978E-2</c:v>
                </c:pt>
                <c:pt idx="886">
                  <c:v>5.1087731686396978E-2</c:v>
                </c:pt>
                <c:pt idx="887">
                  <c:v>5.1087731686396978E-2</c:v>
                </c:pt>
                <c:pt idx="888">
                  <c:v>5.1087731686396978E-2</c:v>
                </c:pt>
                <c:pt idx="889">
                  <c:v>5.1087731686396978E-2</c:v>
                </c:pt>
                <c:pt idx="890">
                  <c:v>5.1087731686396978E-2</c:v>
                </c:pt>
                <c:pt idx="891">
                  <c:v>5.1087731686396978E-2</c:v>
                </c:pt>
                <c:pt idx="892">
                  <c:v>5.1102008626433749E-2</c:v>
                </c:pt>
                <c:pt idx="893">
                  <c:v>5.1142680939417623E-2</c:v>
                </c:pt>
                <c:pt idx="894">
                  <c:v>5.1142680939417623E-2</c:v>
                </c:pt>
                <c:pt idx="895">
                  <c:v>5.1142680939417623E-2</c:v>
                </c:pt>
                <c:pt idx="896">
                  <c:v>5.1142680939417623E-2</c:v>
                </c:pt>
                <c:pt idx="897">
                  <c:v>5.1142680939417623E-2</c:v>
                </c:pt>
                <c:pt idx="898">
                  <c:v>5.1142680939417623E-2</c:v>
                </c:pt>
                <c:pt idx="899">
                  <c:v>5.1142680939417623E-2</c:v>
                </c:pt>
                <c:pt idx="900">
                  <c:v>5.1142680939417623E-2</c:v>
                </c:pt>
                <c:pt idx="901">
                  <c:v>5.1142680939417623E-2</c:v>
                </c:pt>
                <c:pt idx="902">
                  <c:v>5.1844650403904187E-2</c:v>
                </c:pt>
                <c:pt idx="903">
                  <c:v>5.3155679741528634E-2</c:v>
                </c:pt>
                <c:pt idx="904">
                  <c:v>5.4257747141872217E-2</c:v>
                </c:pt>
                <c:pt idx="905">
                  <c:v>5.492311934732208E-2</c:v>
                </c:pt>
                <c:pt idx="906">
                  <c:v>5.5127989999812985E-2</c:v>
                </c:pt>
                <c:pt idx="907">
                  <c:v>5.5127989999812985E-2</c:v>
                </c:pt>
                <c:pt idx="908">
                  <c:v>5.5127989999812985E-2</c:v>
                </c:pt>
                <c:pt idx="909">
                  <c:v>5.5127989999812985E-2</c:v>
                </c:pt>
                <c:pt idx="910">
                  <c:v>5.5127989999812985E-2</c:v>
                </c:pt>
                <c:pt idx="911">
                  <c:v>5.5127989999812985E-2</c:v>
                </c:pt>
                <c:pt idx="912">
                  <c:v>5.5127989999812985E-2</c:v>
                </c:pt>
                <c:pt idx="913">
                  <c:v>5.5127989999812985E-2</c:v>
                </c:pt>
                <c:pt idx="914">
                  <c:v>5.5127989999812985E-2</c:v>
                </c:pt>
                <c:pt idx="915">
                  <c:v>5.5127989999812985E-2</c:v>
                </c:pt>
                <c:pt idx="916">
                  <c:v>5.5127989999812985E-2</c:v>
                </c:pt>
                <c:pt idx="917">
                  <c:v>5.5127989999812985E-2</c:v>
                </c:pt>
                <c:pt idx="918">
                  <c:v>5.5127989999812985E-2</c:v>
                </c:pt>
                <c:pt idx="919">
                  <c:v>5.5127989999812985E-2</c:v>
                </c:pt>
                <c:pt idx="920">
                  <c:v>5.5127989999812985E-2</c:v>
                </c:pt>
                <c:pt idx="921">
                  <c:v>5.5127989999812985E-2</c:v>
                </c:pt>
                <c:pt idx="922">
                  <c:v>5.5127989999812985E-2</c:v>
                </c:pt>
                <c:pt idx="923">
                  <c:v>5.5127989999812985E-2</c:v>
                </c:pt>
                <c:pt idx="924">
                  <c:v>5.5127989999812985E-2</c:v>
                </c:pt>
                <c:pt idx="925">
                  <c:v>5.5134995758200911E-2</c:v>
                </c:pt>
                <c:pt idx="926">
                  <c:v>5.5134995758200911E-2</c:v>
                </c:pt>
                <c:pt idx="927">
                  <c:v>5.5134995758200911E-2</c:v>
                </c:pt>
                <c:pt idx="928">
                  <c:v>5.5134995758200911E-2</c:v>
                </c:pt>
                <c:pt idx="929">
                  <c:v>5.5134995758200911E-2</c:v>
                </c:pt>
                <c:pt idx="930">
                  <c:v>5.5134995758200911E-2</c:v>
                </c:pt>
                <c:pt idx="931">
                  <c:v>5.5134995758200911E-2</c:v>
                </c:pt>
                <c:pt idx="932">
                  <c:v>5.5134995758200911E-2</c:v>
                </c:pt>
                <c:pt idx="933">
                  <c:v>5.5134995758200911E-2</c:v>
                </c:pt>
                <c:pt idx="934">
                  <c:v>5.5134995758200911E-2</c:v>
                </c:pt>
                <c:pt idx="935">
                  <c:v>5.5134995758200911E-2</c:v>
                </c:pt>
                <c:pt idx="936">
                  <c:v>5.5134995758200911E-2</c:v>
                </c:pt>
                <c:pt idx="937">
                  <c:v>5.5134995758200911E-2</c:v>
                </c:pt>
                <c:pt idx="938">
                  <c:v>5.5134995758200911E-2</c:v>
                </c:pt>
                <c:pt idx="939">
                  <c:v>5.5134995758200911E-2</c:v>
                </c:pt>
                <c:pt idx="940">
                  <c:v>5.5134995758200911E-2</c:v>
                </c:pt>
                <c:pt idx="941">
                  <c:v>5.5134995758200911E-2</c:v>
                </c:pt>
                <c:pt idx="942">
                  <c:v>5.5134995758200911E-2</c:v>
                </c:pt>
                <c:pt idx="943">
                  <c:v>5.5134995758200911E-2</c:v>
                </c:pt>
                <c:pt idx="944">
                  <c:v>5.5134995758200911E-2</c:v>
                </c:pt>
                <c:pt idx="945">
                  <c:v>5.5134995758200911E-2</c:v>
                </c:pt>
                <c:pt idx="946">
                  <c:v>5.5134995758200911E-2</c:v>
                </c:pt>
                <c:pt idx="947">
                  <c:v>5.5134995758200911E-2</c:v>
                </c:pt>
                <c:pt idx="948">
                  <c:v>5.5134995758200911E-2</c:v>
                </c:pt>
                <c:pt idx="949">
                  <c:v>5.5134995758200911E-2</c:v>
                </c:pt>
                <c:pt idx="950">
                  <c:v>5.5134995758200911E-2</c:v>
                </c:pt>
                <c:pt idx="951">
                  <c:v>5.5339979732393185E-2</c:v>
                </c:pt>
                <c:pt idx="952">
                  <c:v>5.6048364705469492E-2</c:v>
                </c:pt>
                <c:pt idx="953">
                  <c:v>5.7119154552355604E-2</c:v>
                </c:pt>
                <c:pt idx="954">
                  <c:v>5.8211376316518862E-2</c:v>
                </c:pt>
                <c:pt idx="955">
                  <c:v>5.9180126058042862E-2</c:v>
                </c:pt>
                <c:pt idx="956">
                  <c:v>6.002114347695451E-2</c:v>
                </c:pt>
                <c:pt idx="957">
                  <c:v>6.0478913765075894E-2</c:v>
                </c:pt>
                <c:pt idx="958">
                  <c:v>6.0478913765075894E-2</c:v>
                </c:pt>
                <c:pt idx="959">
                  <c:v>6.0478913765075894E-2</c:v>
                </c:pt>
                <c:pt idx="960">
                  <c:v>6.0478913765075894E-2</c:v>
                </c:pt>
                <c:pt idx="961">
                  <c:v>6.0478913765075894E-2</c:v>
                </c:pt>
                <c:pt idx="962">
                  <c:v>6.0478913765075894E-2</c:v>
                </c:pt>
                <c:pt idx="963">
                  <c:v>6.0478913765075894E-2</c:v>
                </c:pt>
                <c:pt idx="964">
                  <c:v>6.0478913765075894E-2</c:v>
                </c:pt>
                <c:pt idx="965">
                  <c:v>6.0478913765075894E-2</c:v>
                </c:pt>
                <c:pt idx="966">
                  <c:v>6.0478913765075894E-2</c:v>
                </c:pt>
                <c:pt idx="967">
                  <c:v>6.0478913765075894E-2</c:v>
                </c:pt>
                <c:pt idx="968">
                  <c:v>6.0478913765075894E-2</c:v>
                </c:pt>
                <c:pt idx="969">
                  <c:v>6.0478913765075894E-2</c:v>
                </c:pt>
                <c:pt idx="970">
                  <c:v>6.0550874430736784E-2</c:v>
                </c:pt>
                <c:pt idx="971">
                  <c:v>6.0981933253916439E-2</c:v>
                </c:pt>
                <c:pt idx="972">
                  <c:v>6.1871837394808345E-2</c:v>
                </c:pt>
                <c:pt idx="973">
                  <c:v>6.2906386386630153E-2</c:v>
                </c:pt>
                <c:pt idx="974">
                  <c:v>6.3815379351633006E-2</c:v>
                </c:pt>
                <c:pt idx="975">
                  <c:v>6.4594837755715034E-2</c:v>
                </c:pt>
                <c:pt idx="976">
                  <c:v>6.5248527399162162E-2</c:v>
                </c:pt>
                <c:pt idx="977">
                  <c:v>6.5650681865479232E-2</c:v>
                </c:pt>
                <c:pt idx="978">
                  <c:v>6.5864950188969276E-2</c:v>
                </c:pt>
                <c:pt idx="979">
                  <c:v>6.6011887706107039E-2</c:v>
                </c:pt>
                <c:pt idx="980">
                  <c:v>6.6103559095170961E-2</c:v>
                </c:pt>
                <c:pt idx="981">
                  <c:v>6.6156253750454586E-2</c:v>
                </c:pt>
                <c:pt idx="982">
                  <c:v>6.6195324151432616E-2</c:v>
                </c:pt>
                <c:pt idx="983">
                  <c:v>6.6236389050273917E-2</c:v>
                </c:pt>
                <c:pt idx="984">
                  <c:v>6.6264027878343318E-2</c:v>
                </c:pt>
                <c:pt idx="985">
                  <c:v>6.6269715923459968E-2</c:v>
                </c:pt>
                <c:pt idx="986">
                  <c:v>6.6269715923459968E-2</c:v>
                </c:pt>
                <c:pt idx="987">
                  <c:v>6.6269715923459968E-2</c:v>
                </c:pt>
                <c:pt idx="988">
                  <c:v>6.6269715923459968E-2</c:v>
                </c:pt>
                <c:pt idx="989">
                  <c:v>6.6269715923459968E-2</c:v>
                </c:pt>
                <c:pt idx="990">
                  <c:v>6.6269715923459968E-2</c:v>
                </c:pt>
                <c:pt idx="991">
                  <c:v>6.6269715923459968E-2</c:v>
                </c:pt>
                <c:pt idx="992">
                  <c:v>6.6269715923459968E-2</c:v>
                </c:pt>
                <c:pt idx="993">
                  <c:v>6.6269715923459968E-2</c:v>
                </c:pt>
                <c:pt idx="994">
                  <c:v>6.6269715923459968E-2</c:v>
                </c:pt>
                <c:pt idx="995">
                  <c:v>6.6269715923459968E-2</c:v>
                </c:pt>
                <c:pt idx="996">
                  <c:v>6.6269715923459968E-2</c:v>
                </c:pt>
                <c:pt idx="997">
                  <c:v>6.6269715923459968E-2</c:v>
                </c:pt>
                <c:pt idx="998">
                  <c:v>6.6269715923459968E-2</c:v>
                </c:pt>
                <c:pt idx="999">
                  <c:v>6.6269715923459968E-2</c:v>
                </c:pt>
                <c:pt idx="1000">
                  <c:v>6.6269715923459968E-2</c:v>
                </c:pt>
                <c:pt idx="1001">
                  <c:v>6.6269715923459968E-2</c:v>
                </c:pt>
                <c:pt idx="1002">
                  <c:v>6.6269715923459968E-2</c:v>
                </c:pt>
                <c:pt idx="1003">
                  <c:v>6.6269715923459968E-2</c:v>
                </c:pt>
                <c:pt idx="1004">
                  <c:v>6.6269715923459968E-2</c:v>
                </c:pt>
                <c:pt idx="1005">
                  <c:v>6.6269715923459968E-2</c:v>
                </c:pt>
                <c:pt idx="1006">
                  <c:v>6.6269715923459968E-2</c:v>
                </c:pt>
                <c:pt idx="1007">
                  <c:v>6.6269715923459968E-2</c:v>
                </c:pt>
                <c:pt idx="1008">
                  <c:v>6.6269715923459968E-2</c:v>
                </c:pt>
                <c:pt idx="1009">
                  <c:v>6.6269715923459968E-2</c:v>
                </c:pt>
                <c:pt idx="1010">
                  <c:v>6.6269715923459968E-2</c:v>
                </c:pt>
                <c:pt idx="1011">
                  <c:v>6.6269715923459968E-2</c:v>
                </c:pt>
                <c:pt idx="1012">
                  <c:v>6.6269715923459968E-2</c:v>
                </c:pt>
                <c:pt idx="1013">
                  <c:v>6.6269715923459968E-2</c:v>
                </c:pt>
                <c:pt idx="1014">
                  <c:v>6.6269715923459968E-2</c:v>
                </c:pt>
                <c:pt idx="1015">
                  <c:v>6.6269715923459968E-2</c:v>
                </c:pt>
                <c:pt idx="1016">
                  <c:v>6.6269715923459968E-2</c:v>
                </c:pt>
                <c:pt idx="1017">
                  <c:v>6.6269715923459968E-2</c:v>
                </c:pt>
                <c:pt idx="1018">
                  <c:v>6.6269715923459968E-2</c:v>
                </c:pt>
                <c:pt idx="1019">
                  <c:v>6.6269715923459968E-2</c:v>
                </c:pt>
                <c:pt idx="1020">
                  <c:v>6.6269715923459968E-2</c:v>
                </c:pt>
                <c:pt idx="1021">
                  <c:v>6.6269715923459968E-2</c:v>
                </c:pt>
                <c:pt idx="1022">
                  <c:v>6.6269715923459968E-2</c:v>
                </c:pt>
                <c:pt idx="1023">
                  <c:v>6.6269715923459968E-2</c:v>
                </c:pt>
                <c:pt idx="1024">
                  <c:v>6.6269715923459968E-2</c:v>
                </c:pt>
                <c:pt idx="1025">
                  <c:v>6.6269715923459968E-2</c:v>
                </c:pt>
                <c:pt idx="1026">
                  <c:v>6.6269715923459968E-2</c:v>
                </c:pt>
                <c:pt idx="1027">
                  <c:v>6.6269715923459968E-2</c:v>
                </c:pt>
                <c:pt idx="1028">
                  <c:v>6.6269715923459968E-2</c:v>
                </c:pt>
                <c:pt idx="1029">
                  <c:v>6.6269715923459968E-2</c:v>
                </c:pt>
                <c:pt idx="1030">
                  <c:v>6.6269715923459968E-2</c:v>
                </c:pt>
                <c:pt idx="1031">
                  <c:v>6.6269715923459968E-2</c:v>
                </c:pt>
                <c:pt idx="1032">
                  <c:v>6.6269715923459968E-2</c:v>
                </c:pt>
                <c:pt idx="1033">
                  <c:v>6.6269715923459968E-2</c:v>
                </c:pt>
                <c:pt idx="1034">
                  <c:v>6.6269715923459968E-2</c:v>
                </c:pt>
                <c:pt idx="1035">
                  <c:v>6.6269715923459968E-2</c:v>
                </c:pt>
                <c:pt idx="1036">
                  <c:v>6.6269715923459968E-2</c:v>
                </c:pt>
                <c:pt idx="1037">
                  <c:v>6.6269715923459968E-2</c:v>
                </c:pt>
                <c:pt idx="1038">
                  <c:v>6.6269715923459968E-2</c:v>
                </c:pt>
                <c:pt idx="1039">
                  <c:v>6.6269715923459968E-2</c:v>
                </c:pt>
                <c:pt idx="1040">
                  <c:v>6.6269715923459968E-2</c:v>
                </c:pt>
                <c:pt idx="1041">
                  <c:v>6.6269715923459968E-2</c:v>
                </c:pt>
                <c:pt idx="1042">
                  <c:v>6.6269715923459968E-2</c:v>
                </c:pt>
                <c:pt idx="1043">
                  <c:v>6.6269715923459968E-2</c:v>
                </c:pt>
                <c:pt idx="1044">
                  <c:v>6.6269715923459968E-2</c:v>
                </c:pt>
                <c:pt idx="1045">
                  <c:v>6.6269715923459968E-2</c:v>
                </c:pt>
                <c:pt idx="1046">
                  <c:v>6.6269715923459968E-2</c:v>
                </c:pt>
                <c:pt idx="1047">
                  <c:v>6.6269715923459968E-2</c:v>
                </c:pt>
                <c:pt idx="1048">
                  <c:v>6.6269715923459968E-2</c:v>
                </c:pt>
                <c:pt idx="1049">
                  <c:v>6.6269715923459968E-2</c:v>
                </c:pt>
                <c:pt idx="1050">
                  <c:v>6.6323469694865397E-2</c:v>
                </c:pt>
                <c:pt idx="1051">
                  <c:v>6.6542537929411408E-2</c:v>
                </c:pt>
                <c:pt idx="1052">
                  <c:v>6.6858408484136003E-2</c:v>
                </c:pt>
                <c:pt idx="1053">
                  <c:v>6.7273846421206415E-2</c:v>
                </c:pt>
                <c:pt idx="1054">
                  <c:v>6.7824386685830435E-2</c:v>
                </c:pt>
                <c:pt idx="1055">
                  <c:v>6.8525440661293596E-2</c:v>
                </c:pt>
                <c:pt idx="1056">
                  <c:v>6.9347090783547352E-2</c:v>
                </c:pt>
                <c:pt idx="1057">
                  <c:v>7.0143864241103596E-2</c:v>
                </c:pt>
                <c:pt idx="1058">
                  <c:v>7.0741988449063556E-2</c:v>
                </c:pt>
                <c:pt idx="1059">
                  <c:v>7.1178603751108141E-2</c:v>
                </c:pt>
                <c:pt idx="1060">
                  <c:v>7.1474473325092033E-2</c:v>
                </c:pt>
                <c:pt idx="1061">
                  <c:v>7.1600325607528492E-2</c:v>
                </c:pt>
                <c:pt idx="1062">
                  <c:v>7.1600325607528492E-2</c:v>
                </c:pt>
                <c:pt idx="1063">
                  <c:v>7.1600325607528492E-2</c:v>
                </c:pt>
                <c:pt idx="1064">
                  <c:v>7.1600325607528492E-2</c:v>
                </c:pt>
                <c:pt idx="1065">
                  <c:v>7.1600325607528492E-2</c:v>
                </c:pt>
                <c:pt idx="1066">
                  <c:v>7.1600325607528492E-2</c:v>
                </c:pt>
                <c:pt idx="1067">
                  <c:v>7.1600325607528492E-2</c:v>
                </c:pt>
                <c:pt idx="1068">
                  <c:v>7.1600325607528492E-2</c:v>
                </c:pt>
                <c:pt idx="1069">
                  <c:v>7.1600325607528492E-2</c:v>
                </c:pt>
                <c:pt idx="1070">
                  <c:v>7.1600325607528492E-2</c:v>
                </c:pt>
                <c:pt idx="1071">
                  <c:v>7.1600325607528492E-2</c:v>
                </c:pt>
                <c:pt idx="1072">
                  <c:v>7.1600325607528492E-2</c:v>
                </c:pt>
                <c:pt idx="1073">
                  <c:v>7.1600325607528492E-2</c:v>
                </c:pt>
                <c:pt idx="1074">
                  <c:v>7.1600325607528492E-2</c:v>
                </c:pt>
                <c:pt idx="1075">
                  <c:v>7.1600325607528492E-2</c:v>
                </c:pt>
                <c:pt idx="1076">
                  <c:v>7.1600325607528492E-2</c:v>
                </c:pt>
                <c:pt idx="1077">
                  <c:v>7.1600325607528492E-2</c:v>
                </c:pt>
                <c:pt idx="1078">
                  <c:v>7.1600325607528492E-2</c:v>
                </c:pt>
                <c:pt idx="1079">
                  <c:v>7.1600325607528492E-2</c:v>
                </c:pt>
                <c:pt idx="1080">
                  <c:v>7.1600325607528492E-2</c:v>
                </c:pt>
                <c:pt idx="1081">
                  <c:v>7.1600325607528492E-2</c:v>
                </c:pt>
                <c:pt idx="1082">
                  <c:v>7.1600325607528492E-2</c:v>
                </c:pt>
                <c:pt idx="1083">
                  <c:v>7.1600325607528492E-2</c:v>
                </c:pt>
                <c:pt idx="1084">
                  <c:v>7.1764243906316E-2</c:v>
                </c:pt>
                <c:pt idx="1085">
                  <c:v>7.1777055052468966E-2</c:v>
                </c:pt>
                <c:pt idx="1086">
                  <c:v>7.1777055052468966E-2</c:v>
                </c:pt>
                <c:pt idx="1087">
                  <c:v>7.1777055052468966E-2</c:v>
                </c:pt>
                <c:pt idx="1088">
                  <c:v>7.1777055052468966E-2</c:v>
                </c:pt>
                <c:pt idx="1089">
                  <c:v>7.1777055052468966E-2</c:v>
                </c:pt>
                <c:pt idx="1090">
                  <c:v>7.1777055052468966E-2</c:v>
                </c:pt>
                <c:pt idx="1091">
                  <c:v>7.1777055052468966E-2</c:v>
                </c:pt>
                <c:pt idx="1092">
                  <c:v>7.1777055052468966E-2</c:v>
                </c:pt>
                <c:pt idx="1093">
                  <c:v>7.1777055052468966E-2</c:v>
                </c:pt>
                <c:pt idx="1094">
                  <c:v>7.1777055052468966E-2</c:v>
                </c:pt>
                <c:pt idx="1095">
                  <c:v>7.1777055052468966E-2</c:v>
                </c:pt>
                <c:pt idx="1096">
                  <c:v>7.1777055052468966E-2</c:v>
                </c:pt>
                <c:pt idx="1097">
                  <c:v>7.1777055052468966E-2</c:v>
                </c:pt>
                <c:pt idx="1098">
                  <c:v>7.1777055052468966E-2</c:v>
                </c:pt>
                <c:pt idx="1099">
                  <c:v>7.1937555836743022E-2</c:v>
                </c:pt>
                <c:pt idx="1100">
                  <c:v>7.2137687365431635E-2</c:v>
                </c:pt>
                <c:pt idx="1101">
                  <c:v>7.2137687365431635E-2</c:v>
                </c:pt>
                <c:pt idx="1102">
                  <c:v>7.2137687365431635E-2</c:v>
                </c:pt>
                <c:pt idx="1103">
                  <c:v>7.2137687365431635E-2</c:v>
                </c:pt>
                <c:pt idx="1104">
                  <c:v>7.2137687365431635E-2</c:v>
                </c:pt>
                <c:pt idx="1105">
                  <c:v>7.2137687365431635E-2</c:v>
                </c:pt>
                <c:pt idx="1106">
                  <c:v>7.2137687365431635E-2</c:v>
                </c:pt>
                <c:pt idx="1107">
                  <c:v>7.2137687365431635E-2</c:v>
                </c:pt>
                <c:pt idx="1108">
                  <c:v>7.2137687365431635E-2</c:v>
                </c:pt>
                <c:pt idx="1109">
                  <c:v>7.2147878577769012E-2</c:v>
                </c:pt>
                <c:pt idx="1110">
                  <c:v>7.2147878577769012E-2</c:v>
                </c:pt>
                <c:pt idx="1111">
                  <c:v>7.2147878577769012E-2</c:v>
                </c:pt>
                <c:pt idx="1112">
                  <c:v>7.2147878577769012E-2</c:v>
                </c:pt>
                <c:pt idx="1113">
                  <c:v>7.2147878577769012E-2</c:v>
                </c:pt>
                <c:pt idx="1114">
                  <c:v>7.2147878577769012E-2</c:v>
                </c:pt>
                <c:pt idx="1115">
                  <c:v>7.2147878577769012E-2</c:v>
                </c:pt>
                <c:pt idx="1116">
                  <c:v>7.2147878577769012E-2</c:v>
                </c:pt>
                <c:pt idx="1117">
                  <c:v>7.2147878577769012E-2</c:v>
                </c:pt>
                <c:pt idx="1118">
                  <c:v>7.2147878577769012E-2</c:v>
                </c:pt>
                <c:pt idx="1119">
                  <c:v>7.2147878577769012E-2</c:v>
                </c:pt>
                <c:pt idx="1120">
                  <c:v>7.2147878577769012E-2</c:v>
                </c:pt>
                <c:pt idx="1121">
                  <c:v>7.2147878577769012E-2</c:v>
                </c:pt>
                <c:pt idx="1122">
                  <c:v>7.2147878577769012E-2</c:v>
                </c:pt>
                <c:pt idx="1123">
                  <c:v>7.2169271823019729E-2</c:v>
                </c:pt>
                <c:pt idx="1124">
                  <c:v>7.2583336127281642E-2</c:v>
                </c:pt>
                <c:pt idx="1125">
                  <c:v>7.3481384322636928E-2</c:v>
                </c:pt>
                <c:pt idx="1126">
                  <c:v>7.4719409044561272E-2</c:v>
                </c:pt>
                <c:pt idx="1127">
                  <c:v>7.5975767683209461E-2</c:v>
                </c:pt>
                <c:pt idx="1128">
                  <c:v>7.7089444493908463E-2</c:v>
                </c:pt>
                <c:pt idx="1129">
                  <c:v>7.7926686601501663E-2</c:v>
                </c:pt>
                <c:pt idx="1130">
                  <c:v>7.8501162998232302E-2</c:v>
                </c:pt>
                <c:pt idx="1131">
                  <c:v>7.8952129467214069E-2</c:v>
                </c:pt>
                <c:pt idx="1132">
                  <c:v>7.9355854356721808E-2</c:v>
                </c:pt>
                <c:pt idx="1133">
                  <c:v>7.9757920411800465E-2</c:v>
                </c:pt>
                <c:pt idx="1134">
                  <c:v>8.0134938242035839E-2</c:v>
                </c:pt>
                <c:pt idx="1135">
                  <c:v>8.0426857685447647E-2</c:v>
                </c:pt>
                <c:pt idx="1136">
                  <c:v>8.0583724260015768E-2</c:v>
                </c:pt>
                <c:pt idx="1137">
                  <c:v>8.0610680885043001E-2</c:v>
                </c:pt>
                <c:pt idx="1138">
                  <c:v>8.0610680885043001E-2</c:v>
                </c:pt>
                <c:pt idx="1139">
                  <c:v>8.0610680885043001E-2</c:v>
                </c:pt>
                <c:pt idx="1140">
                  <c:v>8.0610680885043001E-2</c:v>
                </c:pt>
                <c:pt idx="1141">
                  <c:v>8.0610680885043001E-2</c:v>
                </c:pt>
                <c:pt idx="1142">
                  <c:v>8.0610680885043001E-2</c:v>
                </c:pt>
                <c:pt idx="1143">
                  <c:v>8.0610680885043001E-2</c:v>
                </c:pt>
                <c:pt idx="1144">
                  <c:v>8.0610680885043001E-2</c:v>
                </c:pt>
                <c:pt idx="1145">
                  <c:v>8.0610680885043001E-2</c:v>
                </c:pt>
                <c:pt idx="1146">
                  <c:v>8.0621101619660962E-2</c:v>
                </c:pt>
                <c:pt idx="1147">
                  <c:v>8.100654651764648E-2</c:v>
                </c:pt>
                <c:pt idx="1148">
                  <c:v>8.1379991453672626E-2</c:v>
                </c:pt>
                <c:pt idx="1149">
                  <c:v>8.1537451505003467E-2</c:v>
                </c:pt>
                <c:pt idx="1150">
                  <c:v>8.1549745953975822E-2</c:v>
                </c:pt>
                <c:pt idx="1151">
                  <c:v>8.1549745953975822E-2</c:v>
                </c:pt>
                <c:pt idx="1152">
                  <c:v>8.1549745953975822E-2</c:v>
                </c:pt>
                <c:pt idx="1153">
                  <c:v>8.1549745953975822E-2</c:v>
                </c:pt>
                <c:pt idx="1154">
                  <c:v>8.1549745953975822E-2</c:v>
                </c:pt>
                <c:pt idx="1155">
                  <c:v>8.1549745953975822E-2</c:v>
                </c:pt>
                <c:pt idx="1156">
                  <c:v>8.1549745953975822E-2</c:v>
                </c:pt>
                <c:pt idx="1157">
                  <c:v>8.1549745953975822E-2</c:v>
                </c:pt>
                <c:pt idx="1158">
                  <c:v>8.1549745953975822E-2</c:v>
                </c:pt>
                <c:pt idx="1159">
                  <c:v>8.1549745953975822E-2</c:v>
                </c:pt>
                <c:pt idx="1160">
                  <c:v>8.1549745953975822E-2</c:v>
                </c:pt>
                <c:pt idx="1161">
                  <c:v>8.1549745953975822E-2</c:v>
                </c:pt>
                <c:pt idx="1162">
                  <c:v>8.1549745953975822E-2</c:v>
                </c:pt>
                <c:pt idx="1163">
                  <c:v>8.1549745953975822E-2</c:v>
                </c:pt>
                <c:pt idx="1164">
                  <c:v>8.1549745953975822E-2</c:v>
                </c:pt>
                <c:pt idx="1165">
                  <c:v>8.1549745953975822E-2</c:v>
                </c:pt>
                <c:pt idx="1166">
                  <c:v>8.1549745953975822E-2</c:v>
                </c:pt>
                <c:pt idx="1167">
                  <c:v>8.1549745953975822E-2</c:v>
                </c:pt>
                <c:pt idx="1168">
                  <c:v>8.1549745953975822E-2</c:v>
                </c:pt>
                <c:pt idx="1169">
                  <c:v>8.1549745953975822E-2</c:v>
                </c:pt>
                <c:pt idx="1170">
                  <c:v>8.1549745953975822E-2</c:v>
                </c:pt>
                <c:pt idx="1171">
                  <c:v>8.1549745953975822E-2</c:v>
                </c:pt>
                <c:pt idx="1172">
                  <c:v>8.1549745953975822E-2</c:v>
                </c:pt>
                <c:pt idx="1173">
                  <c:v>8.1549745953975822E-2</c:v>
                </c:pt>
                <c:pt idx="1174">
                  <c:v>8.1549745953975822E-2</c:v>
                </c:pt>
                <c:pt idx="1175">
                  <c:v>8.1549745953975822E-2</c:v>
                </c:pt>
                <c:pt idx="1176">
                  <c:v>8.1549745953975822E-2</c:v>
                </c:pt>
                <c:pt idx="1177">
                  <c:v>8.1549745953975822E-2</c:v>
                </c:pt>
                <c:pt idx="1178">
                  <c:v>8.1549745953975822E-2</c:v>
                </c:pt>
                <c:pt idx="1179">
                  <c:v>8.1549745953975822E-2</c:v>
                </c:pt>
                <c:pt idx="1180">
                  <c:v>8.1549745953975822E-2</c:v>
                </c:pt>
                <c:pt idx="1181">
                  <c:v>8.1549745953975822E-2</c:v>
                </c:pt>
                <c:pt idx="1182">
                  <c:v>8.1549745953975822E-2</c:v>
                </c:pt>
                <c:pt idx="1183">
                  <c:v>8.1549745953975822E-2</c:v>
                </c:pt>
                <c:pt idx="1184">
                  <c:v>8.1549745953975822E-2</c:v>
                </c:pt>
                <c:pt idx="1185">
                  <c:v>8.1549745953975822E-2</c:v>
                </c:pt>
                <c:pt idx="1186">
                  <c:v>8.1549745953975822E-2</c:v>
                </c:pt>
                <c:pt idx="1187">
                  <c:v>8.1549745953975822E-2</c:v>
                </c:pt>
                <c:pt idx="1188">
                  <c:v>8.1549745953975822E-2</c:v>
                </c:pt>
                <c:pt idx="1189">
                  <c:v>8.1549745953975822E-2</c:v>
                </c:pt>
                <c:pt idx="1190">
                  <c:v>8.1549745953975822E-2</c:v>
                </c:pt>
                <c:pt idx="1191">
                  <c:v>8.1549745953975822E-2</c:v>
                </c:pt>
                <c:pt idx="1192">
                  <c:v>8.1549745953975822E-2</c:v>
                </c:pt>
                <c:pt idx="1193">
                  <c:v>8.1549745953975822E-2</c:v>
                </c:pt>
                <c:pt idx="1194">
                  <c:v>8.1549745953975822E-2</c:v>
                </c:pt>
                <c:pt idx="1195">
                  <c:v>8.1549745953975822E-2</c:v>
                </c:pt>
                <c:pt idx="1196">
                  <c:v>8.1549745953975822E-2</c:v>
                </c:pt>
                <c:pt idx="1197">
                  <c:v>8.1549745953975822E-2</c:v>
                </c:pt>
                <c:pt idx="1198">
                  <c:v>8.1549745953975822E-2</c:v>
                </c:pt>
                <c:pt idx="1199">
                  <c:v>8.1549745953975822E-2</c:v>
                </c:pt>
                <c:pt idx="1200">
                  <c:v>8.1549745953975822E-2</c:v>
                </c:pt>
                <c:pt idx="1201">
                  <c:v>8.1549745953975822E-2</c:v>
                </c:pt>
                <c:pt idx="1202">
                  <c:v>8.1549745953975822E-2</c:v>
                </c:pt>
                <c:pt idx="1203">
                  <c:v>8.1549745953975822E-2</c:v>
                </c:pt>
                <c:pt idx="1204">
                  <c:v>8.1549745953975822E-2</c:v>
                </c:pt>
                <c:pt idx="1205">
                  <c:v>8.1549745953975822E-2</c:v>
                </c:pt>
                <c:pt idx="1206">
                  <c:v>8.1549745953975822E-2</c:v>
                </c:pt>
                <c:pt idx="1207">
                  <c:v>8.1549745953975822E-2</c:v>
                </c:pt>
                <c:pt idx="1208">
                  <c:v>8.1549745953975822E-2</c:v>
                </c:pt>
                <c:pt idx="1209">
                  <c:v>8.1549745953975822E-2</c:v>
                </c:pt>
                <c:pt idx="1210">
                  <c:v>8.1549745953975822E-2</c:v>
                </c:pt>
                <c:pt idx="1211">
                  <c:v>8.1549745953975822E-2</c:v>
                </c:pt>
                <c:pt idx="1212">
                  <c:v>8.1549745953975822E-2</c:v>
                </c:pt>
                <c:pt idx="1213">
                  <c:v>8.1549745953975822E-2</c:v>
                </c:pt>
                <c:pt idx="1214">
                  <c:v>8.1549745953975822E-2</c:v>
                </c:pt>
                <c:pt idx="1215">
                  <c:v>8.1549745953975822E-2</c:v>
                </c:pt>
                <c:pt idx="1216">
                  <c:v>8.1549745953975822E-2</c:v>
                </c:pt>
                <c:pt idx="1217">
                  <c:v>8.1549745953975822E-2</c:v>
                </c:pt>
                <c:pt idx="1218">
                  <c:v>8.1549745953975822E-2</c:v>
                </c:pt>
                <c:pt idx="1219">
                  <c:v>8.1549745953975822E-2</c:v>
                </c:pt>
                <c:pt idx="1220">
                  <c:v>8.1549745953975822E-2</c:v>
                </c:pt>
                <c:pt idx="1221">
                  <c:v>8.1549745953975822E-2</c:v>
                </c:pt>
                <c:pt idx="1222">
                  <c:v>8.1549745953975822E-2</c:v>
                </c:pt>
                <c:pt idx="1223">
                  <c:v>8.1549745953975822E-2</c:v>
                </c:pt>
                <c:pt idx="1224">
                  <c:v>8.1549745953975822E-2</c:v>
                </c:pt>
                <c:pt idx="1225">
                  <c:v>8.1549745953975822E-2</c:v>
                </c:pt>
                <c:pt idx="1226">
                  <c:v>8.1549745953975822E-2</c:v>
                </c:pt>
                <c:pt idx="1227">
                  <c:v>8.1549745953975822E-2</c:v>
                </c:pt>
                <c:pt idx="1228">
                  <c:v>8.1549745953975822E-2</c:v>
                </c:pt>
                <c:pt idx="1229">
                  <c:v>8.1549745953975822E-2</c:v>
                </c:pt>
                <c:pt idx="1230">
                  <c:v>8.1549745953975822E-2</c:v>
                </c:pt>
                <c:pt idx="1231">
                  <c:v>8.1549745953975822E-2</c:v>
                </c:pt>
                <c:pt idx="1232">
                  <c:v>8.1549745953975822E-2</c:v>
                </c:pt>
                <c:pt idx="1233">
                  <c:v>8.1549745953975822E-2</c:v>
                </c:pt>
                <c:pt idx="1234">
                  <c:v>8.1549745953975822E-2</c:v>
                </c:pt>
                <c:pt idx="1235">
                  <c:v>8.1549745953975822E-2</c:v>
                </c:pt>
                <c:pt idx="1236">
                  <c:v>8.1549745953975822E-2</c:v>
                </c:pt>
                <c:pt idx="1237">
                  <c:v>8.1549745953975822E-2</c:v>
                </c:pt>
                <c:pt idx="1238">
                  <c:v>8.1549745953975822E-2</c:v>
                </c:pt>
                <c:pt idx="1239">
                  <c:v>8.1549745953975822E-2</c:v>
                </c:pt>
                <c:pt idx="1240">
                  <c:v>8.1549745953975822E-2</c:v>
                </c:pt>
                <c:pt idx="1241">
                  <c:v>8.1549745953975822E-2</c:v>
                </c:pt>
                <c:pt idx="1242">
                  <c:v>8.1549745953975822E-2</c:v>
                </c:pt>
                <c:pt idx="1243">
                  <c:v>8.1549745953975822E-2</c:v>
                </c:pt>
                <c:pt idx="1244">
                  <c:v>8.1549745953975822E-2</c:v>
                </c:pt>
                <c:pt idx="1245">
                  <c:v>8.1549745953975822E-2</c:v>
                </c:pt>
                <c:pt idx="1246">
                  <c:v>8.1549745953975822E-2</c:v>
                </c:pt>
                <c:pt idx="1247">
                  <c:v>8.1549745953975822E-2</c:v>
                </c:pt>
                <c:pt idx="1248">
                  <c:v>8.1549745953975822E-2</c:v>
                </c:pt>
                <c:pt idx="1249">
                  <c:v>8.1549745953975822E-2</c:v>
                </c:pt>
                <c:pt idx="1250">
                  <c:v>8.1549745953975822E-2</c:v>
                </c:pt>
                <c:pt idx="1251">
                  <c:v>8.1549745953975822E-2</c:v>
                </c:pt>
                <c:pt idx="1252">
                  <c:v>8.1549745953975822E-2</c:v>
                </c:pt>
                <c:pt idx="1253">
                  <c:v>8.1549745953975822E-2</c:v>
                </c:pt>
                <c:pt idx="1254">
                  <c:v>8.1549745953975822E-2</c:v>
                </c:pt>
                <c:pt idx="1255">
                  <c:v>8.1549745953975822E-2</c:v>
                </c:pt>
                <c:pt idx="1256">
                  <c:v>8.1549745953975822E-2</c:v>
                </c:pt>
                <c:pt idx="1257">
                  <c:v>8.1549745953975822E-2</c:v>
                </c:pt>
                <c:pt idx="1258">
                  <c:v>8.1549745953975822E-2</c:v>
                </c:pt>
                <c:pt idx="1259">
                  <c:v>8.1549745953975822E-2</c:v>
                </c:pt>
                <c:pt idx="1260">
                  <c:v>8.1549745953975822E-2</c:v>
                </c:pt>
                <c:pt idx="1261">
                  <c:v>8.1549745953975822E-2</c:v>
                </c:pt>
                <c:pt idx="1262">
                  <c:v>8.1549745953975822E-2</c:v>
                </c:pt>
                <c:pt idx="1263">
                  <c:v>8.1549745953975822E-2</c:v>
                </c:pt>
                <c:pt idx="1264">
                  <c:v>8.1549745953975822E-2</c:v>
                </c:pt>
                <c:pt idx="1265">
                  <c:v>8.1549745953975822E-2</c:v>
                </c:pt>
                <c:pt idx="1266">
                  <c:v>8.1549745953975822E-2</c:v>
                </c:pt>
                <c:pt idx="1267">
                  <c:v>8.1549745953975822E-2</c:v>
                </c:pt>
                <c:pt idx="1268">
                  <c:v>8.1549745953975822E-2</c:v>
                </c:pt>
                <c:pt idx="1269">
                  <c:v>8.1549745953975822E-2</c:v>
                </c:pt>
                <c:pt idx="1270">
                  <c:v>8.1549745953975822E-2</c:v>
                </c:pt>
                <c:pt idx="1271">
                  <c:v>8.1549745953975822E-2</c:v>
                </c:pt>
                <c:pt idx="1272">
                  <c:v>8.1549745953975822E-2</c:v>
                </c:pt>
                <c:pt idx="1273">
                  <c:v>8.1549745953975822E-2</c:v>
                </c:pt>
                <c:pt idx="1274">
                  <c:v>8.1549745953975822E-2</c:v>
                </c:pt>
                <c:pt idx="1275">
                  <c:v>8.1549745953975822E-2</c:v>
                </c:pt>
                <c:pt idx="1276">
                  <c:v>8.1549745953975822E-2</c:v>
                </c:pt>
                <c:pt idx="1277">
                  <c:v>8.1549745953975822E-2</c:v>
                </c:pt>
                <c:pt idx="1278">
                  <c:v>8.1549745953975822E-2</c:v>
                </c:pt>
                <c:pt idx="1279">
                  <c:v>8.1549745953975822E-2</c:v>
                </c:pt>
                <c:pt idx="1280">
                  <c:v>8.1549745953975822E-2</c:v>
                </c:pt>
                <c:pt idx="1281">
                  <c:v>8.1549745953975822E-2</c:v>
                </c:pt>
                <c:pt idx="1282">
                  <c:v>8.1549745953975822E-2</c:v>
                </c:pt>
                <c:pt idx="1283">
                  <c:v>8.1549745953975822E-2</c:v>
                </c:pt>
                <c:pt idx="1284">
                  <c:v>8.1549745953975822E-2</c:v>
                </c:pt>
                <c:pt idx="1285">
                  <c:v>8.1549745953975822E-2</c:v>
                </c:pt>
                <c:pt idx="1286">
                  <c:v>8.1549745953975822E-2</c:v>
                </c:pt>
                <c:pt idx="1287">
                  <c:v>8.1549745953975822E-2</c:v>
                </c:pt>
                <c:pt idx="1288">
                  <c:v>8.1549745953975822E-2</c:v>
                </c:pt>
                <c:pt idx="1289">
                  <c:v>8.1549745953975822E-2</c:v>
                </c:pt>
                <c:pt idx="1290">
                  <c:v>8.1549745953975822E-2</c:v>
                </c:pt>
                <c:pt idx="1291">
                  <c:v>8.1549745953975822E-2</c:v>
                </c:pt>
                <c:pt idx="1292">
                  <c:v>8.1549745953975822E-2</c:v>
                </c:pt>
                <c:pt idx="1293">
                  <c:v>8.1549745953975822E-2</c:v>
                </c:pt>
                <c:pt idx="1294">
                  <c:v>8.1549745953975822E-2</c:v>
                </c:pt>
                <c:pt idx="1295">
                  <c:v>8.1549745953975822E-2</c:v>
                </c:pt>
                <c:pt idx="1296">
                  <c:v>8.1549745953975822E-2</c:v>
                </c:pt>
                <c:pt idx="1297">
                  <c:v>8.1549745953975822E-2</c:v>
                </c:pt>
                <c:pt idx="1298">
                  <c:v>8.1549745953975822E-2</c:v>
                </c:pt>
                <c:pt idx="1299">
                  <c:v>8.1549745953975822E-2</c:v>
                </c:pt>
                <c:pt idx="1300">
                  <c:v>8.1549745953975822E-2</c:v>
                </c:pt>
                <c:pt idx="1301">
                  <c:v>8.1549745953975822E-2</c:v>
                </c:pt>
                <c:pt idx="1302">
                  <c:v>8.1549745953975822E-2</c:v>
                </c:pt>
                <c:pt idx="1303">
                  <c:v>8.1549745953975822E-2</c:v>
                </c:pt>
                <c:pt idx="1304">
                  <c:v>8.1549745953975822E-2</c:v>
                </c:pt>
                <c:pt idx="1305">
                  <c:v>8.1549745953975822E-2</c:v>
                </c:pt>
                <c:pt idx="1306">
                  <c:v>8.1549745953975822E-2</c:v>
                </c:pt>
                <c:pt idx="1307">
                  <c:v>8.1549745953975822E-2</c:v>
                </c:pt>
                <c:pt idx="1308">
                  <c:v>8.1549745953975822E-2</c:v>
                </c:pt>
                <c:pt idx="1309">
                  <c:v>8.1549745953975822E-2</c:v>
                </c:pt>
                <c:pt idx="1310">
                  <c:v>8.1549745953975822E-2</c:v>
                </c:pt>
                <c:pt idx="1311">
                  <c:v>8.1549745953975822E-2</c:v>
                </c:pt>
                <c:pt idx="1312">
                  <c:v>8.1549745953975822E-2</c:v>
                </c:pt>
                <c:pt idx="1313">
                  <c:v>8.1549745953975822E-2</c:v>
                </c:pt>
                <c:pt idx="1314">
                  <c:v>8.1549745953975822E-2</c:v>
                </c:pt>
                <c:pt idx="1315">
                  <c:v>8.1549745953975822E-2</c:v>
                </c:pt>
                <c:pt idx="1316">
                  <c:v>8.1549745953975822E-2</c:v>
                </c:pt>
                <c:pt idx="1317">
                  <c:v>8.1549745953975822E-2</c:v>
                </c:pt>
                <c:pt idx="1318">
                  <c:v>8.1549745953975822E-2</c:v>
                </c:pt>
                <c:pt idx="1319">
                  <c:v>8.1549745953975822E-2</c:v>
                </c:pt>
                <c:pt idx="1320">
                  <c:v>8.1549745953975822E-2</c:v>
                </c:pt>
                <c:pt idx="1321">
                  <c:v>8.1549745953975822E-2</c:v>
                </c:pt>
                <c:pt idx="1322">
                  <c:v>8.1549745953975822E-2</c:v>
                </c:pt>
                <c:pt idx="1323">
                  <c:v>8.1549745953975822E-2</c:v>
                </c:pt>
                <c:pt idx="1324">
                  <c:v>8.1549745953975822E-2</c:v>
                </c:pt>
                <c:pt idx="1325">
                  <c:v>8.1549745953975822E-2</c:v>
                </c:pt>
                <c:pt idx="1326">
                  <c:v>8.1549745953975822E-2</c:v>
                </c:pt>
                <c:pt idx="1327">
                  <c:v>8.1549745953975822E-2</c:v>
                </c:pt>
                <c:pt idx="1328">
                  <c:v>8.1549745953975822E-2</c:v>
                </c:pt>
                <c:pt idx="1329">
                  <c:v>8.1549745953975822E-2</c:v>
                </c:pt>
                <c:pt idx="1330">
                  <c:v>8.1549745953975822E-2</c:v>
                </c:pt>
                <c:pt idx="1331">
                  <c:v>8.1549745953975822E-2</c:v>
                </c:pt>
                <c:pt idx="1332">
                  <c:v>8.1549745953975822E-2</c:v>
                </c:pt>
                <c:pt idx="1333">
                  <c:v>8.1549745953975822E-2</c:v>
                </c:pt>
                <c:pt idx="1334">
                  <c:v>8.1549745953975822E-2</c:v>
                </c:pt>
                <c:pt idx="1335">
                  <c:v>8.1549745953975822E-2</c:v>
                </c:pt>
                <c:pt idx="1336">
                  <c:v>8.1549745953975822E-2</c:v>
                </c:pt>
                <c:pt idx="1337">
                  <c:v>8.1549745953975822E-2</c:v>
                </c:pt>
                <c:pt idx="1338">
                  <c:v>8.1549745953975822E-2</c:v>
                </c:pt>
                <c:pt idx="1339">
                  <c:v>8.1549745953975822E-2</c:v>
                </c:pt>
                <c:pt idx="1340">
                  <c:v>8.1549745953975822E-2</c:v>
                </c:pt>
                <c:pt idx="1341">
                  <c:v>8.1549745953975822E-2</c:v>
                </c:pt>
                <c:pt idx="1342">
                  <c:v>8.1549745953975822E-2</c:v>
                </c:pt>
                <c:pt idx="1343">
                  <c:v>8.1549745953975822E-2</c:v>
                </c:pt>
                <c:pt idx="1344">
                  <c:v>8.1549745953975822E-2</c:v>
                </c:pt>
                <c:pt idx="1345">
                  <c:v>8.1549745953975822E-2</c:v>
                </c:pt>
                <c:pt idx="1346">
                  <c:v>8.1549745953975822E-2</c:v>
                </c:pt>
                <c:pt idx="1347">
                  <c:v>8.1549745953975822E-2</c:v>
                </c:pt>
                <c:pt idx="1348">
                  <c:v>8.1549745953975822E-2</c:v>
                </c:pt>
                <c:pt idx="1349">
                  <c:v>8.1549745953975822E-2</c:v>
                </c:pt>
                <c:pt idx="1350">
                  <c:v>8.1549745953975822E-2</c:v>
                </c:pt>
                <c:pt idx="1351">
                  <c:v>8.1549745953975822E-2</c:v>
                </c:pt>
                <c:pt idx="1352">
                  <c:v>8.1549745953975822E-2</c:v>
                </c:pt>
                <c:pt idx="1353">
                  <c:v>8.1577349629830903E-2</c:v>
                </c:pt>
                <c:pt idx="1354">
                  <c:v>8.1637690799986715E-2</c:v>
                </c:pt>
                <c:pt idx="1355">
                  <c:v>8.1750575786551385E-2</c:v>
                </c:pt>
                <c:pt idx="1356">
                  <c:v>8.1956268240215666E-2</c:v>
                </c:pt>
                <c:pt idx="1357">
                  <c:v>8.2230170046711945E-2</c:v>
                </c:pt>
                <c:pt idx="1358">
                  <c:v>8.2548359942525351E-2</c:v>
                </c:pt>
                <c:pt idx="1359">
                  <c:v>8.2926597106025596E-2</c:v>
                </c:pt>
                <c:pt idx="1360">
                  <c:v>8.3322880721898668E-2</c:v>
                </c:pt>
                <c:pt idx="1361">
                  <c:v>8.3556447113809468E-2</c:v>
                </c:pt>
                <c:pt idx="1362">
                  <c:v>8.3556447113809468E-2</c:v>
                </c:pt>
                <c:pt idx="1363">
                  <c:v>8.3556447113809468E-2</c:v>
                </c:pt>
                <c:pt idx="1364">
                  <c:v>8.3556447113809468E-2</c:v>
                </c:pt>
                <c:pt idx="1365">
                  <c:v>8.3556447113809468E-2</c:v>
                </c:pt>
                <c:pt idx="1366">
                  <c:v>8.3556447113809468E-2</c:v>
                </c:pt>
                <c:pt idx="1367">
                  <c:v>8.3556447113809468E-2</c:v>
                </c:pt>
                <c:pt idx="1368">
                  <c:v>8.3628419444805174E-2</c:v>
                </c:pt>
                <c:pt idx="1369">
                  <c:v>8.38463644552392E-2</c:v>
                </c:pt>
                <c:pt idx="1370">
                  <c:v>8.38463644552392E-2</c:v>
                </c:pt>
                <c:pt idx="1371">
                  <c:v>8.38463644552392E-2</c:v>
                </c:pt>
                <c:pt idx="1372">
                  <c:v>8.38463644552392E-2</c:v>
                </c:pt>
                <c:pt idx="1373">
                  <c:v>8.38463644552392E-2</c:v>
                </c:pt>
                <c:pt idx="1374">
                  <c:v>8.38463644552392E-2</c:v>
                </c:pt>
                <c:pt idx="1375">
                  <c:v>8.3985793188670485E-2</c:v>
                </c:pt>
                <c:pt idx="1376">
                  <c:v>8.4505215090136379E-2</c:v>
                </c:pt>
                <c:pt idx="1377">
                  <c:v>8.5503421531593862E-2</c:v>
                </c:pt>
                <c:pt idx="1378">
                  <c:v>8.6649993106865206E-2</c:v>
                </c:pt>
                <c:pt idx="1379">
                  <c:v>8.7675218343760603E-2</c:v>
                </c:pt>
                <c:pt idx="1380">
                  <c:v>8.8574566447070568E-2</c:v>
                </c:pt>
                <c:pt idx="1381">
                  <c:v>8.9087159520788203E-2</c:v>
                </c:pt>
                <c:pt idx="1382">
                  <c:v>8.9087159520788203E-2</c:v>
                </c:pt>
                <c:pt idx="1383">
                  <c:v>8.9087159520788203E-2</c:v>
                </c:pt>
                <c:pt idx="1384">
                  <c:v>8.9087159520788203E-2</c:v>
                </c:pt>
                <c:pt idx="1385">
                  <c:v>8.9087159520788203E-2</c:v>
                </c:pt>
                <c:pt idx="1386">
                  <c:v>8.9087159520788203E-2</c:v>
                </c:pt>
                <c:pt idx="1387">
                  <c:v>8.9087159520788203E-2</c:v>
                </c:pt>
                <c:pt idx="1388">
                  <c:v>8.9087159520788203E-2</c:v>
                </c:pt>
                <c:pt idx="1389">
                  <c:v>8.9087159520788203E-2</c:v>
                </c:pt>
                <c:pt idx="1390">
                  <c:v>8.9087159520788203E-2</c:v>
                </c:pt>
                <c:pt idx="1391">
                  <c:v>8.9087159520788203E-2</c:v>
                </c:pt>
                <c:pt idx="1392">
                  <c:v>8.9087159520788203E-2</c:v>
                </c:pt>
                <c:pt idx="1393">
                  <c:v>8.9087159520788203E-2</c:v>
                </c:pt>
                <c:pt idx="1394">
                  <c:v>8.9087159520788203E-2</c:v>
                </c:pt>
                <c:pt idx="1395">
                  <c:v>8.9087159520788203E-2</c:v>
                </c:pt>
                <c:pt idx="1396">
                  <c:v>8.9087159520788203E-2</c:v>
                </c:pt>
                <c:pt idx="1397">
                  <c:v>8.9087159520788203E-2</c:v>
                </c:pt>
                <c:pt idx="1398">
                  <c:v>8.9087159520788203E-2</c:v>
                </c:pt>
                <c:pt idx="1399">
                  <c:v>8.9156510431839697E-2</c:v>
                </c:pt>
                <c:pt idx="1400">
                  <c:v>8.9302227971941261E-2</c:v>
                </c:pt>
                <c:pt idx="1401">
                  <c:v>8.9491211429075831E-2</c:v>
                </c:pt>
                <c:pt idx="1402">
                  <c:v>8.976114329701966E-2</c:v>
                </c:pt>
                <c:pt idx="1403">
                  <c:v>9.024704232994088E-2</c:v>
                </c:pt>
                <c:pt idx="1404">
                  <c:v>9.1079601934072343E-2</c:v>
                </c:pt>
                <c:pt idx="1405">
                  <c:v>9.2017392487159802E-2</c:v>
                </c:pt>
                <c:pt idx="1406">
                  <c:v>9.2673024744520244E-2</c:v>
                </c:pt>
                <c:pt idx="1407">
                  <c:v>9.2889552932944736E-2</c:v>
                </c:pt>
                <c:pt idx="1408">
                  <c:v>9.2889552932944736E-2</c:v>
                </c:pt>
                <c:pt idx="1409">
                  <c:v>9.2889552932944736E-2</c:v>
                </c:pt>
                <c:pt idx="1410">
                  <c:v>9.2889552932944736E-2</c:v>
                </c:pt>
                <c:pt idx="1411">
                  <c:v>9.2889552932944736E-2</c:v>
                </c:pt>
                <c:pt idx="1412">
                  <c:v>9.2889552932944736E-2</c:v>
                </c:pt>
                <c:pt idx="1413">
                  <c:v>9.2889552932944736E-2</c:v>
                </c:pt>
                <c:pt idx="1414">
                  <c:v>9.2889552932944736E-2</c:v>
                </c:pt>
                <c:pt idx="1415">
                  <c:v>9.2889552932944736E-2</c:v>
                </c:pt>
                <c:pt idx="1416">
                  <c:v>9.2889552932944736E-2</c:v>
                </c:pt>
                <c:pt idx="1417">
                  <c:v>9.2889552932944736E-2</c:v>
                </c:pt>
                <c:pt idx="1418">
                  <c:v>9.2889552932944736E-2</c:v>
                </c:pt>
                <c:pt idx="1419">
                  <c:v>9.2889552932944736E-2</c:v>
                </c:pt>
                <c:pt idx="1420">
                  <c:v>9.2889552932944736E-2</c:v>
                </c:pt>
                <c:pt idx="1421">
                  <c:v>9.3078994317108588E-2</c:v>
                </c:pt>
                <c:pt idx="1422">
                  <c:v>9.3505474874251218E-2</c:v>
                </c:pt>
                <c:pt idx="1423">
                  <c:v>9.3740335894809623E-2</c:v>
                </c:pt>
                <c:pt idx="1424">
                  <c:v>9.3740335894809623E-2</c:v>
                </c:pt>
                <c:pt idx="1425">
                  <c:v>9.3740335894809623E-2</c:v>
                </c:pt>
                <c:pt idx="1426">
                  <c:v>9.3740335894809623E-2</c:v>
                </c:pt>
                <c:pt idx="1427">
                  <c:v>9.3740335894809623E-2</c:v>
                </c:pt>
                <c:pt idx="1428">
                  <c:v>9.3740335894809623E-2</c:v>
                </c:pt>
                <c:pt idx="1429">
                  <c:v>9.3740335894809623E-2</c:v>
                </c:pt>
                <c:pt idx="1430">
                  <c:v>9.3810850662303477E-2</c:v>
                </c:pt>
                <c:pt idx="1431">
                  <c:v>9.4218781427304096E-2</c:v>
                </c:pt>
                <c:pt idx="1432">
                  <c:v>9.496833735577298E-2</c:v>
                </c:pt>
                <c:pt idx="1433">
                  <c:v>9.5779904300269406E-2</c:v>
                </c:pt>
                <c:pt idx="1434">
                  <c:v>9.6466852700233655E-2</c:v>
                </c:pt>
                <c:pt idx="1435">
                  <c:v>9.6788089080753203E-2</c:v>
                </c:pt>
                <c:pt idx="1436">
                  <c:v>9.6788089080753203E-2</c:v>
                </c:pt>
                <c:pt idx="1437">
                  <c:v>9.6788089080753203E-2</c:v>
                </c:pt>
                <c:pt idx="1438">
                  <c:v>9.6788089080753203E-2</c:v>
                </c:pt>
                <c:pt idx="1439">
                  <c:v>9.6788089080753203E-2</c:v>
                </c:pt>
                <c:pt idx="1440">
                  <c:v>9.6788089080753203E-2</c:v>
                </c:pt>
                <c:pt idx="1441">
                  <c:v>9.6848866119190469E-2</c:v>
                </c:pt>
                <c:pt idx="1442">
                  <c:v>9.6939526140566362E-2</c:v>
                </c:pt>
                <c:pt idx="1443">
                  <c:v>9.6945348860791633E-2</c:v>
                </c:pt>
                <c:pt idx="1444">
                  <c:v>9.6945348860791633E-2</c:v>
                </c:pt>
                <c:pt idx="1445">
                  <c:v>9.6945348860791633E-2</c:v>
                </c:pt>
                <c:pt idx="1446">
                  <c:v>9.6945348860791633E-2</c:v>
                </c:pt>
                <c:pt idx="1447">
                  <c:v>9.7049626200562872E-2</c:v>
                </c:pt>
                <c:pt idx="1448">
                  <c:v>9.7333278987184232E-2</c:v>
                </c:pt>
                <c:pt idx="1449">
                  <c:v>9.7590080543893398E-2</c:v>
                </c:pt>
                <c:pt idx="1450">
                  <c:v>9.7687011564313059E-2</c:v>
                </c:pt>
                <c:pt idx="1451">
                  <c:v>9.7698077630984259E-2</c:v>
                </c:pt>
                <c:pt idx="1452">
                  <c:v>9.7698077630984259E-2</c:v>
                </c:pt>
                <c:pt idx="1453">
                  <c:v>9.7698077630984259E-2</c:v>
                </c:pt>
                <c:pt idx="1454">
                  <c:v>9.7698077630984259E-2</c:v>
                </c:pt>
                <c:pt idx="1455">
                  <c:v>9.7698077630984259E-2</c:v>
                </c:pt>
                <c:pt idx="1456">
                  <c:v>9.7698077630984259E-2</c:v>
                </c:pt>
                <c:pt idx="1457">
                  <c:v>9.7698077630984259E-2</c:v>
                </c:pt>
                <c:pt idx="1458">
                  <c:v>9.7698077630984259E-2</c:v>
                </c:pt>
                <c:pt idx="1459">
                  <c:v>9.7698077630984259E-2</c:v>
                </c:pt>
                <c:pt idx="1460">
                  <c:v>9.7698077630984259E-2</c:v>
                </c:pt>
                <c:pt idx="1461">
                  <c:v>9.7698077630984259E-2</c:v>
                </c:pt>
                <c:pt idx="1462">
                  <c:v>9.7698077630984259E-2</c:v>
                </c:pt>
                <c:pt idx="1463">
                  <c:v>9.7698077630984259E-2</c:v>
                </c:pt>
                <c:pt idx="1464">
                  <c:v>9.7698077630984259E-2</c:v>
                </c:pt>
                <c:pt idx="1465">
                  <c:v>9.7698077630984259E-2</c:v>
                </c:pt>
                <c:pt idx="1466">
                  <c:v>9.7698077630984259E-2</c:v>
                </c:pt>
                <c:pt idx="1467">
                  <c:v>9.7698077630984259E-2</c:v>
                </c:pt>
                <c:pt idx="1468">
                  <c:v>9.7698077630984259E-2</c:v>
                </c:pt>
                <c:pt idx="1469">
                  <c:v>9.7698077630984259E-2</c:v>
                </c:pt>
                <c:pt idx="1470">
                  <c:v>9.7698077630984259E-2</c:v>
                </c:pt>
                <c:pt idx="1471">
                  <c:v>9.7698077630984259E-2</c:v>
                </c:pt>
                <c:pt idx="1472">
                  <c:v>9.7698077630984259E-2</c:v>
                </c:pt>
                <c:pt idx="1473">
                  <c:v>9.7698077630984259E-2</c:v>
                </c:pt>
                <c:pt idx="1474">
                  <c:v>9.7698077630984259E-2</c:v>
                </c:pt>
                <c:pt idx="1475">
                  <c:v>9.7698077630984259E-2</c:v>
                </c:pt>
                <c:pt idx="1476">
                  <c:v>9.7698077630984259E-2</c:v>
                </c:pt>
                <c:pt idx="1477">
                  <c:v>9.7698077630984259E-2</c:v>
                </c:pt>
                <c:pt idx="1478">
                  <c:v>9.7698077630984259E-2</c:v>
                </c:pt>
                <c:pt idx="1479">
                  <c:v>9.7698077630984259E-2</c:v>
                </c:pt>
                <c:pt idx="1480">
                  <c:v>9.7698077630984259E-2</c:v>
                </c:pt>
                <c:pt idx="1481">
                  <c:v>9.7698077630984259E-2</c:v>
                </c:pt>
                <c:pt idx="1482">
                  <c:v>9.7698077630984259E-2</c:v>
                </c:pt>
                <c:pt idx="1483">
                  <c:v>9.7698077630984259E-2</c:v>
                </c:pt>
                <c:pt idx="1484">
                  <c:v>9.7698077630984259E-2</c:v>
                </c:pt>
                <c:pt idx="1485">
                  <c:v>9.7698077630984259E-2</c:v>
                </c:pt>
                <c:pt idx="1486">
                  <c:v>9.7698077630984259E-2</c:v>
                </c:pt>
                <c:pt idx="1487">
                  <c:v>9.7698077630984259E-2</c:v>
                </c:pt>
                <c:pt idx="1488">
                  <c:v>9.7698077630984259E-2</c:v>
                </c:pt>
                <c:pt idx="1489">
                  <c:v>9.7698077630984259E-2</c:v>
                </c:pt>
                <c:pt idx="1490">
                  <c:v>9.7698077630984259E-2</c:v>
                </c:pt>
                <c:pt idx="1491">
                  <c:v>9.7698077630984259E-2</c:v>
                </c:pt>
                <c:pt idx="1492">
                  <c:v>9.7698077630984259E-2</c:v>
                </c:pt>
                <c:pt idx="1493">
                  <c:v>9.7698077630984259E-2</c:v>
                </c:pt>
                <c:pt idx="1494">
                  <c:v>9.7698077630984259E-2</c:v>
                </c:pt>
                <c:pt idx="1495">
                  <c:v>9.7698077630984259E-2</c:v>
                </c:pt>
                <c:pt idx="1496">
                  <c:v>9.7698077630984259E-2</c:v>
                </c:pt>
                <c:pt idx="1497">
                  <c:v>9.7698077630984259E-2</c:v>
                </c:pt>
                <c:pt idx="1498">
                  <c:v>9.7698077630984259E-2</c:v>
                </c:pt>
                <c:pt idx="1499">
                  <c:v>9.7698077630984259E-2</c:v>
                </c:pt>
                <c:pt idx="1500">
                  <c:v>9.7698077630984259E-2</c:v>
                </c:pt>
                <c:pt idx="1501">
                  <c:v>9.7698077630984259E-2</c:v>
                </c:pt>
                <c:pt idx="1502">
                  <c:v>9.7698077630984259E-2</c:v>
                </c:pt>
                <c:pt idx="1503">
                  <c:v>9.7698077630984259E-2</c:v>
                </c:pt>
                <c:pt idx="1504">
                  <c:v>9.7698077630984259E-2</c:v>
                </c:pt>
                <c:pt idx="1505">
                  <c:v>9.7698077630984259E-2</c:v>
                </c:pt>
                <c:pt idx="1506">
                  <c:v>9.7698077630984259E-2</c:v>
                </c:pt>
                <c:pt idx="1507">
                  <c:v>9.7698077630984259E-2</c:v>
                </c:pt>
                <c:pt idx="1508">
                  <c:v>9.7698077630984259E-2</c:v>
                </c:pt>
                <c:pt idx="1509">
                  <c:v>9.7698077630984259E-2</c:v>
                </c:pt>
                <c:pt idx="1510">
                  <c:v>9.7698077630984259E-2</c:v>
                </c:pt>
                <c:pt idx="1511">
                  <c:v>9.7698077630984259E-2</c:v>
                </c:pt>
                <c:pt idx="1512">
                  <c:v>9.7698077630984259E-2</c:v>
                </c:pt>
                <c:pt idx="1513">
                  <c:v>9.7698077630984259E-2</c:v>
                </c:pt>
                <c:pt idx="1514">
                  <c:v>9.7698077630984259E-2</c:v>
                </c:pt>
                <c:pt idx="1515">
                  <c:v>9.7698077630984259E-2</c:v>
                </c:pt>
                <c:pt idx="1516">
                  <c:v>9.7698077630984259E-2</c:v>
                </c:pt>
                <c:pt idx="1517">
                  <c:v>9.7698077630984259E-2</c:v>
                </c:pt>
                <c:pt idx="1518">
                  <c:v>9.7698077630984259E-2</c:v>
                </c:pt>
                <c:pt idx="1519">
                  <c:v>9.7698077630984259E-2</c:v>
                </c:pt>
                <c:pt idx="1520">
                  <c:v>9.7698077630984259E-2</c:v>
                </c:pt>
                <c:pt idx="1521">
                  <c:v>9.7698077630984259E-2</c:v>
                </c:pt>
                <c:pt idx="1522">
                  <c:v>9.7698077630984259E-2</c:v>
                </c:pt>
                <c:pt idx="1523">
                  <c:v>9.7698077630984259E-2</c:v>
                </c:pt>
                <c:pt idx="1524">
                  <c:v>9.7698077630984259E-2</c:v>
                </c:pt>
                <c:pt idx="1525">
                  <c:v>9.7734282944089326E-2</c:v>
                </c:pt>
                <c:pt idx="1526">
                  <c:v>9.800652036291721E-2</c:v>
                </c:pt>
                <c:pt idx="1527">
                  <c:v>9.8423313918297825E-2</c:v>
                </c:pt>
                <c:pt idx="1528">
                  <c:v>9.8839847802779046E-2</c:v>
                </c:pt>
                <c:pt idx="1529">
                  <c:v>9.9143687172808345E-2</c:v>
                </c:pt>
                <c:pt idx="1530">
                  <c:v>9.9286450497606191E-2</c:v>
                </c:pt>
                <c:pt idx="1531">
                  <c:v>9.9286450497606191E-2</c:v>
                </c:pt>
                <c:pt idx="1532">
                  <c:v>9.9286450497606191E-2</c:v>
                </c:pt>
                <c:pt idx="1533">
                  <c:v>9.9286450497606191E-2</c:v>
                </c:pt>
                <c:pt idx="1534">
                  <c:v>9.9286450497606191E-2</c:v>
                </c:pt>
                <c:pt idx="1535">
                  <c:v>9.9286450497606191E-2</c:v>
                </c:pt>
                <c:pt idx="1536">
                  <c:v>9.9286450497606191E-2</c:v>
                </c:pt>
                <c:pt idx="1537">
                  <c:v>9.9286450497606191E-2</c:v>
                </c:pt>
                <c:pt idx="1538">
                  <c:v>9.9286450497606191E-2</c:v>
                </c:pt>
                <c:pt idx="1539">
                  <c:v>9.9286450497606191E-2</c:v>
                </c:pt>
                <c:pt idx="1540">
                  <c:v>9.9286450497606191E-2</c:v>
                </c:pt>
                <c:pt idx="1541">
                  <c:v>9.9286450497606191E-2</c:v>
                </c:pt>
                <c:pt idx="1542">
                  <c:v>9.9286450497606191E-2</c:v>
                </c:pt>
                <c:pt idx="1543">
                  <c:v>9.9286450497606191E-2</c:v>
                </c:pt>
                <c:pt idx="1544">
                  <c:v>9.9286450497606191E-2</c:v>
                </c:pt>
                <c:pt idx="1545">
                  <c:v>9.9286450497606191E-2</c:v>
                </c:pt>
                <c:pt idx="1546">
                  <c:v>9.9286450497606191E-2</c:v>
                </c:pt>
                <c:pt idx="1547">
                  <c:v>9.9286450497606191E-2</c:v>
                </c:pt>
                <c:pt idx="1548">
                  <c:v>9.9286450497606191E-2</c:v>
                </c:pt>
                <c:pt idx="1549">
                  <c:v>9.9286450497606191E-2</c:v>
                </c:pt>
                <c:pt idx="1550">
                  <c:v>9.9286450497606191E-2</c:v>
                </c:pt>
                <c:pt idx="1551">
                  <c:v>9.9286450497606191E-2</c:v>
                </c:pt>
                <c:pt idx="1552">
                  <c:v>9.9286450497606191E-2</c:v>
                </c:pt>
                <c:pt idx="1553">
                  <c:v>9.9286450497606191E-2</c:v>
                </c:pt>
                <c:pt idx="1554">
                  <c:v>9.9286450497606191E-2</c:v>
                </c:pt>
                <c:pt idx="1555">
                  <c:v>9.9286450497606191E-2</c:v>
                </c:pt>
                <c:pt idx="1556">
                  <c:v>9.9286450497606191E-2</c:v>
                </c:pt>
                <c:pt idx="1557">
                  <c:v>9.9286450497606191E-2</c:v>
                </c:pt>
                <c:pt idx="1558">
                  <c:v>9.9286450497606191E-2</c:v>
                </c:pt>
                <c:pt idx="1559">
                  <c:v>9.9286450497606191E-2</c:v>
                </c:pt>
                <c:pt idx="1560">
                  <c:v>9.9286450497606191E-2</c:v>
                </c:pt>
                <c:pt idx="1561">
                  <c:v>9.9286450497606191E-2</c:v>
                </c:pt>
                <c:pt idx="1562">
                  <c:v>9.9286450497606191E-2</c:v>
                </c:pt>
                <c:pt idx="1563">
                  <c:v>9.9286450497606191E-2</c:v>
                </c:pt>
                <c:pt idx="1564">
                  <c:v>9.9286450497606191E-2</c:v>
                </c:pt>
                <c:pt idx="1565">
                  <c:v>9.9286450497606191E-2</c:v>
                </c:pt>
                <c:pt idx="1566">
                  <c:v>9.9286450497606191E-2</c:v>
                </c:pt>
                <c:pt idx="1567">
                  <c:v>9.9286450497606191E-2</c:v>
                </c:pt>
                <c:pt idx="1568">
                  <c:v>9.9286450497606191E-2</c:v>
                </c:pt>
                <c:pt idx="1569">
                  <c:v>9.9286450497606191E-2</c:v>
                </c:pt>
                <c:pt idx="1570">
                  <c:v>9.9286450497606191E-2</c:v>
                </c:pt>
                <c:pt idx="1571">
                  <c:v>9.9286450497606191E-2</c:v>
                </c:pt>
                <c:pt idx="1572">
                  <c:v>9.9286450497606191E-2</c:v>
                </c:pt>
                <c:pt idx="1573">
                  <c:v>9.9286450497606191E-2</c:v>
                </c:pt>
                <c:pt idx="1574">
                  <c:v>9.9286450497606191E-2</c:v>
                </c:pt>
                <c:pt idx="1575">
                  <c:v>9.9286450497606191E-2</c:v>
                </c:pt>
                <c:pt idx="1576">
                  <c:v>9.9286450497606191E-2</c:v>
                </c:pt>
                <c:pt idx="1577">
                  <c:v>9.9286450497606191E-2</c:v>
                </c:pt>
                <c:pt idx="1578">
                  <c:v>9.9286450497606191E-2</c:v>
                </c:pt>
                <c:pt idx="1579">
                  <c:v>9.9286450497606191E-2</c:v>
                </c:pt>
                <c:pt idx="1580">
                  <c:v>9.9286450497606191E-2</c:v>
                </c:pt>
                <c:pt idx="1581">
                  <c:v>9.9286450497606191E-2</c:v>
                </c:pt>
                <c:pt idx="1582">
                  <c:v>9.9286450497606191E-2</c:v>
                </c:pt>
                <c:pt idx="1583">
                  <c:v>9.9286450497606191E-2</c:v>
                </c:pt>
                <c:pt idx="1584">
                  <c:v>9.9286450497606191E-2</c:v>
                </c:pt>
                <c:pt idx="1585">
                  <c:v>9.9286450497606191E-2</c:v>
                </c:pt>
                <c:pt idx="1586">
                  <c:v>9.9286450497606191E-2</c:v>
                </c:pt>
                <c:pt idx="1587">
                  <c:v>9.9286450497606191E-2</c:v>
                </c:pt>
                <c:pt idx="1588">
                  <c:v>9.9286450497606191E-2</c:v>
                </c:pt>
                <c:pt idx="1589">
                  <c:v>9.9286450497606191E-2</c:v>
                </c:pt>
                <c:pt idx="1590">
                  <c:v>9.9286450497606191E-2</c:v>
                </c:pt>
                <c:pt idx="1591">
                  <c:v>9.9286450497606191E-2</c:v>
                </c:pt>
                <c:pt idx="1592">
                  <c:v>9.9286450497606191E-2</c:v>
                </c:pt>
                <c:pt idx="1593">
                  <c:v>9.9286450497606191E-2</c:v>
                </c:pt>
                <c:pt idx="1594">
                  <c:v>9.9286450497606191E-2</c:v>
                </c:pt>
                <c:pt idx="1595">
                  <c:v>9.9286450497606191E-2</c:v>
                </c:pt>
                <c:pt idx="1596">
                  <c:v>9.9286450497606191E-2</c:v>
                </c:pt>
                <c:pt idx="1597">
                  <c:v>9.9286450497606191E-2</c:v>
                </c:pt>
                <c:pt idx="1598">
                  <c:v>9.9286450497606191E-2</c:v>
                </c:pt>
                <c:pt idx="1599">
                  <c:v>9.9286450497606191E-2</c:v>
                </c:pt>
                <c:pt idx="1600">
                  <c:v>9.9286450497606191E-2</c:v>
                </c:pt>
                <c:pt idx="1601">
                  <c:v>9.9286450497606191E-2</c:v>
                </c:pt>
                <c:pt idx="1602">
                  <c:v>9.9286450497606191E-2</c:v>
                </c:pt>
                <c:pt idx="1603">
                  <c:v>9.9286450497606191E-2</c:v>
                </c:pt>
                <c:pt idx="1604">
                  <c:v>9.9286450497606191E-2</c:v>
                </c:pt>
                <c:pt idx="1605">
                  <c:v>9.9286450497606191E-2</c:v>
                </c:pt>
                <c:pt idx="1606">
                  <c:v>9.9286450497606191E-2</c:v>
                </c:pt>
                <c:pt idx="1607">
                  <c:v>9.9286450497606191E-2</c:v>
                </c:pt>
                <c:pt idx="1608">
                  <c:v>9.9286450497606191E-2</c:v>
                </c:pt>
                <c:pt idx="1609">
                  <c:v>9.9286450497606191E-2</c:v>
                </c:pt>
                <c:pt idx="1610">
                  <c:v>9.9286450497606191E-2</c:v>
                </c:pt>
                <c:pt idx="1611">
                  <c:v>9.9286450497606191E-2</c:v>
                </c:pt>
                <c:pt idx="1612">
                  <c:v>9.9286450497606191E-2</c:v>
                </c:pt>
                <c:pt idx="1613">
                  <c:v>9.9286450497606191E-2</c:v>
                </c:pt>
                <c:pt idx="1614">
                  <c:v>9.9286450497606191E-2</c:v>
                </c:pt>
                <c:pt idx="1615">
                  <c:v>9.9286450497606191E-2</c:v>
                </c:pt>
                <c:pt idx="1616">
                  <c:v>9.9286450497606191E-2</c:v>
                </c:pt>
                <c:pt idx="1617">
                  <c:v>9.9286450497606191E-2</c:v>
                </c:pt>
                <c:pt idx="1618">
                  <c:v>9.9286450497606191E-2</c:v>
                </c:pt>
                <c:pt idx="1619">
                  <c:v>9.9286450497606191E-2</c:v>
                </c:pt>
                <c:pt idx="1620">
                  <c:v>9.9286450497606191E-2</c:v>
                </c:pt>
                <c:pt idx="1621">
                  <c:v>9.9286450497606191E-2</c:v>
                </c:pt>
                <c:pt idx="1622">
                  <c:v>9.9286450497606191E-2</c:v>
                </c:pt>
                <c:pt idx="1623">
                  <c:v>9.9286450497606191E-2</c:v>
                </c:pt>
                <c:pt idx="1624">
                  <c:v>9.9286450497606191E-2</c:v>
                </c:pt>
                <c:pt idx="1625">
                  <c:v>9.9286450497606191E-2</c:v>
                </c:pt>
                <c:pt idx="1626">
                  <c:v>9.9286450497606191E-2</c:v>
                </c:pt>
                <c:pt idx="1627">
                  <c:v>9.9286450497606191E-2</c:v>
                </c:pt>
                <c:pt idx="1628">
                  <c:v>9.9286450497606191E-2</c:v>
                </c:pt>
                <c:pt idx="1629">
                  <c:v>9.9286450497606191E-2</c:v>
                </c:pt>
                <c:pt idx="1630">
                  <c:v>9.9286450497606191E-2</c:v>
                </c:pt>
                <c:pt idx="1631">
                  <c:v>9.9286450497606191E-2</c:v>
                </c:pt>
                <c:pt idx="1632">
                  <c:v>9.9286450497606191E-2</c:v>
                </c:pt>
                <c:pt idx="1633">
                  <c:v>9.9286450497606191E-2</c:v>
                </c:pt>
                <c:pt idx="1634">
                  <c:v>9.9286450497606191E-2</c:v>
                </c:pt>
                <c:pt idx="1635">
                  <c:v>9.9286450497606191E-2</c:v>
                </c:pt>
                <c:pt idx="1636">
                  <c:v>9.9286450497606191E-2</c:v>
                </c:pt>
                <c:pt idx="1637">
                  <c:v>9.9286450497606191E-2</c:v>
                </c:pt>
                <c:pt idx="1638">
                  <c:v>9.9286450497606191E-2</c:v>
                </c:pt>
                <c:pt idx="1639">
                  <c:v>9.9286450497606191E-2</c:v>
                </c:pt>
                <c:pt idx="1640">
                  <c:v>9.9286450497606191E-2</c:v>
                </c:pt>
                <c:pt idx="1641">
                  <c:v>9.9286450497606191E-2</c:v>
                </c:pt>
                <c:pt idx="1642">
                  <c:v>9.9286450497606191E-2</c:v>
                </c:pt>
                <c:pt idx="1643">
                  <c:v>9.9286450497606191E-2</c:v>
                </c:pt>
                <c:pt idx="1644">
                  <c:v>9.9286450497606191E-2</c:v>
                </c:pt>
                <c:pt idx="1645">
                  <c:v>9.9286450497606191E-2</c:v>
                </c:pt>
                <c:pt idx="1646">
                  <c:v>9.9286450497606191E-2</c:v>
                </c:pt>
                <c:pt idx="1647">
                  <c:v>9.9286450497606191E-2</c:v>
                </c:pt>
                <c:pt idx="1648">
                  <c:v>9.9286450497606191E-2</c:v>
                </c:pt>
                <c:pt idx="1649">
                  <c:v>9.9286450497606191E-2</c:v>
                </c:pt>
                <c:pt idx="1650">
                  <c:v>9.9286450497606191E-2</c:v>
                </c:pt>
                <c:pt idx="1651">
                  <c:v>9.9286450497606191E-2</c:v>
                </c:pt>
                <c:pt idx="1652">
                  <c:v>9.9286450497606191E-2</c:v>
                </c:pt>
                <c:pt idx="1653">
                  <c:v>9.9286450497606191E-2</c:v>
                </c:pt>
                <c:pt idx="1654">
                  <c:v>9.9286450497606191E-2</c:v>
                </c:pt>
                <c:pt idx="1655">
                  <c:v>9.9286450497606191E-2</c:v>
                </c:pt>
                <c:pt idx="1656">
                  <c:v>9.9286450497606191E-2</c:v>
                </c:pt>
                <c:pt idx="1657">
                  <c:v>9.9286450497606191E-2</c:v>
                </c:pt>
                <c:pt idx="1658">
                  <c:v>9.9286450497606191E-2</c:v>
                </c:pt>
                <c:pt idx="1659">
                  <c:v>9.9286450497606191E-2</c:v>
                </c:pt>
                <c:pt idx="1660">
                  <c:v>9.9286450497606191E-2</c:v>
                </c:pt>
                <c:pt idx="1661">
                  <c:v>9.9286450497606191E-2</c:v>
                </c:pt>
                <c:pt idx="1662">
                  <c:v>9.9286450497606191E-2</c:v>
                </c:pt>
                <c:pt idx="1663">
                  <c:v>9.9286450497606191E-2</c:v>
                </c:pt>
                <c:pt idx="1664">
                  <c:v>9.9286450497606191E-2</c:v>
                </c:pt>
                <c:pt idx="1665">
                  <c:v>9.9286450497606191E-2</c:v>
                </c:pt>
                <c:pt idx="1666">
                  <c:v>9.9286450497606191E-2</c:v>
                </c:pt>
                <c:pt idx="1667">
                  <c:v>9.9286450497606191E-2</c:v>
                </c:pt>
                <c:pt idx="1668">
                  <c:v>9.9286450497606191E-2</c:v>
                </c:pt>
                <c:pt idx="1669">
                  <c:v>9.9286450497606191E-2</c:v>
                </c:pt>
                <c:pt idx="1670">
                  <c:v>9.9286450497606191E-2</c:v>
                </c:pt>
                <c:pt idx="1671">
                  <c:v>9.9286450497606191E-2</c:v>
                </c:pt>
                <c:pt idx="1672">
                  <c:v>9.9286450497606191E-2</c:v>
                </c:pt>
                <c:pt idx="1673">
                  <c:v>9.9286450497606191E-2</c:v>
                </c:pt>
                <c:pt idx="1674">
                  <c:v>9.9286450497606191E-2</c:v>
                </c:pt>
                <c:pt idx="1675">
                  <c:v>9.9286450497606191E-2</c:v>
                </c:pt>
                <c:pt idx="1676">
                  <c:v>9.9286450497606191E-2</c:v>
                </c:pt>
                <c:pt idx="1677">
                  <c:v>9.9286450497606191E-2</c:v>
                </c:pt>
                <c:pt idx="1678">
                  <c:v>9.9286450497606191E-2</c:v>
                </c:pt>
                <c:pt idx="1679">
                  <c:v>9.9286450497606191E-2</c:v>
                </c:pt>
                <c:pt idx="1680">
                  <c:v>9.9286450497606191E-2</c:v>
                </c:pt>
                <c:pt idx="1681">
                  <c:v>9.9286450497606191E-2</c:v>
                </c:pt>
                <c:pt idx="1682">
                  <c:v>9.9286450497606191E-2</c:v>
                </c:pt>
                <c:pt idx="1683">
                  <c:v>9.9286450497606191E-2</c:v>
                </c:pt>
                <c:pt idx="1684">
                  <c:v>9.9286450497606191E-2</c:v>
                </c:pt>
                <c:pt idx="1685">
                  <c:v>9.9286450497606191E-2</c:v>
                </c:pt>
                <c:pt idx="1686">
                  <c:v>9.9286450497606191E-2</c:v>
                </c:pt>
                <c:pt idx="1687">
                  <c:v>9.9286450497606191E-2</c:v>
                </c:pt>
                <c:pt idx="1688">
                  <c:v>9.9286450497606191E-2</c:v>
                </c:pt>
                <c:pt idx="1689">
                  <c:v>9.9286450497606191E-2</c:v>
                </c:pt>
                <c:pt idx="1690">
                  <c:v>9.9286450497606191E-2</c:v>
                </c:pt>
                <c:pt idx="1691">
                  <c:v>9.9286450497606191E-2</c:v>
                </c:pt>
                <c:pt idx="1692">
                  <c:v>9.9286450497606191E-2</c:v>
                </c:pt>
                <c:pt idx="1693">
                  <c:v>9.9286450497606191E-2</c:v>
                </c:pt>
                <c:pt idx="1694">
                  <c:v>9.9286450497606191E-2</c:v>
                </c:pt>
                <c:pt idx="1695">
                  <c:v>9.9286450497606191E-2</c:v>
                </c:pt>
                <c:pt idx="1696">
                  <c:v>9.9286450497606191E-2</c:v>
                </c:pt>
                <c:pt idx="1697">
                  <c:v>9.9286450497606191E-2</c:v>
                </c:pt>
                <c:pt idx="1698">
                  <c:v>9.9286450497606191E-2</c:v>
                </c:pt>
                <c:pt idx="1699">
                  <c:v>9.9286450497606191E-2</c:v>
                </c:pt>
                <c:pt idx="1700">
                  <c:v>9.9286450497606191E-2</c:v>
                </c:pt>
                <c:pt idx="1701">
                  <c:v>9.9286450497606191E-2</c:v>
                </c:pt>
                <c:pt idx="1702">
                  <c:v>9.9286450497606191E-2</c:v>
                </c:pt>
                <c:pt idx="1703">
                  <c:v>9.9286450497606191E-2</c:v>
                </c:pt>
                <c:pt idx="1704">
                  <c:v>9.9286450497606191E-2</c:v>
                </c:pt>
                <c:pt idx="1705">
                  <c:v>9.9286450497606191E-2</c:v>
                </c:pt>
                <c:pt idx="1706">
                  <c:v>9.9286450497606191E-2</c:v>
                </c:pt>
                <c:pt idx="1707">
                  <c:v>9.9286450497606191E-2</c:v>
                </c:pt>
                <c:pt idx="1708">
                  <c:v>9.9286450497606191E-2</c:v>
                </c:pt>
                <c:pt idx="1709">
                  <c:v>9.9286450497606191E-2</c:v>
                </c:pt>
                <c:pt idx="1710">
                  <c:v>9.9286450497606191E-2</c:v>
                </c:pt>
                <c:pt idx="1711">
                  <c:v>9.9286450497606191E-2</c:v>
                </c:pt>
                <c:pt idx="1712">
                  <c:v>9.9286450497606191E-2</c:v>
                </c:pt>
                <c:pt idx="1713">
                  <c:v>9.9286450497606191E-2</c:v>
                </c:pt>
                <c:pt idx="1714">
                  <c:v>9.9286450497606191E-2</c:v>
                </c:pt>
                <c:pt idx="1715">
                  <c:v>9.9286450497606191E-2</c:v>
                </c:pt>
                <c:pt idx="1716">
                  <c:v>9.9286450497606191E-2</c:v>
                </c:pt>
                <c:pt idx="1717">
                  <c:v>9.9286450497606191E-2</c:v>
                </c:pt>
                <c:pt idx="1718">
                  <c:v>9.9286450497606191E-2</c:v>
                </c:pt>
                <c:pt idx="1719">
                  <c:v>9.9286450497606191E-2</c:v>
                </c:pt>
                <c:pt idx="1720">
                  <c:v>9.9286450497606191E-2</c:v>
                </c:pt>
                <c:pt idx="1721">
                  <c:v>9.9286450497606191E-2</c:v>
                </c:pt>
                <c:pt idx="1722">
                  <c:v>9.9286450497606191E-2</c:v>
                </c:pt>
                <c:pt idx="1723">
                  <c:v>9.9286450497606191E-2</c:v>
                </c:pt>
                <c:pt idx="1724">
                  <c:v>9.9286450497606191E-2</c:v>
                </c:pt>
                <c:pt idx="1725">
                  <c:v>9.9286450497606191E-2</c:v>
                </c:pt>
                <c:pt idx="1726">
                  <c:v>9.9286450497606191E-2</c:v>
                </c:pt>
                <c:pt idx="1727">
                  <c:v>9.9286450497606191E-2</c:v>
                </c:pt>
                <c:pt idx="1728">
                  <c:v>9.9286450497606191E-2</c:v>
                </c:pt>
                <c:pt idx="1729">
                  <c:v>9.9286450497606191E-2</c:v>
                </c:pt>
                <c:pt idx="1730">
                  <c:v>9.9286450497606191E-2</c:v>
                </c:pt>
                <c:pt idx="1731">
                  <c:v>9.938146284034087E-2</c:v>
                </c:pt>
                <c:pt idx="1732">
                  <c:v>9.9524224406206077E-2</c:v>
                </c:pt>
                <c:pt idx="1733">
                  <c:v>9.9642434998704593E-2</c:v>
                </c:pt>
                <c:pt idx="1734">
                  <c:v>9.973440836260572E-2</c:v>
                </c:pt>
                <c:pt idx="1735">
                  <c:v>9.983102286708162E-2</c:v>
                </c:pt>
                <c:pt idx="1736">
                  <c:v>9.9994604605998516E-2</c:v>
                </c:pt>
                <c:pt idx="1737">
                  <c:v>0.10019183197918093</c:v>
                </c:pt>
                <c:pt idx="1738">
                  <c:v>0.10038865564872886</c:v>
                </c:pt>
                <c:pt idx="1739">
                  <c:v>0.10055452366471646</c:v>
                </c:pt>
                <c:pt idx="1740">
                  <c:v>0.10060034631496231</c:v>
                </c:pt>
                <c:pt idx="1741">
                  <c:v>0.10060034631496231</c:v>
                </c:pt>
                <c:pt idx="1742">
                  <c:v>0.10060034631496231</c:v>
                </c:pt>
                <c:pt idx="1743">
                  <c:v>0.10060034631496231</c:v>
                </c:pt>
                <c:pt idx="1744">
                  <c:v>0.10060034631496231</c:v>
                </c:pt>
                <c:pt idx="1745">
                  <c:v>0.10060034631496231</c:v>
                </c:pt>
                <c:pt idx="1746">
                  <c:v>0.10060034631496231</c:v>
                </c:pt>
                <c:pt idx="1747">
                  <c:v>0.10060034631496231</c:v>
                </c:pt>
                <c:pt idx="1748">
                  <c:v>0.10060034631496231</c:v>
                </c:pt>
                <c:pt idx="1749">
                  <c:v>0.10060034631496231</c:v>
                </c:pt>
                <c:pt idx="1750">
                  <c:v>0.10060034631496231</c:v>
                </c:pt>
                <c:pt idx="1751">
                  <c:v>0.10060034631496231</c:v>
                </c:pt>
                <c:pt idx="1752">
                  <c:v>0.10060034631496231</c:v>
                </c:pt>
                <c:pt idx="1753">
                  <c:v>0.10060034631496231</c:v>
                </c:pt>
                <c:pt idx="1754">
                  <c:v>0.10060034631496231</c:v>
                </c:pt>
                <c:pt idx="1755">
                  <c:v>0.10060034631496231</c:v>
                </c:pt>
                <c:pt idx="1756">
                  <c:v>0.10060034631496231</c:v>
                </c:pt>
                <c:pt idx="1757">
                  <c:v>0.10060034631496231</c:v>
                </c:pt>
                <c:pt idx="1758">
                  <c:v>0.10060034631496231</c:v>
                </c:pt>
                <c:pt idx="1759">
                  <c:v>0.10060034631496231</c:v>
                </c:pt>
                <c:pt idx="1760">
                  <c:v>0.10060034631496231</c:v>
                </c:pt>
                <c:pt idx="1761">
                  <c:v>0.10060034631496231</c:v>
                </c:pt>
                <c:pt idx="1762">
                  <c:v>0.10060034631496231</c:v>
                </c:pt>
                <c:pt idx="1763">
                  <c:v>0.10060034631496231</c:v>
                </c:pt>
                <c:pt idx="1764">
                  <c:v>0.10060034631496231</c:v>
                </c:pt>
                <c:pt idx="1765">
                  <c:v>0.10060034631496231</c:v>
                </c:pt>
                <c:pt idx="1766">
                  <c:v>0.10060034631496231</c:v>
                </c:pt>
                <c:pt idx="1767">
                  <c:v>0.10063269751801984</c:v>
                </c:pt>
                <c:pt idx="1768">
                  <c:v>0.10090208226635679</c:v>
                </c:pt>
                <c:pt idx="1769">
                  <c:v>0.10142011062093453</c:v>
                </c:pt>
                <c:pt idx="1770">
                  <c:v>0.10212706067651869</c:v>
                </c:pt>
                <c:pt idx="1771">
                  <c:v>0.10290360645243445</c:v>
                </c:pt>
                <c:pt idx="1772">
                  <c:v>0.10366322833264588</c:v>
                </c:pt>
                <c:pt idx="1773">
                  <c:v>0.10436693401047846</c:v>
                </c:pt>
                <c:pt idx="1774">
                  <c:v>0.10496525764163168</c:v>
                </c:pt>
                <c:pt idx="1775">
                  <c:v>0.10544957340467478</c:v>
                </c:pt>
                <c:pt idx="1776">
                  <c:v>0.10587588052007701</c:v>
                </c:pt>
                <c:pt idx="1777">
                  <c:v>0.10630750045944952</c:v>
                </c:pt>
                <c:pt idx="1778">
                  <c:v>0.10679881961605735</c:v>
                </c:pt>
                <c:pt idx="1779">
                  <c:v>0.10737856181798217</c:v>
                </c:pt>
                <c:pt idx="1780">
                  <c:v>0.10801420074894619</c:v>
                </c:pt>
                <c:pt idx="1781">
                  <c:v>0.10862833635844775</c:v>
                </c:pt>
                <c:pt idx="1782">
                  <c:v>0.10915297118276446</c:v>
                </c:pt>
                <c:pt idx="1783">
                  <c:v>0.10955957714367406</c:v>
                </c:pt>
                <c:pt idx="1784">
                  <c:v>0.10984837134739191</c:v>
                </c:pt>
                <c:pt idx="1785">
                  <c:v>0.1100614620070392</c:v>
                </c:pt>
                <c:pt idx="1786">
                  <c:v>0.11023858393685686</c:v>
                </c:pt>
                <c:pt idx="1787">
                  <c:v>0.11039742159879003</c:v>
                </c:pt>
                <c:pt idx="1788">
                  <c:v>0.11055174194113714</c:v>
                </c:pt>
                <c:pt idx="1789">
                  <c:v>0.11071725072785762</c:v>
                </c:pt>
                <c:pt idx="1790">
                  <c:v>0.11090213697904536</c:v>
                </c:pt>
                <c:pt idx="1791">
                  <c:v>0.11110090276169406</c:v>
                </c:pt>
                <c:pt idx="1792">
                  <c:v>0.11129139599851458</c:v>
                </c:pt>
                <c:pt idx="1793">
                  <c:v>0.11143412703218451</c:v>
                </c:pt>
                <c:pt idx="1794">
                  <c:v>0.11154368078234719</c:v>
                </c:pt>
                <c:pt idx="1795">
                  <c:v>0.11154368078234719</c:v>
                </c:pt>
                <c:pt idx="1796">
                  <c:v>0.11154368078234719</c:v>
                </c:pt>
                <c:pt idx="1797">
                  <c:v>0.11154368078234719</c:v>
                </c:pt>
                <c:pt idx="1798">
                  <c:v>0.11154368078234719</c:v>
                </c:pt>
                <c:pt idx="1799">
                  <c:v>0.11154368078234719</c:v>
                </c:pt>
                <c:pt idx="1800">
                  <c:v>0.11154368078234719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C14-43B0-A886-05C3AAFFA95F}"/>
            </c:ext>
          </c:extLst>
        </c:ser>
        <c:ser>
          <c:idx val="2"/>
          <c:order val="2"/>
          <c:tx>
            <c:v>Kinetic Energy Returned to Wheel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Calculations!$AB$3:$AB$1803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6.423333309901058E-6</c:v>
                </c:pt>
                <c:pt idx="47">
                  <c:v>6.423333309901058E-6</c:v>
                </c:pt>
                <c:pt idx="48">
                  <c:v>6.423333309901058E-6</c:v>
                </c:pt>
                <c:pt idx="49">
                  <c:v>3.7352986502870953E-5</c:v>
                </c:pt>
                <c:pt idx="50">
                  <c:v>3.7352986502870953E-5</c:v>
                </c:pt>
                <c:pt idx="51">
                  <c:v>3.7352986502870953E-5</c:v>
                </c:pt>
                <c:pt idx="52">
                  <c:v>3.7352986502870953E-5</c:v>
                </c:pt>
                <c:pt idx="53">
                  <c:v>3.7352986502870953E-5</c:v>
                </c:pt>
                <c:pt idx="54">
                  <c:v>4.9483686233238434E-5</c:v>
                </c:pt>
                <c:pt idx="55">
                  <c:v>9.6217015038655112E-5</c:v>
                </c:pt>
                <c:pt idx="56">
                  <c:v>1.4642256606629399E-4</c:v>
                </c:pt>
                <c:pt idx="57">
                  <c:v>2.0704478376059956E-4</c:v>
                </c:pt>
                <c:pt idx="58">
                  <c:v>2.2700341070243252E-4</c:v>
                </c:pt>
                <c:pt idx="59">
                  <c:v>2.2700341070243252E-4</c:v>
                </c:pt>
                <c:pt idx="60">
                  <c:v>2.2700341070243252E-4</c:v>
                </c:pt>
                <c:pt idx="61">
                  <c:v>2.2700341070243252E-4</c:v>
                </c:pt>
                <c:pt idx="62">
                  <c:v>2.2700341070243252E-4</c:v>
                </c:pt>
                <c:pt idx="63">
                  <c:v>2.2700341070243252E-4</c:v>
                </c:pt>
                <c:pt idx="64">
                  <c:v>2.2700341070243252E-4</c:v>
                </c:pt>
                <c:pt idx="65">
                  <c:v>2.2700341070243252E-4</c:v>
                </c:pt>
                <c:pt idx="66">
                  <c:v>2.2700341070243252E-4</c:v>
                </c:pt>
                <c:pt idx="67">
                  <c:v>2.2700341070243252E-4</c:v>
                </c:pt>
                <c:pt idx="68">
                  <c:v>2.2700341070243252E-4</c:v>
                </c:pt>
                <c:pt idx="69">
                  <c:v>2.2700341070243252E-4</c:v>
                </c:pt>
                <c:pt idx="70">
                  <c:v>2.2700341070243252E-4</c:v>
                </c:pt>
                <c:pt idx="71">
                  <c:v>2.2700341070243252E-4</c:v>
                </c:pt>
                <c:pt idx="72">
                  <c:v>2.2700341070243252E-4</c:v>
                </c:pt>
                <c:pt idx="73">
                  <c:v>2.2700341070243252E-4</c:v>
                </c:pt>
                <c:pt idx="74">
                  <c:v>2.2700341070243252E-4</c:v>
                </c:pt>
                <c:pt idx="75">
                  <c:v>2.2700341070243252E-4</c:v>
                </c:pt>
                <c:pt idx="76">
                  <c:v>2.2700341070243252E-4</c:v>
                </c:pt>
                <c:pt idx="77">
                  <c:v>2.2700341070243252E-4</c:v>
                </c:pt>
                <c:pt idx="78">
                  <c:v>2.2700341070243252E-4</c:v>
                </c:pt>
                <c:pt idx="79">
                  <c:v>2.2700341070243252E-4</c:v>
                </c:pt>
                <c:pt idx="80">
                  <c:v>2.2700341070243252E-4</c:v>
                </c:pt>
                <c:pt idx="81">
                  <c:v>2.2700341070243252E-4</c:v>
                </c:pt>
                <c:pt idx="82">
                  <c:v>2.2700341070243252E-4</c:v>
                </c:pt>
                <c:pt idx="83">
                  <c:v>2.2700341070243252E-4</c:v>
                </c:pt>
                <c:pt idx="84">
                  <c:v>2.2700341070243252E-4</c:v>
                </c:pt>
                <c:pt idx="85">
                  <c:v>2.2700341070243252E-4</c:v>
                </c:pt>
                <c:pt idx="86">
                  <c:v>2.2700341070243252E-4</c:v>
                </c:pt>
                <c:pt idx="87">
                  <c:v>2.2700341070243252E-4</c:v>
                </c:pt>
                <c:pt idx="88">
                  <c:v>2.2700341070243252E-4</c:v>
                </c:pt>
                <c:pt idx="89">
                  <c:v>2.2700341070243252E-4</c:v>
                </c:pt>
                <c:pt idx="90">
                  <c:v>2.2700341070243252E-4</c:v>
                </c:pt>
                <c:pt idx="91">
                  <c:v>2.2700341070243252E-4</c:v>
                </c:pt>
                <c:pt idx="92">
                  <c:v>2.2700341070243252E-4</c:v>
                </c:pt>
                <c:pt idx="93">
                  <c:v>2.2700341070243252E-4</c:v>
                </c:pt>
                <c:pt idx="94">
                  <c:v>2.2700341070243252E-4</c:v>
                </c:pt>
                <c:pt idx="95">
                  <c:v>2.2700341070243252E-4</c:v>
                </c:pt>
                <c:pt idx="96">
                  <c:v>2.2700341070243252E-4</c:v>
                </c:pt>
                <c:pt idx="97">
                  <c:v>2.2700341070243252E-4</c:v>
                </c:pt>
                <c:pt idx="98">
                  <c:v>2.2700341070243252E-4</c:v>
                </c:pt>
                <c:pt idx="99">
                  <c:v>2.2700341070243252E-4</c:v>
                </c:pt>
                <c:pt idx="100">
                  <c:v>2.2700341070243252E-4</c:v>
                </c:pt>
                <c:pt idx="101">
                  <c:v>2.2700341070243252E-4</c:v>
                </c:pt>
                <c:pt idx="102">
                  <c:v>2.2700341070243252E-4</c:v>
                </c:pt>
                <c:pt idx="103">
                  <c:v>2.2700341070243252E-4</c:v>
                </c:pt>
                <c:pt idx="104">
                  <c:v>2.2700341070243252E-4</c:v>
                </c:pt>
                <c:pt idx="105">
                  <c:v>2.2700341070243252E-4</c:v>
                </c:pt>
                <c:pt idx="106">
                  <c:v>2.2700341070243252E-4</c:v>
                </c:pt>
                <c:pt idx="107">
                  <c:v>2.2700341070243252E-4</c:v>
                </c:pt>
                <c:pt idx="108">
                  <c:v>2.2700341070243252E-4</c:v>
                </c:pt>
                <c:pt idx="109">
                  <c:v>2.2700341070243252E-4</c:v>
                </c:pt>
                <c:pt idx="110">
                  <c:v>2.2700341070243252E-4</c:v>
                </c:pt>
                <c:pt idx="111">
                  <c:v>2.2700341070243252E-4</c:v>
                </c:pt>
                <c:pt idx="112">
                  <c:v>2.2700341070243252E-4</c:v>
                </c:pt>
                <c:pt idx="113">
                  <c:v>2.2700341070243252E-4</c:v>
                </c:pt>
                <c:pt idx="114">
                  <c:v>2.2700341070243252E-4</c:v>
                </c:pt>
                <c:pt idx="115">
                  <c:v>2.2700341070243252E-4</c:v>
                </c:pt>
                <c:pt idx="116">
                  <c:v>2.2700341070243252E-4</c:v>
                </c:pt>
                <c:pt idx="117">
                  <c:v>2.2700341070243252E-4</c:v>
                </c:pt>
                <c:pt idx="118">
                  <c:v>2.2700341070243252E-4</c:v>
                </c:pt>
                <c:pt idx="119">
                  <c:v>2.2700341070243252E-4</c:v>
                </c:pt>
                <c:pt idx="120">
                  <c:v>2.2700341070243252E-4</c:v>
                </c:pt>
                <c:pt idx="121">
                  <c:v>2.2700341070243252E-4</c:v>
                </c:pt>
                <c:pt idx="122">
                  <c:v>2.2700341070243252E-4</c:v>
                </c:pt>
                <c:pt idx="123">
                  <c:v>2.2700341070243252E-4</c:v>
                </c:pt>
                <c:pt idx="124">
                  <c:v>2.2700341070243252E-4</c:v>
                </c:pt>
                <c:pt idx="125">
                  <c:v>2.2700341070243252E-4</c:v>
                </c:pt>
                <c:pt idx="126">
                  <c:v>2.2700341070243252E-4</c:v>
                </c:pt>
                <c:pt idx="127">
                  <c:v>2.2700341070243252E-4</c:v>
                </c:pt>
                <c:pt idx="128">
                  <c:v>2.2700341070243252E-4</c:v>
                </c:pt>
                <c:pt idx="129">
                  <c:v>2.2700341070243252E-4</c:v>
                </c:pt>
                <c:pt idx="130">
                  <c:v>2.2700341070243252E-4</c:v>
                </c:pt>
                <c:pt idx="131">
                  <c:v>2.2700341070243252E-4</c:v>
                </c:pt>
                <c:pt idx="132">
                  <c:v>2.2700341070243252E-4</c:v>
                </c:pt>
                <c:pt idx="133">
                  <c:v>2.2700341070243252E-4</c:v>
                </c:pt>
                <c:pt idx="134">
                  <c:v>2.2700341070243252E-4</c:v>
                </c:pt>
                <c:pt idx="135">
                  <c:v>2.2700341070243252E-4</c:v>
                </c:pt>
                <c:pt idx="136">
                  <c:v>2.2700341070243252E-4</c:v>
                </c:pt>
                <c:pt idx="137">
                  <c:v>2.2700341070243252E-4</c:v>
                </c:pt>
                <c:pt idx="138">
                  <c:v>2.2892045308924283E-4</c:v>
                </c:pt>
                <c:pt idx="139">
                  <c:v>2.6912763244369803E-4</c:v>
                </c:pt>
                <c:pt idx="140">
                  <c:v>4.6718770659173302E-4</c:v>
                </c:pt>
                <c:pt idx="141">
                  <c:v>8.647804065616576E-4</c:v>
                </c:pt>
                <c:pt idx="142">
                  <c:v>1.2764317670200241E-3</c:v>
                </c:pt>
                <c:pt idx="143">
                  <c:v>1.5496064868295244E-3</c:v>
                </c:pt>
                <c:pt idx="144">
                  <c:v>1.7456215992559482E-3</c:v>
                </c:pt>
                <c:pt idx="145">
                  <c:v>2.011196403659439E-3</c:v>
                </c:pt>
                <c:pt idx="146">
                  <c:v>2.2840980396011735E-3</c:v>
                </c:pt>
                <c:pt idx="147">
                  <c:v>2.2840980396011735E-3</c:v>
                </c:pt>
                <c:pt idx="148">
                  <c:v>2.2840980396011735E-3</c:v>
                </c:pt>
                <c:pt idx="149">
                  <c:v>2.2840980396011735E-3</c:v>
                </c:pt>
                <c:pt idx="150">
                  <c:v>2.2840980396011735E-3</c:v>
                </c:pt>
                <c:pt idx="151">
                  <c:v>2.2840980396011735E-3</c:v>
                </c:pt>
                <c:pt idx="152">
                  <c:v>2.2840980396011735E-3</c:v>
                </c:pt>
                <c:pt idx="153">
                  <c:v>2.2840980396011735E-3</c:v>
                </c:pt>
                <c:pt idx="154">
                  <c:v>2.2840980396011735E-3</c:v>
                </c:pt>
                <c:pt idx="155">
                  <c:v>2.2840980396011735E-3</c:v>
                </c:pt>
                <c:pt idx="156">
                  <c:v>2.309998035073257E-3</c:v>
                </c:pt>
                <c:pt idx="157">
                  <c:v>2.4394007298316274E-3</c:v>
                </c:pt>
                <c:pt idx="158">
                  <c:v>2.6865826655418411E-3</c:v>
                </c:pt>
                <c:pt idx="159">
                  <c:v>3.0589015320438592E-3</c:v>
                </c:pt>
                <c:pt idx="160">
                  <c:v>3.507080981598602E-3</c:v>
                </c:pt>
                <c:pt idx="161">
                  <c:v>3.528060066206162E-3</c:v>
                </c:pt>
                <c:pt idx="162">
                  <c:v>3.528060066206162E-3</c:v>
                </c:pt>
                <c:pt idx="163">
                  <c:v>3.528060066206162E-3</c:v>
                </c:pt>
                <c:pt idx="164">
                  <c:v>3.528060066206162E-3</c:v>
                </c:pt>
                <c:pt idx="165">
                  <c:v>3.528060066206162E-3</c:v>
                </c:pt>
                <c:pt idx="166">
                  <c:v>3.528060066206162E-3</c:v>
                </c:pt>
                <c:pt idx="167">
                  <c:v>3.528060066206162E-3</c:v>
                </c:pt>
                <c:pt idx="168">
                  <c:v>3.528060066206162E-3</c:v>
                </c:pt>
                <c:pt idx="169">
                  <c:v>3.528060066206162E-3</c:v>
                </c:pt>
                <c:pt idx="170">
                  <c:v>3.528060066206162E-3</c:v>
                </c:pt>
                <c:pt idx="171">
                  <c:v>3.528060066206162E-3</c:v>
                </c:pt>
                <c:pt idx="172">
                  <c:v>3.528060066206162E-3</c:v>
                </c:pt>
                <c:pt idx="173">
                  <c:v>3.528060066206162E-3</c:v>
                </c:pt>
                <c:pt idx="174">
                  <c:v>3.528060066206162E-3</c:v>
                </c:pt>
                <c:pt idx="175">
                  <c:v>3.528060066206162E-3</c:v>
                </c:pt>
                <c:pt idx="176">
                  <c:v>3.6848073685460704E-3</c:v>
                </c:pt>
                <c:pt idx="177">
                  <c:v>4.0046357246152986E-3</c:v>
                </c:pt>
                <c:pt idx="178">
                  <c:v>4.3980870662601902E-3</c:v>
                </c:pt>
                <c:pt idx="179">
                  <c:v>4.6861746215979307E-3</c:v>
                </c:pt>
                <c:pt idx="180">
                  <c:v>4.7313843800152128E-3</c:v>
                </c:pt>
                <c:pt idx="181">
                  <c:v>4.7313843800152128E-3</c:v>
                </c:pt>
                <c:pt idx="182">
                  <c:v>4.7313843800152128E-3</c:v>
                </c:pt>
                <c:pt idx="183">
                  <c:v>4.7313843800152128E-3</c:v>
                </c:pt>
                <c:pt idx="184">
                  <c:v>4.7313843800152128E-3</c:v>
                </c:pt>
                <c:pt idx="185">
                  <c:v>4.7313843800152128E-3</c:v>
                </c:pt>
                <c:pt idx="186">
                  <c:v>4.7313843800152128E-3</c:v>
                </c:pt>
                <c:pt idx="187">
                  <c:v>4.7313843800152128E-3</c:v>
                </c:pt>
                <c:pt idx="188">
                  <c:v>4.7313843800152128E-3</c:v>
                </c:pt>
                <c:pt idx="189">
                  <c:v>4.7313843800152128E-3</c:v>
                </c:pt>
                <c:pt idx="190">
                  <c:v>4.7313843800152128E-3</c:v>
                </c:pt>
                <c:pt idx="191">
                  <c:v>4.7313843800152128E-3</c:v>
                </c:pt>
                <c:pt idx="192">
                  <c:v>4.7407570007790851E-3</c:v>
                </c:pt>
                <c:pt idx="193">
                  <c:v>4.7678385607332844E-3</c:v>
                </c:pt>
                <c:pt idx="194">
                  <c:v>4.8012698946583053E-3</c:v>
                </c:pt>
                <c:pt idx="195">
                  <c:v>4.8445310012415E-3</c:v>
                </c:pt>
                <c:pt idx="196">
                  <c:v>4.8947365522691386E-3</c:v>
                </c:pt>
                <c:pt idx="197">
                  <c:v>4.9449421032967773E-3</c:v>
                </c:pt>
                <c:pt idx="198">
                  <c:v>5.0125087654355272E-3</c:v>
                </c:pt>
                <c:pt idx="199">
                  <c:v>5.1010775939082454E-3</c:v>
                </c:pt>
                <c:pt idx="200">
                  <c:v>5.2121078865053072E-3</c:v>
                </c:pt>
                <c:pt idx="201">
                  <c:v>5.35218637725753E-3</c:v>
                </c:pt>
                <c:pt idx="202">
                  <c:v>5.5242627573028318E-3</c:v>
                </c:pt>
                <c:pt idx="203">
                  <c:v>5.5906354427600717E-3</c:v>
                </c:pt>
                <c:pt idx="204">
                  <c:v>5.5906354427600717E-3</c:v>
                </c:pt>
                <c:pt idx="205">
                  <c:v>5.5906354427600717E-3</c:v>
                </c:pt>
                <c:pt idx="206">
                  <c:v>5.5906354427600717E-3</c:v>
                </c:pt>
                <c:pt idx="207">
                  <c:v>5.5906354427600717E-3</c:v>
                </c:pt>
                <c:pt idx="208">
                  <c:v>5.5906354427600717E-3</c:v>
                </c:pt>
                <c:pt idx="209">
                  <c:v>5.5906354427600717E-3</c:v>
                </c:pt>
                <c:pt idx="210">
                  <c:v>5.5906354427600717E-3</c:v>
                </c:pt>
                <c:pt idx="211">
                  <c:v>5.5906354427600717E-3</c:v>
                </c:pt>
                <c:pt idx="212">
                  <c:v>5.5906354427600717E-3</c:v>
                </c:pt>
                <c:pt idx="213">
                  <c:v>5.5906354427600717E-3</c:v>
                </c:pt>
                <c:pt idx="214">
                  <c:v>5.5906354427600717E-3</c:v>
                </c:pt>
                <c:pt idx="215">
                  <c:v>5.5906354427600717E-3</c:v>
                </c:pt>
                <c:pt idx="216">
                  <c:v>5.5906354427600717E-3</c:v>
                </c:pt>
                <c:pt idx="217">
                  <c:v>5.5906354427600717E-3</c:v>
                </c:pt>
                <c:pt idx="218">
                  <c:v>5.5906354427600717E-3</c:v>
                </c:pt>
                <c:pt idx="219">
                  <c:v>5.5906354427600717E-3</c:v>
                </c:pt>
                <c:pt idx="220">
                  <c:v>5.5906354427600717E-3</c:v>
                </c:pt>
                <c:pt idx="221">
                  <c:v>5.5906354427600717E-3</c:v>
                </c:pt>
                <c:pt idx="222">
                  <c:v>5.5906354427600717E-3</c:v>
                </c:pt>
                <c:pt idx="223">
                  <c:v>5.5906354427600717E-3</c:v>
                </c:pt>
                <c:pt idx="224">
                  <c:v>5.5906354427600717E-3</c:v>
                </c:pt>
                <c:pt idx="225">
                  <c:v>5.5906354427600717E-3</c:v>
                </c:pt>
                <c:pt idx="226">
                  <c:v>5.5906354427600717E-3</c:v>
                </c:pt>
                <c:pt idx="227">
                  <c:v>5.5906354427600717E-3</c:v>
                </c:pt>
                <c:pt idx="228">
                  <c:v>5.5906354427600717E-3</c:v>
                </c:pt>
                <c:pt idx="229">
                  <c:v>5.5906354427600717E-3</c:v>
                </c:pt>
                <c:pt idx="230">
                  <c:v>5.5906354427600717E-3</c:v>
                </c:pt>
                <c:pt idx="231">
                  <c:v>5.5906354427600717E-3</c:v>
                </c:pt>
                <c:pt idx="232">
                  <c:v>5.5906354427600717E-3</c:v>
                </c:pt>
                <c:pt idx="233">
                  <c:v>5.5906354427600717E-3</c:v>
                </c:pt>
                <c:pt idx="234">
                  <c:v>5.5906354427600717E-3</c:v>
                </c:pt>
                <c:pt idx="235">
                  <c:v>5.5906354427600717E-3</c:v>
                </c:pt>
                <c:pt idx="236">
                  <c:v>5.6174090746901415E-3</c:v>
                </c:pt>
                <c:pt idx="237">
                  <c:v>5.6988502515104861E-3</c:v>
                </c:pt>
                <c:pt idx="238">
                  <c:v>5.6988502515104861E-3</c:v>
                </c:pt>
                <c:pt idx="239">
                  <c:v>5.6988502515104861E-3</c:v>
                </c:pt>
                <c:pt idx="240">
                  <c:v>5.6988502515104861E-3</c:v>
                </c:pt>
                <c:pt idx="241">
                  <c:v>5.6988502515104861E-3</c:v>
                </c:pt>
                <c:pt idx="242">
                  <c:v>5.6988502515104861E-3</c:v>
                </c:pt>
                <c:pt idx="243">
                  <c:v>5.6988502515104861E-3</c:v>
                </c:pt>
                <c:pt idx="244">
                  <c:v>5.6988502515104861E-3</c:v>
                </c:pt>
                <c:pt idx="245">
                  <c:v>5.6988502515104861E-3</c:v>
                </c:pt>
                <c:pt idx="246">
                  <c:v>5.6988502515104861E-3</c:v>
                </c:pt>
                <c:pt idx="247">
                  <c:v>5.6988502515104861E-3</c:v>
                </c:pt>
                <c:pt idx="248">
                  <c:v>5.6988502515104861E-3</c:v>
                </c:pt>
                <c:pt idx="249">
                  <c:v>5.6988502515104861E-3</c:v>
                </c:pt>
                <c:pt idx="250">
                  <c:v>5.7052735848203869E-3</c:v>
                </c:pt>
                <c:pt idx="251">
                  <c:v>5.7052735848203869E-3</c:v>
                </c:pt>
                <c:pt idx="252">
                  <c:v>5.7052735848203869E-3</c:v>
                </c:pt>
                <c:pt idx="253">
                  <c:v>5.7362032380133569E-3</c:v>
                </c:pt>
                <c:pt idx="254">
                  <c:v>5.7362032380133569E-3</c:v>
                </c:pt>
                <c:pt idx="255">
                  <c:v>5.7362032380133569E-3</c:v>
                </c:pt>
                <c:pt idx="256">
                  <c:v>5.7362032380133569E-3</c:v>
                </c:pt>
                <c:pt idx="257">
                  <c:v>5.7849238640270348E-3</c:v>
                </c:pt>
                <c:pt idx="258">
                  <c:v>5.811776378707301E-3</c:v>
                </c:pt>
                <c:pt idx="259">
                  <c:v>5.811776378707301E-3</c:v>
                </c:pt>
                <c:pt idx="260">
                  <c:v>5.811776378707301E-3</c:v>
                </c:pt>
                <c:pt idx="261">
                  <c:v>5.811776378707301E-3</c:v>
                </c:pt>
                <c:pt idx="262">
                  <c:v>5.811776378707301E-3</c:v>
                </c:pt>
                <c:pt idx="263">
                  <c:v>5.811776378707301E-3</c:v>
                </c:pt>
                <c:pt idx="264">
                  <c:v>5.811776378707301E-3</c:v>
                </c:pt>
                <c:pt idx="265">
                  <c:v>5.811776378707301E-3</c:v>
                </c:pt>
                <c:pt idx="266">
                  <c:v>5.811776378707301E-3</c:v>
                </c:pt>
                <c:pt idx="267">
                  <c:v>5.811776378707301E-3</c:v>
                </c:pt>
                <c:pt idx="268">
                  <c:v>5.811776378707301E-3</c:v>
                </c:pt>
                <c:pt idx="269">
                  <c:v>5.811776378707301E-3</c:v>
                </c:pt>
                <c:pt idx="270">
                  <c:v>5.811776378707301E-3</c:v>
                </c:pt>
                <c:pt idx="271">
                  <c:v>5.811776378707301E-3</c:v>
                </c:pt>
                <c:pt idx="272">
                  <c:v>5.811776378707301E-3</c:v>
                </c:pt>
                <c:pt idx="273">
                  <c:v>5.811776378707301E-3</c:v>
                </c:pt>
                <c:pt idx="274">
                  <c:v>5.811776378707301E-3</c:v>
                </c:pt>
                <c:pt idx="275">
                  <c:v>5.811776378707301E-3</c:v>
                </c:pt>
                <c:pt idx="276">
                  <c:v>5.811776378707301E-3</c:v>
                </c:pt>
                <c:pt idx="277">
                  <c:v>5.811776378707301E-3</c:v>
                </c:pt>
                <c:pt idx="278">
                  <c:v>5.811776378707301E-3</c:v>
                </c:pt>
                <c:pt idx="279">
                  <c:v>5.811776378707301E-3</c:v>
                </c:pt>
                <c:pt idx="280">
                  <c:v>5.811776378707301E-3</c:v>
                </c:pt>
                <c:pt idx="281">
                  <c:v>5.9875293665745573E-3</c:v>
                </c:pt>
                <c:pt idx="282">
                  <c:v>6.5132378617017879E-3</c:v>
                </c:pt>
                <c:pt idx="283">
                  <c:v>7.1964148621786921E-3</c:v>
                </c:pt>
                <c:pt idx="284">
                  <c:v>7.993658313873879E-3</c:v>
                </c:pt>
                <c:pt idx="285">
                  <c:v>8.4213193807043223E-3</c:v>
                </c:pt>
                <c:pt idx="286">
                  <c:v>8.4213193807043223E-3</c:v>
                </c:pt>
                <c:pt idx="287">
                  <c:v>8.4213193807043223E-3</c:v>
                </c:pt>
                <c:pt idx="288">
                  <c:v>8.4213193807043223E-3</c:v>
                </c:pt>
                <c:pt idx="289">
                  <c:v>8.4213193807043223E-3</c:v>
                </c:pt>
                <c:pt idx="290">
                  <c:v>8.4213193807043223E-3</c:v>
                </c:pt>
                <c:pt idx="291">
                  <c:v>8.4213193807043223E-3</c:v>
                </c:pt>
                <c:pt idx="292">
                  <c:v>8.4213193807043223E-3</c:v>
                </c:pt>
                <c:pt idx="293">
                  <c:v>8.4213193807043223E-3</c:v>
                </c:pt>
                <c:pt idx="294">
                  <c:v>8.4213193807043223E-3</c:v>
                </c:pt>
                <c:pt idx="295">
                  <c:v>8.4213193807043223E-3</c:v>
                </c:pt>
                <c:pt idx="296">
                  <c:v>8.4213193807043223E-3</c:v>
                </c:pt>
                <c:pt idx="297">
                  <c:v>8.4213193807043223E-3</c:v>
                </c:pt>
                <c:pt idx="298">
                  <c:v>8.4213193807043223E-3</c:v>
                </c:pt>
                <c:pt idx="299">
                  <c:v>8.4213193807043223E-3</c:v>
                </c:pt>
                <c:pt idx="300">
                  <c:v>8.4213193807043223E-3</c:v>
                </c:pt>
                <c:pt idx="301">
                  <c:v>8.4213193807043223E-3</c:v>
                </c:pt>
                <c:pt idx="302">
                  <c:v>8.4213193807043223E-3</c:v>
                </c:pt>
                <c:pt idx="303">
                  <c:v>8.4213193807043223E-3</c:v>
                </c:pt>
                <c:pt idx="304">
                  <c:v>8.4213193807043223E-3</c:v>
                </c:pt>
                <c:pt idx="305">
                  <c:v>8.4213193807043223E-3</c:v>
                </c:pt>
                <c:pt idx="306">
                  <c:v>8.4213193807043223E-3</c:v>
                </c:pt>
                <c:pt idx="307">
                  <c:v>8.4564238249613087E-3</c:v>
                </c:pt>
                <c:pt idx="308">
                  <c:v>8.5832923032018553E-3</c:v>
                </c:pt>
                <c:pt idx="309">
                  <c:v>8.6636935804291926E-3</c:v>
                </c:pt>
                <c:pt idx="310">
                  <c:v>8.6636935804291926E-3</c:v>
                </c:pt>
                <c:pt idx="311">
                  <c:v>8.6636935804291926E-3</c:v>
                </c:pt>
                <c:pt idx="312">
                  <c:v>8.6636935804291926E-3</c:v>
                </c:pt>
                <c:pt idx="313">
                  <c:v>8.6636935804291926E-3</c:v>
                </c:pt>
                <c:pt idx="314">
                  <c:v>8.6636935804291926E-3</c:v>
                </c:pt>
                <c:pt idx="315">
                  <c:v>8.6636935804291926E-3</c:v>
                </c:pt>
                <c:pt idx="316">
                  <c:v>8.6636935804291926E-3</c:v>
                </c:pt>
                <c:pt idx="317">
                  <c:v>8.6636935804291926E-3</c:v>
                </c:pt>
                <c:pt idx="318">
                  <c:v>8.6636935804291926E-3</c:v>
                </c:pt>
                <c:pt idx="319">
                  <c:v>8.6636935804291926E-3</c:v>
                </c:pt>
                <c:pt idx="320">
                  <c:v>8.6636935804291926E-3</c:v>
                </c:pt>
                <c:pt idx="321">
                  <c:v>8.6906639792658363E-3</c:v>
                </c:pt>
                <c:pt idx="322">
                  <c:v>8.7523325929793165E-3</c:v>
                </c:pt>
                <c:pt idx="323">
                  <c:v>8.8212060678039082E-3</c:v>
                </c:pt>
                <c:pt idx="324">
                  <c:v>8.8598152427051494E-3</c:v>
                </c:pt>
                <c:pt idx="325">
                  <c:v>8.9389737895973331E-3</c:v>
                </c:pt>
                <c:pt idx="326">
                  <c:v>9.0250478457487762E-3</c:v>
                </c:pt>
                <c:pt idx="327">
                  <c:v>9.0893304722119411E-3</c:v>
                </c:pt>
                <c:pt idx="328">
                  <c:v>9.0893304722119411E-3</c:v>
                </c:pt>
                <c:pt idx="329">
                  <c:v>9.0893304722119411E-3</c:v>
                </c:pt>
                <c:pt idx="330">
                  <c:v>9.0893304722119411E-3</c:v>
                </c:pt>
                <c:pt idx="331">
                  <c:v>9.1225166435662045E-3</c:v>
                </c:pt>
                <c:pt idx="332">
                  <c:v>9.1455706806934274E-3</c:v>
                </c:pt>
                <c:pt idx="333">
                  <c:v>9.1626423382161291E-3</c:v>
                </c:pt>
                <c:pt idx="334">
                  <c:v>9.1883210838238517E-3</c:v>
                </c:pt>
                <c:pt idx="335">
                  <c:v>9.2041474638691525E-3</c:v>
                </c:pt>
                <c:pt idx="336">
                  <c:v>9.2360856824754232E-3</c:v>
                </c:pt>
                <c:pt idx="337">
                  <c:v>9.2964924130332239E-3</c:v>
                </c:pt>
                <c:pt idx="338">
                  <c:v>9.4039514649728283E-3</c:v>
                </c:pt>
                <c:pt idx="339">
                  <c:v>9.4566872801981148E-3</c:v>
                </c:pt>
                <c:pt idx="340">
                  <c:v>9.4566872801981148E-3</c:v>
                </c:pt>
                <c:pt idx="341">
                  <c:v>9.4566872801981148E-3</c:v>
                </c:pt>
                <c:pt idx="342">
                  <c:v>9.4566872801981148E-3</c:v>
                </c:pt>
                <c:pt idx="343">
                  <c:v>9.4566872801981148E-3</c:v>
                </c:pt>
                <c:pt idx="344">
                  <c:v>9.4566872801981148E-3</c:v>
                </c:pt>
                <c:pt idx="345">
                  <c:v>9.4566872801981148E-3</c:v>
                </c:pt>
                <c:pt idx="346">
                  <c:v>9.4566872801981148E-3</c:v>
                </c:pt>
                <c:pt idx="347">
                  <c:v>9.4566872801981148E-3</c:v>
                </c:pt>
                <c:pt idx="348">
                  <c:v>9.4566872801981148E-3</c:v>
                </c:pt>
                <c:pt idx="349">
                  <c:v>9.4566872801981148E-3</c:v>
                </c:pt>
                <c:pt idx="350">
                  <c:v>9.4566872801981148E-3</c:v>
                </c:pt>
                <c:pt idx="351">
                  <c:v>9.4566872801981148E-3</c:v>
                </c:pt>
                <c:pt idx="352">
                  <c:v>9.4566872801981148E-3</c:v>
                </c:pt>
                <c:pt idx="353">
                  <c:v>9.4566872801981148E-3</c:v>
                </c:pt>
                <c:pt idx="354">
                  <c:v>9.4566872801981148E-3</c:v>
                </c:pt>
                <c:pt idx="355">
                  <c:v>9.4566872801981148E-3</c:v>
                </c:pt>
                <c:pt idx="356">
                  <c:v>9.4566872801981148E-3</c:v>
                </c:pt>
                <c:pt idx="357">
                  <c:v>9.4566872801981148E-3</c:v>
                </c:pt>
                <c:pt idx="358">
                  <c:v>9.4566872801981148E-3</c:v>
                </c:pt>
                <c:pt idx="359">
                  <c:v>9.4566872801981148E-3</c:v>
                </c:pt>
                <c:pt idx="360">
                  <c:v>9.4566872801981148E-3</c:v>
                </c:pt>
                <c:pt idx="361">
                  <c:v>9.4566872801981148E-3</c:v>
                </c:pt>
                <c:pt idx="362">
                  <c:v>9.4566872801981148E-3</c:v>
                </c:pt>
                <c:pt idx="363">
                  <c:v>9.4759515664368989E-3</c:v>
                </c:pt>
                <c:pt idx="364">
                  <c:v>9.5425358723619808E-3</c:v>
                </c:pt>
                <c:pt idx="365">
                  <c:v>9.6390680949537295E-3</c:v>
                </c:pt>
                <c:pt idx="366">
                  <c:v>9.7601984549127753E-3</c:v>
                </c:pt>
                <c:pt idx="367">
                  <c:v>9.77687594474793E-3</c:v>
                </c:pt>
                <c:pt idx="368">
                  <c:v>9.77687594474793E-3</c:v>
                </c:pt>
                <c:pt idx="369">
                  <c:v>9.77687594474793E-3</c:v>
                </c:pt>
                <c:pt idx="370">
                  <c:v>9.77687594474793E-3</c:v>
                </c:pt>
                <c:pt idx="371">
                  <c:v>9.77687594474793E-3</c:v>
                </c:pt>
                <c:pt idx="372">
                  <c:v>9.77687594474793E-3</c:v>
                </c:pt>
                <c:pt idx="373">
                  <c:v>9.77687594474793E-3</c:v>
                </c:pt>
                <c:pt idx="374">
                  <c:v>9.77687594474793E-3</c:v>
                </c:pt>
                <c:pt idx="375">
                  <c:v>9.77687594474793E-3</c:v>
                </c:pt>
                <c:pt idx="376">
                  <c:v>9.77687594474793E-3</c:v>
                </c:pt>
                <c:pt idx="377">
                  <c:v>9.77687594474793E-3</c:v>
                </c:pt>
                <c:pt idx="378">
                  <c:v>9.77687594474793E-3</c:v>
                </c:pt>
                <c:pt idx="379">
                  <c:v>9.77687594474793E-3</c:v>
                </c:pt>
                <c:pt idx="380">
                  <c:v>9.77687594474793E-3</c:v>
                </c:pt>
                <c:pt idx="381">
                  <c:v>9.77687594474793E-3</c:v>
                </c:pt>
                <c:pt idx="382">
                  <c:v>9.77687594474793E-3</c:v>
                </c:pt>
                <c:pt idx="383">
                  <c:v>9.77687594474793E-3</c:v>
                </c:pt>
                <c:pt idx="384">
                  <c:v>9.77687594474793E-3</c:v>
                </c:pt>
                <c:pt idx="385">
                  <c:v>9.77687594474793E-3</c:v>
                </c:pt>
                <c:pt idx="386">
                  <c:v>9.77687594474793E-3</c:v>
                </c:pt>
                <c:pt idx="387">
                  <c:v>9.77687594474793E-3</c:v>
                </c:pt>
                <c:pt idx="388">
                  <c:v>9.77687594474793E-3</c:v>
                </c:pt>
                <c:pt idx="389">
                  <c:v>9.77687594474793E-3</c:v>
                </c:pt>
                <c:pt idx="390">
                  <c:v>9.77687594474793E-3</c:v>
                </c:pt>
                <c:pt idx="391">
                  <c:v>9.77687594474793E-3</c:v>
                </c:pt>
                <c:pt idx="392">
                  <c:v>9.7819579727825828E-3</c:v>
                </c:pt>
                <c:pt idx="393">
                  <c:v>9.8166763880360944E-3</c:v>
                </c:pt>
                <c:pt idx="394">
                  <c:v>9.9224814544129746E-3</c:v>
                </c:pt>
                <c:pt idx="395">
                  <c:v>1.013691159854228E-2</c:v>
                </c:pt>
                <c:pt idx="396">
                  <c:v>1.0483831556166209E-2</c:v>
                </c:pt>
                <c:pt idx="397">
                  <c:v>1.0630669331557083E-2</c:v>
                </c:pt>
                <c:pt idx="398">
                  <c:v>1.0630669331557083E-2</c:v>
                </c:pt>
                <c:pt idx="399">
                  <c:v>1.0630669331557083E-2</c:v>
                </c:pt>
                <c:pt idx="400">
                  <c:v>1.0630669331557083E-2</c:v>
                </c:pt>
                <c:pt idx="401">
                  <c:v>1.0630669331557083E-2</c:v>
                </c:pt>
                <c:pt idx="402">
                  <c:v>1.0630669331557083E-2</c:v>
                </c:pt>
                <c:pt idx="403">
                  <c:v>1.0630669331557083E-2</c:v>
                </c:pt>
                <c:pt idx="404">
                  <c:v>1.0630669331557083E-2</c:v>
                </c:pt>
                <c:pt idx="405">
                  <c:v>1.0630669331557083E-2</c:v>
                </c:pt>
                <c:pt idx="406">
                  <c:v>1.0630669331557083E-2</c:v>
                </c:pt>
                <c:pt idx="407">
                  <c:v>1.0630669331557083E-2</c:v>
                </c:pt>
                <c:pt idx="408">
                  <c:v>1.0630669331557083E-2</c:v>
                </c:pt>
                <c:pt idx="409">
                  <c:v>1.063310342611196E-2</c:v>
                </c:pt>
                <c:pt idx="410">
                  <c:v>1.0683671626224979E-2</c:v>
                </c:pt>
                <c:pt idx="411">
                  <c:v>1.0754884376236461E-2</c:v>
                </c:pt>
                <c:pt idx="412">
                  <c:v>1.0835385600420968E-2</c:v>
                </c:pt>
                <c:pt idx="413">
                  <c:v>1.0926062244953164E-2</c:v>
                </c:pt>
                <c:pt idx="414">
                  <c:v>1.1049536888394326E-2</c:v>
                </c:pt>
                <c:pt idx="415">
                  <c:v>1.1101407062689474E-2</c:v>
                </c:pt>
                <c:pt idx="416">
                  <c:v>1.1101407062689474E-2</c:v>
                </c:pt>
                <c:pt idx="417">
                  <c:v>1.1101407062689474E-2</c:v>
                </c:pt>
                <c:pt idx="418">
                  <c:v>1.1101407062689474E-2</c:v>
                </c:pt>
                <c:pt idx="419">
                  <c:v>1.1101407062689474E-2</c:v>
                </c:pt>
                <c:pt idx="420">
                  <c:v>1.1101407062689474E-2</c:v>
                </c:pt>
                <c:pt idx="421">
                  <c:v>1.1105073123131328E-2</c:v>
                </c:pt>
                <c:pt idx="422">
                  <c:v>1.1130326051508784E-2</c:v>
                </c:pt>
                <c:pt idx="423">
                  <c:v>1.1130326051508784E-2</c:v>
                </c:pt>
                <c:pt idx="424">
                  <c:v>1.1130326051508784E-2</c:v>
                </c:pt>
                <c:pt idx="425">
                  <c:v>1.1130326051508784E-2</c:v>
                </c:pt>
                <c:pt idx="426">
                  <c:v>1.1130326051508784E-2</c:v>
                </c:pt>
                <c:pt idx="427">
                  <c:v>1.1130326051508784E-2</c:v>
                </c:pt>
                <c:pt idx="428">
                  <c:v>1.1130326051508784E-2</c:v>
                </c:pt>
                <c:pt idx="429">
                  <c:v>1.1130326051508784E-2</c:v>
                </c:pt>
                <c:pt idx="430">
                  <c:v>1.1130326051508784E-2</c:v>
                </c:pt>
                <c:pt idx="431">
                  <c:v>1.1130326051508784E-2</c:v>
                </c:pt>
                <c:pt idx="432">
                  <c:v>1.1130326051508784E-2</c:v>
                </c:pt>
                <c:pt idx="433">
                  <c:v>1.1130326051508784E-2</c:v>
                </c:pt>
                <c:pt idx="434">
                  <c:v>1.1130326051508784E-2</c:v>
                </c:pt>
                <c:pt idx="435">
                  <c:v>1.1130326051508784E-2</c:v>
                </c:pt>
                <c:pt idx="436">
                  <c:v>1.1130326051508784E-2</c:v>
                </c:pt>
                <c:pt idx="437">
                  <c:v>1.1130326051508784E-2</c:v>
                </c:pt>
                <c:pt idx="438">
                  <c:v>1.1130326051508784E-2</c:v>
                </c:pt>
                <c:pt idx="439">
                  <c:v>1.1130326051508784E-2</c:v>
                </c:pt>
                <c:pt idx="440">
                  <c:v>1.1130326051508784E-2</c:v>
                </c:pt>
                <c:pt idx="441">
                  <c:v>1.1130326051508784E-2</c:v>
                </c:pt>
                <c:pt idx="442">
                  <c:v>1.1130326051508784E-2</c:v>
                </c:pt>
                <c:pt idx="443">
                  <c:v>1.1130326051508784E-2</c:v>
                </c:pt>
                <c:pt idx="444">
                  <c:v>1.1130391242043743E-2</c:v>
                </c:pt>
                <c:pt idx="445">
                  <c:v>1.1130391242043743E-2</c:v>
                </c:pt>
                <c:pt idx="446">
                  <c:v>1.1130391242043743E-2</c:v>
                </c:pt>
                <c:pt idx="447">
                  <c:v>1.1130391242043743E-2</c:v>
                </c:pt>
                <c:pt idx="448">
                  <c:v>1.1130391242043743E-2</c:v>
                </c:pt>
                <c:pt idx="449">
                  <c:v>1.1130391242043743E-2</c:v>
                </c:pt>
                <c:pt idx="450">
                  <c:v>1.1130391242043743E-2</c:v>
                </c:pt>
                <c:pt idx="451">
                  <c:v>1.1130391242043743E-2</c:v>
                </c:pt>
                <c:pt idx="452">
                  <c:v>1.1130391242043743E-2</c:v>
                </c:pt>
                <c:pt idx="453">
                  <c:v>1.1130391242043743E-2</c:v>
                </c:pt>
                <c:pt idx="454">
                  <c:v>1.1130391242043743E-2</c:v>
                </c:pt>
                <c:pt idx="455">
                  <c:v>1.1130391242043743E-2</c:v>
                </c:pt>
                <c:pt idx="456">
                  <c:v>1.1130391242043743E-2</c:v>
                </c:pt>
                <c:pt idx="457">
                  <c:v>1.1130391242043743E-2</c:v>
                </c:pt>
                <c:pt idx="458">
                  <c:v>1.1130391242043743E-2</c:v>
                </c:pt>
                <c:pt idx="459">
                  <c:v>1.1130391242043743E-2</c:v>
                </c:pt>
                <c:pt idx="460">
                  <c:v>1.1130391242043743E-2</c:v>
                </c:pt>
                <c:pt idx="461">
                  <c:v>1.1130391242043743E-2</c:v>
                </c:pt>
                <c:pt idx="462">
                  <c:v>1.1130391242043743E-2</c:v>
                </c:pt>
                <c:pt idx="463">
                  <c:v>1.1130391242043743E-2</c:v>
                </c:pt>
                <c:pt idx="464">
                  <c:v>1.1130391242043743E-2</c:v>
                </c:pt>
                <c:pt idx="465">
                  <c:v>1.1130391242043743E-2</c:v>
                </c:pt>
                <c:pt idx="466">
                  <c:v>1.1130391242043743E-2</c:v>
                </c:pt>
                <c:pt idx="467">
                  <c:v>1.1130391242043743E-2</c:v>
                </c:pt>
                <c:pt idx="468">
                  <c:v>1.1130391242043743E-2</c:v>
                </c:pt>
                <c:pt idx="469">
                  <c:v>1.1130391242043743E-2</c:v>
                </c:pt>
                <c:pt idx="470">
                  <c:v>1.1130391242043743E-2</c:v>
                </c:pt>
                <c:pt idx="471">
                  <c:v>1.1130391242043743E-2</c:v>
                </c:pt>
                <c:pt idx="472">
                  <c:v>1.1130391242043743E-2</c:v>
                </c:pt>
                <c:pt idx="473">
                  <c:v>1.1130391242043743E-2</c:v>
                </c:pt>
                <c:pt idx="474">
                  <c:v>1.1130391242043743E-2</c:v>
                </c:pt>
                <c:pt idx="475">
                  <c:v>1.1130391242043743E-2</c:v>
                </c:pt>
                <c:pt idx="476">
                  <c:v>1.1130391242043743E-2</c:v>
                </c:pt>
                <c:pt idx="477">
                  <c:v>1.1130391242043743E-2</c:v>
                </c:pt>
                <c:pt idx="478">
                  <c:v>1.1130391242043743E-2</c:v>
                </c:pt>
                <c:pt idx="479">
                  <c:v>1.1130391242043743E-2</c:v>
                </c:pt>
                <c:pt idx="480">
                  <c:v>1.1130391242043743E-2</c:v>
                </c:pt>
                <c:pt idx="481">
                  <c:v>1.1130391242043743E-2</c:v>
                </c:pt>
                <c:pt idx="482">
                  <c:v>1.1130391242043743E-2</c:v>
                </c:pt>
                <c:pt idx="483">
                  <c:v>1.1130391242043743E-2</c:v>
                </c:pt>
                <c:pt idx="484">
                  <c:v>1.1130391242043743E-2</c:v>
                </c:pt>
                <c:pt idx="485">
                  <c:v>1.1130391242043743E-2</c:v>
                </c:pt>
                <c:pt idx="486">
                  <c:v>1.1130391242043743E-2</c:v>
                </c:pt>
                <c:pt idx="487">
                  <c:v>1.1130391242043743E-2</c:v>
                </c:pt>
                <c:pt idx="488">
                  <c:v>1.1130391242043743E-2</c:v>
                </c:pt>
                <c:pt idx="489">
                  <c:v>1.1130391242043743E-2</c:v>
                </c:pt>
                <c:pt idx="490">
                  <c:v>1.1130391242043743E-2</c:v>
                </c:pt>
                <c:pt idx="491">
                  <c:v>1.1130391242043743E-2</c:v>
                </c:pt>
                <c:pt idx="492">
                  <c:v>1.1130391242043743E-2</c:v>
                </c:pt>
                <c:pt idx="493">
                  <c:v>1.1130391242043743E-2</c:v>
                </c:pt>
                <c:pt idx="494">
                  <c:v>1.1130391242043743E-2</c:v>
                </c:pt>
                <c:pt idx="495">
                  <c:v>1.1130391242043743E-2</c:v>
                </c:pt>
                <c:pt idx="496">
                  <c:v>1.1130391242043743E-2</c:v>
                </c:pt>
                <c:pt idx="497">
                  <c:v>1.1130391242043743E-2</c:v>
                </c:pt>
                <c:pt idx="498">
                  <c:v>1.1130391242043743E-2</c:v>
                </c:pt>
                <c:pt idx="499">
                  <c:v>1.1130391242043743E-2</c:v>
                </c:pt>
                <c:pt idx="500">
                  <c:v>1.1130391242043743E-2</c:v>
                </c:pt>
                <c:pt idx="501">
                  <c:v>1.1130391242043743E-2</c:v>
                </c:pt>
                <c:pt idx="502">
                  <c:v>1.1130391242043743E-2</c:v>
                </c:pt>
                <c:pt idx="503">
                  <c:v>1.1130391242043743E-2</c:v>
                </c:pt>
                <c:pt idx="504">
                  <c:v>1.1130391242043743E-2</c:v>
                </c:pt>
                <c:pt idx="505">
                  <c:v>1.1130391242043743E-2</c:v>
                </c:pt>
                <c:pt idx="506">
                  <c:v>1.1130391242043743E-2</c:v>
                </c:pt>
                <c:pt idx="507">
                  <c:v>1.1130391242043743E-2</c:v>
                </c:pt>
                <c:pt idx="508">
                  <c:v>1.1130391242043743E-2</c:v>
                </c:pt>
                <c:pt idx="509">
                  <c:v>1.1130391242043743E-2</c:v>
                </c:pt>
                <c:pt idx="510">
                  <c:v>1.1130391242043743E-2</c:v>
                </c:pt>
                <c:pt idx="511">
                  <c:v>1.1130391242043743E-2</c:v>
                </c:pt>
                <c:pt idx="512">
                  <c:v>1.1136051973782098E-2</c:v>
                </c:pt>
                <c:pt idx="513">
                  <c:v>1.1190407329965435E-2</c:v>
                </c:pt>
                <c:pt idx="514">
                  <c:v>1.1395181251434326E-2</c:v>
                </c:pt>
                <c:pt idx="515">
                  <c:v>1.1792776371408888E-2</c:v>
                </c:pt>
                <c:pt idx="516">
                  <c:v>1.2287533870095395E-2</c:v>
                </c:pt>
                <c:pt idx="517">
                  <c:v>1.267960610189342E-2</c:v>
                </c:pt>
                <c:pt idx="518">
                  <c:v>1.2753581382682755E-2</c:v>
                </c:pt>
                <c:pt idx="519">
                  <c:v>1.2753581382682755E-2</c:v>
                </c:pt>
                <c:pt idx="520">
                  <c:v>1.2753581382682755E-2</c:v>
                </c:pt>
                <c:pt idx="521">
                  <c:v>1.2753581382682755E-2</c:v>
                </c:pt>
                <c:pt idx="522">
                  <c:v>1.2753581382682755E-2</c:v>
                </c:pt>
                <c:pt idx="523">
                  <c:v>1.2753581382682755E-2</c:v>
                </c:pt>
                <c:pt idx="524">
                  <c:v>1.2753581382682755E-2</c:v>
                </c:pt>
                <c:pt idx="525">
                  <c:v>1.2753581382682755E-2</c:v>
                </c:pt>
                <c:pt idx="526">
                  <c:v>1.2753581382682755E-2</c:v>
                </c:pt>
                <c:pt idx="527">
                  <c:v>1.2753581382682755E-2</c:v>
                </c:pt>
                <c:pt idx="528">
                  <c:v>1.2753581382682755E-2</c:v>
                </c:pt>
                <c:pt idx="529">
                  <c:v>1.2753581382682755E-2</c:v>
                </c:pt>
                <c:pt idx="530">
                  <c:v>1.2753581382682755E-2</c:v>
                </c:pt>
                <c:pt idx="531">
                  <c:v>1.2753581382682755E-2</c:v>
                </c:pt>
                <c:pt idx="532">
                  <c:v>1.2753581382682755E-2</c:v>
                </c:pt>
                <c:pt idx="533">
                  <c:v>1.2755093332476973E-2</c:v>
                </c:pt>
                <c:pt idx="534">
                  <c:v>1.2770416154694668E-2</c:v>
                </c:pt>
                <c:pt idx="535">
                  <c:v>1.2820555104403044E-2</c:v>
                </c:pt>
                <c:pt idx="536">
                  <c:v>1.2917135613499626E-2</c:v>
                </c:pt>
                <c:pt idx="537">
                  <c:v>1.3136091269668033E-2</c:v>
                </c:pt>
                <c:pt idx="538">
                  <c:v>1.3408321367783638E-2</c:v>
                </c:pt>
                <c:pt idx="539">
                  <c:v>1.3408321367783638E-2</c:v>
                </c:pt>
                <c:pt idx="540">
                  <c:v>1.3408321367783638E-2</c:v>
                </c:pt>
                <c:pt idx="541">
                  <c:v>1.3408321367783638E-2</c:v>
                </c:pt>
                <c:pt idx="542">
                  <c:v>1.3408321367783638E-2</c:v>
                </c:pt>
                <c:pt idx="543">
                  <c:v>1.3408321367783638E-2</c:v>
                </c:pt>
                <c:pt idx="544">
                  <c:v>1.3408321367783638E-2</c:v>
                </c:pt>
                <c:pt idx="545">
                  <c:v>1.3408321367783638E-2</c:v>
                </c:pt>
                <c:pt idx="546">
                  <c:v>1.3408321367783638E-2</c:v>
                </c:pt>
                <c:pt idx="547">
                  <c:v>1.3408321367783638E-2</c:v>
                </c:pt>
                <c:pt idx="548">
                  <c:v>1.3408321367783638E-2</c:v>
                </c:pt>
                <c:pt idx="549">
                  <c:v>1.3408321367783638E-2</c:v>
                </c:pt>
                <c:pt idx="550">
                  <c:v>1.3408321367783638E-2</c:v>
                </c:pt>
                <c:pt idx="551">
                  <c:v>1.3423743633071234E-2</c:v>
                </c:pt>
                <c:pt idx="552">
                  <c:v>1.344277304881422E-2</c:v>
                </c:pt>
                <c:pt idx="553">
                  <c:v>1.346085011455587E-2</c:v>
                </c:pt>
                <c:pt idx="554">
                  <c:v>1.3493696846096965E-2</c:v>
                </c:pt>
                <c:pt idx="555">
                  <c:v>1.3541165424722702E-2</c:v>
                </c:pt>
                <c:pt idx="556">
                  <c:v>1.3603796040385478E-2</c:v>
                </c:pt>
                <c:pt idx="557">
                  <c:v>1.3686671707111757E-2</c:v>
                </c:pt>
                <c:pt idx="558">
                  <c:v>1.3742239104142073E-2</c:v>
                </c:pt>
                <c:pt idx="559">
                  <c:v>1.3742239104142073E-2</c:v>
                </c:pt>
                <c:pt idx="560">
                  <c:v>1.3742239104142073E-2</c:v>
                </c:pt>
                <c:pt idx="561">
                  <c:v>1.3742239104142073E-2</c:v>
                </c:pt>
                <c:pt idx="562">
                  <c:v>1.3742239104142073E-2</c:v>
                </c:pt>
                <c:pt idx="563">
                  <c:v>1.3742239104142073E-2</c:v>
                </c:pt>
                <c:pt idx="564">
                  <c:v>1.3742239104142073E-2</c:v>
                </c:pt>
                <c:pt idx="565">
                  <c:v>1.3742239104142073E-2</c:v>
                </c:pt>
                <c:pt idx="566">
                  <c:v>1.3742239104142073E-2</c:v>
                </c:pt>
                <c:pt idx="567">
                  <c:v>1.3742239104142073E-2</c:v>
                </c:pt>
                <c:pt idx="568">
                  <c:v>1.3742239104142073E-2</c:v>
                </c:pt>
                <c:pt idx="569">
                  <c:v>1.3742239104142073E-2</c:v>
                </c:pt>
                <c:pt idx="570">
                  <c:v>1.3742239104142073E-2</c:v>
                </c:pt>
                <c:pt idx="571">
                  <c:v>1.3742239104142073E-2</c:v>
                </c:pt>
                <c:pt idx="572">
                  <c:v>1.3742239104142073E-2</c:v>
                </c:pt>
                <c:pt idx="573">
                  <c:v>1.3742239104142073E-2</c:v>
                </c:pt>
                <c:pt idx="574">
                  <c:v>1.3742239104142073E-2</c:v>
                </c:pt>
                <c:pt idx="575">
                  <c:v>1.3742239104142073E-2</c:v>
                </c:pt>
                <c:pt idx="576">
                  <c:v>1.3742239104142073E-2</c:v>
                </c:pt>
                <c:pt idx="577">
                  <c:v>1.3742239104142073E-2</c:v>
                </c:pt>
                <c:pt idx="578">
                  <c:v>1.3742239104142073E-2</c:v>
                </c:pt>
                <c:pt idx="579">
                  <c:v>1.3742239104142073E-2</c:v>
                </c:pt>
                <c:pt idx="580">
                  <c:v>1.3742239104142073E-2</c:v>
                </c:pt>
                <c:pt idx="581">
                  <c:v>1.3742239104142073E-2</c:v>
                </c:pt>
                <c:pt idx="582">
                  <c:v>1.3742239104142073E-2</c:v>
                </c:pt>
                <c:pt idx="583">
                  <c:v>1.3742239104142073E-2</c:v>
                </c:pt>
                <c:pt idx="584">
                  <c:v>1.3742239104142073E-2</c:v>
                </c:pt>
                <c:pt idx="585">
                  <c:v>1.3742239104142073E-2</c:v>
                </c:pt>
                <c:pt idx="586">
                  <c:v>1.3742239104142073E-2</c:v>
                </c:pt>
                <c:pt idx="587">
                  <c:v>1.3742239104142073E-2</c:v>
                </c:pt>
                <c:pt idx="588">
                  <c:v>1.3742239104142073E-2</c:v>
                </c:pt>
                <c:pt idx="589">
                  <c:v>1.3742239104142073E-2</c:v>
                </c:pt>
                <c:pt idx="590">
                  <c:v>1.3742239104142073E-2</c:v>
                </c:pt>
                <c:pt idx="591">
                  <c:v>1.3742239104142073E-2</c:v>
                </c:pt>
                <c:pt idx="592">
                  <c:v>1.3742239104142073E-2</c:v>
                </c:pt>
                <c:pt idx="593">
                  <c:v>1.3742239104142073E-2</c:v>
                </c:pt>
                <c:pt idx="594">
                  <c:v>1.3742239104142073E-2</c:v>
                </c:pt>
                <c:pt idx="595">
                  <c:v>1.3742239104142073E-2</c:v>
                </c:pt>
                <c:pt idx="596">
                  <c:v>1.3742239104142073E-2</c:v>
                </c:pt>
                <c:pt idx="597">
                  <c:v>1.3742239104142073E-2</c:v>
                </c:pt>
                <c:pt idx="598">
                  <c:v>1.3742239104142073E-2</c:v>
                </c:pt>
                <c:pt idx="599">
                  <c:v>1.3742239104142073E-2</c:v>
                </c:pt>
                <c:pt idx="600">
                  <c:v>1.3742239104142073E-2</c:v>
                </c:pt>
                <c:pt idx="601">
                  <c:v>1.3752403661752621E-2</c:v>
                </c:pt>
                <c:pt idx="602">
                  <c:v>1.3784083882561688E-2</c:v>
                </c:pt>
                <c:pt idx="603">
                  <c:v>1.3901000060049679E-2</c:v>
                </c:pt>
                <c:pt idx="604">
                  <c:v>1.4186211813373433E-2</c:v>
                </c:pt>
                <c:pt idx="605">
                  <c:v>1.4242889744490414E-2</c:v>
                </c:pt>
                <c:pt idx="606">
                  <c:v>1.4242889744490414E-2</c:v>
                </c:pt>
                <c:pt idx="607">
                  <c:v>1.4242889744490414E-2</c:v>
                </c:pt>
                <c:pt idx="608">
                  <c:v>1.4242889744490414E-2</c:v>
                </c:pt>
                <c:pt idx="609">
                  <c:v>1.4242889744490414E-2</c:v>
                </c:pt>
                <c:pt idx="610">
                  <c:v>1.4242889744490414E-2</c:v>
                </c:pt>
                <c:pt idx="611">
                  <c:v>1.4242889744490414E-2</c:v>
                </c:pt>
                <c:pt idx="612">
                  <c:v>1.4242889744490414E-2</c:v>
                </c:pt>
                <c:pt idx="613">
                  <c:v>1.4242889744490414E-2</c:v>
                </c:pt>
                <c:pt idx="614">
                  <c:v>1.4242889744490414E-2</c:v>
                </c:pt>
                <c:pt idx="615">
                  <c:v>1.4242889744490414E-2</c:v>
                </c:pt>
                <c:pt idx="616">
                  <c:v>1.4242889744490414E-2</c:v>
                </c:pt>
                <c:pt idx="617">
                  <c:v>1.4242889744490414E-2</c:v>
                </c:pt>
                <c:pt idx="618">
                  <c:v>1.4242889744490414E-2</c:v>
                </c:pt>
                <c:pt idx="619">
                  <c:v>1.4242889744490414E-2</c:v>
                </c:pt>
                <c:pt idx="620">
                  <c:v>1.4242889744490414E-2</c:v>
                </c:pt>
                <c:pt idx="621">
                  <c:v>1.4263833839640624E-2</c:v>
                </c:pt>
                <c:pt idx="622">
                  <c:v>1.4263833839640624E-2</c:v>
                </c:pt>
                <c:pt idx="623">
                  <c:v>1.4263833839640624E-2</c:v>
                </c:pt>
                <c:pt idx="624">
                  <c:v>1.4263833839640624E-2</c:v>
                </c:pt>
                <c:pt idx="625">
                  <c:v>1.4263833839640624E-2</c:v>
                </c:pt>
                <c:pt idx="626">
                  <c:v>1.4263833839640624E-2</c:v>
                </c:pt>
                <c:pt idx="627">
                  <c:v>1.4263833839640624E-2</c:v>
                </c:pt>
                <c:pt idx="628">
                  <c:v>1.4263833839640624E-2</c:v>
                </c:pt>
                <c:pt idx="629">
                  <c:v>1.4263833839640624E-2</c:v>
                </c:pt>
                <c:pt idx="630">
                  <c:v>1.4263833839640624E-2</c:v>
                </c:pt>
                <c:pt idx="631">
                  <c:v>1.4263833839640624E-2</c:v>
                </c:pt>
                <c:pt idx="632">
                  <c:v>1.4263833839640624E-2</c:v>
                </c:pt>
                <c:pt idx="633">
                  <c:v>1.4263833839640624E-2</c:v>
                </c:pt>
                <c:pt idx="634">
                  <c:v>1.4263833839640624E-2</c:v>
                </c:pt>
                <c:pt idx="635">
                  <c:v>1.4263833839640624E-2</c:v>
                </c:pt>
                <c:pt idx="636">
                  <c:v>1.4263833839640624E-2</c:v>
                </c:pt>
                <c:pt idx="637">
                  <c:v>1.4263833839640624E-2</c:v>
                </c:pt>
                <c:pt idx="638">
                  <c:v>1.4263833839640624E-2</c:v>
                </c:pt>
                <c:pt idx="639">
                  <c:v>1.4263833839640624E-2</c:v>
                </c:pt>
                <c:pt idx="640">
                  <c:v>1.4263833839640624E-2</c:v>
                </c:pt>
                <c:pt idx="641">
                  <c:v>1.4263833839640624E-2</c:v>
                </c:pt>
                <c:pt idx="642">
                  <c:v>1.4263833839640624E-2</c:v>
                </c:pt>
                <c:pt idx="643">
                  <c:v>1.4263833839640624E-2</c:v>
                </c:pt>
                <c:pt idx="644">
                  <c:v>1.4263833839640624E-2</c:v>
                </c:pt>
                <c:pt idx="645">
                  <c:v>1.4263833839640624E-2</c:v>
                </c:pt>
                <c:pt idx="646">
                  <c:v>1.4263833839640624E-2</c:v>
                </c:pt>
                <c:pt idx="647">
                  <c:v>1.4263833839640624E-2</c:v>
                </c:pt>
                <c:pt idx="648">
                  <c:v>1.4263833839640624E-2</c:v>
                </c:pt>
                <c:pt idx="649">
                  <c:v>1.4263833839640624E-2</c:v>
                </c:pt>
                <c:pt idx="650">
                  <c:v>1.4263833839640624E-2</c:v>
                </c:pt>
                <c:pt idx="651">
                  <c:v>1.4263833839640624E-2</c:v>
                </c:pt>
                <c:pt idx="652">
                  <c:v>1.4263833839640624E-2</c:v>
                </c:pt>
                <c:pt idx="653">
                  <c:v>1.4263833839640624E-2</c:v>
                </c:pt>
                <c:pt idx="654">
                  <c:v>1.4263833839640624E-2</c:v>
                </c:pt>
                <c:pt idx="655">
                  <c:v>1.4263833839640624E-2</c:v>
                </c:pt>
                <c:pt idx="656">
                  <c:v>1.4263833839640624E-2</c:v>
                </c:pt>
                <c:pt idx="657">
                  <c:v>1.4263833839640624E-2</c:v>
                </c:pt>
                <c:pt idx="658">
                  <c:v>1.4263833839640624E-2</c:v>
                </c:pt>
                <c:pt idx="659">
                  <c:v>1.4263833839640624E-2</c:v>
                </c:pt>
                <c:pt idx="660">
                  <c:v>1.4263833839640624E-2</c:v>
                </c:pt>
                <c:pt idx="661">
                  <c:v>1.4263833839640624E-2</c:v>
                </c:pt>
                <c:pt idx="662">
                  <c:v>1.4263833839640624E-2</c:v>
                </c:pt>
                <c:pt idx="663">
                  <c:v>1.4263833839640624E-2</c:v>
                </c:pt>
                <c:pt idx="664">
                  <c:v>1.4263833839640624E-2</c:v>
                </c:pt>
                <c:pt idx="665">
                  <c:v>1.4293206057334929E-2</c:v>
                </c:pt>
                <c:pt idx="666">
                  <c:v>1.4417943867289128E-2</c:v>
                </c:pt>
                <c:pt idx="667">
                  <c:v>1.4740314024708018E-2</c:v>
                </c:pt>
                <c:pt idx="668">
                  <c:v>1.5328350323607656E-2</c:v>
                </c:pt>
                <c:pt idx="669">
                  <c:v>1.6035697429981902E-2</c:v>
                </c:pt>
                <c:pt idx="670">
                  <c:v>1.6877790170814502E-2</c:v>
                </c:pt>
                <c:pt idx="671">
                  <c:v>1.7586058397708989E-2</c:v>
                </c:pt>
                <c:pt idx="672">
                  <c:v>1.8144835352333015E-2</c:v>
                </c:pt>
                <c:pt idx="673">
                  <c:v>1.8739851896745933E-2</c:v>
                </c:pt>
                <c:pt idx="674">
                  <c:v>1.8951973407159133E-2</c:v>
                </c:pt>
                <c:pt idx="675">
                  <c:v>1.8951973407159133E-2</c:v>
                </c:pt>
                <c:pt idx="676">
                  <c:v>1.8951973407159133E-2</c:v>
                </c:pt>
                <c:pt idx="677">
                  <c:v>1.8951973407159133E-2</c:v>
                </c:pt>
                <c:pt idx="678">
                  <c:v>1.8951973407159133E-2</c:v>
                </c:pt>
                <c:pt idx="679">
                  <c:v>1.8951973407159133E-2</c:v>
                </c:pt>
                <c:pt idx="680">
                  <c:v>1.8951973407159133E-2</c:v>
                </c:pt>
                <c:pt idx="681">
                  <c:v>1.8951973407159133E-2</c:v>
                </c:pt>
                <c:pt idx="682">
                  <c:v>1.8951973407159133E-2</c:v>
                </c:pt>
                <c:pt idx="683">
                  <c:v>1.8951973407159133E-2</c:v>
                </c:pt>
                <c:pt idx="684">
                  <c:v>1.8951973407159133E-2</c:v>
                </c:pt>
                <c:pt idx="685">
                  <c:v>1.9164991876968632E-2</c:v>
                </c:pt>
                <c:pt idx="686">
                  <c:v>1.9566677605813564E-2</c:v>
                </c:pt>
                <c:pt idx="687">
                  <c:v>1.999161161566871E-2</c:v>
                </c:pt>
                <c:pt idx="688">
                  <c:v>2.0446335805071273E-2</c:v>
                </c:pt>
                <c:pt idx="689">
                  <c:v>2.0939312820769541E-2</c:v>
                </c:pt>
                <c:pt idx="690">
                  <c:v>2.1005485966665405E-2</c:v>
                </c:pt>
                <c:pt idx="691">
                  <c:v>2.1005485966665405E-2</c:v>
                </c:pt>
                <c:pt idx="692">
                  <c:v>2.1005485966665405E-2</c:v>
                </c:pt>
                <c:pt idx="693">
                  <c:v>2.1005485966665405E-2</c:v>
                </c:pt>
                <c:pt idx="694">
                  <c:v>2.1005485966665405E-2</c:v>
                </c:pt>
                <c:pt idx="695">
                  <c:v>2.1005485966665405E-2</c:v>
                </c:pt>
                <c:pt idx="696">
                  <c:v>2.1005485966665405E-2</c:v>
                </c:pt>
                <c:pt idx="697">
                  <c:v>2.1005485966665405E-2</c:v>
                </c:pt>
                <c:pt idx="698">
                  <c:v>2.1005485966665405E-2</c:v>
                </c:pt>
                <c:pt idx="699">
                  <c:v>2.1005485966665405E-2</c:v>
                </c:pt>
                <c:pt idx="700">
                  <c:v>2.1005485966665405E-2</c:v>
                </c:pt>
                <c:pt idx="701">
                  <c:v>2.1049438558159547E-2</c:v>
                </c:pt>
                <c:pt idx="702">
                  <c:v>2.1129316311670521E-2</c:v>
                </c:pt>
                <c:pt idx="703">
                  <c:v>2.1215270454070383E-2</c:v>
                </c:pt>
                <c:pt idx="704">
                  <c:v>2.1240282193368765E-2</c:v>
                </c:pt>
                <c:pt idx="705">
                  <c:v>2.1240282193368765E-2</c:v>
                </c:pt>
                <c:pt idx="706">
                  <c:v>2.1240282193368765E-2</c:v>
                </c:pt>
                <c:pt idx="707">
                  <c:v>2.1240282193368765E-2</c:v>
                </c:pt>
                <c:pt idx="708">
                  <c:v>2.1240282193368765E-2</c:v>
                </c:pt>
                <c:pt idx="709">
                  <c:v>2.1304376633285292E-2</c:v>
                </c:pt>
                <c:pt idx="710">
                  <c:v>2.1554661338369745E-2</c:v>
                </c:pt>
                <c:pt idx="711">
                  <c:v>2.1616039219181121E-2</c:v>
                </c:pt>
                <c:pt idx="712">
                  <c:v>2.1616039219181121E-2</c:v>
                </c:pt>
                <c:pt idx="713">
                  <c:v>2.1616039219181121E-2</c:v>
                </c:pt>
                <c:pt idx="714">
                  <c:v>2.1616039219181121E-2</c:v>
                </c:pt>
                <c:pt idx="715">
                  <c:v>2.1616039219181121E-2</c:v>
                </c:pt>
                <c:pt idx="716">
                  <c:v>2.1616039219181121E-2</c:v>
                </c:pt>
                <c:pt idx="717">
                  <c:v>2.1616039219181121E-2</c:v>
                </c:pt>
                <c:pt idx="718">
                  <c:v>2.1700966992430983E-2</c:v>
                </c:pt>
                <c:pt idx="719">
                  <c:v>2.1906036636879896E-2</c:v>
                </c:pt>
                <c:pt idx="720">
                  <c:v>2.2118662280467185E-2</c:v>
                </c:pt>
                <c:pt idx="721">
                  <c:v>2.2118662280467185E-2</c:v>
                </c:pt>
                <c:pt idx="722">
                  <c:v>2.2118662280467185E-2</c:v>
                </c:pt>
                <c:pt idx="723">
                  <c:v>2.2118662280467185E-2</c:v>
                </c:pt>
                <c:pt idx="724">
                  <c:v>2.2118662280467185E-2</c:v>
                </c:pt>
                <c:pt idx="725">
                  <c:v>2.2118662280467185E-2</c:v>
                </c:pt>
                <c:pt idx="726">
                  <c:v>2.2118662280467185E-2</c:v>
                </c:pt>
                <c:pt idx="727">
                  <c:v>2.2118662280467185E-2</c:v>
                </c:pt>
                <c:pt idx="728">
                  <c:v>2.2118662280467185E-2</c:v>
                </c:pt>
                <c:pt idx="729">
                  <c:v>2.2118662280467185E-2</c:v>
                </c:pt>
                <c:pt idx="730">
                  <c:v>2.2118662280467185E-2</c:v>
                </c:pt>
                <c:pt idx="731">
                  <c:v>2.2118662280467185E-2</c:v>
                </c:pt>
                <c:pt idx="732">
                  <c:v>2.2118662280467185E-2</c:v>
                </c:pt>
                <c:pt idx="733">
                  <c:v>2.2118662280467185E-2</c:v>
                </c:pt>
                <c:pt idx="734">
                  <c:v>2.2118662280467185E-2</c:v>
                </c:pt>
                <c:pt idx="735">
                  <c:v>2.2118662280467185E-2</c:v>
                </c:pt>
                <c:pt idx="736">
                  <c:v>2.2118662280467185E-2</c:v>
                </c:pt>
                <c:pt idx="737">
                  <c:v>2.2118662280467185E-2</c:v>
                </c:pt>
                <c:pt idx="738">
                  <c:v>2.2118662280467185E-2</c:v>
                </c:pt>
                <c:pt idx="739">
                  <c:v>2.2118662280467185E-2</c:v>
                </c:pt>
                <c:pt idx="740">
                  <c:v>2.2118662280467185E-2</c:v>
                </c:pt>
                <c:pt idx="741">
                  <c:v>2.2118662280467185E-2</c:v>
                </c:pt>
                <c:pt idx="742">
                  <c:v>2.2118662280467185E-2</c:v>
                </c:pt>
                <c:pt idx="743">
                  <c:v>2.2118662280467185E-2</c:v>
                </c:pt>
                <c:pt idx="744">
                  <c:v>2.2118662280467185E-2</c:v>
                </c:pt>
                <c:pt idx="745">
                  <c:v>2.2118662280467185E-2</c:v>
                </c:pt>
                <c:pt idx="746">
                  <c:v>2.2118662280467185E-2</c:v>
                </c:pt>
                <c:pt idx="747">
                  <c:v>2.2118662280467185E-2</c:v>
                </c:pt>
                <c:pt idx="748">
                  <c:v>2.2118662280467185E-2</c:v>
                </c:pt>
                <c:pt idx="749">
                  <c:v>2.2118662280467185E-2</c:v>
                </c:pt>
                <c:pt idx="750">
                  <c:v>2.2118662280467185E-2</c:v>
                </c:pt>
                <c:pt idx="751">
                  <c:v>2.2118662280467185E-2</c:v>
                </c:pt>
                <c:pt idx="752">
                  <c:v>2.2118662280467185E-2</c:v>
                </c:pt>
                <c:pt idx="753">
                  <c:v>2.2118662280467185E-2</c:v>
                </c:pt>
                <c:pt idx="754">
                  <c:v>2.2118662280467185E-2</c:v>
                </c:pt>
                <c:pt idx="755">
                  <c:v>2.2118662280467185E-2</c:v>
                </c:pt>
                <c:pt idx="756">
                  <c:v>2.2118662280467185E-2</c:v>
                </c:pt>
                <c:pt idx="757">
                  <c:v>2.2118662280467185E-2</c:v>
                </c:pt>
                <c:pt idx="758">
                  <c:v>2.2118662280467185E-2</c:v>
                </c:pt>
                <c:pt idx="759">
                  <c:v>2.2118662280467185E-2</c:v>
                </c:pt>
                <c:pt idx="760">
                  <c:v>2.2118662280467185E-2</c:v>
                </c:pt>
                <c:pt idx="761">
                  <c:v>2.2118662280467185E-2</c:v>
                </c:pt>
                <c:pt idx="762">
                  <c:v>2.2118662280467185E-2</c:v>
                </c:pt>
                <c:pt idx="763">
                  <c:v>2.2118662280467185E-2</c:v>
                </c:pt>
                <c:pt idx="764">
                  <c:v>2.2118662280467185E-2</c:v>
                </c:pt>
                <c:pt idx="765">
                  <c:v>2.2320532839581023E-2</c:v>
                </c:pt>
                <c:pt idx="766">
                  <c:v>2.2680338590165057E-2</c:v>
                </c:pt>
                <c:pt idx="767">
                  <c:v>2.3116773110127154E-2</c:v>
                </c:pt>
                <c:pt idx="768">
                  <c:v>2.3637145452692705E-2</c:v>
                </c:pt>
                <c:pt idx="769">
                  <c:v>2.4323375110788609E-2</c:v>
                </c:pt>
                <c:pt idx="770">
                  <c:v>2.5309466104813601E-2</c:v>
                </c:pt>
                <c:pt idx="771">
                  <c:v>2.5801221891691394E-2</c:v>
                </c:pt>
                <c:pt idx="772">
                  <c:v>2.5801221891691394E-2</c:v>
                </c:pt>
                <c:pt idx="773">
                  <c:v>2.5801221891691394E-2</c:v>
                </c:pt>
                <c:pt idx="774">
                  <c:v>2.5801221891691394E-2</c:v>
                </c:pt>
                <c:pt idx="775">
                  <c:v>2.5801221891691394E-2</c:v>
                </c:pt>
                <c:pt idx="776">
                  <c:v>2.5801221891691394E-2</c:v>
                </c:pt>
                <c:pt idx="777">
                  <c:v>2.5801221891691394E-2</c:v>
                </c:pt>
                <c:pt idx="778">
                  <c:v>2.5801221891691394E-2</c:v>
                </c:pt>
                <c:pt idx="779">
                  <c:v>2.5801221891691394E-2</c:v>
                </c:pt>
                <c:pt idx="780">
                  <c:v>2.5801221891691394E-2</c:v>
                </c:pt>
                <c:pt idx="781">
                  <c:v>2.5801221891691394E-2</c:v>
                </c:pt>
                <c:pt idx="782">
                  <c:v>2.5801221891691394E-2</c:v>
                </c:pt>
                <c:pt idx="783">
                  <c:v>2.5801221891691394E-2</c:v>
                </c:pt>
                <c:pt idx="784">
                  <c:v>2.5801221891691394E-2</c:v>
                </c:pt>
                <c:pt idx="785">
                  <c:v>2.5801221891691394E-2</c:v>
                </c:pt>
                <c:pt idx="786">
                  <c:v>2.5801221891691394E-2</c:v>
                </c:pt>
                <c:pt idx="787">
                  <c:v>2.5801221891691394E-2</c:v>
                </c:pt>
                <c:pt idx="788">
                  <c:v>2.5801221891691394E-2</c:v>
                </c:pt>
                <c:pt idx="789">
                  <c:v>2.5801221891691394E-2</c:v>
                </c:pt>
                <c:pt idx="790">
                  <c:v>2.5801221891691394E-2</c:v>
                </c:pt>
                <c:pt idx="791">
                  <c:v>2.5801221891691394E-2</c:v>
                </c:pt>
                <c:pt idx="792">
                  <c:v>2.5801221891691394E-2</c:v>
                </c:pt>
                <c:pt idx="793">
                  <c:v>2.5801221891691394E-2</c:v>
                </c:pt>
                <c:pt idx="794">
                  <c:v>2.5801221891691394E-2</c:v>
                </c:pt>
                <c:pt idx="795">
                  <c:v>2.5801221891691394E-2</c:v>
                </c:pt>
                <c:pt idx="796">
                  <c:v>2.5801221891691394E-2</c:v>
                </c:pt>
                <c:pt idx="797">
                  <c:v>2.5801221891691394E-2</c:v>
                </c:pt>
                <c:pt idx="798">
                  <c:v>2.5801221891691394E-2</c:v>
                </c:pt>
                <c:pt idx="799">
                  <c:v>2.5801221891691394E-2</c:v>
                </c:pt>
                <c:pt idx="800">
                  <c:v>2.5898103839092055E-2</c:v>
                </c:pt>
                <c:pt idx="801">
                  <c:v>2.6197677304760671E-2</c:v>
                </c:pt>
                <c:pt idx="802">
                  <c:v>2.6833838276571657E-2</c:v>
                </c:pt>
                <c:pt idx="803">
                  <c:v>2.7891119899483015E-2</c:v>
                </c:pt>
                <c:pt idx="804">
                  <c:v>2.910308468222653E-2</c:v>
                </c:pt>
                <c:pt idx="805">
                  <c:v>2.9817562105401204E-2</c:v>
                </c:pt>
                <c:pt idx="806">
                  <c:v>2.9817562105401204E-2</c:v>
                </c:pt>
                <c:pt idx="807">
                  <c:v>2.9817562105401204E-2</c:v>
                </c:pt>
                <c:pt idx="808">
                  <c:v>2.9817562105401204E-2</c:v>
                </c:pt>
                <c:pt idx="809">
                  <c:v>2.9817562105401204E-2</c:v>
                </c:pt>
                <c:pt idx="810">
                  <c:v>2.9817562105401204E-2</c:v>
                </c:pt>
                <c:pt idx="811">
                  <c:v>2.9817562105401204E-2</c:v>
                </c:pt>
                <c:pt idx="812">
                  <c:v>2.9817562105401204E-2</c:v>
                </c:pt>
                <c:pt idx="813">
                  <c:v>2.9817562105401204E-2</c:v>
                </c:pt>
                <c:pt idx="814">
                  <c:v>2.9817562105401204E-2</c:v>
                </c:pt>
                <c:pt idx="815">
                  <c:v>2.9817562105401204E-2</c:v>
                </c:pt>
                <c:pt idx="816">
                  <c:v>2.9817562105401204E-2</c:v>
                </c:pt>
                <c:pt idx="817">
                  <c:v>2.9817562105401204E-2</c:v>
                </c:pt>
                <c:pt idx="818">
                  <c:v>2.9817562105401204E-2</c:v>
                </c:pt>
                <c:pt idx="819">
                  <c:v>2.9890335034914391E-2</c:v>
                </c:pt>
                <c:pt idx="820">
                  <c:v>3.0196976686299341E-2</c:v>
                </c:pt>
                <c:pt idx="821">
                  <c:v>3.0712067703417636E-2</c:v>
                </c:pt>
                <c:pt idx="822">
                  <c:v>3.1290072894725601E-2</c:v>
                </c:pt>
                <c:pt idx="823">
                  <c:v>3.1903012200318388E-2</c:v>
                </c:pt>
                <c:pt idx="824">
                  <c:v>3.2502959873551764E-2</c:v>
                </c:pt>
                <c:pt idx="825">
                  <c:v>3.3072469501607471E-2</c:v>
                </c:pt>
                <c:pt idx="826">
                  <c:v>3.3661264900795435E-2</c:v>
                </c:pt>
                <c:pt idx="827">
                  <c:v>3.3753307256580857E-2</c:v>
                </c:pt>
                <c:pt idx="828">
                  <c:v>3.3753307256580857E-2</c:v>
                </c:pt>
                <c:pt idx="829">
                  <c:v>3.3753307256580857E-2</c:v>
                </c:pt>
                <c:pt idx="830">
                  <c:v>3.3753307256580857E-2</c:v>
                </c:pt>
                <c:pt idx="831">
                  <c:v>3.3753307256580857E-2</c:v>
                </c:pt>
                <c:pt idx="832">
                  <c:v>3.3753307256580857E-2</c:v>
                </c:pt>
                <c:pt idx="833">
                  <c:v>3.3753307256580857E-2</c:v>
                </c:pt>
                <c:pt idx="834">
                  <c:v>3.3753307256580857E-2</c:v>
                </c:pt>
                <c:pt idx="835">
                  <c:v>3.3753307256580857E-2</c:v>
                </c:pt>
                <c:pt idx="836">
                  <c:v>3.3753307256580857E-2</c:v>
                </c:pt>
                <c:pt idx="837">
                  <c:v>3.3753307256580857E-2</c:v>
                </c:pt>
                <c:pt idx="838">
                  <c:v>3.3753307256580857E-2</c:v>
                </c:pt>
                <c:pt idx="839">
                  <c:v>3.3753307256580857E-2</c:v>
                </c:pt>
                <c:pt idx="840">
                  <c:v>3.3753307256580857E-2</c:v>
                </c:pt>
                <c:pt idx="841">
                  <c:v>3.3753307256580857E-2</c:v>
                </c:pt>
                <c:pt idx="842">
                  <c:v>3.3753307256580857E-2</c:v>
                </c:pt>
                <c:pt idx="843">
                  <c:v>3.3753307256580857E-2</c:v>
                </c:pt>
                <c:pt idx="844">
                  <c:v>3.3753307256580857E-2</c:v>
                </c:pt>
                <c:pt idx="845">
                  <c:v>3.3753307256580857E-2</c:v>
                </c:pt>
                <c:pt idx="846">
                  <c:v>3.3753307256580857E-2</c:v>
                </c:pt>
                <c:pt idx="847">
                  <c:v>3.3753307256580857E-2</c:v>
                </c:pt>
                <c:pt idx="848">
                  <c:v>3.3753307256580857E-2</c:v>
                </c:pt>
                <c:pt idx="849">
                  <c:v>3.3753307256580857E-2</c:v>
                </c:pt>
                <c:pt idx="850">
                  <c:v>3.3753307256580857E-2</c:v>
                </c:pt>
                <c:pt idx="851">
                  <c:v>3.3753307256580857E-2</c:v>
                </c:pt>
                <c:pt idx="852">
                  <c:v>3.3753307256580857E-2</c:v>
                </c:pt>
                <c:pt idx="853">
                  <c:v>3.3753307256580857E-2</c:v>
                </c:pt>
                <c:pt idx="854">
                  <c:v>3.3753307256580857E-2</c:v>
                </c:pt>
                <c:pt idx="855">
                  <c:v>3.3753307256580857E-2</c:v>
                </c:pt>
                <c:pt idx="856">
                  <c:v>3.3753307256580857E-2</c:v>
                </c:pt>
                <c:pt idx="857">
                  <c:v>3.3753307256580857E-2</c:v>
                </c:pt>
                <c:pt idx="858">
                  <c:v>3.3753307256580857E-2</c:v>
                </c:pt>
                <c:pt idx="859">
                  <c:v>3.3753307256580857E-2</c:v>
                </c:pt>
                <c:pt idx="860">
                  <c:v>3.3753307256580857E-2</c:v>
                </c:pt>
                <c:pt idx="861">
                  <c:v>3.3753307256580857E-2</c:v>
                </c:pt>
                <c:pt idx="862">
                  <c:v>3.3753307256580857E-2</c:v>
                </c:pt>
                <c:pt idx="863">
                  <c:v>3.3753307256580857E-2</c:v>
                </c:pt>
                <c:pt idx="864">
                  <c:v>3.3753307256580857E-2</c:v>
                </c:pt>
                <c:pt idx="865">
                  <c:v>3.3753307256580857E-2</c:v>
                </c:pt>
                <c:pt idx="866">
                  <c:v>3.3753307256580857E-2</c:v>
                </c:pt>
                <c:pt idx="867">
                  <c:v>3.3753307256580857E-2</c:v>
                </c:pt>
                <c:pt idx="868">
                  <c:v>3.3753307256580857E-2</c:v>
                </c:pt>
                <c:pt idx="869">
                  <c:v>3.3753307256580857E-2</c:v>
                </c:pt>
                <c:pt idx="870">
                  <c:v>3.3753307256580857E-2</c:v>
                </c:pt>
                <c:pt idx="871">
                  <c:v>3.3753307256580857E-2</c:v>
                </c:pt>
                <c:pt idx="872">
                  <c:v>3.3753307256580857E-2</c:v>
                </c:pt>
                <c:pt idx="873">
                  <c:v>3.3753307256580857E-2</c:v>
                </c:pt>
                <c:pt idx="874">
                  <c:v>3.3753307256580857E-2</c:v>
                </c:pt>
                <c:pt idx="875">
                  <c:v>3.3753307256580857E-2</c:v>
                </c:pt>
                <c:pt idx="876">
                  <c:v>3.3753307256580857E-2</c:v>
                </c:pt>
                <c:pt idx="877">
                  <c:v>3.3753307256580857E-2</c:v>
                </c:pt>
                <c:pt idx="878">
                  <c:v>3.3753307256580857E-2</c:v>
                </c:pt>
                <c:pt idx="879">
                  <c:v>3.3753307256580857E-2</c:v>
                </c:pt>
                <c:pt idx="880">
                  <c:v>3.3753307256580857E-2</c:v>
                </c:pt>
                <c:pt idx="881">
                  <c:v>3.3753307256580857E-2</c:v>
                </c:pt>
                <c:pt idx="882">
                  <c:v>3.3753307256580857E-2</c:v>
                </c:pt>
                <c:pt idx="883">
                  <c:v>3.3753307256580857E-2</c:v>
                </c:pt>
                <c:pt idx="884">
                  <c:v>3.3753307256580857E-2</c:v>
                </c:pt>
                <c:pt idx="885">
                  <c:v>3.3753307256580857E-2</c:v>
                </c:pt>
                <c:pt idx="886">
                  <c:v>3.3753307256580857E-2</c:v>
                </c:pt>
                <c:pt idx="887">
                  <c:v>3.3753307256580857E-2</c:v>
                </c:pt>
                <c:pt idx="888">
                  <c:v>3.3753307256580857E-2</c:v>
                </c:pt>
                <c:pt idx="889">
                  <c:v>3.3753307256580857E-2</c:v>
                </c:pt>
                <c:pt idx="890">
                  <c:v>3.3753307256580857E-2</c:v>
                </c:pt>
                <c:pt idx="891">
                  <c:v>3.3753307256580857E-2</c:v>
                </c:pt>
                <c:pt idx="892">
                  <c:v>3.3753307256580857E-2</c:v>
                </c:pt>
                <c:pt idx="893">
                  <c:v>3.3753307256580857E-2</c:v>
                </c:pt>
                <c:pt idx="894">
                  <c:v>3.378044611581154E-2</c:v>
                </c:pt>
                <c:pt idx="895">
                  <c:v>3.3796535559185929E-2</c:v>
                </c:pt>
                <c:pt idx="896">
                  <c:v>3.3796535559185929E-2</c:v>
                </c:pt>
                <c:pt idx="897">
                  <c:v>3.3796535559185929E-2</c:v>
                </c:pt>
                <c:pt idx="898">
                  <c:v>3.3796535559185929E-2</c:v>
                </c:pt>
                <c:pt idx="899">
                  <c:v>3.3796535559185929E-2</c:v>
                </c:pt>
                <c:pt idx="900">
                  <c:v>3.3796535559185929E-2</c:v>
                </c:pt>
                <c:pt idx="901">
                  <c:v>3.3796535559185929E-2</c:v>
                </c:pt>
                <c:pt idx="902">
                  <c:v>3.3796535559185929E-2</c:v>
                </c:pt>
                <c:pt idx="903">
                  <c:v>3.3796535559185929E-2</c:v>
                </c:pt>
                <c:pt idx="904">
                  <c:v>3.3796535559185929E-2</c:v>
                </c:pt>
                <c:pt idx="905">
                  <c:v>3.3796535559185929E-2</c:v>
                </c:pt>
                <c:pt idx="906">
                  <c:v>3.3796535559185929E-2</c:v>
                </c:pt>
                <c:pt idx="907">
                  <c:v>3.3893417506586587E-2</c:v>
                </c:pt>
                <c:pt idx="908">
                  <c:v>3.4192990972255206E-2</c:v>
                </c:pt>
                <c:pt idx="909">
                  <c:v>3.4829151944066189E-2</c:v>
                </c:pt>
                <c:pt idx="910">
                  <c:v>3.5886433566977551E-2</c:v>
                </c:pt>
                <c:pt idx="911">
                  <c:v>3.6931758270453655E-2</c:v>
                </c:pt>
                <c:pt idx="912">
                  <c:v>3.6931758270453655E-2</c:v>
                </c:pt>
                <c:pt idx="913">
                  <c:v>3.6931758270453655E-2</c:v>
                </c:pt>
                <c:pt idx="914">
                  <c:v>3.6931758270453655E-2</c:v>
                </c:pt>
                <c:pt idx="915">
                  <c:v>3.6931758270453655E-2</c:v>
                </c:pt>
                <c:pt idx="916">
                  <c:v>3.6931758270453655E-2</c:v>
                </c:pt>
                <c:pt idx="917">
                  <c:v>3.6931758270453655E-2</c:v>
                </c:pt>
                <c:pt idx="918">
                  <c:v>3.6931758270453655E-2</c:v>
                </c:pt>
                <c:pt idx="919">
                  <c:v>3.6931758270453655E-2</c:v>
                </c:pt>
                <c:pt idx="920">
                  <c:v>3.6931758270453655E-2</c:v>
                </c:pt>
                <c:pt idx="921">
                  <c:v>3.6931758270453655E-2</c:v>
                </c:pt>
                <c:pt idx="922">
                  <c:v>3.6931758270453655E-2</c:v>
                </c:pt>
                <c:pt idx="923">
                  <c:v>3.6931758270453655E-2</c:v>
                </c:pt>
                <c:pt idx="924">
                  <c:v>3.6931758270453655E-2</c:v>
                </c:pt>
                <c:pt idx="925">
                  <c:v>3.6931758270453655E-2</c:v>
                </c:pt>
                <c:pt idx="926">
                  <c:v>3.6937269665548646E-2</c:v>
                </c:pt>
                <c:pt idx="927">
                  <c:v>3.6937269665548646E-2</c:v>
                </c:pt>
                <c:pt idx="928">
                  <c:v>3.6937269665548646E-2</c:v>
                </c:pt>
                <c:pt idx="929">
                  <c:v>3.6937269665548646E-2</c:v>
                </c:pt>
                <c:pt idx="930">
                  <c:v>3.6937269665548646E-2</c:v>
                </c:pt>
                <c:pt idx="931">
                  <c:v>3.6937269665548646E-2</c:v>
                </c:pt>
                <c:pt idx="932">
                  <c:v>3.6937269665548646E-2</c:v>
                </c:pt>
                <c:pt idx="933">
                  <c:v>3.6937269665548646E-2</c:v>
                </c:pt>
                <c:pt idx="934">
                  <c:v>3.6937269665548646E-2</c:v>
                </c:pt>
                <c:pt idx="935">
                  <c:v>3.6937269665548646E-2</c:v>
                </c:pt>
                <c:pt idx="936">
                  <c:v>3.6937269665548646E-2</c:v>
                </c:pt>
                <c:pt idx="937">
                  <c:v>3.6937269665548646E-2</c:v>
                </c:pt>
                <c:pt idx="938">
                  <c:v>3.6937269665548646E-2</c:v>
                </c:pt>
                <c:pt idx="939">
                  <c:v>3.6937269665548646E-2</c:v>
                </c:pt>
                <c:pt idx="940">
                  <c:v>3.6937269665548646E-2</c:v>
                </c:pt>
                <c:pt idx="941">
                  <c:v>3.6937269665548646E-2</c:v>
                </c:pt>
                <c:pt idx="942">
                  <c:v>3.6937269665548646E-2</c:v>
                </c:pt>
                <c:pt idx="943">
                  <c:v>3.6937269665548646E-2</c:v>
                </c:pt>
                <c:pt idx="944">
                  <c:v>3.6937269665548646E-2</c:v>
                </c:pt>
                <c:pt idx="945">
                  <c:v>3.6937269665548646E-2</c:v>
                </c:pt>
                <c:pt idx="946">
                  <c:v>3.6937269665548646E-2</c:v>
                </c:pt>
                <c:pt idx="947">
                  <c:v>3.6937269665548646E-2</c:v>
                </c:pt>
                <c:pt idx="948">
                  <c:v>3.6937269665548646E-2</c:v>
                </c:pt>
                <c:pt idx="949">
                  <c:v>3.6937269665548646E-2</c:v>
                </c:pt>
                <c:pt idx="950">
                  <c:v>3.6937269665548646E-2</c:v>
                </c:pt>
                <c:pt idx="951">
                  <c:v>3.6937269665548646E-2</c:v>
                </c:pt>
                <c:pt idx="952">
                  <c:v>3.6937269665548646E-2</c:v>
                </c:pt>
                <c:pt idx="953">
                  <c:v>3.6937269665548646E-2</c:v>
                </c:pt>
                <c:pt idx="954">
                  <c:v>3.6937269665548646E-2</c:v>
                </c:pt>
                <c:pt idx="955">
                  <c:v>3.6937269665548646E-2</c:v>
                </c:pt>
                <c:pt idx="956">
                  <c:v>3.6937269665548646E-2</c:v>
                </c:pt>
                <c:pt idx="957">
                  <c:v>3.6937269665548646E-2</c:v>
                </c:pt>
                <c:pt idx="958">
                  <c:v>3.6963287801221885E-2</c:v>
                </c:pt>
                <c:pt idx="959">
                  <c:v>3.7397288475331712E-2</c:v>
                </c:pt>
                <c:pt idx="960">
                  <c:v>3.8262981883752038E-2</c:v>
                </c:pt>
                <c:pt idx="961">
                  <c:v>3.9543393718012097E-2</c:v>
                </c:pt>
                <c:pt idx="962">
                  <c:v>4.1003433917246444E-2</c:v>
                </c:pt>
                <c:pt idx="963">
                  <c:v>4.1141303241967152E-2</c:v>
                </c:pt>
                <c:pt idx="964">
                  <c:v>4.1141303241967152E-2</c:v>
                </c:pt>
                <c:pt idx="965">
                  <c:v>4.1141303241967152E-2</c:v>
                </c:pt>
                <c:pt idx="966">
                  <c:v>4.1141303241967152E-2</c:v>
                </c:pt>
                <c:pt idx="967">
                  <c:v>4.1141303241967152E-2</c:v>
                </c:pt>
                <c:pt idx="968">
                  <c:v>4.1141303241967152E-2</c:v>
                </c:pt>
                <c:pt idx="969">
                  <c:v>4.1141303241967152E-2</c:v>
                </c:pt>
                <c:pt idx="970">
                  <c:v>4.1141303241967152E-2</c:v>
                </c:pt>
                <c:pt idx="971">
                  <c:v>4.1141303241967152E-2</c:v>
                </c:pt>
                <c:pt idx="972">
                  <c:v>4.1141303241967152E-2</c:v>
                </c:pt>
                <c:pt idx="973">
                  <c:v>4.1141303241967152E-2</c:v>
                </c:pt>
                <c:pt idx="974">
                  <c:v>4.1141303241967152E-2</c:v>
                </c:pt>
                <c:pt idx="975">
                  <c:v>4.1141303241967152E-2</c:v>
                </c:pt>
                <c:pt idx="976">
                  <c:v>4.1141303241967152E-2</c:v>
                </c:pt>
                <c:pt idx="977">
                  <c:v>4.1141303241967152E-2</c:v>
                </c:pt>
                <c:pt idx="978">
                  <c:v>4.1141303241967152E-2</c:v>
                </c:pt>
                <c:pt idx="979">
                  <c:v>4.1141303241967152E-2</c:v>
                </c:pt>
                <c:pt idx="980">
                  <c:v>4.1141303241967152E-2</c:v>
                </c:pt>
                <c:pt idx="981">
                  <c:v>4.1141303241967152E-2</c:v>
                </c:pt>
                <c:pt idx="982">
                  <c:v>4.1141303241967152E-2</c:v>
                </c:pt>
                <c:pt idx="983">
                  <c:v>4.1141303241967152E-2</c:v>
                </c:pt>
                <c:pt idx="984">
                  <c:v>4.1141303241967152E-2</c:v>
                </c:pt>
                <c:pt idx="985">
                  <c:v>4.1141303241967152E-2</c:v>
                </c:pt>
                <c:pt idx="986">
                  <c:v>4.1141303241967152E-2</c:v>
                </c:pt>
                <c:pt idx="987">
                  <c:v>4.1141303241967152E-2</c:v>
                </c:pt>
                <c:pt idx="988">
                  <c:v>4.1141303241967152E-2</c:v>
                </c:pt>
                <c:pt idx="989">
                  <c:v>4.1141303241967152E-2</c:v>
                </c:pt>
                <c:pt idx="990">
                  <c:v>4.1141303241967152E-2</c:v>
                </c:pt>
                <c:pt idx="991">
                  <c:v>4.1141303241967152E-2</c:v>
                </c:pt>
                <c:pt idx="992">
                  <c:v>4.1141303241967152E-2</c:v>
                </c:pt>
                <c:pt idx="993">
                  <c:v>4.1141303241967152E-2</c:v>
                </c:pt>
                <c:pt idx="994">
                  <c:v>4.1141303241967152E-2</c:v>
                </c:pt>
                <c:pt idx="995">
                  <c:v>4.1141303241967152E-2</c:v>
                </c:pt>
                <c:pt idx="996">
                  <c:v>4.1141303241967152E-2</c:v>
                </c:pt>
                <c:pt idx="997">
                  <c:v>4.1141303241967152E-2</c:v>
                </c:pt>
                <c:pt idx="998">
                  <c:v>4.1141303241967152E-2</c:v>
                </c:pt>
                <c:pt idx="999">
                  <c:v>4.1141303241967152E-2</c:v>
                </c:pt>
                <c:pt idx="1000">
                  <c:v>4.1141303241967152E-2</c:v>
                </c:pt>
                <c:pt idx="1001">
                  <c:v>4.1141303241967152E-2</c:v>
                </c:pt>
                <c:pt idx="1002">
                  <c:v>4.1141303241967152E-2</c:v>
                </c:pt>
                <c:pt idx="1003">
                  <c:v>4.1141303241967152E-2</c:v>
                </c:pt>
                <c:pt idx="1004">
                  <c:v>4.1141303241967152E-2</c:v>
                </c:pt>
                <c:pt idx="1005">
                  <c:v>4.1141303241967152E-2</c:v>
                </c:pt>
                <c:pt idx="1006">
                  <c:v>4.1141303241967152E-2</c:v>
                </c:pt>
                <c:pt idx="1007">
                  <c:v>4.1141303241967152E-2</c:v>
                </c:pt>
                <c:pt idx="1008">
                  <c:v>4.1141303241967152E-2</c:v>
                </c:pt>
                <c:pt idx="1009">
                  <c:v>4.1141303241967152E-2</c:v>
                </c:pt>
                <c:pt idx="1010">
                  <c:v>4.1141303241967152E-2</c:v>
                </c:pt>
                <c:pt idx="1011">
                  <c:v>4.1141303241967152E-2</c:v>
                </c:pt>
                <c:pt idx="1012">
                  <c:v>4.1141303241967152E-2</c:v>
                </c:pt>
                <c:pt idx="1013">
                  <c:v>4.1141303241967152E-2</c:v>
                </c:pt>
                <c:pt idx="1014">
                  <c:v>4.1141303241967152E-2</c:v>
                </c:pt>
                <c:pt idx="1015">
                  <c:v>4.1141303241967152E-2</c:v>
                </c:pt>
                <c:pt idx="1016">
                  <c:v>4.1141303241967152E-2</c:v>
                </c:pt>
                <c:pt idx="1017">
                  <c:v>4.1141303241967152E-2</c:v>
                </c:pt>
                <c:pt idx="1018">
                  <c:v>4.1141303241967152E-2</c:v>
                </c:pt>
                <c:pt idx="1019">
                  <c:v>4.1141303241967152E-2</c:v>
                </c:pt>
                <c:pt idx="1020">
                  <c:v>4.1141303241967152E-2</c:v>
                </c:pt>
                <c:pt idx="1021">
                  <c:v>4.1141303241967152E-2</c:v>
                </c:pt>
                <c:pt idx="1022">
                  <c:v>4.1141303241967152E-2</c:v>
                </c:pt>
                <c:pt idx="1023">
                  <c:v>4.1141303241967152E-2</c:v>
                </c:pt>
                <c:pt idx="1024">
                  <c:v>4.1141303241967152E-2</c:v>
                </c:pt>
                <c:pt idx="1025">
                  <c:v>4.1141303241967152E-2</c:v>
                </c:pt>
                <c:pt idx="1026">
                  <c:v>4.1141303241967152E-2</c:v>
                </c:pt>
                <c:pt idx="1027">
                  <c:v>4.1152906917685972E-2</c:v>
                </c:pt>
                <c:pt idx="1028">
                  <c:v>4.1248903117563719E-2</c:v>
                </c:pt>
                <c:pt idx="1029">
                  <c:v>4.1558207813839433E-2</c:v>
                </c:pt>
                <c:pt idx="1030">
                  <c:v>4.2101563688812203E-2</c:v>
                </c:pt>
                <c:pt idx="1031">
                  <c:v>4.2755793091717939E-2</c:v>
                </c:pt>
                <c:pt idx="1032">
                  <c:v>4.3444177652006997E-2</c:v>
                </c:pt>
                <c:pt idx="1033">
                  <c:v>4.4170101471022037E-2</c:v>
                </c:pt>
                <c:pt idx="1034">
                  <c:v>4.4944704210031064E-2</c:v>
                </c:pt>
                <c:pt idx="1035">
                  <c:v>4.569689834595711E-2</c:v>
                </c:pt>
                <c:pt idx="1036">
                  <c:v>4.569689834595711E-2</c:v>
                </c:pt>
                <c:pt idx="1037">
                  <c:v>4.569689834595711E-2</c:v>
                </c:pt>
                <c:pt idx="1038">
                  <c:v>4.569689834595711E-2</c:v>
                </c:pt>
                <c:pt idx="1039">
                  <c:v>4.569689834595711E-2</c:v>
                </c:pt>
                <c:pt idx="1040">
                  <c:v>4.569689834595711E-2</c:v>
                </c:pt>
                <c:pt idx="1041">
                  <c:v>4.569689834595711E-2</c:v>
                </c:pt>
                <c:pt idx="1042">
                  <c:v>4.569689834595711E-2</c:v>
                </c:pt>
                <c:pt idx="1043">
                  <c:v>4.569689834595711E-2</c:v>
                </c:pt>
                <c:pt idx="1044">
                  <c:v>4.569689834595711E-2</c:v>
                </c:pt>
                <c:pt idx="1045">
                  <c:v>4.569689834595711E-2</c:v>
                </c:pt>
                <c:pt idx="1046">
                  <c:v>4.569689834595711E-2</c:v>
                </c:pt>
                <c:pt idx="1047">
                  <c:v>4.569689834595711E-2</c:v>
                </c:pt>
                <c:pt idx="1048">
                  <c:v>4.569689834595711E-2</c:v>
                </c:pt>
                <c:pt idx="1049">
                  <c:v>4.569689834595711E-2</c:v>
                </c:pt>
                <c:pt idx="1050">
                  <c:v>4.569689834595711E-2</c:v>
                </c:pt>
                <c:pt idx="1051">
                  <c:v>4.569689834595711E-2</c:v>
                </c:pt>
                <c:pt idx="1052">
                  <c:v>4.569689834595711E-2</c:v>
                </c:pt>
                <c:pt idx="1053">
                  <c:v>4.569689834595711E-2</c:v>
                </c:pt>
                <c:pt idx="1054">
                  <c:v>4.569689834595711E-2</c:v>
                </c:pt>
                <c:pt idx="1055">
                  <c:v>4.569689834595711E-2</c:v>
                </c:pt>
                <c:pt idx="1056">
                  <c:v>4.569689834595711E-2</c:v>
                </c:pt>
                <c:pt idx="1057">
                  <c:v>4.569689834595711E-2</c:v>
                </c:pt>
                <c:pt idx="1058">
                  <c:v>4.569689834595711E-2</c:v>
                </c:pt>
                <c:pt idx="1059">
                  <c:v>4.569689834595711E-2</c:v>
                </c:pt>
                <c:pt idx="1060">
                  <c:v>4.569689834595711E-2</c:v>
                </c:pt>
                <c:pt idx="1061">
                  <c:v>4.569689834595711E-2</c:v>
                </c:pt>
                <c:pt idx="1062">
                  <c:v>4.5701965008095861E-2</c:v>
                </c:pt>
                <c:pt idx="1063">
                  <c:v>4.5780617698566971E-2</c:v>
                </c:pt>
                <c:pt idx="1064">
                  <c:v>4.5963969739162294E-2</c:v>
                </c:pt>
                <c:pt idx="1065">
                  <c:v>4.6350759595881127E-2</c:v>
                </c:pt>
                <c:pt idx="1066">
                  <c:v>4.6886502717566808E-2</c:v>
                </c:pt>
                <c:pt idx="1067">
                  <c:v>4.7308947650659537E-2</c:v>
                </c:pt>
                <c:pt idx="1068">
                  <c:v>4.7547580367206528E-2</c:v>
                </c:pt>
                <c:pt idx="1069">
                  <c:v>4.7792536925273493E-2</c:v>
                </c:pt>
                <c:pt idx="1070">
                  <c:v>4.8187751232615796E-2</c:v>
                </c:pt>
                <c:pt idx="1071">
                  <c:v>4.8771445570021874E-2</c:v>
                </c:pt>
                <c:pt idx="1072">
                  <c:v>4.9521022719092374E-2</c:v>
                </c:pt>
                <c:pt idx="1073">
                  <c:v>4.9890462331365383E-2</c:v>
                </c:pt>
                <c:pt idx="1074">
                  <c:v>4.9890462331365383E-2</c:v>
                </c:pt>
                <c:pt idx="1075">
                  <c:v>4.9890462331365383E-2</c:v>
                </c:pt>
                <c:pt idx="1076">
                  <c:v>4.9890462331365383E-2</c:v>
                </c:pt>
                <c:pt idx="1077">
                  <c:v>4.9890462331365383E-2</c:v>
                </c:pt>
                <c:pt idx="1078">
                  <c:v>4.9890462331365383E-2</c:v>
                </c:pt>
                <c:pt idx="1079">
                  <c:v>4.9890462331365383E-2</c:v>
                </c:pt>
                <c:pt idx="1080">
                  <c:v>4.9890462331365383E-2</c:v>
                </c:pt>
                <c:pt idx="1081">
                  <c:v>4.9890462331365383E-2</c:v>
                </c:pt>
                <c:pt idx="1082">
                  <c:v>4.9890462331365383E-2</c:v>
                </c:pt>
                <c:pt idx="1083">
                  <c:v>4.9890462331365383E-2</c:v>
                </c:pt>
                <c:pt idx="1084">
                  <c:v>4.9890462331365383E-2</c:v>
                </c:pt>
                <c:pt idx="1085">
                  <c:v>4.9890462331365383E-2</c:v>
                </c:pt>
                <c:pt idx="1086">
                  <c:v>5.0029494502052831E-2</c:v>
                </c:pt>
                <c:pt idx="1087">
                  <c:v>5.0029494502052831E-2</c:v>
                </c:pt>
                <c:pt idx="1088">
                  <c:v>5.0029494502052831E-2</c:v>
                </c:pt>
                <c:pt idx="1089">
                  <c:v>5.0029494502052831E-2</c:v>
                </c:pt>
                <c:pt idx="1090">
                  <c:v>5.0029494502052831E-2</c:v>
                </c:pt>
                <c:pt idx="1091">
                  <c:v>5.0029494502052831E-2</c:v>
                </c:pt>
                <c:pt idx="1092">
                  <c:v>5.0029494502052831E-2</c:v>
                </c:pt>
                <c:pt idx="1093">
                  <c:v>5.0029494502052831E-2</c:v>
                </c:pt>
                <c:pt idx="1094">
                  <c:v>5.0029494502052831E-2</c:v>
                </c:pt>
                <c:pt idx="1095">
                  <c:v>5.0029494502052831E-2</c:v>
                </c:pt>
                <c:pt idx="1096">
                  <c:v>5.0029494502052831E-2</c:v>
                </c:pt>
                <c:pt idx="1097">
                  <c:v>5.0029494502052831E-2</c:v>
                </c:pt>
                <c:pt idx="1098">
                  <c:v>5.0029494502052831E-2</c:v>
                </c:pt>
                <c:pt idx="1099">
                  <c:v>5.0029494502052831E-2</c:v>
                </c:pt>
                <c:pt idx="1100">
                  <c:v>5.0029494502052831E-2</c:v>
                </c:pt>
                <c:pt idx="1101">
                  <c:v>5.008307881729418E-2</c:v>
                </c:pt>
                <c:pt idx="1102">
                  <c:v>5.0313202139499004E-2</c:v>
                </c:pt>
                <c:pt idx="1103">
                  <c:v>5.0313202139499004E-2</c:v>
                </c:pt>
                <c:pt idx="1104">
                  <c:v>5.0313202139499004E-2</c:v>
                </c:pt>
                <c:pt idx="1105">
                  <c:v>5.0313202139499004E-2</c:v>
                </c:pt>
                <c:pt idx="1106">
                  <c:v>5.0313202139499004E-2</c:v>
                </c:pt>
                <c:pt idx="1107">
                  <c:v>5.0313202139499004E-2</c:v>
                </c:pt>
                <c:pt idx="1108">
                  <c:v>5.0313202139499004E-2</c:v>
                </c:pt>
                <c:pt idx="1109">
                  <c:v>5.0313202139499004E-2</c:v>
                </c:pt>
                <c:pt idx="1110">
                  <c:v>5.0313386494426737E-2</c:v>
                </c:pt>
                <c:pt idx="1111">
                  <c:v>5.0321219515288763E-2</c:v>
                </c:pt>
                <c:pt idx="1112">
                  <c:v>5.0321219515288763E-2</c:v>
                </c:pt>
                <c:pt idx="1113">
                  <c:v>5.0321219515288763E-2</c:v>
                </c:pt>
                <c:pt idx="1114">
                  <c:v>5.0321219515288763E-2</c:v>
                </c:pt>
                <c:pt idx="1115">
                  <c:v>5.0321219515288763E-2</c:v>
                </c:pt>
                <c:pt idx="1116">
                  <c:v>5.0321219515288763E-2</c:v>
                </c:pt>
                <c:pt idx="1117">
                  <c:v>5.0321219515288763E-2</c:v>
                </c:pt>
                <c:pt idx="1118">
                  <c:v>5.0321219515288763E-2</c:v>
                </c:pt>
                <c:pt idx="1119">
                  <c:v>5.0321219515288763E-2</c:v>
                </c:pt>
                <c:pt idx="1120">
                  <c:v>5.0321219515288763E-2</c:v>
                </c:pt>
                <c:pt idx="1121">
                  <c:v>5.0321219515288763E-2</c:v>
                </c:pt>
                <c:pt idx="1122">
                  <c:v>5.0321219515288763E-2</c:v>
                </c:pt>
                <c:pt idx="1123">
                  <c:v>5.0321219515288763E-2</c:v>
                </c:pt>
                <c:pt idx="1124">
                  <c:v>5.0321219515288763E-2</c:v>
                </c:pt>
                <c:pt idx="1125">
                  <c:v>5.0321219515288763E-2</c:v>
                </c:pt>
                <c:pt idx="1126">
                  <c:v>5.0321219515288763E-2</c:v>
                </c:pt>
                <c:pt idx="1127">
                  <c:v>5.0321219515288763E-2</c:v>
                </c:pt>
                <c:pt idx="1128">
                  <c:v>5.0321219515288763E-2</c:v>
                </c:pt>
                <c:pt idx="1129">
                  <c:v>5.0321219515288763E-2</c:v>
                </c:pt>
                <c:pt idx="1130">
                  <c:v>5.0321219515288763E-2</c:v>
                </c:pt>
                <c:pt idx="1131">
                  <c:v>5.0321219515288763E-2</c:v>
                </c:pt>
                <c:pt idx="1132">
                  <c:v>5.0321219515288763E-2</c:v>
                </c:pt>
                <c:pt idx="1133">
                  <c:v>5.0321219515288763E-2</c:v>
                </c:pt>
                <c:pt idx="1134">
                  <c:v>5.0321219515288763E-2</c:v>
                </c:pt>
                <c:pt idx="1135">
                  <c:v>5.0321219515288763E-2</c:v>
                </c:pt>
                <c:pt idx="1136">
                  <c:v>5.0321219515288763E-2</c:v>
                </c:pt>
                <c:pt idx="1137">
                  <c:v>5.0321219515288763E-2</c:v>
                </c:pt>
                <c:pt idx="1138">
                  <c:v>5.0368850369102901E-2</c:v>
                </c:pt>
                <c:pt idx="1139">
                  <c:v>5.0445808025586625E-2</c:v>
                </c:pt>
                <c:pt idx="1140">
                  <c:v>5.0541362974633471E-2</c:v>
                </c:pt>
                <c:pt idx="1141">
                  <c:v>5.068403243387315E-2</c:v>
                </c:pt>
                <c:pt idx="1142">
                  <c:v>5.0943831942479666E-2</c:v>
                </c:pt>
                <c:pt idx="1143">
                  <c:v>5.1363686601330651E-2</c:v>
                </c:pt>
                <c:pt idx="1144">
                  <c:v>5.1808324592316879E-2</c:v>
                </c:pt>
                <c:pt idx="1145">
                  <c:v>5.2080158226680009E-2</c:v>
                </c:pt>
                <c:pt idx="1146">
                  <c:v>5.2080158226680009E-2</c:v>
                </c:pt>
                <c:pt idx="1147">
                  <c:v>5.2080158226680009E-2</c:v>
                </c:pt>
                <c:pt idx="1148">
                  <c:v>5.2080158226680009E-2</c:v>
                </c:pt>
                <c:pt idx="1149">
                  <c:v>5.2080158226680009E-2</c:v>
                </c:pt>
                <c:pt idx="1150">
                  <c:v>5.2080158226680009E-2</c:v>
                </c:pt>
                <c:pt idx="1151">
                  <c:v>5.2130363777707647E-2</c:v>
                </c:pt>
                <c:pt idx="1152">
                  <c:v>5.2246541550957509E-2</c:v>
                </c:pt>
                <c:pt idx="1153">
                  <c:v>5.2578649102922377E-2</c:v>
                </c:pt>
                <c:pt idx="1154">
                  <c:v>5.2818916021084107E-2</c:v>
                </c:pt>
                <c:pt idx="1155">
                  <c:v>5.2818916021084107E-2</c:v>
                </c:pt>
                <c:pt idx="1156">
                  <c:v>5.2818916021084107E-2</c:v>
                </c:pt>
                <c:pt idx="1157">
                  <c:v>5.2818916021084107E-2</c:v>
                </c:pt>
                <c:pt idx="1158">
                  <c:v>5.2818916021084107E-2</c:v>
                </c:pt>
                <c:pt idx="1159">
                  <c:v>5.2818916021084107E-2</c:v>
                </c:pt>
                <c:pt idx="1160">
                  <c:v>5.2818916021084107E-2</c:v>
                </c:pt>
                <c:pt idx="1161">
                  <c:v>5.2818916021084107E-2</c:v>
                </c:pt>
                <c:pt idx="1162">
                  <c:v>5.2818916021084107E-2</c:v>
                </c:pt>
                <c:pt idx="1163">
                  <c:v>5.2818916021084107E-2</c:v>
                </c:pt>
                <c:pt idx="1164">
                  <c:v>5.2818916021084107E-2</c:v>
                </c:pt>
                <c:pt idx="1165">
                  <c:v>5.2818916021084107E-2</c:v>
                </c:pt>
                <c:pt idx="1166">
                  <c:v>5.2818916021084107E-2</c:v>
                </c:pt>
                <c:pt idx="1167">
                  <c:v>5.2818916021084107E-2</c:v>
                </c:pt>
                <c:pt idx="1168">
                  <c:v>5.2818916021084107E-2</c:v>
                </c:pt>
                <c:pt idx="1169">
                  <c:v>5.2818916021084107E-2</c:v>
                </c:pt>
                <c:pt idx="1170">
                  <c:v>5.2818916021084107E-2</c:v>
                </c:pt>
                <c:pt idx="1171">
                  <c:v>5.2818916021084107E-2</c:v>
                </c:pt>
                <c:pt idx="1172">
                  <c:v>5.2818916021084107E-2</c:v>
                </c:pt>
                <c:pt idx="1173">
                  <c:v>5.2818916021084107E-2</c:v>
                </c:pt>
                <c:pt idx="1174">
                  <c:v>5.2818916021084107E-2</c:v>
                </c:pt>
                <c:pt idx="1175">
                  <c:v>5.2818916021084107E-2</c:v>
                </c:pt>
                <c:pt idx="1176">
                  <c:v>5.2818916021084107E-2</c:v>
                </c:pt>
                <c:pt idx="1177">
                  <c:v>5.2818916021084107E-2</c:v>
                </c:pt>
                <c:pt idx="1178">
                  <c:v>5.2818916021084107E-2</c:v>
                </c:pt>
                <c:pt idx="1179">
                  <c:v>5.2818916021084107E-2</c:v>
                </c:pt>
                <c:pt idx="1180">
                  <c:v>5.2818916021084107E-2</c:v>
                </c:pt>
                <c:pt idx="1181">
                  <c:v>5.2818916021084107E-2</c:v>
                </c:pt>
                <c:pt idx="1182">
                  <c:v>5.2818916021084107E-2</c:v>
                </c:pt>
                <c:pt idx="1183">
                  <c:v>5.2818916021084107E-2</c:v>
                </c:pt>
                <c:pt idx="1184">
                  <c:v>5.2818916021084107E-2</c:v>
                </c:pt>
                <c:pt idx="1185">
                  <c:v>5.2818916021084107E-2</c:v>
                </c:pt>
                <c:pt idx="1186">
                  <c:v>5.2818916021084107E-2</c:v>
                </c:pt>
                <c:pt idx="1187">
                  <c:v>5.2818916021084107E-2</c:v>
                </c:pt>
                <c:pt idx="1188">
                  <c:v>5.2818916021084107E-2</c:v>
                </c:pt>
                <c:pt idx="1189">
                  <c:v>5.2818916021084107E-2</c:v>
                </c:pt>
                <c:pt idx="1190">
                  <c:v>5.2818916021084107E-2</c:v>
                </c:pt>
                <c:pt idx="1191">
                  <c:v>5.2818916021084107E-2</c:v>
                </c:pt>
                <c:pt idx="1192">
                  <c:v>5.2818916021084107E-2</c:v>
                </c:pt>
                <c:pt idx="1193">
                  <c:v>5.2818916021084107E-2</c:v>
                </c:pt>
                <c:pt idx="1194">
                  <c:v>5.2818916021084107E-2</c:v>
                </c:pt>
                <c:pt idx="1195">
                  <c:v>5.2818916021084107E-2</c:v>
                </c:pt>
                <c:pt idx="1196">
                  <c:v>5.2818916021084107E-2</c:v>
                </c:pt>
                <c:pt idx="1197">
                  <c:v>5.2818916021084107E-2</c:v>
                </c:pt>
                <c:pt idx="1198">
                  <c:v>5.2818916021084107E-2</c:v>
                </c:pt>
                <c:pt idx="1199">
                  <c:v>5.2818916021084107E-2</c:v>
                </c:pt>
                <c:pt idx="1200">
                  <c:v>5.2818916021084107E-2</c:v>
                </c:pt>
                <c:pt idx="1201">
                  <c:v>5.2818916021084107E-2</c:v>
                </c:pt>
                <c:pt idx="1202">
                  <c:v>5.2818916021084107E-2</c:v>
                </c:pt>
                <c:pt idx="1203">
                  <c:v>5.2818916021084107E-2</c:v>
                </c:pt>
                <c:pt idx="1204">
                  <c:v>5.2818916021084107E-2</c:v>
                </c:pt>
                <c:pt idx="1205">
                  <c:v>5.2818916021084107E-2</c:v>
                </c:pt>
                <c:pt idx="1206">
                  <c:v>5.2818916021084107E-2</c:v>
                </c:pt>
                <c:pt idx="1207">
                  <c:v>5.2818916021084107E-2</c:v>
                </c:pt>
                <c:pt idx="1208">
                  <c:v>5.2818916021084107E-2</c:v>
                </c:pt>
                <c:pt idx="1209">
                  <c:v>5.2818916021084107E-2</c:v>
                </c:pt>
                <c:pt idx="1210">
                  <c:v>5.2818916021084107E-2</c:v>
                </c:pt>
                <c:pt idx="1211">
                  <c:v>5.2818916021084107E-2</c:v>
                </c:pt>
                <c:pt idx="1212">
                  <c:v>5.2818916021084107E-2</c:v>
                </c:pt>
                <c:pt idx="1213">
                  <c:v>5.2818916021084107E-2</c:v>
                </c:pt>
                <c:pt idx="1214">
                  <c:v>5.2818916021084107E-2</c:v>
                </c:pt>
                <c:pt idx="1215">
                  <c:v>5.2818916021084107E-2</c:v>
                </c:pt>
                <c:pt idx="1216">
                  <c:v>5.2818916021084107E-2</c:v>
                </c:pt>
                <c:pt idx="1217">
                  <c:v>5.2818916021084107E-2</c:v>
                </c:pt>
                <c:pt idx="1218">
                  <c:v>5.2818916021084107E-2</c:v>
                </c:pt>
                <c:pt idx="1219">
                  <c:v>5.2818916021084107E-2</c:v>
                </c:pt>
                <c:pt idx="1220">
                  <c:v>5.2818916021084107E-2</c:v>
                </c:pt>
                <c:pt idx="1221">
                  <c:v>5.2818916021084107E-2</c:v>
                </c:pt>
                <c:pt idx="1222">
                  <c:v>5.2818916021084107E-2</c:v>
                </c:pt>
                <c:pt idx="1223">
                  <c:v>5.2818916021084107E-2</c:v>
                </c:pt>
                <c:pt idx="1224">
                  <c:v>5.2818916021084107E-2</c:v>
                </c:pt>
                <c:pt idx="1225">
                  <c:v>5.2818916021084107E-2</c:v>
                </c:pt>
                <c:pt idx="1226">
                  <c:v>5.2818916021084107E-2</c:v>
                </c:pt>
                <c:pt idx="1227">
                  <c:v>5.2818916021084107E-2</c:v>
                </c:pt>
                <c:pt idx="1228">
                  <c:v>5.2818916021084107E-2</c:v>
                </c:pt>
                <c:pt idx="1229">
                  <c:v>5.2818916021084107E-2</c:v>
                </c:pt>
                <c:pt idx="1230">
                  <c:v>5.2818916021084107E-2</c:v>
                </c:pt>
                <c:pt idx="1231">
                  <c:v>5.2818916021084107E-2</c:v>
                </c:pt>
                <c:pt idx="1232">
                  <c:v>5.2818916021084107E-2</c:v>
                </c:pt>
                <c:pt idx="1233">
                  <c:v>5.2818916021084107E-2</c:v>
                </c:pt>
                <c:pt idx="1234">
                  <c:v>5.2818916021084107E-2</c:v>
                </c:pt>
                <c:pt idx="1235">
                  <c:v>5.2818916021084107E-2</c:v>
                </c:pt>
                <c:pt idx="1236">
                  <c:v>5.2818916021084107E-2</c:v>
                </c:pt>
                <c:pt idx="1237">
                  <c:v>5.2818916021084107E-2</c:v>
                </c:pt>
                <c:pt idx="1238">
                  <c:v>5.2818916021084107E-2</c:v>
                </c:pt>
                <c:pt idx="1239">
                  <c:v>5.2818916021084107E-2</c:v>
                </c:pt>
                <c:pt idx="1240">
                  <c:v>5.2818916021084107E-2</c:v>
                </c:pt>
                <c:pt idx="1241">
                  <c:v>5.2818916021084107E-2</c:v>
                </c:pt>
                <c:pt idx="1242">
                  <c:v>5.2818916021084107E-2</c:v>
                </c:pt>
                <c:pt idx="1243">
                  <c:v>5.2818916021084107E-2</c:v>
                </c:pt>
                <c:pt idx="1244">
                  <c:v>5.2818916021084107E-2</c:v>
                </c:pt>
                <c:pt idx="1245">
                  <c:v>5.2818916021084107E-2</c:v>
                </c:pt>
                <c:pt idx="1246">
                  <c:v>5.2818916021084107E-2</c:v>
                </c:pt>
                <c:pt idx="1247">
                  <c:v>5.2818916021084107E-2</c:v>
                </c:pt>
                <c:pt idx="1248">
                  <c:v>5.2818916021084107E-2</c:v>
                </c:pt>
                <c:pt idx="1249">
                  <c:v>5.2818916021084107E-2</c:v>
                </c:pt>
                <c:pt idx="1250">
                  <c:v>5.2818916021084107E-2</c:v>
                </c:pt>
                <c:pt idx="1251">
                  <c:v>5.2818916021084107E-2</c:v>
                </c:pt>
                <c:pt idx="1252">
                  <c:v>5.2818916021084107E-2</c:v>
                </c:pt>
                <c:pt idx="1253">
                  <c:v>5.2818916021084107E-2</c:v>
                </c:pt>
                <c:pt idx="1254">
                  <c:v>5.2818916021084107E-2</c:v>
                </c:pt>
                <c:pt idx="1255">
                  <c:v>5.2818916021084107E-2</c:v>
                </c:pt>
                <c:pt idx="1256">
                  <c:v>5.2818916021084107E-2</c:v>
                </c:pt>
                <c:pt idx="1257">
                  <c:v>5.2818916021084107E-2</c:v>
                </c:pt>
                <c:pt idx="1258">
                  <c:v>5.2818916021084107E-2</c:v>
                </c:pt>
                <c:pt idx="1259">
                  <c:v>5.2818916021084107E-2</c:v>
                </c:pt>
                <c:pt idx="1260">
                  <c:v>5.2818916021084107E-2</c:v>
                </c:pt>
                <c:pt idx="1261">
                  <c:v>5.2818916021084107E-2</c:v>
                </c:pt>
                <c:pt idx="1262">
                  <c:v>5.2818916021084107E-2</c:v>
                </c:pt>
                <c:pt idx="1263">
                  <c:v>5.2818916021084107E-2</c:v>
                </c:pt>
                <c:pt idx="1264">
                  <c:v>5.2818916021084107E-2</c:v>
                </c:pt>
                <c:pt idx="1265">
                  <c:v>5.2818916021084107E-2</c:v>
                </c:pt>
                <c:pt idx="1266">
                  <c:v>5.2818916021084107E-2</c:v>
                </c:pt>
                <c:pt idx="1267">
                  <c:v>5.2818916021084107E-2</c:v>
                </c:pt>
                <c:pt idx="1268">
                  <c:v>5.2818916021084107E-2</c:v>
                </c:pt>
                <c:pt idx="1269">
                  <c:v>5.2818916021084107E-2</c:v>
                </c:pt>
                <c:pt idx="1270">
                  <c:v>5.2818916021084107E-2</c:v>
                </c:pt>
                <c:pt idx="1271">
                  <c:v>5.2818916021084107E-2</c:v>
                </c:pt>
                <c:pt idx="1272">
                  <c:v>5.2818916021084107E-2</c:v>
                </c:pt>
                <c:pt idx="1273">
                  <c:v>5.2818916021084107E-2</c:v>
                </c:pt>
                <c:pt idx="1274">
                  <c:v>5.2818916021084107E-2</c:v>
                </c:pt>
                <c:pt idx="1275">
                  <c:v>5.2818916021084107E-2</c:v>
                </c:pt>
                <c:pt idx="1276">
                  <c:v>5.2818916021084107E-2</c:v>
                </c:pt>
                <c:pt idx="1277">
                  <c:v>5.2818916021084107E-2</c:v>
                </c:pt>
                <c:pt idx="1278">
                  <c:v>5.2818916021084107E-2</c:v>
                </c:pt>
                <c:pt idx="1279">
                  <c:v>5.2818916021084107E-2</c:v>
                </c:pt>
                <c:pt idx="1280">
                  <c:v>5.2818916021084107E-2</c:v>
                </c:pt>
                <c:pt idx="1281">
                  <c:v>5.2818916021084107E-2</c:v>
                </c:pt>
                <c:pt idx="1282">
                  <c:v>5.2818916021084107E-2</c:v>
                </c:pt>
                <c:pt idx="1283">
                  <c:v>5.2818916021084107E-2</c:v>
                </c:pt>
                <c:pt idx="1284">
                  <c:v>5.2818916021084107E-2</c:v>
                </c:pt>
                <c:pt idx="1285">
                  <c:v>5.2818916021084107E-2</c:v>
                </c:pt>
                <c:pt idx="1286">
                  <c:v>5.2818916021084107E-2</c:v>
                </c:pt>
                <c:pt idx="1287">
                  <c:v>5.2818916021084107E-2</c:v>
                </c:pt>
                <c:pt idx="1288">
                  <c:v>5.2818916021084107E-2</c:v>
                </c:pt>
                <c:pt idx="1289">
                  <c:v>5.2818916021084107E-2</c:v>
                </c:pt>
                <c:pt idx="1290">
                  <c:v>5.2818916021084107E-2</c:v>
                </c:pt>
                <c:pt idx="1291">
                  <c:v>5.2818916021084107E-2</c:v>
                </c:pt>
                <c:pt idx="1292">
                  <c:v>5.2818916021084107E-2</c:v>
                </c:pt>
                <c:pt idx="1293">
                  <c:v>5.2818916021084107E-2</c:v>
                </c:pt>
                <c:pt idx="1294">
                  <c:v>5.2818916021084107E-2</c:v>
                </c:pt>
                <c:pt idx="1295">
                  <c:v>5.2818916021084107E-2</c:v>
                </c:pt>
                <c:pt idx="1296">
                  <c:v>5.2818916021084107E-2</c:v>
                </c:pt>
                <c:pt idx="1297">
                  <c:v>5.2818916021084107E-2</c:v>
                </c:pt>
                <c:pt idx="1298">
                  <c:v>5.2818916021084107E-2</c:v>
                </c:pt>
                <c:pt idx="1299">
                  <c:v>5.2818916021084107E-2</c:v>
                </c:pt>
                <c:pt idx="1300">
                  <c:v>5.2818916021084107E-2</c:v>
                </c:pt>
                <c:pt idx="1301">
                  <c:v>5.2818916021084107E-2</c:v>
                </c:pt>
                <c:pt idx="1302">
                  <c:v>5.2818916021084107E-2</c:v>
                </c:pt>
                <c:pt idx="1303">
                  <c:v>5.2818916021084107E-2</c:v>
                </c:pt>
                <c:pt idx="1304">
                  <c:v>5.2818916021084107E-2</c:v>
                </c:pt>
                <c:pt idx="1305">
                  <c:v>5.2818916021084107E-2</c:v>
                </c:pt>
                <c:pt idx="1306">
                  <c:v>5.2818916021084107E-2</c:v>
                </c:pt>
                <c:pt idx="1307">
                  <c:v>5.2818916021084107E-2</c:v>
                </c:pt>
                <c:pt idx="1308">
                  <c:v>5.2818916021084107E-2</c:v>
                </c:pt>
                <c:pt idx="1309">
                  <c:v>5.2818916021084107E-2</c:v>
                </c:pt>
                <c:pt idx="1310">
                  <c:v>5.2818916021084107E-2</c:v>
                </c:pt>
                <c:pt idx="1311">
                  <c:v>5.2818916021084107E-2</c:v>
                </c:pt>
                <c:pt idx="1312">
                  <c:v>5.2818916021084107E-2</c:v>
                </c:pt>
                <c:pt idx="1313">
                  <c:v>5.2818916021084107E-2</c:v>
                </c:pt>
                <c:pt idx="1314">
                  <c:v>5.2818916021084107E-2</c:v>
                </c:pt>
                <c:pt idx="1315">
                  <c:v>5.2818916021084107E-2</c:v>
                </c:pt>
                <c:pt idx="1316">
                  <c:v>5.2818916021084107E-2</c:v>
                </c:pt>
                <c:pt idx="1317">
                  <c:v>5.2818916021084107E-2</c:v>
                </c:pt>
                <c:pt idx="1318">
                  <c:v>5.2818916021084107E-2</c:v>
                </c:pt>
                <c:pt idx="1319">
                  <c:v>5.2818916021084107E-2</c:v>
                </c:pt>
                <c:pt idx="1320">
                  <c:v>5.2818916021084107E-2</c:v>
                </c:pt>
                <c:pt idx="1321">
                  <c:v>5.2818916021084107E-2</c:v>
                </c:pt>
                <c:pt idx="1322">
                  <c:v>5.2818916021084107E-2</c:v>
                </c:pt>
                <c:pt idx="1323">
                  <c:v>5.2818916021084107E-2</c:v>
                </c:pt>
                <c:pt idx="1324">
                  <c:v>5.2818916021084107E-2</c:v>
                </c:pt>
                <c:pt idx="1325">
                  <c:v>5.2818916021084107E-2</c:v>
                </c:pt>
                <c:pt idx="1326">
                  <c:v>5.2818916021084107E-2</c:v>
                </c:pt>
                <c:pt idx="1327">
                  <c:v>5.2818916021084107E-2</c:v>
                </c:pt>
                <c:pt idx="1328">
                  <c:v>5.2818916021084107E-2</c:v>
                </c:pt>
                <c:pt idx="1329">
                  <c:v>5.2818916021084107E-2</c:v>
                </c:pt>
                <c:pt idx="1330">
                  <c:v>5.2818916021084107E-2</c:v>
                </c:pt>
                <c:pt idx="1331">
                  <c:v>5.2818916021084107E-2</c:v>
                </c:pt>
                <c:pt idx="1332">
                  <c:v>5.2818916021084107E-2</c:v>
                </c:pt>
                <c:pt idx="1333">
                  <c:v>5.2818916021084107E-2</c:v>
                </c:pt>
                <c:pt idx="1334">
                  <c:v>5.2818916021084107E-2</c:v>
                </c:pt>
                <c:pt idx="1335">
                  <c:v>5.2818916021084107E-2</c:v>
                </c:pt>
                <c:pt idx="1336">
                  <c:v>5.2818916021084107E-2</c:v>
                </c:pt>
                <c:pt idx="1337">
                  <c:v>5.2818916021084107E-2</c:v>
                </c:pt>
                <c:pt idx="1338">
                  <c:v>5.2818916021084107E-2</c:v>
                </c:pt>
                <c:pt idx="1339">
                  <c:v>5.2818916021084107E-2</c:v>
                </c:pt>
                <c:pt idx="1340">
                  <c:v>5.2818916021084107E-2</c:v>
                </c:pt>
                <c:pt idx="1341">
                  <c:v>5.2818916021084107E-2</c:v>
                </c:pt>
                <c:pt idx="1342">
                  <c:v>5.2818916021084107E-2</c:v>
                </c:pt>
                <c:pt idx="1343">
                  <c:v>5.2818916021084107E-2</c:v>
                </c:pt>
                <c:pt idx="1344">
                  <c:v>5.2818916021084107E-2</c:v>
                </c:pt>
                <c:pt idx="1345">
                  <c:v>5.2818916021084107E-2</c:v>
                </c:pt>
                <c:pt idx="1346">
                  <c:v>5.2818916021084107E-2</c:v>
                </c:pt>
                <c:pt idx="1347">
                  <c:v>5.2818916021084107E-2</c:v>
                </c:pt>
                <c:pt idx="1348">
                  <c:v>5.2818916021084107E-2</c:v>
                </c:pt>
                <c:pt idx="1349">
                  <c:v>5.2818916021084107E-2</c:v>
                </c:pt>
                <c:pt idx="1350">
                  <c:v>5.2818916021084107E-2</c:v>
                </c:pt>
                <c:pt idx="1351">
                  <c:v>5.2818916021084107E-2</c:v>
                </c:pt>
                <c:pt idx="1352">
                  <c:v>5.2818916021084107E-2</c:v>
                </c:pt>
                <c:pt idx="1353">
                  <c:v>5.2818916021084107E-2</c:v>
                </c:pt>
                <c:pt idx="1354">
                  <c:v>5.2818916021084107E-2</c:v>
                </c:pt>
                <c:pt idx="1355">
                  <c:v>5.2818916021084107E-2</c:v>
                </c:pt>
                <c:pt idx="1356">
                  <c:v>5.2818916021084107E-2</c:v>
                </c:pt>
                <c:pt idx="1357">
                  <c:v>5.2818916021084107E-2</c:v>
                </c:pt>
                <c:pt idx="1358">
                  <c:v>5.2818916021084107E-2</c:v>
                </c:pt>
                <c:pt idx="1359">
                  <c:v>5.2818916021084107E-2</c:v>
                </c:pt>
                <c:pt idx="1360">
                  <c:v>5.2818916021084107E-2</c:v>
                </c:pt>
                <c:pt idx="1361">
                  <c:v>5.2818916021084107E-2</c:v>
                </c:pt>
                <c:pt idx="1362">
                  <c:v>5.2897334991802568E-2</c:v>
                </c:pt>
                <c:pt idx="1363">
                  <c:v>5.3319378222400536E-2</c:v>
                </c:pt>
                <c:pt idx="1364">
                  <c:v>5.4063152317443512E-2</c:v>
                </c:pt>
                <c:pt idx="1365">
                  <c:v>5.4397577790019427E-2</c:v>
                </c:pt>
                <c:pt idx="1366">
                  <c:v>5.4397577790019427E-2</c:v>
                </c:pt>
                <c:pt idx="1367">
                  <c:v>5.4397577790019427E-2</c:v>
                </c:pt>
                <c:pt idx="1368">
                  <c:v>5.4397577790019427E-2</c:v>
                </c:pt>
                <c:pt idx="1369">
                  <c:v>5.4397577790019427E-2</c:v>
                </c:pt>
                <c:pt idx="1370">
                  <c:v>5.4397722306795425E-2</c:v>
                </c:pt>
                <c:pt idx="1371">
                  <c:v>5.4625654312935493E-2</c:v>
                </c:pt>
                <c:pt idx="1372">
                  <c:v>5.4625654312935493E-2</c:v>
                </c:pt>
                <c:pt idx="1373">
                  <c:v>5.4625654312935493E-2</c:v>
                </c:pt>
                <c:pt idx="1374">
                  <c:v>5.4625654312935493E-2</c:v>
                </c:pt>
                <c:pt idx="1375">
                  <c:v>5.4625654312935493E-2</c:v>
                </c:pt>
                <c:pt idx="1376">
                  <c:v>5.4625654312935493E-2</c:v>
                </c:pt>
                <c:pt idx="1377">
                  <c:v>5.4625654312935493E-2</c:v>
                </c:pt>
                <c:pt idx="1378">
                  <c:v>5.4625654312935493E-2</c:v>
                </c:pt>
                <c:pt idx="1379">
                  <c:v>5.4625654312935493E-2</c:v>
                </c:pt>
                <c:pt idx="1380">
                  <c:v>5.4625654312935493E-2</c:v>
                </c:pt>
                <c:pt idx="1381">
                  <c:v>5.4625654312935493E-2</c:v>
                </c:pt>
                <c:pt idx="1382">
                  <c:v>5.4727151236010213E-2</c:v>
                </c:pt>
                <c:pt idx="1383">
                  <c:v>5.5338504366652767E-2</c:v>
                </c:pt>
                <c:pt idx="1384">
                  <c:v>5.6096536740263589E-2</c:v>
                </c:pt>
                <c:pt idx="1385">
                  <c:v>5.6663658319982241E-2</c:v>
                </c:pt>
                <c:pt idx="1386">
                  <c:v>5.705910931797803E-2</c:v>
                </c:pt>
                <c:pt idx="1387">
                  <c:v>5.7542096806672119E-2</c:v>
                </c:pt>
                <c:pt idx="1388">
                  <c:v>5.8302668004018565E-2</c:v>
                </c:pt>
                <c:pt idx="1389">
                  <c:v>5.8748561587027556E-2</c:v>
                </c:pt>
                <c:pt idx="1390">
                  <c:v>5.8748561587027556E-2</c:v>
                </c:pt>
                <c:pt idx="1391">
                  <c:v>5.8748561587027556E-2</c:v>
                </c:pt>
                <c:pt idx="1392">
                  <c:v>5.8748561587027556E-2</c:v>
                </c:pt>
                <c:pt idx="1393">
                  <c:v>5.8748561587027556E-2</c:v>
                </c:pt>
                <c:pt idx="1394">
                  <c:v>5.8748561587027556E-2</c:v>
                </c:pt>
                <c:pt idx="1395">
                  <c:v>5.8748561587027556E-2</c:v>
                </c:pt>
                <c:pt idx="1396">
                  <c:v>5.8748561587027556E-2</c:v>
                </c:pt>
                <c:pt idx="1397">
                  <c:v>5.8748561587027556E-2</c:v>
                </c:pt>
                <c:pt idx="1398">
                  <c:v>5.8748561587027556E-2</c:v>
                </c:pt>
                <c:pt idx="1399">
                  <c:v>5.8748561587027556E-2</c:v>
                </c:pt>
                <c:pt idx="1400">
                  <c:v>5.8748561587027556E-2</c:v>
                </c:pt>
                <c:pt idx="1401">
                  <c:v>5.8748561587027556E-2</c:v>
                </c:pt>
                <c:pt idx="1402">
                  <c:v>5.8748561587027556E-2</c:v>
                </c:pt>
                <c:pt idx="1403">
                  <c:v>5.8748561587027556E-2</c:v>
                </c:pt>
                <c:pt idx="1404">
                  <c:v>5.8748561587027556E-2</c:v>
                </c:pt>
                <c:pt idx="1405">
                  <c:v>5.8748561587027556E-2</c:v>
                </c:pt>
                <c:pt idx="1406">
                  <c:v>5.8748561587027556E-2</c:v>
                </c:pt>
                <c:pt idx="1407">
                  <c:v>5.8748561587027556E-2</c:v>
                </c:pt>
                <c:pt idx="1408">
                  <c:v>5.8848181382576199E-2</c:v>
                </c:pt>
                <c:pt idx="1409">
                  <c:v>5.902077205565092E-2</c:v>
                </c:pt>
                <c:pt idx="1410">
                  <c:v>5.9155042802339533E-2</c:v>
                </c:pt>
                <c:pt idx="1411">
                  <c:v>5.9249083494939403E-2</c:v>
                </c:pt>
                <c:pt idx="1412">
                  <c:v>5.9318273938827507E-2</c:v>
                </c:pt>
                <c:pt idx="1413">
                  <c:v>5.9416961662562981E-2</c:v>
                </c:pt>
                <c:pt idx="1414">
                  <c:v>5.9655698217886154E-2</c:v>
                </c:pt>
                <c:pt idx="1415">
                  <c:v>6.0136830370234526E-2</c:v>
                </c:pt>
                <c:pt idx="1416">
                  <c:v>6.0877990533338498E-2</c:v>
                </c:pt>
                <c:pt idx="1417">
                  <c:v>6.1739885472404034E-2</c:v>
                </c:pt>
                <c:pt idx="1418">
                  <c:v>6.1739885472404034E-2</c:v>
                </c:pt>
                <c:pt idx="1419">
                  <c:v>6.1739885472404034E-2</c:v>
                </c:pt>
                <c:pt idx="1420">
                  <c:v>6.1739885472404034E-2</c:v>
                </c:pt>
                <c:pt idx="1421">
                  <c:v>6.1739885472404034E-2</c:v>
                </c:pt>
                <c:pt idx="1422">
                  <c:v>6.1739885472404034E-2</c:v>
                </c:pt>
                <c:pt idx="1423">
                  <c:v>6.1739885472404034E-2</c:v>
                </c:pt>
                <c:pt idx="1424">
                  <c:v>6.1837598673814789E-2</c:v>
                </c:pt>
                <c:pt idx="1425">
                  <c:v>6.2206957267334113E-2</c:v>
                </c:pt>
                <c:pt idx="1426">
                  <c:v>6.2409192174588325E-2</c:v>
                </c:pt>
                <c:pt idx="1427">
                  <c:v>6.2409192174588325E-2</c:v>
                </c:pt>
                <c:pt idx="1428">
                  <c:v>6.2409192174588325E-2</c:v>
                </c:pt>
                <c:pt idx="1429">
                  <c:v>6.2409192174588325E-2</c:v>
                </c:pt>
                <c:pt idx="1430">
                  <c:v>6.2409192174588325E-2</c:v>
                </c:pt>
                <c:pt idx="1431">
                  <c:v>6.2409192174588325E-2</c:v>
                </c:pt>
                <c:pt idx="1432">
                  <c:v>6.2409192174588325E-2</c:v>
                </c:pt>
                <c:pt idx="1433">
                  <c:v>6.2409192174588325E-2</c:v>
                </c:pt>
                <c:pt idx="1434">
                  <c:v>6.2409192174588325E-2</c:v>
                </c:pt>
                <c:pt idx="1435">
                  <c:v>6.2409192174588325E-2</c:v>
                </c:pt>
                <c:pt idx="1436">
                  <c:v>6.2442183407513389E-2</c:v>
                </c:pt>
                <c:pt idx="1437">
                  <c:v>6.2641824413663172E-2</c:v>
                </c:pt>
                <c:pt idx="1438">
                  <c:v>6.2874775042494543E-2</c:v>
                </c:pt>
                <c:pt idx="1439">
                  <c:v>6.3035477998132444E-2</c:v>
                </c:pt>
                <c:pt idx="1440">
                  <c:v>6.3094661781217365E-2</c:v>
                </c:pt>
                <c:pt idx="1441">
                  <c:v>6.3094661781217365E-2</c:v>
                </c:pt>
                <c:pt idx="1442">
                  <c:v>6.3094661781217365E-2</c:v>
                </c:pt>
                <c:pt idx="1443">
                  <c:v>6.3094661781217365E-2</c:v>
                </c:pt>
                <c:pt idx="1444">
                  <c:v>6.3172136765935652E-2</c:v>
                </c:pt>
                <c:pt idx="1445">
                  <c:v>6.3218377263874706E-2</c:v>
                </c:pt>
                <c:pt idx="1446">
                  <c:v>6.3218377263874706E-2</c:v>
                </c:pt>
                <c:pt idx="1447">
                  <c:v>6.3218377263874706E-2</c:v>
                </c:pt>
                <c:pt idx="1448">
                  <c:v>6.3218377263874706E-2</c:v>
                </c:pt>
                <c:pt idx="1449">
                  <c:v>6.3218377263874706E-2</c:v>
                </c:pt>
                <c:pt idx="1450">
                  <c:v>6.3218377263874706E-2</c:v>
                </c:pt>
                <c:pt idx="1451">
                  <c:v>6.3218377263874706E-2</c:v>
                </c:pt>
                <c:pt idx="1452">
                  <c:v>6.3218377263874706E-2</c:v>
                </c:pt>
                <c:pt idx="1453">
                  <c:v>6.3218377263874706E-2</c:v>
                </c:pt>
                <c:pt idx="1454">
                  <c:v>6.3218377263874706E-2</c:v>
                </c:pt>
                <c:pt idx="1455">
                  <c:v>6.3218377263874706E-2</c:v>
                </c:pt>
                <c:pt idx="1456">
                  <c:v>6.3218377263874706E-2</c:v>
                </c:pt>
                <c:pt idx="1457">
                  <c:v>6.3218377263874706E-2</c:v>
                </c:pt>
                <c:pt idx="1458">
                  <c:v>6.3218377263874706E-2</c:v>
                </c:pt>
                <c:pt idx="1459">
                  <c:v>6.3218377263874706E-2</c:v>
                </c:pt>
                <c:pt idx="1460">
                  <c:v>6.3218377263874706E-2</c:v>
                </c:pt>
                <c:pt idx="1461">
                  <c:v>6.3218377263874706E-2</c:v>
                </c:pt>
                <c:pt idx="1462">
                  <c:v>6.3218377263874706E-2</c:v>
                </c:pt>
                <c:pt idx="1463">
                  <c:v>6.3218377263874706E-2</c:v>
                </c:pt>
                <c:pt idx="1464">
                  <c:v>6.3218377263874706E-2</c:v>
                </c:pt>
                <c:pt idx="1465">
                  <c:v>6.3218377263874706E-2</c:v>
                </c:pt>
                <c:pt idx="1466">
                  <c:v>6.3218377263874706E-2</c:v>
                </c:pt>
                <c:pt idx="1467">
                  <c:v>6.3218377263874706E-2</c:v>
                </c:pt>
                <c:pt idx="1468">
                  <c:v>6.3218377263874706E-2</c:v>
                </c:pt>
                <c:pt idx="1469">
                  <c:v>6.3218377263874706E-2</c:v>
                </c:pt>
                <c:pt idx="1470">
                  <c:v>6.3218377263874706E-2</c:v>
                </c:pt>
                <c:pt idx="1471">
                  <c:v>6.3218377263874706E-2</c:v>
                </c:pt>
                <c:pt idx="1472">
                  <c:v>6.3218377263874706E-2</c:v>
                </c:pt>
                <c:pt idx="1473">
                  <c:v>6.3218377263874706E-2</c:v>
                </c:pt>
                <c:pt idx="1474">
                  <c:v>6.3218377263874706E-2</c:v>
                </c:pt>
                <c:pt idx="1475">
                  <c:v>6.3218377263874706E-2</c:v>
                </c:pt>
                <c:pt idx="1476">
                  <c:v>6.3218377263874706E-2</c:v>
                </c:pt>
                <c:pt idx="1477">
                  <c:v>6.3218377263874706E-2</c:v>
                </c:pt>
                <c:pt idx="1478">
                  <c:v>6.3218377263874706E-2</c:v>
                </c:pt>
                <c:pt idx="1479">
                  <c:v>6.3255386143682202E-2</c:v>
                </c:pt>
                <c:pt idx="1480">
                  <c:v>6.3325627182142116E-2</c:v>
                </c:pt>
                <c:pt idx="1481">
                  <c:v>6.3415347727320243E-2</c:v>
                </c:pt>
                <c:pt idx="1482">
                  <c:v>6.3514259192437791E-2</c:v>
                </c:pt>
                <c:pt idx="1483">
                  <c:v>6.3618935843895316E-2</c:v>
                </c:pt>
                <c:pt idx="1484">
                  <c:v>6.3731411027779086E-2</c:v>
                </c:pt>
                <c:pt idx="1485">
                  <c:v>6.3810545223741383E-2</c:v>
                </c:pt>
                <c:pt idx="1486">
                  <c:v>6.3810545223741383E-2</c:v>
                </c:pt>
                <c:pt idx="1487">
                  <c:v>6.3810545223741383E-2</c:v>
                </c:pt>
                <c:pt idx="1488">
                  <c:v>6.3810545223741383E-2</c:v>
                </c:pt>
                <c:pt idx="1489">
                  <c:v>6.3810545223741383E-2</c:v>
                </c:pt>
                <c:pt idx="1490">
                  <c:v>6.3810545223741383E-2</c:v>
                </c:pt>
                <c:pt idx="1491">
                  <c:v>6.3810545223741383E-2</c:v>
                </c:pt>
                <c:pt idx="1492">
                  <c:v>6.3810545223741383E-2</c:v>
                </c:pt>
                <c:pt idx="1493">
                  <c:v>6.3810545223741383E-2</c:v>
                </c:pt>
                <c:pt idx="1494">
                  <c:v>6.3810545223741383E-2</c:v>
                </c:pt>
                <c:pt idx="1495">
                  <c:v>6.3810545223741383E-2</c:v>
                </c:pt>
                <c:pt idx="1496">
                  <c:v>6.3810545223741383E-2</c:v>
                </c:pt>
                <c:pt idx="1497">
                  <c:v>6.3810545223741383E-2</c:v>
                </c:pt>
                <c:pt idx="1498">
                  <c:v>6.3810545223741383E-2</c:v>
                </c:pt>
                <c:pt idx="1499">
                  <c:v>6.3810545223741383E-2</c:v>
                </c:pt>
                <c:pt idx="1500">
                  <c:v>6.3810545223741383E-2</c:v>
                </c:pt>
                <c:pt idx="1501">
                  <c:v>6.3810545223741383E-2</c:v>
                </c:pt>
                <c:pt idx="1502">
                  <c:v>6.3810545223741383E-2</c:v>
                </c:pt>
                <c:pt idx="1503">
                  <c:v>6.3810545223741383E-2</c:v>
                </c:pt>
                <c:pt idx="1504">
                  <c:v>6.3810545223741383E-2</c:v>
                </c:pt>
                <c:pt idx="1505">
                  <c:v>6.3810545223741383E-2</c:v>
                </c:pt>
                <c:pt idx="1506">
                  <c:v>6.3810545223741383E-2</c:v>
                </c:pt>
                <c:pt idx="1507">
                  <c:v>6.3810545223741383E-2</c:v>
                </c:pt>
                <c:pt idx="1508">
                  <c:v>6.3810545223741383E-2</c:v>
                </c:pt>
                <c:pt idx="1509">
                  <c:v>6.3810545223741383E-2</c:v>
                </c:pt>
                <c:pt idx="1510">
                  <c:v>6.3810545223741383E-2</c:v>
                </c:pt>
                <c:pt idx="1511">
                  <c:v>6.3810545223741383E-2</c:v>
                </c:pt>
                <c:pt idx="1512">
                  <c:v>6.3810545223741383E-2</c:v>
                </c:pt>
                <c:pt idx="1513">
                  <c:v>6.3810545223741383E-2</c:v>
                </c:pt>
                <c:pt idx="1514">
                  <c:v>6.3810545223741383E-2</c:v>
                </c:pt>
                <c:pt idx="1515">
                  <c:v>6.3810545223741383E-2</c:v>
                </c:pt>
                <c:pt idx="1516">
                  <c:v>6.3810545223741383E-2</c:v>
                </c:pt>
                <c:pt idx="1517">
                  <c:v>6.3810545223741383E-2</c:v>
                </c:pt>
                <c:pt idx="1518">
                  <c:v>6.3810545223741383E-2</c:v>
                </c:pt>
                <c:pt idx="1519">
                  <c:v>6.3810545223741383E-2</c:v>
                </c:pt>
                <c:pt idx="1520">
                  <c:v>6.3810545223741383E-2</c:v>
                </c:pt>
                <c:pt idx="1521">
                  <c:v>6.3810545223741383E-2</c:v>
                </c:pt>
                <c:pt idx="1522">
                  <c:v>6.3810545223741383E-2</c:v>
                </c:pt>
                <c:pt idx="1523">
                  <c:v>6.3810545223741383E-2</c:v>
                </c:pt>
                <c:pt idx="1524">
                  <c:v>6.3810545223741383E-2</c:v>
                </c:pt>
                <c:pt idx="1525">
                  <c:v>6.3810545223741383E-2</c:v>
                </c:pt>
                <c:pt idx="1526">
                  <c:v>6.3810545223741383E-2</c:v>
                </c:pt>
                <c:pt idx="1527">
                  <c:v>6.3810545223741383E-2</c:v>
                </c:pt>
                <c:pt idx="1528">
                  <c:v>6.3810545223741383E-2</c:v>
                </c:pt>
                <c:pt idx="1529">
                  <c:v>6.3810545223741383E-2</c:v>
                </c:pt>
                <c:pt idx="1530">
                  <c:v>6.3810545223741383E-2</c:v>
                </c:pt>
                <c:pt idx="1531">
                  <c:v>6.3858085258287206E-2</c:v>
                </c:pt>
                <c:pt idx="1532">
                  <c:v>6.4093275062339E-2</c:v>
                </c:pt>
                <c:pt idx="1533">
                  <c:v>6.4517691163016089E-2</c:v>
                </c:pt>
                <c:pt idx="1534">
                  <c:v>6.5060110216048531E-2</c:v>
                </c:pt>
                <c:pt idx="1535">
                  <c:v>6.5060110216048531E-2</c:v>
                </c:pt>
                <c:pt idx="1536">
                  <c:v>6.5060110216048531E-2</c:v>
                </c:pt>
                <c:pt idx="1537">
                  <c:v>6.5060110216048531E-2</c:v>
                </c:pt>
                <c:pt idx="1538">
                  <c:v>6.5060110216048531E-2</c:v>
                </c:pt>
                <c:pt idx="1539">
                  <c:v>6.5060110216048531E-2</c:v>
                </c:pt>
                <c:pt idx="1540">
                  <c:v>6.5060110216048531E-2</c:v>
                </c:pt>
                <c:pt idx="1541">
                  <c:v>6.5060110216048531E-2</c:v>
                </c:pt>
                <c:pt idx="1542">
                  <c:v>6.5060110216048531E-2</c:v>
                </c:pt>
                <c:pt idx="1543">
                  <c:v>6.5060110216048531E-2</c:v>
                </c:pt>
                <c:pt idx="1544">
                  <c:v>6.5060110216048531E-2</c:v>
                </c:pt>
                <c:pt idx="1545">
                  <c:v>6.5060110216048531E-2</c:v>
                </c:pt>
                <c:pt idx="1546">
                  <c:v>6.5060110216048531E-2</c:v>
                </c:pt>
                <c:pt idx="1547">
                  <c:v>6.5060110216048531E-2</c:v>
                </c:pt>
                <c:pt idx="1548">
                  <c:v>6.5060110216048531E-2</c:v>
                </c:pt>
                <c:pt idx="1549">
                  <c:v>6.5060110216048531E-2</c:v>
                </c:pt>
                <c:pt idx="1550">
                  <c:v>6.5060110216048531E-2</c:v>
                </c:pt>
                <c:pt idx="1551">
                  <c:v>6.5060110216048531E-2</c:v>
                </c:pt>
                <c:pt idx="1552">
                  <c:v>6.5060110216048531E-2</c:v>
                </c:pt>
                <c:pt idx="1553">
                  <c:v>6.5060110216048531E-2</c:v>
                </c:pt>
                <c:pt idx="1554">
                  <c:v>6.5060110216048531E-2</c:v>
                </c:pt>
                <c:pt idx="1555">
                  <c:v>6.5060110216048531E-2</c:v>
                </c:pt>
                <c:pt idx="1556">
                  <c:v>6.5060110216048531E-2</c:v>
                </c:pt>
                <c:pt idx="1557">
                  <c:v>6.5060110216048531E-2</c:v>
                </c:pt>
                <c:pt idx="1558">
                  <c:v>6.5060110216048531E-2</c:v>
                </c:pt>
                <c:pt idx="1559">
                  <c:v>6.5060110216048531E-2</c:v>
                </c:pt>
                <c:pt idx="1560">
                  <c:v>6.5060110216048531E-2</c:v>
                </c:pt>
                <c:pt idx="1561">
                  <c:v>6.5060110216048531E-2</c:v>
                </c:pt>
                <c:pt idx="1562">
                  <c:v>6.5060110216048531E-2</c:v>
                </c:pt>
                <c:pt idx="1563">
                  <c:v>6.5060110216048531E-2</c:v>
                </c:pt>
                <c:pt idx="1564">
                  <c:v>6.5060110216048531E-2</c:v>
                </c:pt>
                <c:pt idx="1565">
                  <c:v>6.5060110216048531E-2</c:v>
                </c:pt>
                <c:pt idx="1566">
                  <c:v>6.5060110216048531E-2</c:v>
                </c:pt>
                <c:pt idx="1567">
                  <c:v>6.5060110216048531E-2</c:v>
                </c:pt>
                <c:pt idx="1568">
                  <c:v>6.5060110216048531E-2</c:v>
                </c:pt>
                <c:pt idx="1569">
                  <c:v>6.5060110216048531E-2</c:v>
                </c:pt>
                <c:pt idx="1570">
                  <c:v>6.5060110216048531E-2</c:v>
                </c:pt>
                <c:pt idx="1571">
                  <c:v>6.5060110216048531E-2</c:v>
                </c:pt>
                <c:pt idx="1572">
                  <c:v>6.5060110216048531E-2</c:v>
                </c:pt>
                <c:pt idx="1573">
                  <c:v>6.5060110216048531E-2</c:v>
                </c:pt>
                <c:pt idx="1574">
                  <c:v>6.5060110216048531E-2</c:v>
                </c:pt>
                <c:pt idx="1575">
                  <c:v>6.5060110216048531E-2</c:v>
                </c:pt>
                <c:pt idx="1576">
                  <c:v>6.5060110216048531E-2</c:v>
                </c:pt>
                <c:pt idx="1577">
                  <c:v>6.5060110216048531E-2</c:v>
                </c:pt>
                <c:pt idx="1578">
                  <c:v>6.5060110216048531E-2</c:v>
                </c:pt>
                <c:pt idx="1579">
                  <c:v>6.5060110216048531E-2</c:v>
                </c:pt>
                <c:pt idx="1580">
                  <c:v>6.5060110216048531E-2</c:v>
                </c:pt>
                <c:pt idx="1581">
                  <c:v>6.5060110216048531E-2</c:v>
                </c:pt>
                <c:pt idx="1582">
                  <c:v>6.5060110216048531E-2</c:v>
                </c:pt>
                <c:pt idx="1583">
                  <c:v>6.5060110216048531E-2</c:v>
                </c:pt>
                <c:pt idx="1584">
                  <c:v>6.5060110216048531E-2</c:v>
                </c:pt>
                <c:pt idx="1585">
                  <c:v>6.5060110216048531E-2</c:v>
                </c:pt>
                <c:pt idx="1586">
                  <c:v>6.5060110216048531E-2</c:v>
                </c:pt>
                <c:pt idx="1587">
                  <c:v>6.5060110216048531E-2</c:v>
                </c:pt>
                <c:pt idx="1588">
                  <c:v>6.5060110216048531E-2</c:v>
                </c:pt>
                <c:pt idx="1589">
                  <c:v>6.5060110216048531E-2</c:v>
                </c:pt>
                <c:pt idx="1590">
                  <c:v>6.5060110216048531E-2</c:v>
                </c:pt>
                <c:pt idx="1591">
                  <c:v>6.5060110216048531E-2</c:v>
                </c:pt>
                <c:pt idx="1592">
                  <c:v>6.5060110216048531E-2</c:v>
                </c:pt>
                <c:pt idx="1593">
                  <c:v>6.5060110216048531E-2</c:v>
                </c:pt>
                <c:pt idx="1594">
                  <c:v>6.5060110216048531E-2</c:v>
                </c:pt>
                <c:pt idx="1595">
                  <c:v>6.5060110216048531E-2</c:v>
                </c:pt>
                <c:pt idx="1596">
                  <c:v>6.5060110216048531E-2</c:v>
                </c:pt>
                <c:pt idx="1597">
                  <c:v>6.5060110216048531E-2</c:v>
                </c:pt>
                <c:pt idx="1598">
                  <c:v>6.5060110216048531E-2</c:v>
                </c:pt>
                <c:pt idx="1599">
                  <c:v>6.5060110216048531E-2</c:v>
                </c:pt>
                <c:pt idx="1600">
                  <c:v>6.5060110216048531E-2</c:v>
                </c:pt>
                <c:pt idx="1601">
                  <c:v>6.5060110216048531E-2</c:v>
                </c:pt>
                <c:pt idx="1602">
                  <c:v>6.5060110216048531E-2</c:v>
                </c:pt>
                <c:pt idx="1603">
                  <c:v>6.5060110216048531E-2</c:v>
                </c:pt>
                <c:pt idx="1604">
                  <c:v>6.5060110216048531E-2</c:v>
                </c:pt>
                <c:pt idx="1605">
                  <c:v>6.5060110216048531E-2</c:v>
                </c:pt>
                <c:pt idx="1606">
                  <c:v>6.5060110216048531E-2</c:v>
                </c:pt>
                <c:pt idx="1607">
                  <c:v>6.5060110216048531E-2</c:v>
                </c:pt>
                <c:pt idx="1608">
                  <c:v>6.5060110216048531E-2</c:v>
                </c:pt>
                <c:pt idx="1609">
                  <c:v>6.5060110216048531E-2</c:v>
                </c:pt>
                <c:pt idx="1610">
                  <c:v>6.5060110216048531E-2</c:v>
                </c:pt>
                <c:pt idx="1611">
                  <c:v>6.5060110216048531E-2</c:v>
                </c:pt>
                <c:pt idx="1612">
                  <c:v>6.5060110216048531E-2</c:v>
                </c:pt>
                <c:pt idx="1613">
                  <c:v>6.5060110216048531E-2</c:v>
                </c:pt>
                <c:pt idx="1614">
                  <c:v>6.5060110216048531E-2</c:v>
                </c:pt>
                <c:pt idx="1615">
                  <c:v>6.5060110216048531E-2</c:v>
                </c:pt>
                <c:pt idx="1616">
                  <c:v>6.5060110216048531E-2</c:v>
                </c:pt>
                <c:pt idx="1617">
                  <c:v>6.5060110216048531E-2</c:v>
                </c:pt>
                <c:pt idx="1618">
                  <c:v>6.5060110216048531E-2</c:v>
                </c:pt>
                <c:pt idx="1619">
                  <c:v>6.5060110216048531E-2</c:v>
                </c:pt>
                <c:pt idx="1620">
                  <c:v>6.5060110216048531E-2</c:v>
                </c:pt>
                <c:pt idx="1621">
                  <c:v>6.5060110216048531E-2</c:v>
                </c:pt>
                <c:pt idx="1622">
                  <c:v>6.5060110216048531E-2</c:v>
                </c:pt>
                <c:pt idx="1623">
                  <c:v>6.5060110216048531E-2</c:v>
                </c:pt>
                <c:pt idx="1624">
                  <c:v>6.5060110216048531E-2</c:v>
                </c:pt>
                <c:pt idx="1625">
                  <c:v>6.5060110216048531E-2</c:v>
                </c:pt>
                <c:pt idx="1626">
                  <c:v>6.5060110216048531E-2</c:v>
                </c:pt>
                <c:pt idx="1627">
                  <c:v>6.5060110216048531E-2</c:v>
                </c:pt>
                <c:pt idx="1628">
                  <c:v>6.5060110216048531E-2</c:v>
                </c:pt>
                <c:pt idx="1629">
                  <c:v>6.5060110216048531E-2</c:v>
                </c:pt>
                <c:pt idx="1630">
                  <c:v>6.5060110216048531E-2</c:v>
                </c:pt>
                <c:pt idx="1631">
                  <c:v>6.5060110216048531E-2</c:v>
                </c:pt>
                <c:pt idx="1632">
                  <c:v>6.5060110216048531E-2</c:v>
                </c:pt>
                <c:pt idx="1633">
                  <c:v>6.5060110216048531E-2</c:v>
                </c:pt>
                <c:pt idx="1634">
                  <c:v>6.5060110216048531E-2</c:v>
                </c:pt>
                <c:pt idx="1635">
                  <c:v>6.5060110216048531E-2</c:v>
                </c:pt>
                <c:pt idx="1636">
                  <c:v>6.5060110216048531E-2</c:v>
                </c:pt>
                <c:pt idx="1637">
                  <c:v>6.5060110216048531E-2</c:v>
                </c:pt>
                <c:pt idx="1638">
                  <c:v>6.5060110216048531E-2</c:v>
                </c:pt>
                <c:pt idx="1639">
                  <c:v>6.5060110216048531E-2</c:v>
                </c:pt>
                <c:pt idx="1640">
                  <c:v>6.5060110216048531E-2</c:v>
                </c:pt>
                <c:pt idx="1641">
                  <c:v>6.5060110216048531E-2</c:v>
                </c:pt>
                <c:pt idx="1642">
                  <c:v>6.5060110216048531E-2</c:v>
                </c:pt>
                <c:pt idx="1643">
                  <c:v>6.5060110216048531E-2</c:v>
                </c:pt>
                <c:pt idx="1644">
                  <c:v>6.5060110216048531E-2</c:v>
                </c:pt>
                <c:pt idx="1645">
                  <c:v>6.5060110216048531E-2</c:v>
                </c:pt>
                <c:pt idx="1646">
                  <c:v>6.5060110216048531E-2</c:v>
                </c:pt>
                <c:pt idx="1647">
                  <c:v>6.5060110216048531E-2</c:v>
                </c:pt>
                <c:pt idx="1648">
                  <c:v>6.5060110216048531E-2</c:v>
                </c:pt>
                <c:pt idx="1649">
                  <c:v>6.5060110216048531E-2</c:v>
                </c:pt>
                <c:pt idx="1650">
                  <c:v>6.5060110216048531E-2</c:v>
                </c:pt>
                <c:pt idx="1651">
                  <c:v>6.5060110216048531E-2</c:v>
                </c:pt>
                <c:pt idx="1652">
                  <c:v>6.5060110216048531E-2</c:v>
                </c:pt>
                <c:pt idx="1653">
                  <c:v>6.5060110216048531E-2</c:v>
                </c:pt>
                <c:pt idx="1654">
                  <c:v>6.5060110216048531E-2</c:v>
                </c:pt>
                <c:pt idx="1655">
                  <c:v>6.5060110216048531E-2</c:v>
                </c:pt>
                <c:pt idx="1656">
                  <c:v>6.5060110216048531E-2</c:v>
                </c:pt>
                <c:pt idx="1657">
                  <c:v>6.5060110216048531E-2</c:v>
                </c:pt>
                <c:pt idx="1658">
                  <c:v>6.5060110216048531E-2</c:v>
                </c:pt>
                <c:pt idx="1659">
                  <c:v>6.5060110216048531E-2</c:v>
                </c:pt>
                <c:pt idx="1660">
                  <c:v>6.5060110216048531E-2</c:v>
                </c:pt>
                <c:pt idx="1661">
                  <c:v>6.5060110216048531E-2</c:v>
                </c:pt>
                <c:pt idx="1662">
                  <c:v>6.5060110216048531E-2</c:v>
                </c:pt>
                <c:pt idx="1663">
                  <c:v>6.5060110216048531E-2</c:v>
                </c:pt>
                <c:pt idx="1664">
                  <c:v>6.5060110216048531E-2</c:v>
                </c:pt>
                <c:pt idx="1665">
                  <c:v>6.5060110216048531E-2</c:v>
                </c:pt>
                <c:pt idx="1666">
                  <c:v>6.5060110216048531E-2</c:v>
                </c:pt>
                <c:pt idx="1667">
                  <c:v>6.5060110216048531E-2</c:v>
                </c:pt>
                <c:pt idx="1668">
                  <c:v>6.5060110216048531E-2</c:v>
                </c:pt>
                <c:pt idx="1669">
                  <c:v>6.5060110216048531E-2</c:v>
                </c:pt>
                <c:pt idx="1670">
                  <c:v>6.5060110216048531E-2</c:v>
                </c:pt>
                <c:pt idx="1671">
                  <c:v>6.5060110216048531E-2</c:v>
                </c:pt>
                <c:pt idx="1672">
                  <c:v>6.5060110216048531E-2</c:v>
                </c:pt>
                <c:pt idx="1673">
                  <c:v>6.5060110216048531E-2</c:v>
                </c:pt>
                <c:pt idx="1674">
                  <c:v>6.5060110216048531E-2</c:v>
                </c:pt>
                <c:pt idx="1675">
                  <c:v>6.5060110216048531E-2</c:v>
                </c:pt>
                <c:pt idx="1676">
                  <c:v>6.5060110216048531E-2</c:v>
                </c:pt>
                <c:pt idx="1677">
                  <c:v>6.5060110216048531E-2</c:v>
                </c:pt>
                <c:pt idx="1678">
                  <c:v>6.5060110216048531E-2</c:v>
                </c:pt>
                <c:pt idx="1679">
                  <c:v>6.5060110216048531E-2</c:v>
                </c:pt>
                <c:pt idx="1680">
                  <c:v>6.5060110216048531E-2</c:v>
                </c:pt>
                <c:pt idx="1681">
                  <c:v>6.5060110216048531E-2</c:v>
                </c:pt>
                <c:pt idx="1682">
                  <c:v>6.5060110216048531E-2</c:v>
                </c:pt>
                <c:pt idx="1683">
                  <c:v>6.5060110216048531E-2</c:v>
                </c:pt>
                <c:pt idx="1684">
                  <c:v>6.5060110216048531E-2</c:v>
                </c:pt>
                <c:pt idx="1685">
                  <c:v>6.5060110216048531E-2</c:v>
                </c:pt>
                <c:pt idx="1686">
                  <c:v>6.5060110216048531E-2</c:v>
                </c:pt>
                <c:pt idx="1687">
                  <c:v>6.5060110216048531E-2</c:v>
                </c:pt>
                <c:pt idx="1688">
                  <c:v>6.5060110216048531E-2</c:v>
                </c:pt>
                <c:pt idx="1689">
                  <c:v>6.5060110216048531E-2</c:v>
                </c:pt>
                <c:pt idx="1690">
                  <c:v>6.5060110216048531E-2</c:v>
                </c:pt>
                <c:pt idx="1691">
                  <c:v>6.5060110216048531E-2</c:v>
                </c:pt>
                <c:pt idx="1692">
                  <c:v>6.5060110216048531E-2</c:v>
                </c:pt>
                <c:pt idx="1693">
                  <c:v>6.5060110216048531E-2</c:v>
                </c:pt>
                <c:pt idx="1694">
                  <c:v>6.5060110216048531E-2</c:v>
                </c:pt>
                <c:pt idx="1695">
                  <c:v>6.5060110216048531E-2</c:v>
                </c:pt>
                <c:pt idx="1696">
                  <c:v>6.5060110216048531E-2</c:v>
                </c:pt>
                <c:pt idx="1697">
                  <c:v>6.5060110216048531E-2</c:v>
                </c:pt>
                <c:pt idx="1698">
                  <c:v>6.5060110216048531E-2</c:v>
                </c:pt>
                <c:pt idx="1699">
                  <c:v>6.5060110216048531E-2</c:v>
                </c:pt>
                <c:pt idx="1700">
                  <c:v>6.5060110216048531E-2</c:v>
                </c:pt>
                <c:pt idx="1701">
                  <c:v>6.5060110216048531E-2</c:v>
                </c:pt>
                <c:pt idx="1702">
                  <c:v>6.5060110216048531E-2</c:v>
                </c:pt>
                <c:pt idx="1703">
                  <c:v>6.5060110216048531E-2</c:v>
                </c:pt>
                <c:pt idx="1704">
                  <c:v>6.5060110216048531E-2</c:v>
                </c:pt>
                <c:pt idx="1705">
                  <c:v>6.5060110216048531E-2</c:v>
                </c:pt>
                <c:pt idx="1706">
                  <c:v>6.5060110216048531E-2</c:v>
                </c:pt>
                <c:pt idx="1707">
                  <c:v>6.5060110216048531E-2</c:v>
                </c:pt>
                <c:pt idx="1708">
                  <c:v>6.5060110216048531E-2</c:v>
                </c:pt>
                <c:pt idx="1709">
                  <c:v>6.5060110216048531E-2</c:v>
                </c:pt>
                <c:pt idx="1710">
                  <c:v>6.5060110216048531E-2</c:v>
                </c:pt>
                <c:pt idx="1711">
                  <c:v>6.5060110216048531E-2</c:v>
                </c:pt>
                <c:pt idx="1712">
                  <c:v>6.5060110216048531E-2</c:v>
                </c:pt>
                <c:pt idx="1713">
                  <c:v>6.5060110216048531E-2</c:v>
                </c:pt>
                <c:pt idx="1714">
                  <c:v>6.5060110216048531E-2</c:v>
                </c:pt>
                <c:pt idx="1715">
                  <c:v>6.5060110216048531E-2</c:v>
                </c:pt>
                <c:pt idx="1716">
                  <c:v>6.5060110216048531E-2</c:v>
                </c:pt>
                <c:pt idx="1717">
                  <c:v>6.5060110216048531E-2</c:v>
                </c:pt>
                <c:pt idx="1718">
                  <c:v>6.5060110216048531E-2</c:v>
                </c:pt>
                <c:pt idx="1719">
                  <c:v>6.5060110216048531E-2</c:v>
                </c:pt>
                <c:pt idx="1720">
                  <c:v>6.5060110216048531E-2</c:v>
                </c:pt>
                <c:pt idx="1721">
                  <c:v>6.5060110216048531E-2</c:v>
                </c:pt>
                <c:pt idx="1722">
                  <c:v>6.5060110216048531E-2</c:v>
                </c:pt>
                <c:pt idx="1723">
                  <c:v>6.5060110216048531E-2</c:v>
                </c:pt>
                <c:pt idx="1724">
                  <c:v>6.5060110216048531E-2</c:v>
                </c:pt>
                <c:pt idx="1725">
                  <c:v>6.5060110216048531E-2</c:v>
                </c:pt>
                <c:pt idx="1726">
                  <c:v>6.5060110216048531E-2</c:v>
                </c:pt>
                <c:pt idx="1727">
                  <c:v>6.5060110216048531E-2</c:v>
                </c:pt>
                <c:pt idx="1728">
                  <c:v>6.5060110216048531E-2</c:v>
                </c:pt>
                <c:pt idx="1729">
                  <c:v>6.5060110216048531E-2</c:v>
                </c:pt>
                <c:pt idx="1730">
                  <c:v>6.5060110216048531E-2</c:v>
                </c:pt>
                <c:pt idx="1731">
                  <c:v>6.5060110216048531E-2</c:v>
                </c:pt>
                <c:pt idx="1732">
                  <c:v>6.5060110216048531E-2</c:v>
                </c:pt>
                <c:pt idx="1733">
                  <c:v>6.5060110216048531E-2</c:v>
                </c:pt>
                <c:pt idx="1734">
                  <c:v>6.5060110216048531E-2</c:v>
                </c:pt>
                <c:pt idx="1735">
                  <c:v>6.5060110216048531E-2</c:v>
                </c:pt>
                <c:pt idx="1736">
                  <c:v>6.5060110216048531E-2</c:v>
                </c:pt>
                <c:pt idx="1737">
                  <c:v>6.5060110216048531E-2</c:v>
                </c:pt>
                <c:pt idx="1738">
                  <c:v>6.5060110216048531E-2</c:v>
                </c:pt>
                <c:pt idx="1739">
                  <c:v>6.5060110216048531E-2</c:v>
                </c:pt>
                <c:pt idx="1740">
                  <c:v>6.5060110216048531E-2</c:v>
                </c:pt>
                <c:pt idx="1741">
                  <c:v>6.5191201476262811E-2</c:v>
                </c:pt>
                <c:pt idx="1742">
                  <c:v>6.5443238669942255E-2</c:v>
                </c:pt>
                <c:pt idx="1743">
                  <c:v>6.5759052867476575E-2</c:v>
                </c:pt>
                <c:pt idx="1744">
                  <c:v>6.6093745486083474E-2</c:v>
                </c:pt>
                <c:pt idx="1745">
                  <c:v>6.6093745486083474E-2</c:v>
                </c:pt>
                <c:pt idx="1746">
                  <c:v>6.6093745486083474E-2</c:v>
                </c:pt>
                <c:pt idx="1747">
                  <c:v>6.6093745486083474E-2</c:v>
                </c:pt>
                <c:pt idx="1748">
                  <c:v>6.6093745486083474E-2</c:v>
                </c:pt>
                <c:pt idx="1749">
                  <c:v>6.6093745486083474E-2</c:v>
                </c:pt>
                <c:pt idx="1750">
                  <c:v>6.6093745486083474E-2</c:v>
                </c:pt>
                <c:pt idx="1751">
                  <c:v>6.6093745486083474E-2</c:v>
                </c:pt>
                <c:pt idx="1752">
                  <c:v>6.6093745486083474E-2</c:v>
                </c:pt>
                <c:pt idx="1753">
                  <c:v>6.6093745486083474E-2</c:v>
                </c:pt>
                <c:pt idx="1754">
                  <c:v>6.6093745486083474E-2</c:v>
                </c:pt>
                <c:pt idx="1755">
                  <c:v>6.6093745486083474E-2</c:v>
                </c:pt>
                <c:pt idx="1756">
                  <c:v>6.6093745486083474E-2</c:v>
                </c:pt>
                <c:pt idx="1757">
                  <c:v>6.6093745486083474E-2</c:v>
                </c:pt>
                <c:pt idx="1758">
                  <c:v>6.6093745486083474E-2</c:v>
                </c:pt>
                <c:pt idx="1759">
                  <c:v>6.6093745486083474E-2</c:v>
                </c:pt>
                <c:pt idx="1760">
                  <c:v>6.6093745486083474E-2</c:v>
                </c:pt>
                <c:pt idx="1761">
                  <c:v>6.6093745486083474E-2</c:v>
                </c:pt>
                <c:pt idx="1762">
                  <c:v>6.6093745486083474E-2</c:v>
                </c:pt>
                <c:pt idx="1763">
                  <c:v>6.6093745486083474E-2</c:v>
                </c:pt>
                <c:pt idx="1764">
                  <c:v>6.6093745486083474E-2</c:v>
                </c:pt>
                <c:pt idx="1765">
                  <c:v>6.6093745486083474E-2</c:v>
                </c:pt>
                <c:pt idx="1766">
                  <c:v>6.6093745486083474E-2</c:v>
                </c:pt>
                <c:pt idx="1767">
                  <c:v>6.6093745486083474E-2</c:v>
                </c:pt>
                <c:pt idx="1768">
                  <c:v>6.6093745486083474E-2</c:v>
                </c:pt>
                <c:pt idx="1769">
                  <c:v>6.6093745486083474E-2</c:v>
                </c:pt>
                <c:pt idx="1770">
                  <c:v>6.6093745486083474E-2</c:v>
                </c:pt>
                <c:pt idx="1771">
                  <c:v>6.6093745486083474E-2</c:v>
                </c:pt>
                <c:pt idx="1772">
                  <c:v>6.6093745486083474E-2</c:v>
                </c:pt>
                <c:pt idx="1773">
                  <c:v>6.6093745486083474E-2</c:v>
                </c:pt>
                <c:pt idx="1774">
                  <c:v>6.6093745486083474E-2</c:v>
                </c:pt>
                <c:pt idx="1775">
                  <c:v>6.6093745486083474E-2</c:v>
                </c:pt>
                <c:pt idx="1776">
                  <c:v>6.6093745486083474E-2</c:v>
                </c:pt>
                <c:pt idx="1777">
                  <c:v>6.6093745486083474E-2</c:v>
                </c:pt>
                <c:pt idx="1778">
                  <c:v>6.6093745486083474E-2</c:v>
                </c:pt>
                <c:pt idx="1779">
                  <c:v>6.6093745486083474E-2</c:v>
                </c:pt>
                <c:pt idx="1780">
                  <c:v>6.6093745486083474E-2</c:v>
                </c:pt>
                <c:pt idx="1781">
                  <c:v>6.6093745486083474E-2</c:v>
                </c:pt>
                <c:pt idx="1782">
                  <c:v>6.6093745486083474E-2</c:v>
                </c:pt>
                <c:pt idx="1783">
                  <c:v>6.6093745486083474E-2</c:v>
                </c:pt>
                <c:pt idx="1784">
                  <c:v>6.6093745486083474E-2</c:v>
                </c:pt>
                <c:pt idx="1785">
                  <c:v>6.6093745486083474E-2</c:v>
                </c:pt>
                <c:pt idx="1786">
                  <c:v>6.6093745486083474E-2</c:v>
                </c:pt>
                <c:pt idx="1787">
                  <c:v>6.6093745486083474E-2</c:v>
                </c:pt>
                <c:pt idx="1788">
                  <c:v>6.6093745486083474E-2</c:v>
                </c:pt>
                <c:pt idx="1789">
                  <c:v>6.6093745486083474E-2</c:v>
                </c:pt>
                <c:pt idx="1790">
                  <c:v>6.6093745486083474E-2</c:v>
                </c:pt>
                <c:pt idx="1791">
                  <c:v>6.6093745486083474E-2</c:v>
                </c:pt>
                <c:pt idx="1792">
                  <c:v>6.6093745486083474E-2</c:v>
                </c:pt>
                <c:pt idx="1793">
                  <c:v>6.6093745486083474E-2</c:v>
                </c:pt>
                <c:pt idx="1794">
                  <c:v>6.6093745486083474E-2</c:v>
                </c:pt>
                <c:pt idx="1795">
                  <c:v>6.6093745486083474E-2</c:v>
                </c:pt>
                <c:pt idx="1796">
                  <c:v>6.6093745486083474E-2</c:v>
                </c:pt>
                <c:pt idx="1797">
                  <c:v>6.6093745486083474E-2</c:v>
                </c:pt>
                <c:pt idx="1798">
                  <c:v>6.6093745486083474E-2</c:v>
                </c:pt>
                <c:pt idx="1799">
                  <c:v>6.6093745486083474E-2</c:v>
                </c:pt>
                <c:pt idx="1800">
                  <c:v>6.6093745486083474E-2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C14-43B0-A886-05C3AAFFA9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06581184"/>
        <c:axId val="1506582432"/>
      </c:lineChart>
      <c:catAx>
        <c:axId val="15065811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Driving 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6582432"/>
        <c:crosses val="autoZero"/>
        <c:auto val="1"/>
        <c:lblAlgn val="ctr"/>
        <c:lblOffset val="100"/>
        <c:noMultiLvlLbl val="0"/>
      </c:catAx>
      <c:valAx>
        <c:axId val="1506582432"/>
        <c:scaling>
          <c:orientation val="minMax"/>
        </c:scaling>
        <c:delete val="0"/>
        <c:axPos val="l"/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65811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7.8337628967550213E-2"/>
          <c:y val="0.14360507134410394"/>
          <c:w val="0.53127198064205938"/>
          <c:h val="0.1059662047738538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465365</xdr:colOff>
      <xdr:row>57</xdr:row>
      <xdr:rowOff>119199</xdr:rowOff>
    </xdr:from>
    <xdr:to>
      <xdr:col>35</xdr:col>
      <xdr:colOff>213905</xdr:colOff>
      <xdr:row>85</xdr:row>
      <xdr:rowOff>142059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B5C9780-B83A-4766-AE11-0A8C33075B5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120831</xdr:colOff>
      <xdr:row>28</xdr:row>
      <xdr:rowOff>95248</xdr:rowOff>
    </xdr:from>
    <xdr:to>
      <xdr:col>37</xdr:col>
      <xdr:colOff>137160</xdr:colOff>
      <xdr:row>54</xdr:row>
      <xdr:rowOff>45719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20B11ABD-7B35-47FE-917F-552CC566A14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0</xdr:row>
      <xdr:rowOff>32656</xdr:rowOff>
    </xdr:from>
    <xdr:to>
      <xdr:col>18</xdr:col>
      <xdr:colOff>57150</xdr:colOff>
      <xdr:row>27</xdr:row>
      <xdr:rowOff>57150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4E367B0F-71A6-4711-997E-6CB9AFD5D5B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28</xdr:row>
      <xdr:rowOff>0</xdr:rowOff>
    </xdr:from>
    <xdr:to>
      <xdr:col>18</xdr:col>
      <xdr:colOff>457200</xdr:colOff>
      <xdr:row>56</xdr:row>
      <xdr:rowOff>91440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1FA4B3EF-B853-4D9D-8DCD-13F9286F5F0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57</xdr:row>
      <xdr:rowOff>0</xdr:rowOff>
    </xdr:from>
    <xdr:to>
      <xdr:col>18</xdr:col>
      <xdr:colOff>285750</xdr:colOff>
      <xdr:row>84</xdr:row>
      <xdr:rowOff>24494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FA45F8B6-2CDF-4D2F-A0AC-A180453B308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198120</xdr:colOff>
      <xdr:row>85</xdr:row>
      <xdr:rowOff>30480</xdr:rowOff>
    </xdr:from>
    <xdr:to>
      <xdr:col>18</xdr:col>
      <xdr:colOff>255270</xdr:colOff>
      <xdr:row>112</xdr:row>
      <xdr:rowOff>54974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22EAB488-CF93-4E97-8AB4-C056469B29C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19</xdr:col>
      <xdr:colOff>0</xdr:colOff>
      <xdr:row>1</xdr:row>
      <xdr:rowOff>0</xdr:rowOff>
    </xdr:from>
    <xdr:to>
      <xdr:col>37</xdr:col>
      <xdr:colOff>16329</xdr:colOff>
      <xdr:row>26</xdr:row>
      <xdr:rowOff>133351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823730BB-72A6-468B-B48C-8D201A3179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37</xdr:col>
      <xdr:colOff>609599</xdr:colOff>
      <xdr:row>0</xdr:row>
      <xdr:rowOff>185055</xdr:rowOff>
    </xdr:from>
    <xdr:to>
      <xdr:col>59</xdr:col>
      <xdr:colOff>478971</xdr:colOff>
      <xdr:row>31</xdr:row>
      <xdr:rowOff>174171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2BAD882-5A93-49C8-BC16-E6B7E1F3F7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38</xdr:col>
      <xdr:colOff>149087</xdr:colOff>
      <xdr:row>34</xdr:row>
      <xdr:rowOff>66261</xdr:rowOff>
    </xdr:from>
    <xdr:to>
      <xdr:col>60</xdr:col>
      <xdr:colOff>18459</xdr:colOff>
      <xdr:row>65</xdr:row>
      <xdr:rowOff>55377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CC584EEE-9742-40FE-B4DC-5F4319E7A59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39</xdr:col>
      <xdr:colOff>0</xdr:colOff>
      <xdr:row>68</xdr:row>
      <xdr:rowOff>0</xdr:rowOff>
    </xdr:from>
    <xdr:to>
      <xdr:col>59</xdr:col>
      <xdr:colOff>161925</xdr:colOff>
      <xdr:row>104</xdr:row>
      <xdr:rowOff>38100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8ED66B2D-8DB4-4171-B415-1E22B2A88C4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8077E-91F8-4AD1-BBF2-BECB68FDD568}">
  <dimension ref="A1:C13"/>
  <sheetViews>
    <sheetView workbookViewId="0">
      <selection activeCell="B13" sqref="B13"/>
    </sheetView>
  </sheetViews>
  <sheetFormatPr defaultRowHeight="14.4" x14ac:dyDescent="0.3"/>
  <cols>
    <col min="1" max="1" width="28" customWidth="1"/>
    <col min="2" max="2" width="15.109375" customWidth="1"/>
    <col min="3" max="3" width="9.77734375" customWidth="1"/>
    <col min="5" max="5" width="10.44140625" customWidth="1"/>
  </cols>
  <sheetData>
    <row r="1" spans="1:3" x14ac:dyDescent="0.3">
      <c r="A1" s="16" t="s">
        <v>5</v>
      </c>
      <c r="B1" s="17">
        <v>75</v>
      </c>
    </row>
    <row r="2" spans="1:3" x14ac:dyDescent="0.3">
      <c r="A2" s="16" t="s">
        <v>2</v>
      </c>
      <c r="B2" s="17">
        <v>195</v>
      </c>
    </row>
    <row r="3" spans="1:3" x14ac:dyDescent="0.3">
      <c r="A3" s="16" t="s">
        <v>36</v>
      </c>
      <c r="B3" s="17">
        <v>270</v>
      </c>
    </row>
    <row r="4" spans="1:3" ht="16.2" x14ac:dyDescent="0.3">
      <c r="A4" s="16" t="s">
        <v>34</v>
      </c>
      <c r="B4" s="17">
        <v>0.37752082999999997</v>
      </c>
    </row>
    <row r="5" spans="1:3" ht="16.2" x14ac:dyDescent="0.3">
      <c r="A5" s="16" t="s">
        <v>35</v>
      </c>
      <c r="B5" s="17">
        <v>0.42776182000000001</v>
      </c>
    </row>
    <row r="6" spans="1:3" x14ac:dyDescent="0.3">
      <c r="A6" s="16" t="s">
        <v>0</v>
      </c>
      <c r="B6" s="17">
        <v>0.02</v>
      </c>
    </row>
    <row r="7" spans="1:3" x14ac:dyDescent="0.3">
      <c r="A7" s="16" t="s">
        <v>1</v>
      </c>
      <c r="B7" s="17">
        <v>0.45</v>
      </c>
    </row>
    <row r="8" spans="1:3" x14ac:dyDescent="0.3">
      <c r="A8" s="16" t="s">
        <v>6</v>
      </c>
      <c r="B8" s="17">
        <v>1.167</v>
      </c>
    </row>
    <row r="9" spans="1:3" x14ac:dyDescent="0.3">
      <c r="A9" s="16" t="s">
        <v>29</v>
      </c>
      <c r="B9" s="17">
        <v>211</v>
      </c>
    </row>
    <row r="10" spans="1:3" x14ac:dyDescent="0.3">
      <c r="A10" s="16" t="s">
        <v>28</v>
      </c>
      <c r="B10" s="17">
        <f>B9/1.341</f>
        <v>157.34526472781508</v>
      </c>
    </row>
    <row r="11" spans="1:3" x14ac:dyDescent="0.3">
      <c r="A11" s="16" t="s">
        <v>3</v>
      </c>
      <c r="B11" s="17">
        <f>B6*9.81*B2</f>
        <v>38.259</v>
      </c>
    </row>
    <row r="12" spans="1:3" x14ac:dyDescent="0.3">
      <c r="A12" s="16" t="s">
        <v>4</v>
      </c>
      <c r="B12" s="17">
        <f>B6*9.81*(B2+B1)</f>
        <v>52.974000000000004</v>
      </c>
    </row>
    <row r="13" spans="1:3" x14ac:dyDescent="0.3">
      <c r="A13" s="16" t="s">
        <v>30</v>
      </c>
      <c r="B13" s="17">
        <f>B10*1000/B2</f>
        <v>806.8987934759748</v>
      </c>
      <c r="C13" s="16" t="str">
        <f>IF(B13&gt;34,"Class 3","Class 2 or 1")</f>
        <v>Class 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A690A-69FD-44A6-B351-6198A7BE4D38}">
  <dimension ref="A1:AD1803"/>
  <sheetViews>
    <sheetView tabSelected="1" topLeftCell="N1" zoomScaleNormal="100" workbookViewId="0">
      <selection activeCell="Z9" sqref="Z9"/>
    </sheetView>
  </sheetViews>
  <sheetFormatPr defaultRowHeight="14.4" x14ac:dyDescent="0.3"/>
  <cols>
    <col min="4" max="4" width="13.21875" customWidth="1"/>
    <col min="5" max="5" width="11.77734375" customWidth="1"/>
    <col min="6" max="6" width="12.5546875" customWidth="1"/>
    <col min="8" max="8" width="13.44140625" customWidth="1"/>
    <col min="9" max="9" width="10.77734375" customWidth="1"/>
    <col min="10" max="10" width="13.109375" customWidth="1"/>
    <col min="11" max="11" width="12.21875" customWidth="1"/>
    <col min="12" max="12" width="11.44140625" customWidth="1"/>
    <col min="14" max="15" width="12.77734375" customWidth="1"/>
    <col min="16" max="16" width="12" customWidth="1"/>
    <col min="17" max="18" width="14" customWidth="1"/>
    <col min="20" max="20" width="14.33203125" customWidth="1"/>
    <col min="23" max="23" width="12.33203125" customWidth="1"/>
    <col min="24" max="24" width="10.88671875" customWidth="1"/>
    <col min="25" max="25" width="12" customWidth="1"/>
    <col min="26" max="26" width="10.88671875" customWidth="1"/>
    <col min="27" max="27" width="11.77734375" customWidth="1"/>
    <col min="28" max="28" width="12.6640625" customWidth="1"/>
    <col min="29" max="29" width="14.77734375" customWidth="1"/>
    <col min="30" max="30" width="16.33203125" customWidth="1"/>
  </cols>
  <sheetData>
    <row r="1" spans="1:30" ht="66" customHeight="1" x14ac:dyDescent="0.3">
      <c r="A1" s="14" t="s">
        <v>7</v>
      </c>
      <c r="B1" s="14" t="s">
        <v>8</v>
      </c>
      <c r="C1" s="14" t="s">
        <v>9</v>
      </c>
      <c r="D1" s="15" t="s">
        <v>10</v>
      </c>
      <c r="E1" s="15" t="s">
        <v>11</v>
      </c>
      <c r="F1" s="15" t="s">
        <v>11</v>
      </c>
      <c r="H1" s="21" t="s">
        <v>10</v>
      </c>
      <c r="I1" s="22" t="s">
        <v>21</v>
      </c>
      <c r="J1" s="22" t="s">
        <v>23</v>
      </c>
      <c r="K1" s="22" t="s">
        <v>24</v>
      </c>
      <c r="L1" s="23" t="s">
        <v>38</v>
      </c>
      <c r="M1" s="24" t="s">
        <v>31</v>
      </c>
      <c r="N1" s="24" t="s">
        <v>37</v>
      </c>
      <c r="O1" s="28" t="s">
        <v>39</v>
      </c>
      <c r="P1" s="25" t="s">
        <v>32</v>
      </c>
      <c r="Q1" s="25" t="s">
        <v>33</v>
      </c>
      <c r="R1" s="26" t="s">
        <v>40</v>
      </c>
      <c r="S1" s="26" t="s">
        <v>25</v>
      </c>
      <c r="T1" s="26" t="s">
        <v>26</v>
      </c>
      <c r="U1" s="29" t="s">
        <v>41</v>
      </c>
      <c r="V1" s="25" t="s">
        <v>43</v>
      </c>
      <c r="W1" s="25" t="s">
        <v>49</v>
      </c>
      <c r="X1" s="29" t="s">
        <v>44</v>
      </c>
      <c r="Y1" s="25" t="s">
        <v>46</v>
      </c>
      <c r="Z1" s="25" t="s">
        <v>46</v>
      </c>
      <c r="AA1" s="25" t="s">
        <v>48</v>
      </c>
      <c r="AB1" s="25" t="s">
        <v>50</v>
      </c>
      <c r="AC1" s="29" t="s">
        <v>51</v>
      </c>
      <c r="AD1" s="29" t="s">
        <v>53</v>
      </c>
    </row>
    <row r="2" spans="1:30" x14ac:dyDescent="0.3">
      <c r="A2" s="14" t="s">
        <v>7</v>
      </c>
      <c r="B2" s="14" t="s">
        <v>12</v>
      </c>
      <c r="C2" s="14" t="s">
        <v>12</v>
      </c>
      <c r="D2" s="14" t="s">
        <v>13</v>
      </c>
      <c r="E2" s="14" t="s">
        <v>14</v>
      </c>
      <c r="F2" s="14" t="s">
        <v>15</v>
      </c>
      <c r="H2" s="18" t="s">
        <v>20</v>
      </c>
      <c r="I2" s="18" t="s">
        <v>22</v>
      </c>
      <c r="J2" s="18" t="s">
        <v>22</v>
      </c>
      <c r="K2" s="18" t="s">
        <v>22</v>
      </c>
      <c r="L2" s="18" t="s">
        <v>22</v>
      </c>
      <c r="M2" s="18" t="s">
        <v>27</v>
      </c>
      <c r="N2" s="19" t="s">
        <v>42</v>
      </c>
      <c r="O2" s="19" t="s">
        <v>27</v>
      </c>
      <c r="P2" s="20" t="s">
        <v>42</v>
      </c>
      <c r="Q2" s="20" t="s">
        <v>42</v>
      </c>
      <c r="R2" s="20" t="s">
        <v>27</v>
      </c>
      <c r="S2" s="20" t="s">
        <v>42</v>
      </c>
      <c r="T2" s="20" t="s">
        <v>42</v>
      </c>
      <c r="U2" s="20" t="s">
        <v>27</v>
      </c>
      <c r="V2" s="20" t="s">
        <v>27</v>
      </c>
      <c r="W2" s="20" t="s">
        <v>27</v>
      </c>
      <c r="X2" s="20" t="s">
        <v>42</v>
      </c>
      <c r="Y2" s="20" t="s">
        <v>27</v>
      </c>
      <c r="Z2" s="20" t="s">
        <v>47</v>
      </c>
      <c r="AA2" s="20" t="s">
        <v>42</v>
      </c>
      <c r="AB2" s="20" t="s">
        <v>42</v>
      </c>
      <c r="AC2" s="20" t="s">
        <v>52</v>
      </c>
      <c r="AD2" s="20" t="s">
        <v>52</v>
      </c>
    </row>
    <row r="3" spans="1:30" x14ac:dyDescent="0.3">
      <c r="A3" s="1" t="s">
        <v>16</v>
      </c>
      <c r="B3" s="1">
        <v>0</v>
      </c>
      <c r="C3" s="1">
        <v>0</v>
      </c>
      <c r="D3" s="2">
        <v>0</v>
      </c>
      <c r="E3" s="3">
        <f>($D4-0)/2/3.6</f>
        <v>0</v>
      </c>
      <c r="F3" s="3">
        <f>($D4-0)/2</f>
        <v>0</v>
      </c>
      <c r="H3" s="13">
        <f>$D3/3.6</f>
        <v>0</v>
      </c>
      <c r="I3">
        <f>'Panigale V4s 21 Data'!$B$8*'Panigale V4s 21 Data'!$B$5*'Panigale V4s 21 Data'!$B$7*0.5*(Calculations!$H3^2)</f>
        <v>0</v>
      </c>
      <c r="J3" s="3">
        <f>$E3*'Panigale V4s 21 Data'!$B$3</f>
        <v>0</v>
      </c>
      <c r="K3" s="27">
        <f>'Panigale V4s 21 Data'!$B$12</f>
        <v>52.974000000000004</v>
      </c>
      <c r="L3" s="3">
        <f>I3+J3+K3</f>
        <v>52.974000000000004</v>
      </c>
      <c r="M3">
        <f t="shared" ref="M3:M66" si="0">L3*H3</f>
        <v>0</v>
      </c>
      <c r="N3">
        <f>M3/1000/3600</f>
        <v>0</v>
      </c>
      <c r="O3">
        <f>IF(M3&gt;0,M3,0)</f>
        <v>0</v>
      </c>
      <c r="P3">
        <f>IF(N3&gt;0,N3,0)</f>
        <v>0</v>
      </c>
      <c r="Q3">
        <f>SUM($P$3:P3)</f>
        <v>0</v>
      </c>
      <c r="R3">
        <f>IF(M3&lt;0,M3*-1,0)</f>
        <v>0</v>
      </c>
      <c r="S3">
        <f>IF(M3&lt;0,M3/1000/3600*-1,0)</f>
        <v>0</v>
      </c>
      <c r="T3">
        <f>SUM($S$3:S3)</f>
        <v>0</v>
      </c>
      <c r="U3" s="34">
        <f>MAX(R3:R1803)</f>
        <v>4719.7056154480142</v>
      </c>
      <c r="V3">
        <f>R3*0.91*0.95*0.91</f>
        <v>0</v>
      </c>
      <c r="W3">
        <f>IF(M3&lt;0,SUM($V$3:V3),0)</f>
        <v>0</v>
      </c>
      <c r="X3">
        <f>MAX(W3:W1803)/1000/3600</f>
        <v>8.6090665088193619E-3</v>
      </c>
      <c r="Y3">
        <v>0</v>
      </c>
      <c r="Z3">
        <f>Y3/1000</f>
        <v>0</v>
      </c>
      <c r="AA3">
        <f>Z3/3600</f>
        <v>0</v>
      </c>
      <c r="AB3">
        <f>SUM($AA$3:AA3)</f>
        <v>0</v>
      </c>
      <c r="AC3" s="31">
        <f>(AB1803/Q1803)</f>
        <v>8.0018404753313441E-2</v>
      </c>
      <c r="AD3">
        <f>AB1803/T1803</f>
        <v>0.59253688799324089</v>
      </c>
    </row>
    <row r="4" spans="1:30" x14ac:dyDescent="0.3">
      <c r="A4" s="4" t="s">
        <v>16</v>
      </c>
      <c r="B4" s="4">
        <v>1</v>
      </c>
      <c r="C4" s="4">
        <v>1</v>
      </c>
      <c r="D4" s="5">
        <v>0</v>
      </c>
      <c r="E4" s="3">
        <f>($D5-$D3)/2/3.6</f>
        <v>0</v>
      </c>
      <c r="F4" s="3">
        <f>($D5-$D3)/2</f>
        <v>0</v>
      </c>
      <c r="H4" s="13">
        <f t="shared" ref="H4:H67" si="1">$D4/3.6</f>
        <v>0</v>
      </c>
      <c r="I4">
        <f>'Panigale V4s 21 Data'!$B$8*'Panigale V4s 21 Data'!$B$5*'Panigale V4s 21 Data'!$B$7*0.5*(Calculations!$H4*Calculations!$H4)</f>
        <v>0</v>
      </c>
      <c r="J4" s="3">
        <f>$E4*'Panigale V4s 21 Data'!$B$3</f>
        <v>0</v>
      </c>
      <c r="K4" s="27">
        <f>'Panigale V4s 21 Data'!$B$12</f>
        <v>52.974000000000004</v>
      </c>
      <c r="L4" s="3">
        <f t="shared" ref="L4:L67" si="2">I4+J4+K4</f>
        <v>52.974000000000004</v>
      </c>
      <c r="M4">
        <f t="shared" si="0"/>
        <v>0</v>
      </c>
      <c r="N4">
        <f t="shared" ref="N4:N67" si="3">M4/1000/3600</f>
        <v>0</v>
      </c>
      <c r="O4">
        <f t="shared" ref="O4:O67" si="4">IF(M4&gt;0,M4,0)</f>
        <v>0</v>
      </c>
      <c r="P4">
        <f t="shared" ref="P4:P67" si="5">IF(N4&gt;0,N4,0)</f>
        <v>0</v>
      </c>
      <c r="Q4">
        <f>SUM($P$3:P4)</f>
        <v>0</v>
      </c>
      <c r="R4">
        <f t="shared" ref="R4:R67" si="6">IF(M4&lt;0,M4*-1,0)</f>
        <v>0</v>
      </c>
      <c r="S4">
        <f t="shared" ref="S4:S67" si="7">IF(M4&lt;0,M4/1000/3600*-1,0)</f>
        <v>0</v>
      </c>
      <c r="T4">
        <f>SUM($S$3:S4)</f>
        <v>0</v>
      </c>
      <c r="V4">
        <f t="shared" ref="V4:V67" si="8">R4*0.91*0.95*0.91</f>
        <v>0</v>
      </c>
      <c r="W4">
        <f>IF(M4&lt;0,SUM($V$3:V4),0)</f>
        <v>0</v>
      </c>
      <c r="X4" s="30" t="s">
        <v>45</v>
      </c>
      <c r="Y4">
        <v>0</v>
      </c>
      <c r="Z4">
        <f t="shared" ref="Z4:Z67" si="9">Y4/1000</f>
        <v>0</v>
      </c>
      <c r="AA4">
        <f t="shared" ref="AA4:AA67" si="10">Z4/3600</f>
        <v>0</v>
      </c>
      <c r="AB4">
        <f>SUM($AA$3:AA4)</f>
        <v>0</v>
      </c>
      <c r="AC4" s="32">
        <f>AC3</f>
        <v>8.0018404753313441E-2</v>
      </c>
      <c r="AD4" s="33">
        <f>AD3</f>
        <v>0.59253688799324089</v>
      </c>
    </row>
    <row r="5" spans="1:30" x14ac:dyDescent="0.3">
      <c r="A5" s="4" t="s">
        <v>16</v>
      </c>
      <c r="B5" s="4">
        <v>2</v>
      </c>
      <c r="C5" s="4">
        <v>2</v>
      </c>
      <c r="D5" s="5">
        <v>0</v>
      </c>
      <c r="E5" s="3">
        <f t="shared" ref="E5:E68" si="11">($D6-$D4)/2/3.6</f>
        <v>0</v>
      </c>
      <c r="F5" s="3">
        <f t="shared" ref="F5:F68" si="12">($D6-$D4)/2</f>
        <v>0</v>
      </c>
      <c r="H5" s="13">
        <f t="shared" si="1"/>
        <v>0</v>
      </c>
      <c r="I5">
        <f>'Panigale V4s 21 Data'!$B$8*'Panigale V4s 21 Data'!$B$5*'Panigale V4s 21 Data'!$B$7*0.5*(Calculations!$H5*Calculations!$H5)</f>
        <v>0</v>
      </c>
      <c r="J5" s="3">
        <f>$E5*'Panigale V4s 21 Data'!$B$3</f>
        <v>0</v>
      </c>
      <c r="K5" s="27">
        <f>'Panigale V4s 21 Data'!$B$12</f>
        <v>52.974000000000004</v>
      </c>
      <c r="L5" s="3">
        <f t="shared" si="2"/>
        <v>52.974000000000004</v>
      </c>
      <c r="M5">
        <f t="shared" si="0"/>
        <v>0</v>
      </c>
      <c r="N5">
        <f t="shared" si="3"/>
        <v>0</v>
      </c>
      <c r="O5">
        <f t="shared" si="4"/>
        <v>0</v>
      </c>
      <c r="P5">
        <f t="shared" si="5"/>
        <v>0</v>
      </c>
      <c r="Q5">
        <f>SUM($P$3:P5)</f>
        <v>0</v>
      </c>
      <c r="R5">
        <f t="shared" si="6"/>
        <v>0</v>
      </c>
      <c r="S5">
        <f t="shared" si="7"/>
        <v>0</v>
      </c>
      <c r="T5">
        <f>SUM($S$3:S5)</f>
        <v>0</v>
      </c>
      <c r="V5">
        <f t="shared" si="8"/>
        <v>0</v>
      </c>
      <c r="W5">
        <f>IF(M5&lt;0,SUM($V$3:V5),0)</f>
        <v>0</v>
      </c>
      <c r="X5" s="34">
        <f>X3*1000</f>
        <v>8.6090665088193621</v>
      </c>
      <c r="Y5">
        <v>0</v>
      </c>
      <c r="Z5">
        <f t="shared" si="9"/>
        <v>0</v>
      </c>
      <c r="AA5">
        <f t="shared" si="10"/>
        <v>0</v>
      </c>
      <c r="AB5">
        <f>SUM($AA$3:AA5)</f>
        <v>0</v>
      </c>
    </row>
    <row r="6" spans="1:30" x14ac:dyDescent="0.3">
      <c r="A6" s="4" t="s">
        <v>16</v>
      </c>
      <c r="B6" s="4">
        <v>3</v>
      </c>
      <c r="C6" s="4">
        <v>3</v>
      </c>
      <c r="D6" s="5">
        <v>0</v>
      </c>
      <c r="E6" s="3">
        <f t="shared" si="11"/>
        <v>0</v>
      </c>
      <c r="F6" s="3">
        <f t="shared" si="12"/>
        <v>0</v>
      </c>
      <c r="H6" s="13">
        <f t="shared" si="1"/>
        <v>0</v>
      </c>
      <c r="I6">
        <f>'Panigale V4s 21 Data'!$B$8*'Panigale V4s 21 Data'!$B$5*'Panigale V4s 21 Data'!$B$7*0.5*(Calculations!$H6*Calculations!$H6)</f>
        <v>0</v>
      </c>
      <c r="J6" s="3">
        <f>$E6*'Panigale V4s 21 Data'!$B$3</f>
        <v>0</v>
      </c>
      <c r="K6" s="27">
        <f>'Panigale V4s 21 Data'!$B$12</f>
        <v>52.974000000000004</v>
      </c>
      <c r="L6" s="3">
        <f t="shared" si="2"/>
        <v>52.974000000000004</v>
      </c>
      <c r="M6">
        <f t="shared" si="0"/>
        <v>0</v>
      </c>
      <c r="N6">
        <f t="shared" si="3"/>
        <v>0</v>
      </c>
      <c r="O6">
        <f t="shared" si="4"/>
        <v>0</v>
      </c>
      <c r="P6">
        <f t="shared" si="5"/>
        <v>0</v>
      </c>
      <c r="Q6">
        <f>SUM($P$3:P6)</f>
        <v>0</v>
      </c>
      <c r="R6">
        <f t="shared" si="6"/>
        <v>0</v>
      </c>
      <c r="S6">
        <f t="shared" si="7"/>
        <v>0</v>
      </c>
      <c r="T6">
        <f>SUM($S$3:S6)</f>
        <v>0</v>
      </c>
      <c r="V6">
        <f t="shared" si="8"/>
        <v>0</v>
      </c>
      <c r="W6">
        <f>IF(M6&lt;0,SUM($V$3:V6),0)</f>
        <v>0</v>
      </c>
      <c r="Y6">
        <v>0</v>
      </c>
      <c r="Z6">
        <f t="shared" si="9"/>
        <v>0</v>
      </c>
      <c r="AA6">
        <f t="shared" si="10"/>
        <v>0</v>
      </c>
      <c r="AB6">
        <f>SUM($AA$3:AA6)</f>
        <v>0</v>
      </c>
    </row>
    <row r="7" spans="1:30" x14ac:dyDescent="0.3">
      <c r="A7" s="4" t="s">
        <v>16</v>
      </c>
      <c r="B7" s="4">
        <v>4</v>
      </c>
      <c r="C7" s="4">
        <v>4</v>
      </c>
      <c r="D7" s="5">
        <v>0</v>
      </c>
      <c r="E7" s="3">
        <f t="shared" si="11"/>
        <v>0</v>
      </c>
      <c r="F7" s="3">
        <f t="shared" si="12"/>
        <v>0</v>
      </c>
      <c r="H7" s="13">
        <f t="shared" si="1"/>
        <v>0</v>
      </c>
      <c r="I7">
        <f>'Panigale V4s 21 Data'!$B$8*'Panigale V4s 21 Data'!$B$5*'Panigale V4s 21 Data'!$B$7*0.5*(Calculations!$H7*Calculations!$H7)</f>
        <v>0</v>
      </c>
      <c r="J7" s="3">
        <f>$E7*'Panigale V4s 21 Data'!$B$3</f>
        <v>0</v>
      </c>
      <c r="K7" s="27">
        <f>'Panigale V4s 21 Data'!$B$12</f>
        <v>52.974000000000004</v>
      </c>
      <c r="L7" s="3">
        <f t="shared" si="2"/>
        <v>52.974000000000004</v>
      </c>
      <c r="M7">
        <f t="shared" si="0"/>
        <v>0</v>
      </c>
      <c r="N7">
        <f t="shared" si="3"/>
        <v>0</v>
      </c>
      <c r="O7">
        <f t="shared" si="4"/>
        <v>0</v>
      </c>
      <c r="P7">
        <f t="shared" si="5"/>
        <v>0</v>
      </c>
      <c r="Q7">
        <f>SUM($P$3:P7)</f>
        <v>0</v>
      </c>
      <c r="R7">
        <f t="shared" si="6"/>
        <v>0</v>
      </c>
      <c r="S7">
        <f t="shared" si="7"/>
        <v>0</v>
      </c>
      <c r="T7">
        <f>SUM($S$3:S7)</f>
        <v>0</v>
      </c>
      <c r="V7">
        <f t="shared" si="8"/>
        <v>0</v>
      </c>
      <c r="W7">
        <f>IF(M7&lt;0,SUM($V$3:V7),0)</f>
        <v>0</v>
      </c>
      <c r="Y7">
        <v>0</v>
      </c>
      <c r="Z7">
        <f t="shared" si="9"/>
        <v>0</v>
      </c>
      <c r="AA7">
        <f t="shared" si="10"/>
        <v>0</v>
      </c>
      <c r="AB7">
        <f>SUM($AA$3:AA7)</f>
        <v>0</v>
      </c>
    </row>
    <row r="8" spans="1:30" x14ac:dyDescent="0.3">
      <c r="A8" s="4" t="s">
        <v>16</v>
      </c>
      <c r="B8" s="4">
        <v>5</v>
      </c>
      <c r="C8" s="4">
        <v>5</v>
      </c>
      <c r="D8" s="5">
        <v>0</v>
      </c>
      <c r="E8" s="3">
        <f t="shared" si="11"/>
        <v>0</v>
      </c>
      <c r="F8" s="3">
        <f t="shared" si="12"/>
        <v>0</v>
      </c>
      <c r="H8" s="13">
        <f t="shared" si="1"/>
        <v>0</v>
      </c>
      <c r="I8">
        <f>'Panigale V4s 21 Data'!$B$8*'Panigale V4s 21 Data'!$B$5*'Panigale V4s 21 Data'!$B$7*0.5*(Calculations!$H8*Calculations!$H8)</f>
        <v>0</v>
      </c>
      <c r="J8" s="3">
        <f>$E8*'Panigale V4s 21 Data'!$B$3</f>
        <v>0</v>
      </c>
      <c r="K8" s="27">
        <f>'Panigale V4s 21 Data'!$B$12</f>
        <v>52.974000000000004</v>
      </c>
      <c r="L8" s="3">
        <f t="shared" si="2"/>
        <v>52.974000000000004</v>
      </c>
      <c r="M8">
        <f t="shared" si="0"/>
        <v>0</v>
      </c>
      <c r="N8">
        <f t="shared" si="3"/>
        <v>0</v>
      </c>
      <c r="O8">
        <f t="shared" si="4"/>
        <v>0</v>
      </c>
      <c r="P8">
        <f t="shared" si="5"/>
        <v>0</v>
      </c>
      <c r="Q8">
        <f>SUM($P$3:P8)</f>
        <v>0</v>
      </c>
      <c r="R8">
        <f t="shared" si="6"/>
        <v>0</v>
      </c>
      <c r="S8">
        <f t="shared" si="7"/>
        <v>0</v>
      </c>
      <c r="T8">
        <f>SUM($S$3:S8)</f>
        <v>0</v>
      </c>
      <c r="V8">
        <f t="shared" si="8"/>
        <v>0</v>
      </c>
      <c r="W8">
        <f>IF(M8&lt;0,SUM($V$3:V8),0)</f>
        <v>0</v>
      </c>
      <c r="Y8">
        <v>0</v>
      </c>
      <c r="Z8">
        <f t="shared" si="9"/>
        <v>0</v>
      </c>
      <c r="AA8">
        <f t="shared" si="10"/>
        <v>0</v>
      </c>
      <c r="AB8">
        <f>SUM($AA$3:AA8)</f>
        <v>0</v>
      </c>
    </row>
    <row r="9" spans="1:30" x14ac:dyDescent="0.3">
      <c r="A9" s="4" t="s">
        <v>16</v>
      </c>
      <c r="B9" s="4">
        <v>6</v>
      </c>
      <c r="C9" s="4">
        <v>6</v>
      </c>
      <c r="D9" s="5">
        <v>0</v>
      </c>
      <c r="E9" s="3">
        <f t="shared" si="11"/>
        <v>0</v>
      </c>
      <c r="F9" s="3">
        <f t="shared" si="12"/>
        <v>0</v>
      </c>
      <c r="H9" s="13">
        <f t="shared" si="1"/>
        <v>0</v>
      </c>
      <c r="I9">
        <f>'Panigale V4s 21 Data'!$B$8*'Panigale V4s 21 Data'!$B$5*'Panigale V4s 21 Data'!$B$7*0.5*(Calculations!$H9*Calculations!$H9)</f>
        <v>0</v>
      </c>
      <c r="J9" s="3">
        <f>$E9*'Panigale V4s 21 Data'!$B$3</f>
        <v>0</v>
      </c>
      <c r="K9" s="27">
        <f>'Panigale V4s 21 Data'!$B$12</f>
        <v>52.974000000000004</v>
      </c>
      <c r="L9" s="3">
        <f t="shared" si="2"/>
        <v>52.974000000000004</v>
      </c>
      <c r="M9">
        <f t="shared" si="0"/>
        <v>0</v>
      </c>
      <c r="N9">
        <f t="shared" si="3"/>
        <v>0</v>
      </c>
      <c r="O9">
        <f t="shared" si="4"/>
        <v>0</v>
      </c>
      <c r="P9">
        <f t="shared" si="5"/>
        <v>0</v>
      </c>
      <c r="Q9">
        <f>SUM($P$3:P9)</f>
        <v>0</v>
      </c>
      <c r="R9">
        <f t="shared" si="6"/>
        <v>0</v>
      </c>
      <c r="S9">
        <f t="shared" si="7"/>
        <v>0</v>
      </c>
      <c r="T9">
        <f>SUM($S$3:S9)</f>
        <v>0</v>
      </c>
      <c r="V9">
        <f t="shared" si="8"/>
        <v>0</v>
      </c>
      <c r="W9">
        <f>IF(M9&lt;0,SUM($V$3:V9),0)</f>
        <v>0</v>
      </c>
      <c r="Y9">
        <v>0</v>
      </c>
      <c r="Z9">
        <f t="shared" si="9"/>
        <v>0</v>
      </c>
      <c r="AA9">
        <f t="shared" si="10"/>
        <v>0</v>
      </c>
      <c r="AB9">
        <f>SUM($AA$3:AA9)</f>
        <v>0</v>
      </c>
    </row>
    <row r="10" spans="1:30" x14ac:dyDescent="0.3">
      <c r="A10" s="4" t="s">
        <v>16</v>
      </c>
      <c r="B10" s="4">
        <v>7</v>
      </c>
      <c r="C10" s="4">
        <v>7</v>
      </c>
      <c r="D10" s="5">
        <v>0</v>
      </c>
      <c r="E10" s="3">
        <f t="shared" si="11"/>
        <v>0</v>
      </c>
      <c r="F10" s="3">
        <f t="shared" si="12"/>
        <v>0</v>
      </c>
      <c r="H10" s="13">
        <f t="shared" si="1"/>
        <v>0</v>
      </c>
      <c r="I10">
        <f>'Panigale V4s 21 Data'!$B$8*'Panigale V4s 21 Data'!$B$5*'Panigale V4s 21 Data'!$B$7*0.5*(Calculations!$H10*Calculations!$H10)</f>
        <v>0</v>
      </c>
      <c r="J10" s="3">
        <f>$E10*'Panigale V4s 21 Data'!$B$3</f>
        <v>0</v>
      </c>
      <c r="K10" s="27">
        <f>'Panigale V4s 21 Data'!$B$12</f>
        <v>52.974000000000004</v>
      </c>
      <c r="L10" s="3">
        <f t="shared" si="2"/>
        <v>52.974000000000004</v>
      </c>
      <c r="M10">
        <f t="shared" si="0"/>
        <v>0</v>
      </c>
      <c r="N10">
        <f t="shared" si="3"/>
        <v>0</v>
      </c>
      <c r="O10">
        <f t="shared" si="4"/>
        <v>0</v>
      </c>
      <c r="P10">
        <f t="shared" si="5"/>
        <v>0</v>
      </c>
      <c r="Q10">
        <f>SUM($P$3:P10)</f>
        <v>0</v>
      </c>
      <c r="R10">
        <f t="shared" si="6"/>
        <v>0</v>
      </c>
      <c r="S10">
        <f t="shared" si="7"/>
        <v>0</v>
      </c>
      <c r="T10">
        <f>SUM($S$3:S10)</f>
        <v>0</v>
      </c>
      <c r="V10">
        <f t="shared" si="8"/>
        <v>0</v>
      </c>
      <c r="W10">
        <f>IF(M10&lt;0,SUM($V$3:V10),0)</f>
        <v>0</v>
      </c>
      <c r="Y10">
        <v>0</v>
      </c>
      <c r="Z10">
        <f t="shared" si="9"/>
        <v>0</v>
      </c>
      <c r="AA10">
        <f t="shared" si="10"/>
        <v>0</v>
      </c>
      <c r="AB10">
        <f>SUM($AA$3:AA10)</f>
        <v>0</v>
      </c>
    </row>
    <row r="11" spans="1:30" x14ac:dyDescent="0.3">
      <c r="A11" s="4" t="s">
        <v>16</v>
      </c>
      <c r="B11" s="4">
        <v>8</v>
      </c>
      <c r="C11" s="4">
        <v>8</v>
      </c>
      <c r="D11" s="5">
        <v>0</v>
      </c>
      <c r="E11" s="3">
        <f t="shared" si="11"/>
        <v>0</v>
      </c>
      <c r="F11" s="3">
        <f t="shared" si="12"/>
        <v>0</v>
      </c>
      <c r="H11" s="13">
        <f t="shared" si="1"/>
        <v>0</v>
      </c>
      <c r="I11">
        <f>'Panigale V4s 21 Data'!$B$8*'Panigale V4s 21 Data'!$B$5*'Panigale V4s 21 Data'!$B$7*0.5*(Calculations!$H11*Calculations!$H11)</f>
        <v>0</v>
      </c>
      <c r="J11" s="3">
        <f>$E11*'Panigale V4s 21 Data'!$B$3</f>
        <v>0</v>
      </c>
      <c r="K11" s="27">
        <f>'Panigale V4s 21 Data'!$B$12</f>
        <v>52.974000000000004</v>
      </c>
      <c r="L11" s="3">
        <f t="shared" si="2"/>
        <v>52.974000000000004</v>
      </c>
      <c r="M11">
        <f t="shared" si="0"/>
        <v>0</v>
      </c>
      <c r="N11">
        <f t="shared" si="3"/>
        <v>0</v>
      </c>
      <c r="O11">
        <f t="shared" si="4"/>
        <v>0</v>
      </c>
      <c r="P11">
        <f t="shared" si="5"/>
        <v>0</v>
      </c>
      <c r="Q11">
        <f>SUM($P$3:P11)</f>
        <v>0</v>
      </c>
      <c r="R11">
        <f t="shared" si="6"/>
        <v>0</v>
      </c>
      <c r="S11">
        <f t="shared" si="7"/>
        <v>0</v>
      </c>
      <c r="T11">
        <f>SUM($S$3:S11)</f>
        <v>0</v>
      </c>
      <c r="V11">
        <f t="shared" si="8"/>
        <v>0</v>
      </c>
      <c r="W11">
        <f>IF(M11&lt;0,SUM($V$3:V11),0)</f>
        <v>0</v>
      </c>
      <c r="Y11">
        <v>0</v>
      </c>
      <c r="Z11">
        <f t="shared" si="9"/>
        <v>0</v>
      </c>
      <c r="AA11">
        <f t="shared" si="10"/>
        <v>0</v>
      </c>
      <c r="AB11">
        <f>SUM($AA$3:AA11)</f>
        <v>0</v>
      </c>
    </row>
    <row r="12" spans="1:30" x14ac:dyDescent="0.3">
      <c r="A12" s="4" t="s">
        <v>16</v>
      </c>
      <c r="B12" s="4">
        <v>9</v>
      </c>
      <c r="C12" s="4">
        <v>9</v>
      </c>
      <c r="D12" s="5">
        <v>0</v>
      </c>
      <c r="E12" s="3">
        <f t="shared" si="11"/>
        <v>0</v>
      </c>
      <c r="F12" s="3">
        <f t="shared" si="12"/>
        <v>0</v>
      </c>
      <c r="H12" s="13">
        <f t="shared" si="1"/>
        <v>0</v>
      </c>
      <c r="I12">
        <f>'Panigale V4s 21 Data'!$B$8*'Panigale V4s 21 Data'!$B$5*'Panigale V4s 21 Data'!$B$7*0.5*(Calculations!$H12*Calculations!$H12)</f>
        <v>0</v>
      </c>
      <c r="J12" s="3">
        <f>$E12*'Panigale V4s 21 Data'!$B$3</f>
        <v>0</v>
      </c>
      <c r="K12" s="27">
        <f>'Panigale V4s 21 Data'!$B$12</f>
        <v>52.974000000000004</v>
      </c>
      <c r="L12" s="3">
        <f t="shared" si="2"/>
        <v>52.974000000000004</v>
      </c>
      <c r="M12">
        <f t="shared" si="0"/>
        <v>0</v>
      </c>
      <c r="N12">
        <f t="shared" si="3"/>
        <v>0</v>
      </c>
      <c r="O12">
        <f t="shared" si="4"/>
        <v>0</v>
      </c>
      <c r="P12">
        <f t="shared" si="5"/>
        <v>0</v>
      </c>
      <c r="Q12">
        <f>SUM($P$3:P12)</f>
        <v>0</v>
      </c>
      <c r="R12">
        <f t="shared" si="6"/>
        <v>0</v>
      </c>
      <c r="S12">
        <f t="shared" si="7"/>
        <v>0</v>
      </c>
      <c r="T12">
        <f>SUM($S$3:S12)</f>
        <v>0</v>
      </c>
      <c r="V12">
        <f t="shared" si="8"/>
        <v>0</v>
      </c>
      <c r="W12">
        <f>IF(M12&lt;0,SUM($V$3:V12),0)</f>
        <v>0</v>
      </c>
      <c r="Y12">
        <v>0</v>
      </c>
      <c r="Z12">
        <f t="shared" si="9"/>
        <v>0</v>
      </c>
      <c r="AA12">
        <f t="shared" si="10"/>
        <v>0</v>
      </c>
      <c r="AB12">
        <f>SUM($AA$3:AA12)</f>
        <v>0</v>
      </c>
    </row>
    <row r="13" spans="1:30" x14ac:dyDescent="0.3">
      <c r="A13" s="4" t="s">
        <v>16</v>
      </c>
      <c r="B13" s="4">
        <v>10</v>
      </c>
      <c r="C13" s="4">
        <v>10</v>
      </c>
      <c r="D13" s="5">
        <v>0</v>
      </c>
      <c r="E13" s="3">
        <f t="shared" si="11"/>
        <v>0</v>
      </c>
      <c r="F13" s="3">
        <f t="shared" si="12"/>
        <v>0</v>
      </c>
      <c r="H13" s="13">
        <f t="shared" si="1"/>
        <v>0</v>
      </c>
      <c r="I13">
        <f>'Panigale V4s 21 Data'!$B$8*'Panigale V4s 21 Data'!$B$5*'Panigale V4s 21 Data'!$B$7*0.5*(Calculations!$H13*Calculations!$H13)</f>
        <v>0</v>
      </c>
      <c r="J13" s="3">
        <f>$E13*'Panigale V4s 21 Data'!$B$3</f>
        <v>0</v>
      </c>
      <c r="K13" s="27">
        <f>'Panigale V4s 21 Data'!$B$12</f>
        <v>52.974000000000004</v>
      </c>
      <c r="L13" s="3">
        <f t="shared" si="2"/>
        <v>52.974000000000004</v>
      </c>
      <c r="M13">
        <f t="shared" si="0"/>
        <v>0</v>
      </c>
      <c r="N13">
        <f t="shared" si="3"/>
        <v>0</v>
      </c>
      <c r="O13">
        <f t="shared" si="4"/>
        <v>0</v>
      </c>
      <c r="P13">
        <f t="shared" si="5"/>
        <v>0</v>
      </c>
      <c r="Q13">
        <f>SUM($P$3:P13)</f>
        <v>0</v>
      </c>
      <c r="R13">
        <f t="shared" si="6"/>
        <v>0</v>
      </c>
      <c r="S13">
        <f t="shared" si="7"/>
        <v>0</v>
      </c>
      <c r="T13">
        <f>SUM($S$3:S13)</f>
        <v>0</v>
      </c>
      <c r="V13">
        <f t="shared" si="8"/>
        <v>0</v>
      </c>
      <c r="W13">
        <f>IF(M13&lt;0,SUM($V$3:V13),0)</f>
        <v>0</v>
      </c>
      <c r="Y13">
        <v>0</v>
      </c>
      <c r="Z13">
        <f t="shared" si="9"/>
        <v>0</v>
      </c>
      <c r="AA13">
        <f t="shared" si="10"/>
        <v>0</v>
      </c>
      <c r="AB13">
        <f>SUM($AA$3:AA13)</f>
        <v>0</v>
      </c>
    </row>
    <row r="14" spans="1:30" x14ac:dyDescent="0.3">
      <c r="A14" s="4" t="s">
        <v>16</v>
      </c>
      <c r="B14" s="4">
        <v>11</v>
      </c>
      <c r="C14" s="4">
        <v>11</v>
      </c>
      <c r="D14" s="5">
        <v>0</v>
      </c>
      <c r="E14" s="3">
        <f t="shared" si="11"/>
        <v>2.777777777777778E-2</v>
      </c>
      <c r="F14" s="3">
        <f t="shared" si="12"/>
        <v>0.1</v>
      </c>
      <c r="H14" s="13">
        <f t="shared" si="1"/>
        <v>0</v>
      </c>
      <c r="I14">
        <f>'Panigale V4s 21 Data'!$B$8*'Panigale V4s 21 Data'!$B$5*'Panigale V4s 21 Data'!$B$7*0.5*(Calculations!$H14*Calculations!$H14)</f>
        <v>0</v>
      </c>
      <c r="J14" s="3">
        <f>$E14*'Panigale V4s 21 Data'!$B$3</f>
        <v>7.5000000000000009</v>
      </c>
      <c r="K14" s="27">
        <f>'Panigale V4s 21 Data'!$B$12</f>
        <v>52.974000000000004</v>
      </c>
      <c r="L14" s="3">
        <f t="shared" si="2"/>
        <v>60.474000000000004</v>
      </c>
      <c r="M14">
        <f t="shared" si="0"/>
        <v>0</v>
      </c>
      <c r="N14">
        <f t="shared" si="3"/>
        <v>0</v>
      </c>
      <c r="O14">
        <f t="shared" si="4"/>
        <v>0</v>
      </c>
      <c r="P14">
        <f t="shared" si="5"/>
        <v>0</v>
      </c>
      <c r="Q14">
        <f>SUM($P$3:P14)</f>
        <v>0</v>
      </c>
      <c r="R14">
        <f t="shared" si="6"/>
        <v>0</v>
      </c>
      <c r="S14">
        <f t="shared" si="7"/>
        <v>0</v>
      </c>
      <c r="T14">
        <f>SUM($S$3:S14)</f>
        <v>0</v>
      </c>
      <c r="V14">
        <f t="shared" si="8"/>
        <v>0</v>
      </c>
      <c r="W14">
        <f>IF(M14&lt;0,SUM($V$3:V14),0)</f>
        <v>0</v>
      </c>
      <c r="Y14">
        <v>0</v>
      </c>
      <c r="Z14">
        <f t="shared" si="9"/>
        <v>0</v>
      </c>
      <c r="AA14">
        <f t="shared" si="10"/>
        <v>0</v>
      </c>
      <c r="AB14">
        <f>SUM($AA$3:AA14)</f>
        <v>0</v>
      </c>
    </row>
    <row r="15" spans="1:30" x14ac:dyDescent="0.3">
      <c r="A15" s="4" t="s">
        <v>16</v>
      </c>
      <c r="B15" s="4">
        <v>12</v>
      </c>
      <c r="C15" s="4">
        <v>12</v>
      </c>
      <c r="D15" s="5">
        <v>0.2</v>
      </c>
      <c r="E15" s="3">
        <f t="shared" si="11"/>
        <v>0.2361111111111111</v>
      </c>
      <c r="F15" s="3">
        <f t="shared" si="12"/>
        <v>0.85</v>
      </c>
      <c r="H15" s="13">
        <f t="shared" si="1"/>
        <v>5.5555555555555559E-2</v>
      </c>
      <c r="I15">
        <f>'Panigale V4s 21 Data'!$B$8*'Panigale V4s 21 Data'!$B$5*'Panigale V4s 21 Data'!$B$7*0.5*(Calculations!$H15*Calculations!$H15)</f>
        <v>3.4666530829166673E-4</v>
      </c>
      <c r="J15" s="3">
        <f>$E15*'Panigale V4s 21 Data'!$B$3</f>
        <v>63.75</v>
      </c>
      <c r="K15" s="27">
        <f>'Panigale V4s 21 Data'!$B$12</f>
        <v>52.974000000000004</v>
      </c>
      <c r="L15" s="3">
        <f t="shared" si="2"/>
        <v>116.7243466653083</v>
      </c>
      <c r="M15">
        <f t="shared" si="0"/>
        <v>6.4846859258504619</v>
      </c>
      <c r="N15">
        <f t="shared" si="3"/>
        <v>1.8013016460695728E-6</v>
      </c>
      <c r="O15">
        <f t="shared" si="4"/>
        <v>6.4846859258504619</v>
      </c>
      <c r="P15">
        <f t="shared" si="5"/>
        <v>1.8013016460695728E-6</v>
      </c>
      <c r="Q15">
        <f>SUM($P$3:P15)</f>
        <v>1.8013016460695728E-6</v>
      </c>
      <c r="R15">
        <f t="shared" si="6"/>
        <v>0</v>
      </c>
      <c r="S15">
        <f t="shared" si="7"/>
        <v>0</v>
      </c>
      <c r="T15">
        <f>SUM($S$3:S15)</f>
        <v>0</v>
      </c>
      <c r="V15">
        <f t="shared" si="8"/>
        <v>0</v>
      </c>
      <c r="W15">
        <f>IF(M15&lt;0,SUM($V$3:V15),0)</f>
        <v>0</v>
      </c>
      <c r="Y15">
        <v>0</v>
      </c>
      <c r="Z15">
        <f t="shared" si="9"/>
        <v>0</v>
      </c>
      <c r="AA15">
        <f t="shared" si="10"/>
        <v>0</v>
      </c>
      <c r="AB15">
        <f>SUM($AA$3:AA15)</f>
        <v>0</v>
      </c>
    </row>
    <row r="16" spans="1:30" x14ac:dyDescent="0.3">
      <c r="A16" s="4" t="s">
        <v>16</v>
      </c>
      <c r="B16" s="4">
        <v>13</v>
      </c>
      <c r="C16" s="4">
        <v>13</v>
      </c>
      <c r="D16" s="5">
        <v>1.7</v>
      </c>
      <c r="E16" s="3">
        <f t="shared" si="11"/>
        <v>0.72222222222222221</v>
      </c>
      <c r="F16" s="3">
        <f t="shared" si="12"/>
        <v>2.6</v>
      </c>
      <c r="H16" s="13">
        <f t="shared" si="1"/>
        <v>0.47222222222222221</v>
      </c>
      <c r="I16">
        <f>'Panigale V4s 21 Data'!$B$8*'Panigale V4s 21 Data'!$B$5*'Panigale V4s 21 Data'!$B$7*0.5*(Calculations!$H16*Calculations!$H16)</f>
        <v>2.5046568524072919E-2</v>
      </c>
      <c r="J16" s="3">
        <f>$E16*'Panigale V4s 21 Data'!$B$3</f>
        <v>195</v>
      </c>
      <c r="K16" s="27">
        <f>'Panigale V4s 21 Data'!$B$12</f>
        <v>52.974000000000004</v>
      </c>
      <c r="L16" s="3">
        <f t="shared" si="2"/>
        <v>247.99904656852408</v>
      </c>
      <c r="M16">
        <f t="shared" si="0"/>
        <v>117.11066087958081</v>
      </c>
      <c r="N16">
        <f t="shared" si="3"/>
        <v>3.2530739133216887E-5</v>
      </c>
      <c r="O16">
        <f t="shared" si="4"/>
        <v>117.11066087958081</v>
      </c>
      <c r="P16">
        <f t="shared" si="5"/>
        <v>3.2530739133216887E-5</v>
      </c>
      <c r="Q16">
        <f>SUM($P$3:P16)</f>
        <v>3.4332040779286458E-5</v>
      </c>
      <c r="R16">
        <f t="shared" si="6"/>
        <v>0</v>
      </c>
      <c r="S16">
        <f t="shared" si="7"/>
        <v>0</v>
      </c>
      <c r="T16">
        <f>SUM($S$3:S16)</f>
        <v>0</v>
      </c>
      <c r="V16">
        <f t="shared" si="8"/>
        <v>0</v>
      </c>
      <c r="W16">
        <f>IF(M16&lt;0,SUM($V$3:V16),0)</f>
        <v>0</v>
      </c>
      <c r="Y16">
        <v>0</v>
      </c>
      <c r="Z16">
        <f t="shared" si="9"/>
        <v>0</v>
      </c>
      <c r="AA16">
        <f t="shared" si="10"/>
        <v>0</v>
      </c>
      <c r="AB16">
        <f>SUM($AA$3:AA16)</f>
        <v>0</v>
      </c>
    </row>
    <row r="17" spans="1:28" x14ac:dyDescent="0.3">
      <c r="A17" s="4" t="s">
        <v>16</v>
      </c>
      <c r="B17" s="4">
        <v>14</v>
      </c>
      <c r="C17" s="4">
        <v>14</v>
      </c>
      <c r="D17" s="5">
        <v>5.4</v>
      </c>
      <c r="E17" s="3">
        <f t="shared" si="11"/>
        <v>1.1388888888888891</v>
      </c>
      <c r="F17" s="3">
        <f t="shared" si="12"/>
        <v>4.1000000000000005</v>
      </c>
      <c r="H17" s="13">
        <f t="shared" si="1"/>
        <v>1.5</v>
      </c>
      <c r="I17">
        <f>'Panigale V4s 21 Data'!$B$8*'Panigale V4s 21 Data'!$B$5*'Panigale V4s 21 Data'!$B$7*0.5*(Calculations!$H17*Calculations!$H17)</f>
        <v>0.25271900974462502</v>
      </c>
      <c r="J17" s="3">
        <f>$E17*'Panigale V4s 21 Data'!$B$3</f>
        <v>307.50000000000006</v>
      </c>
      <c r="K17" s="27">
        <f>'Panigale V4s 21 Data'!$B$12</f>
        <v>52.974000000000004</v>
      </c>
      <c r="L17" s="3">
        <f t="shared" si="2"/>
        <v>360.72671900974467</v>
      </c>
      <c r="M17">
        <f t="shared" si="0"/>
        <v>541.09007851461706</v>
      </c>
      <c r="N17">
        <f t="shared" si="3"/>
        <v>1.5030279958739364E-4</v>
      </c>
      <c r="O17">
        <f t="shared" si="4"/>
        <v>541.09007851461706</v>
      </c>
      <c r="P17">
        <f t="shared" si="5"/>
        <v>1.5030279958739364E-4</v>
      </c>
      <c r="Q17">
        <f>SUM($P$3:P17)</f>
        <v>1.8463484036668009E-4</v>
      </c>
      <c r="R17">
        <f t="shared" si="6"/>
        <v>0</v>
      </c>
      <c r="S17">
        <f t="shared" si="7"/>
        <v>0</v>
      </c>
      <c r="T17">
        <f>SUM($S$3:S17)</f>
        <v>0</v>
      </c>
      <c r="V17">
        <f t="shared" si="8"/>
        <v>0</v>
      </c>
      <c r="W17">
        <f>IF(M17&lt;0,SUM($V$3:V17),0)</f>
        <v>0</v>
      </c>
      <c r="Y17">
        <v>0</v>
      </c>
      <c r="Z17">
        <f t="shared" si="9"/>
        <v>0</v>
      </c>
      <c r="AA17">
        <f t="shared" si="10"/>
        <v>0</v>
      </c>
      <c r="AB17">
        <f>SUM($AA$3:AA17)</f>
        <v>0</v>
      </c>
    </row>
    <row r="18" spans="1:28" x14ac:dyDescent="0.3">
      <c r="A18" s="4" t="s">
        <v>16</v>
      </c>
      <c r="B18" s="4">
        <v>15</v>
      </c>
      <c r="C18" s="4">
        <v>15</v>
      </c>
      <c r="D18" s="5">
        <v>9.9</v>
      </c>
      <c r="E18" s="3">
        <f t="shared" si="11"/>
        <v>1.0694444444444444</v>
      </c>
      <c r="F18" s="3">
        <f t="shared" si="12"/>
        <v>3.8499999999999996</v>
      </c>
      <c r="H18" s="13">
        <f t="shared" si="1"/>
        <v>2.75</v>
      </c>
      <c r="I18">
        <f>'Panigale V4s 21 Data'!$B$8*'Panigale V4s 21 Data'!$B$5*'Panigale V4s 21 Data'!$B$7*0.5*(Calculations!$H18*Calculations!$H18)</f>
        <v>0.84941667164165635</v>
      </c>
      <c r="J18" s="3">
        <f>$E18*'Panigale V4s 21 Data'!$B$3</f>
        <v>288.75</v>
      </c>
      <c r="K18" s="27">
        <f>'Panigale V4s 21 Data'!$B$12</f>
        <v>52.974000000000004</v>
      </c>
      <c r="L18" s="3">
        <f t="shared" si="2"/>
        <v>342.57341667164167</v>
      </c>
      <c r="M18">
        <f t="shared" si="0"/>
        <v>942.07689584701461</v>
      </c>
      <c r="N18">
        <f t="shared" si="3"/>
        <v>2.6168802662417074E-4</v>
      </c>
      <c r="O18">
        <f t="shared" si="4"/>
        <v>942.07689584701461</v>
      </c>
      <c r="P18">
        <f t="shared" si="5"/>
        <v>2.6168802662417074E-4</v>
      </c>
      <c r="Q18">
        <f>SUM($P$3:P18)</f>
        <v>4.4632286699085083E-4</v>
      </c>
      <c r="R18">
        <f t="shared" si="6"/>
        <v>0</v>
      </c>
      <c r="S18">
        <f t="shared" si="7"/>
        <v>0</v>
      </c>
      <c r="T18">
        <f>SUM($S$3:S18)</f>
        <v>0</v>
      </c>
      <c r="V18">
        <f t="shared" si="8"/>
        <v>0</v>
      </c>
      <c r="W18">
        <f>IF(M18&lt;0,SUM($V$3:V18),0)</f>
        <v>0</v>
      </c>
      <c r="Y18">
        <v>0</v>
      </c>
      <c r="Z18">
        <f t="shared" si="9"/>
        <v>0</v>
      </c>
      <c r="AA18">
        <f t="shared" si="10"/>
        <v>0</v>
      </c>
      <c r="AB18">
        <f>SUM($AA$3:AA18)</f>
        <v>0</v>
      </c>
    </row>
    <row r="19" spans="1:28" x14ac:dyDescent="0.3">
      <c r="A19" s="4" t="s">
        <v>16</v>
      </c>
      <c r="B19" s="4">
        <v>16</v>
      </c>
      <c r="C19" s="4">
        <v>16</v>
      </c>
      <c r="D19" s="5">
        <v>13.1</v>
      </c>
      <c r="E19" s="3">
        <f t="shared" si="11"/>
        <v>0.97222222222222199</v>
      </c>
      <c r="F19" s="3">
        <f t="shared" si="12"/>
        <v>3.4999999999999991</v>
      </c>
      <c r="H19" s="13">
        <f t="shared" si="1"/>
        <v>3.6388888888888888</v>
      </c>
      <c r="I19">
        <f>'Panigale V4s 21 Data'!$B$8*'Panigale V4s 21 Data'!$B$5*'Panigale V4s 21 Data'!$B$7*0.5*(Calculations!$H19*Calculations!$H19)</f>
        <v>1.4872808388983232</v>
      </c>
      <c r="J19" s="3">
        <f>$E19*'Panigale V4s 21 Data'!$B$3</f>
        <v>262.49999999999994</v>
      </c>
      <c r="K19" s="27">
        <f>'Panigale V4s 21 Data'!$B$12</f>
        <v>52.974000000000004</v>
      </c>
      <c r="L19" s="3">
        <f t="shared" si="2"/>
        <v>316.96128083889823</v>
      </c>
      <c r="M19">
        <f t="shared" si="0"/>
        <v>1153.3868830526574</v>
      </c>
      <c r="N19">
        <f t="shared" si="3"/>
        <v>3.2038524529240484E-4</v>
      </c>
      <c r="O19">
        <f t="shared" si="4"/>
        <v>1153.3868830526574</v>
      </c>
      <c r="P19">
        <f t="shared" si="5"/>
        <v>3.2038524529240484E-4</v>
      </c>
      <c r="Q19">
        <f>SUM($P$3:P19)</f>
        <v>7.6670811228325567E-4</v>
      </c>
      <c r="R19">
        <f t="shared" si="6"/>
        <v>0</v>
      </c>
      <c r="S19">
        <f t="shared" si="7"/>
        <v>0</v>
      </c>
      <c r="T19">
        <f>SUM($S$3:S19)</f>
        <v>0</v>
      </c>
      <c r="V19">
        <f t="shared" si="8"/>
        <v>0</v>
      </c>
      <c r="W19">
        <f>IF(M19&lt;0,SUM($V$3:V19),0)</f>
        <v>0</v>
      </c>
      <c r="Y19">
        <v>0</v>
      </c>
      <c r="Z19">
        <f t="shared" si="9"/>
        <v>0</v>
      </c>
      <c r="AA19">
        <f t="shared" si="10"/>
        <v>0</v>
      </c>
      <c r="AB19">
        <f>SUM($AA$3:AA19)</f>
        <v>0</v>
      </c>
    </row>
    <row r="20" spans="1:28" x14ac:dyDescent="0.3">
      <c r="A20" s="4" t="s">
        <v>16</v>
      </c>
      <c r="B20" s="4">
        <v>17</v>
      </c>
      <c r="C20" s="4">
        <v>17</v>
      </c>
      <c r="D20" s="5">
        <v>16.899999999999999</v>
      </c>
      <c r="E20" s="3">
        <f t="shared" si="11"/>
        <v>1.1944444444444444</v>
      </c>
      <c r="F20" s="3">
        <f t="shared" si="12"/>
        <v>4.3</v>
      </c>
      <c r="H20" s="13">
        <f t="shared" si="1"/>
        <v>4.6944444444444438</v>
      </c>
      <c r="I20">
        <f>'Panigale V4s 21 Data'!$B$8*'Panigale V4s 21 Data'!$B$5*'Panigale V4s 21 Data'!$B$7*0.5*(Calculations!$H20*Calculations!$H20)</f>
        <v>2.4752769675295725</v>
      </c>
      <c r="J20" s="3">
        <f>$E20*'Panigale V4s 21 Data'!$B$3</f>
        <v>322.5</v>
      </c>
      <c r="K20" s="27">
        <f>'Panigale V4s 21 Data'!$B$12</f>
        <v>52.974000000000004</v>
      </c>
      <c r="L20" s="3">
        <f t="shared" si="2"/>
        <v>377.94927696752956</v>
      </c>
      <c r="M20">
        <f t="shared" si="0"/>
        <v>1774.2618835420135</v>
      </c>
      <c r="N20">
        <f t="shared" si="3"/>
        <v>4.928505232061148E-4</v>
      </c>
      <c r="O20">
        <f t="shared" si="4"/>
        <v>1774.2618835420135</v>
      </c>
      <c r="P20">
        <f t="shared" si="5"/>
        <v>4.928505232061148E-4</v>
      </c>
      <c r="Q20">
        <f>SUM($P$3:P20)</f>
        <v>1.2595586354893704E-3</v>
      </c>
      <c r="R20">
        <f t="shared" si="6"/>
        <v>0</v>
      </c>
      <c r="S20">
        <f t="shared" si="7"/>
        <v>0</v>
      </c>
      <c r="T20">
        <f>SUM($S$3:S20)</f>
        <v>0</v>
      </c>
      <c r="V20">
        <f t="shared" si="8"/>
        <v>0</v>
      </c>
      <c r="W20">
        <f>IF(M20&lt;0,SUM($V$3:V20),0)</f>
        <v>0</v>
      </c>
      <c r="Y20">
        <v>0</v>
      </c>
      <c r="Z20">
        <f t="shared" si="9"/>
        <v>0</v>
      </c>
      <c r="AA20">
        <f t="shared" si="10"/>
        <v>0</v>
      </c>
      <c r="AB20">
        <f>SUM($AA$3:AA20)</f>
        <v>0</v>
      </c>
    </row>
    <row r="21" spans="1:28" x14ac:dyDescent="0.3">
      <c r="A21" s="4" t="s">
        <v>16</v>
      </c>
      <c r="B21" s="4">
        <v>18</v>
      </c>
      <c r="C21" s="4">
        <v>18</v>
      </c>
      <c r="D21" s="5">
        <v>21.7</v>
      </c>
      <c r="E21" s="3">
        <f t="shared" si="11"/>
        <v>1.2638888888888891</v>
      </c>
      <c r="F21" s="3">
        <f t="shared" si="12"/>
        <v>4.5500000000000007</v>
      </c>
      <c r="H21" s="13">
        <f t="shared" si="1"/>
        <v>6.0277777777777777</v>
      </c>
      <c r="I21">
        <f>'Panigale V4s 21 Data'!$B$8*'Panigale V4s 21 Data'!$B$5*'Panigale V4s 21 Data'!$B$7*0.5*(Calculations!$H21*Calculations!$H21)</f>
        <v>4.0810306755365726</v>
      </c>
      <c r="J21" s="3">
        <f>$E21*'Panigale V4s 21 Data'!$B$3</f>
        <v>341.25000000000006</v>
      </c>
      <c r="K21" s="27">
        <f>'Panigale V4s 21 Data'!$B$12</f>
        <v>52.974000000000004</v>
      </c>
      <c r="L21" s="3">
        <f t="shared" si="2"/>
        <v>398.30503067553661</v>
      </c>
      <c r="M21">
        <f t="shared" si="0"/>
        <v>2400.8942126830957</v>
      </c>
      <c r="N21">
        <f t="shared" si="3"/>
        <v>6.6691505907863773E-4</v>
      </c>
      <c r="O21">
        <f t="shared" si="4"/>
        <v>2400.8942126830957</v>
      </c>
      <c r="P21">
        <f t="shared" si="5"/>
        <v>6.6691505907863773E-4</v>
      </c>
      <c r="Q21">
        <f>SUM($P$3:P21)</f>
        <v>1.9264736945680081E-3</v>
      </c>
      <c r="R21">
        <f t="shared" si="6"/>
        <v>0</v>
      </c>
      <c r="S21">
        <f t="shared" si="7"/>
        <v>0</v>
      </c>
      <c r="T21">
        <f>SUM($S$3:S21)</f>
        <v>0</v>
      </c>
      <c r="V21">
        <f t="shared" si="8"/>
        <v>0</v>
      </c>
      <c r="W21">
        <f>IF(M21&lt;0,SUM($V$3:V21),0)</f>
        <v>0</v>
      </c>
      <c r="Y21">
        <v>0</v>
      </c>
      <c r="Z21">
        <f t="shared" si="9"/>
        <v>0</v>
      </c>
      <c r="AA21">
        <f t="shared" si="10"/>
        <v>0</v>
      </c>
      <c r="AB21">
        <f>SUM($AA$3:AA21)</f>
        <v>0</v>
      </c>
    </row>
    <row r="22" spans="1:28" x14ac:dyDescent="0.3">
      <c r="A22" s="4" t="s">
        <v>16</v>
      </c>
      <c r="B22" s="4">
        <v>19</v>
      </c>
      <c r="C22" s="4">
        <v>19</v>
      </c>
      <c r="D22" s="5">
        <v>26</v>
      </c>
      <c r="E22" s="3">
        <f t="shared" si="11"/>
        <v>0.80555555555555558</v>
      </c>
      <c r="F22" s="3">
        <f t="shared" si="12"/>
        <v>2.9000000000000004</v>
      </c>
      <c r="H22" s="13">
        <f t="shared" si="1"/>
        <v>7.2222222222222223</v>
      </c>
      <c r="I22">
        <f>'Panigale V4s 21 Data'!$B$8*'Panigale V4s 21 Data'!$B$5*'Panigale V4s 21 Data'!$B$7*0.5*(Calculations!$H22*Calculations!$H22)</f>
        <v>5.8586437101291668</v>
      </c>
      <c r="J22" s="3">
        <f>$E22*'Panigale V4s 21 Data'!$B$3</f>
        <v>217.5</v>
      </c>
      <c r="K22" s="27">
        <f>'Panigale V4s 21 Data'!$B$12</f>
        <v>52.974000000000004</v>
      </c>
      <c r="L22" s="3">
        <f t="shared" si="2"/>
        <v>276.33264371012916</v>
      </c>
      <c r="M22">
        <f t="shared" si="0"/>
        <v>1995.7357601287106</v>
      </c>
      <c r="N22">
        <f t="shared" si="3"/>
        <v>5.5437104448019742E-4</v>
      </c>
      <c r="O22">
        <f t="shared" si="4"/>
        <v>1995.7357601287106</v>
      </c>
      <c r="P22">
        <f t="shared" si="5"/>
        <v>5.5437104448019742E-4</v>
      </c>
      <c r="Q22">
        <f>SUM($P$3:P22)</f>
        <v>2.4808447390482057E-3</v>
      </c>
      <c r="R22">
        <f t="shared" si="6"/>
        <v>0</v>
      </c>
      <c r="S22">
        <f t="shared" si="7"/>
        <v>0</v>
      </c>
      <c r="T22">
        <f>SUM($S$3:S22)</f>
        <v>0</v>
      </c>
      <c r="V22">
        <f t="shared" si="8"/>
        <v>0</v>
      </c>
      <c r="W22">
        <f>IF(M22&lt;0,SUM($V$3:V22),0)</f>
        <v>0</v>
      </c>
      <c r="Y22">
        <v>0</v>
      </c>
      <c r="Z22">
        <f t="shared" si="9"/>
        <v>0</v>
      </c>
      <c r="AA22">
        <f t="shared" si="10"/>
        <v>0</v>
      </c>
      <c r="AB22">
        <f>SUM($AA$3:AA22)</f>
        <v>0</v>
      </c>
    </row>
    <row r="23" spans="1:28" x14ac:dyDescent="0.3">
      <c r="A23" s="4" t="s">
        <v>16</v>
      </c>
      <c r="B23" s="4">
        <v>20</v>
      </c>
      <c r="C23" s="4">
        <v>20</v>
      </c>
      <c r="D23" s="5">
        <v>27.5</v>
      </c>
      <c r="E23" s="3">
        <f t="shared" si="11"/>
        <v>0.29166666666666685</v>
      </c>
      <c r="F23" s="3">
        <f t="shared" si="12"/>
        <v>1.0500000000000007</v>
      </c>
      <c r="H23" s="13">
        <f t="shared" si="1"/>
        <v>7.6388888888888884</v>
      </c>
      <c r="I23">
        <f>'Panigale V4s 21 Data'!$B$8*'Panigale V4s 21 Data'!$B$5*'Panigale V4s 21 Data'!$B$7*0.5*(Calculations!$H23*Calculations!$H23)</f>
        <v>6.5541409848893224</v>
      </c>
      <c r="J23" s="3">
        <f>$E23*'Panigale V4s 21 Data'!$B$3</f>
        <v>78.750000000000057</v>
      </c>
      <c r="K23" s="27">
        <f>'Panigale V4s 21 Data'!$B$12</f>
        <v>52.974000000000004</v>
      </c>
      <c r="L23" s="3">
        <f t="shared" si="2"/>
        <v>138.27814098488938</v>
      </c>
      <c r="M23">
        <f t="shared" si="0"/>
        <v>1056.2913547456826</v>
      </c>
      <c r="N23">
        <f t="shared" si="3"/>
        <v>2.9341426520713407E-4</v>
      </c>
      <c r="O23">
        <f t="shared" si="4"/>
        <v>1056.2913547456826</v>
      </c>
      <c r="P23">
        <f t="shared" si="5"/>
        <v>2.9341426520713407E-4</v>
      </c>
      <c r="Q23">
        <f>SUM($P$3:P23)</f>
        <v>2.7742590042553398E-3</v>
      </c>
      <c r="R23">
        <f t="shared" si="6"/>
        <v>0</v>
      </c>
      <c r="S23">
        <f t="shared" si="7"/>
        <v>0</v>
      </c>
      <c r="T23">
        <f>SUM($S$3:S23)</f>
        <v>0</v>
      </c>
      <c r="V23">
        <f t="shared" si="8"/>
        <v>0</v>
      </c>
      <c r="W23">
        <f>IF(M23&lt;0,SUM($V$3:V23),0)</f>
        <v>0</v>
      </c>
      <c r="Y23">
        <v>0</v>
      </c>
      <c r="Z23">
        <f t="shared" si="9"/>
        <v>0</v>
      </c>
      <c r="AA23">
        <f t="shared" si="10"/>
        <v>0</v>
      </c>
      <c r="AB23">
        <f>SUM($AA$3:AA23)</f>
        <v>0</v>
      </c>
    </row>
    <row r="24" spans="1:28" x14ac:dyDescent="0.3">
      <c r="A24" s="4" t="s">
        <v>16</v>
      </c>
      <c r="B24" s="4">
        <v>21</v>
      </c>
      <c r="C24" s="4">
        <v>21</v>
      </c>
      <c r="D24" s="5">
        <v>28.1</v>
      </c>
      <c r="E24" s="3">
        <f t="shared" si="11"/>
        <v>0.1111111111111112</v>
      </c>
      <c r="F24" s="3">
        <f t="shared" si="12"/>
        <v>0.40000000000000036</v>
      </c>
      <c r="H24" s="13">
        <f t="shared" si="1"/>
        <v>7.8055555555555554</v>
      </c>
      <c r="I24">
        <f>'Panigale V4s 21 Data'!$B$8*'Panigale V4s 21 Data'!$B$5*'Panigale V4s 21 Data'!$B$7*0.5*(Calculations!$H24*Calculations!$H24)</f>
        <v>6.8432598520045733</v>
      </c>
      <c r="J24" s="3">
        <f>$E24*'Panigale V4s 21 Data'!$B$3</f>
        <v>30.000000000000025</v>
      </c>
      <c r="K24" s="27">
        <f>'Panigale V4s 21 Data'!$B$12</f>
        <v>52.974000000000004</v>
      </c>
      <c r="L24" s="3">
        <f t="shared" si="2"/>
        <v>89.817259852004611</v>
      </c>
      <c r="M24">
        <f t="shared" si="0"/>
        <v>701.07361162259156</v>
      </c>
      <c r="N24">
        <f t="shared" si="3"/>
        <v>1.9474266989516432E-4</v>
      </c>
      <c r="O24">
        <f t="shared" si="4"/>
        <v>701.07361162259156</v>
      </c>
      <c r="P24">
        <f t="shared" si="5"/>
        <v>1.9474266989516432E-4</v>
      </c>
      <c r="Q24">
        <f>SUM($P$3:P24)</f>
        <v>2.9690016741505043E-3</v>
      </c>
      <c r="R24">
        <f t="shared" si="6"/>
        <v>0</v>
      </c>
      <c r="S24">
        <f t="shared" si="7"/>
        <v>0</v>
      </c>
      <c r="T24">
        <f>SUM($S$3:S24)</f>
        <v>0</v>
      </c>
      <c r="V24">
        <f t="shared" si="8"/>
        <v>0</v>
      </c>
      <c r="W24">
        <f>IF(M24&lt;0,SUM($V$3:V24),0)</f>
        <v>0</v>
      </c>
      <c r="Y24">
        <v>0</v>
      </c>
      <c r="Z24">
        <f t="shared" si="9"/>
        <v>0</v>
      </c>
      <c r="AA24">
        <f t="shared" si="10"/>
        <v>0</v>
      </c>
      <c r="AB24">
        <f>SUM($AA$3:AA24)</f>
        <v>0</v>
      </c>
    </row>
    <row r="25" spans="1:28" x14ac:dyDescent="0.3">
      <c r="A25" s="4" t="s">
        <v>16</v>
      </c>
      <c r="B25" s="4">
        <v>22</v>
      </c>
      <c r="C25" s="4">
        <v>22</v>
      </c>
      <c r="D25" s="5">
        <v>28.3</v>
      </c>
      <c r="E25" s="3">
        <f t="shared" si="11"/>
        <v>9.7222222222222127E-2</v>
      </c>
      <c r="F25" s="3">
        <f t="shared" si="12"/>
        <v>0.34999999999999964</v>
      </c>
      <c r="H25" s="13">
        <f t="shared" si="1"/>
        <v>7.8611111111111107</v>
      </c>
      <c r="I25">
        <f>'Panigale V4s 21 Data'!$B$8*'Panigale V4s 21 Data'!$B$5*'Panigale V4s 21 Data'!$B$7*0.5*(Calculations!$H25*Calculations!$H25)</f>
        <v>6.9410194689428231</v>
      </c>
      <c r="J25" s="3">
        <f>$E25*'Panigale V4s 21 Data'!$B$3</f>
        <v>26.249999999999975</v>
      </c>
      <c r="K25" s="27">
        <f>'Panigale V4s 21 Data'!$B$12</f>
        <v>52.974000000000004</v>
      </c>
      <c r="L25" s="3">
        <f t="shared" si="2"/>
        <v>86.165019468942802</v>
      </c>
      <c r="M25">
        <f t="shared" si="0"/>
        <v>677.35279193641145</v>
      </c>
      <c r="N25">
        <f t="shared" si="3"/>
        <v>1.8815355331566982E-4</v>
      </c>
      <c r="O25">
        <f t="shared" si="4"/>
        <v>677.35279193641145</v>
      </c>
      <c r="P25">
        <f t="shared" si="5"/>
        <v>1.8815355331566982E-4</v>
      </c>
      <c r="Q25">
        <f>SUM($P$3:P25)</f>
        <v>3.157155227466174E-3</v>
      </c>
      <c r="R25">
        <f t="shared" si="6"/>
        <v>0</v>
      </c>
      <c r="S25">
        <f t="shared" si="7"/>
        <v>0</v>
      </c>
      <c r="T25">
        <f>SUM($S$3:S25)</f>
        <v>0</v>
      </c>
      <c r="V25">
        <f t="shared" si="8"/>
        <v>0</v>
      </c>
      <c r="W25">
        <f>IF(M25&lt;0,SUM($V$3:V25),0)</f>
        <v>0</v>
      </c>
      <c r="Y25">
        <v>0</v>
      </c>
      <c r="Z25">
        <f t="shared" si="9"/>
        <v>0</v>
      </c>
      <c r="AA25">
        <f t="shared" si="10"/>
        <v>0</v>
      </c>
      <c r="AB25">
        <f>SUM($AA$3:AA25)</f>
        <v>0</v>
      </c>
    </row>
    <row r="26" spans="1:28" x14ac:dyDescent="0.3">
      <c r="A26" s="4" t="s">
        <v>16</v>
      </c>
      <c r="B26" s="4">
        <v>23</v>
      </c>
      <c r="C26" s="4">
        <v>23</v>
      </c>
      <c r="D26" s="5">
        <v>28.8</v>
      </c>
      <c r="E26" s="3">
        <f t="shared" si="11"/>
        <v>0.1111111111111112</v>
      </c>
      <c r="F26" s="3">
        <f t="shared" si="12"/>
        <v>0.40000000000000036</v>
      </c>
      <c r="H26" s="13">
        <f t="shared" si="1"/>
        <v>8</v>
      </c>
      <c r="I26">
        <f>'Panigale V4s 21 Data'!$B$8*'Panigale V4s 21 Data'!$B$5*'Panigale V4s 21 Data'!$B$7*0.5*(Calculations!$H26*Calculations!$H26)</f>
        <v>7.1884518327360007</v>
      </c>
      <c r="J26" s="3">
        <f>$E26*'Panigale V4s 21 Data'!$B$3</f>
        <v>30.000000000000025</v>
      </c>
      <c r="K26" s="27">
        <f>'Panigale V4s 21 Data'!$B$12</f>
        <v>52.974000000000004</v>
      </c>
      <c r="L26" s="3">
        <f t="shared" si="2"/>
        <v>90.162451832736025</v>
      </c>
      <c r="M26">
        <f t="shared" si="0"/>
        <v>721.2996146618882</v>
      </c>
      <c r="N26">
        <f t="shared" si="3"/>
        <v>2.0036100407274673E-4</v>
      </c>
      <c r="O26">
        <f t="shared" si="4"/>
        <v>721.2996146618882</v>
      </c>
      <c r="P26">
        <f t="shared" si="5"/>
        <v>2.0036100407274673E-4</v>
      </c>
      <c r="Q26">
        <f>SUM($P$3:P26)</f>
        <v>3.3575162315389205E-3</v>
      </c>
      <c r="R26">
        <f t="shared" si="6"/>
        <v>0</v>
      </c>
      <c r="S26">
        <f t="shared" si="7"/>
        <v>0</v>
      </c>
      <c r="T26">
        <f>SUM($S$3:S26)</f>
        <v>0</v>
      </c>
      <c r="V26">
        <f t="shared" si="8"/>
        <v>0</v>
      </c>
      <c r="W26">
        <f>IF(M26&lt;0,SUM($V$3:V26),0)</f>
        <v>0</v>
      </c>
      <c r="Y26">
        <v>0</v>
      </c>
      <c r="Z26">
        <f t="shared" si="9"/>
        <v>0</v>
      </c>
      <c r="AA26">
        <f t="shared" si="10"/>
        <v>0</v>
      </c>
      <c r="AB26">
        <f>SUM($AA$3:AA26)</f>
        <v>0</v>
      </c>
    </row>
    <row r="27" spans="1:28" x14ac:dyDescent="0.3">
      <c r="A27" s="4" t="s">
        <v>16</v>
      </c>
      <c r="B27" s="4">
        <v>24</v>
      </c>
      <c r="C27" s="4">
        <v>24</v>
      </c>
      <c r="D27" s="5">
        <v>29.1</v>
      </c>
      <c r="E27" s="3">
        <f t="shared" si="11"/>
        <v>0.27777777777777779</v>
      </c>
      <c r="F27" s="3">
        <f t="shared" si="12"/>
        <v>1</v>
      </c>
      <c r="H27" s="13">
        <f t="shared" si="1"/>
        <v>8.0833333333333339</v>
      </c>
      <c r="I27">
        <f>'Panigale V4s 21 Data'!$B$8*'Panigale V4s 21 Data'!$B$5*'Panigale V4s 21 Data'!$B$7*0.5*(Calculations!$H27*Calculations!$H27)</f>
        <v>7.3389912428616579</v>
      </c>
      <c r="J27" s="3">
        <f>$E27*'Panigale V4s 21 Data'!$B$3</f>
        <v>75</v>
      </c>
      <c r="K27" s="27">
        <f>'Panigale V4s 21 Data'!$B$12</f>
        <v>52.974000000000004</v>
      </c>
      <c r="L27" s="3">
        <f t="shared" si="2"/>
        <v>135.31299124286164</v>
      </c>
      <c r="M27">
        <f t="shared" si="0"/>
        <v>1093.7800125464651</v>
      </c>
      <c r="N27">
        <f t="shared" si="3"/>
        <v>3.0382778126290691E-4</v>
      </c>
      <c r="O27">
        <f t="shared" si="4"/>
        <v>1093.7800125464651</v>
      </c>
      <c r="P27">
        <f t="shared" si="5"/>
        <v>3.0382778126290691E-4</v>
      </c>
      <c r="Q27">
        <f>SUM($P$3:P27)</f>
        <v>3.6613440128018273E-3</v>
      </c>
      <c r="R27">
        <f t="shared" si="6"/>
        <v>0</v>
      </c>
      <c r="S27">
        <f t="shared" si="7"/>
        <v>0</v>
      </c>
      <c r="T27">
        <f>SUM($S$3:S27)</f>
        <v>0</v>
      </c>
      <c r="V27">
        <f t="shared" si="8"/>
        <v>0</v>
      </c>
      <c r="W27">
        <f>IF(M27&lt;0,SUM($V$3:V27),0)</f>
        <v>0</v>
      </c>
      <c r="Y27">
        <v>0</v>
      </c>
      <c r="Z27">
        <f t="shared" si="9"/>
        <v>0</v>
      </c>
      <c r="AA27">
        <f t="shared" si="10"/>
        <v>0</v>
      </c>
      <c r="AB27">
        <f>SUM($AA$3:AA27)</f>
        <v>0</v>
      </c>
    </row>
    <row r="28" spans="1:28" x14ac:dyDescent="0.3">
      <c r="A28" s="4" t="s">
        <v>16</v>
      </c>
      <c r="B28" s="4">
        <v>25</v>
      </c>
      <c r="C28" s="4">
        <v>25</v>
      </c>
      <c r="D28" s="5">
        <v>30.8</v>
      </c>
      <c r="E28" s="3">
        <f t="shared" si="11"/>
        <v>0.38888888888888851</v>
      </c>
      <c r="F28" s="3">
        <f t="shared" si="12"/>
        <v>1.3999999999999986</v>
      </c>
      <c r="H28" s="13">
        <f t="shared" si="1"/>
        <v>8.5555555555555554</v>
      </c>
      <c r="I28">
        <f>'Panigale V4s 21 Data'!$B$8*'Panigale V4s 21 Data'!$B$5*'Panigale V4s 21 Data'!$B$7*0.5*(Calculations!$H28*Calculations!$H28)</f>
        <v>8.2215144514451683</v>
      </c>
      <c r="J28" s="3">
        <f>$E28*'Panigale V4s 21 Data'!$B$3</f>
        <v>104.9999999999999</v>
      </c>
      <c r="K28" s="27">
        <f>'Panigale V4s 21 Data'!$B$12</f>
        <v>52.974000000000004</v>
      </c>
      <c r="L28" s="3">
        <f t="shared" si="2"/>
        <v>166.19551445144509</v>
      </c>
      <c r="M28">
        <f t="shared" si="0"/>
        <v>1421.8949569734746</v>
      </c>
      <c r="N28">
        <f t="shared" si="3"/>
        <v>3.9497082138152066E-4</v>
      </c>
      <c r="O28">
        <f t="shared" si="4"/>
        <v>1421.8949569734746</v>
      </c>
      <c r="P28">
        <f t="shared" si="5"/>
        <v>3.9497082138152066E-4</v>
      </c>
      <c r="Q28">
        <f>SUM($P$3:P28)</f>
        <v>4.0563148341833475E-3</v>
      </c>
      <c r="R28">
        <f t="shared" si="6"/>
        <v>0</v>
      </c>
      <c r="S28">
        <f t="shared" si="7"/>
        <v>0</v>
      </c>
      <c r="T28">
        <f>SUM($S$3:S28)</f>
        <v>0</v>
      </c>
      <c r="V28">
        <f t="shared" si="8"/>
        <v>0</v>
      </c>
      <c r="W28">
        <f>IF(M28&lt;0,SUM($V$3:V28),0)</f>
        <v>0</v>
      </c>
      <c r="Y28">
        <v>0</v>
      </c>
      <c r="Z28">
        <f t="shared" si="9"/>
        <v>0</v>
      </c>
      <c r="AA28">
        <f t="shared" si="10"/>
        <v>0</v>
      </c>
      <c r="AB28">
        <f>SUM($AA$3:AA28)</f>
        <v>0</v>
      </c>
    </row>
    <row r="29" spans="1:28" x14ac:dyDescent="0.3">
      <c r="A29" s="4" t="s">
        <v>16</v>
      </c>
      <c r="B29" s="4">
        <v>26</v>
      </c>
      <c r="C29" s="4">
        <v>26</v>
      </c>
      <c r="D29" s="5">
        <v>31.9</v>
      </c>
      <c r="E29" s="3">
        <f t="shared" si="11"/>
        <v>0.45833333333333343</v>
      </c>
      <c r="F29" s="3">
        <f t="shared" si="12"/>
        <v>1.6500000000000004</v>
      </c>
      <c r="H29" s="13">
        <f t="shared" si="1"/>
        <v>8.8611111111111107</v>
      </c>
      <c r="I29">
        <f>'Panigale V4s 21 Data'!$B$8*'Panigale V4s 21 Data'!$B$5*'Panigale V4s 21 Data'!$B$7*0.5*(Calculations!$H29*Calculations!$H29)</f>
        <v>8.8192521092670724</v>
      </c>
      <c r="J29" s="3">
        <f>$E29*'Panigale V4s 21 Data'!$B$3</f>
        <v>123.75000000000003</v>
      </c>
      <c r="K29" s="27">
        <f>'Panigale V4s 21 Data'!$B$12</f>
        <v>52.974000000000004</v>
      </c>
      <c r="L29" s="3">
        <f t="shared" si="2"/>
        <v>185.54325210926709</v>
      </c>
      <c r="M29">
        <f t="shared" si="0"/>
        <v>1644.1193728571166</v>
      </c>
      <c r="N29">
        <f t="shared" si="3"/>
        <v>4.5669982579364351E-4</v>
      </c>
      <c r="O29">
        <f t="shared" si="4"/>
        <v>1644.1193728571166</v>
      </c>
      <c r="P29">
        <f t="shared" si="5"/>
        <v>4.5669982579364351E-4</v>
      </c>
      <c r="Q29">
        <f>SUM($P$3:P29)</f>
        <v>4.5130146599769907E-3</v>
      </c>
      <c r="R29">
        <f t="shared" si="6"/>
        <v>0</v>
      </c>
      <c r="S29">
        <f t="shared" si="7"/>
        <v>0</v>
      </c>
      <c r="T29">
        <f>SUM($S$3:S29)</f>
        <v>0</v>
      </c>
      <c r="V29">
        <f t="shared" si="8"/>
        <v>0</v>
      </c>
      <c r="W29">
        <f>IF(M29&lt;0,SUM($V$3:V29),0)</f>
        <v>0</v>
      </c>
      <c r="Y29">
        <v>0</v>
      </c>
      <c r="Z29">
        <f t="shared" si="9"/>
        <v>0</v>
      </c>
      <c r="AA29">
        <f t="shared" si="10"/>
        <v>0</v>
      </c>
      <c r="AB29">
        <f>SUM($AA$3:AA29)</f>
        <v>0</v>
      </c>
    </row>
    <row r="30" spans="1:28" x14ac:dyDescent="0.3">
      <c r="A30" s="4" t="s">
        <v>16</v>
      </c>
      <c r="B30" s="4">
        <v>27</v>
      </c>
      <c r="C30" s="4">
        <v>27</v>
      </c>
      <c r="D30" s="5">
        <v>34.1</v>
      </c>
      <c r="E30" s="3">
        <f t="shared" si="11"/>
        <v>0.65277777777777812</v>
      </c>
      <c r="F30" s="3">
        <f t="shared" si="12"/>
        <v>2.3500000000000014</v>
      </c>
      <c r="H30" s="13">
        <f t="shared" si="1"/>
        <v>9.4722222222222232</v>
      </c>
      <c r="I30">
        <f>'Panigale V4s 21 Data'!$B$8*'Panigale V4s 21 Data'!$B$5*'Panigale V4s 21 Data'!$B$7*0.5*(Calculations!$H30*Calculations!$H30)</f>
        <v>10.077647178365826</v>
      </c>
      <c r="J30" s="3">
        <f>$E30*'Panigale V4s 21 Data'!$B$3</f>
        <v>176.25000000000009</v>
      </c>
      <c r="K30" s="27">
        <f>'Panigale V4s 21 Data'!$B$12</f>
        <v>52.974000000000004</v>
      </c>
      <c r="L30" s="3">
        <f t="shared" si="2"/>
        <v>239.3016471783659</v>
      </c>
      <c r="M30">
        <f t="shared" si="0"/>
        <v>2266.7183802172995</v>
      </c>
      <c r="N30">
        <f t="shared" si="3"/>
        <v>6.2964399450480537E-4</v>
      </c>
      <c r="O30">
        <f t="shared" si="4"/>
        <v>2266.7183802172995</v>
      </c>
      <c r="P30">
        <f t="shared" si="5"/>
        <v>6.2964399450480537E-4</v>
      </c>
      <c r="Q30">
        <f>SUM($P$3:P30)</f>
        <v>5.1426586544817965E-3</v>
      </c>
      <c r="R30">
        <f t="shared" si="6"/>
        <v>0</v>
      </c>
      <c r="S30">
        <f t="shared" si="7"/>
        <v>0</v>
      </c>
      <c r="T30">
        <f>SUM($S$3:S30)</f>
        <v>0</v>
      </c>
      <c r="V30">
        <f t="shared" si="8"/>
        <v>0</v>
      </c>
      <c r="W30">
        <f>IF(M30&lt;0,SUM($V$3:V30),0)</f>
        <v>0</v>
      </c>
      <c r="Y30">
        <v>0</v>
      </c>
      <c r="Z30">
        <f t="shared" si="9"/>
        <v>0</v>
      </c>
      <c r="AA30">
        <f t="shared" si="10"/>
        <v>0</v>
      </c>
      <c r="AB30">
        <f>SUM($AA$3:AA30)</f>
        <v>0</v>
      </c>
    </row>
    <row r="31" spans="1:28" x14ac:dyDescent="0.3">
      <c r="A31" s="4" t="s">
        <v>16</v>
      </c>
      <c r="B31" s="4">
        <v>28</v>
      </c>
      <c r="C31" s="4">
        <v>28</v>
      </c>
      <c r="D31" s="5">
        <v>36.6</v>
      </c>
      <c r="E31" s="3">
        <f t="shared" si="11"/>
        <v>0.69444444444444442</v>
      </c>
      <c r="F31" s="3">
        <f t="shared" si="12"/>
        <v>2.5</v>
      </c>
      <c r="H31" s="13">
        <f t="shared" si="1"/>
        <v>10.166666666666666</v>
      </c>
      <c r="I31">
        <f>'Panigale V4s 21 Data'!$B$8*'Panigale V4s 21 Data'!$B$5*'Panigale V4s 21 Data'!$B$7*0.5*(Calculations!$H31*Calculations!$H31)</f>
        <v>11.609474509379625</v>
      </c>
      <c r="J31" s="3">
        <f>$E31*'Panigale V4s 21 Data'!$B$3</f>
        <v>187.5</v>
      </c>
      <c r="K31" s="27">
        <f>'Panigale V4s 21 Data'!$B$12</f>
        <v>52.974000000000004</v>
      </c>
      <c r="L31" s="3">
        <f t="shared" si="2"/>
        <v>252.08347450937964</v>
      </c>
      <c r="M31">
        <f t="shared" si="0"/>
        <v>2562.8486575120264</v>
      </c>
      <c r="N31">
        <f t="shared" si="3"/>
        <v>7.1190240486445179E-4</v>
      </c>
      <c r="O31">
        <f t="shared" si="4"/>
        <v>2562.8486575120264</v>
      </c>
      <c r="P31">
        <f t="shared" si="5"/>
        <v>7.1190240486445179E-4</v>
      </c>
      <c r="Q31">
        <f>SUM($P$3:P31)</f>
        <v>5.8545610593462478E-3</v>
      </c>
      <c r="R31">
        <f t="shared" si="6"/>
        <v>0</v>
      </c>
      <c r="S31">
        <f t="shared" si="7"/>
        <v>0</v>
      </c>
      <c r="T31">
        <f>SUM($S$3:S31)</f>
        <v>0</v>
      </c>
      <c r="V31">
        <f t="shared" si="8"/>
        <v>0</v>
      </c>
      <c r="W31">
        <f>IF(M31&lt;0,SUM($V$3:V31),0)</f>
        <v>0</v>
      </c>
      <c r="Y31">
        <v>0</v>
      </c>
      <c r="Z31">
        <f t="shared" si="9"/>
        <v>0</v>
      </c>
      <c r="AA31">
        <f t="shared" si="10"/>
        <v>0</v>
      </c>
      <c r="AB31">
        <f>SUM($AA$3:AA31)</f>
        <v>0</v>
      </c>
    </row>
    <row r="32" spans="1:28" x14ac:dyDescent="0.3">
      <c r="A32" s="4" t="s">
        <v>16</v>
      </c>
      <c r="B32" s="4">
        <v>29</v>
      </c>
      <c r="C32" s="4">
        <v>29</v>
      </c>
      <c r="D32" s="5">
        <v>39.1</v>
      </c>
      <c r="E32" s="3">
        <f t="shared" si="11"/>
        <v>0.65277777777777712</v>
      </c>
      <c r="F32" s="3">
        <f t="shared" si="12"/>
        <v>2.3499999999999979</v>
      </c>
      <c r="H32" s="13">
        <f t="shared" si="1"/>
        <v>10.861111111111111</v>
      </c>
      <c r="I32">
        <f>'Panigale V4s 21 Data'!$B$8*'Panigale V4s 21 Data'!$B$5*'Panigale V4s 21 Data'!$B$7*0.5*(Calculations!$H32*Calculations!$H32)</f>
        <v>13.249634749234573</v>
      </c>
      <c r="J32" s="3">
        <f>$E32*'Panigale V4s 21 Data'!$B$3</f>
        <v>176.24999999999983</v>
      </c>
      <c r="K32" s="27">
        <f>'Panigale V4s 21 Data'!$B$12</f>
        <v>52.974000000000004</v>
      </c>
      <c r="L32" s="3">
        <f t="shared" si="2"/>
        <v>242.47363474923441</v>
      </c>
      <c r="M32">
        <f t="shared" si="0"/>
        <v>2633.533088526407</v>
      </c>
      <c r="N32">
        <f t="shared" si="3"/>
        <v>7.3153696903511308E-4</v>
      </c>
      <c r="O32">
        <f t="shared" si="4"/>
        <v>2633.533088526407</v>
      </c>
      <c r="P32">
        <f t="shared" si="5"/>
        <v>7.3153696903511308E-4</v>
      </c>
      <c r="Q32">
        <f>SUM($P$3:P32)</f>
        <v>6.5860980283813609E-3</v>
      </c>
      <c r="R32">
        <f t="shared" si="6"/>
        <v>0</v>
      </c>
      <c r="S32">
        <f t="shared" si="7"/>
        <v>0</v>
      </c>
      <c r="T32">
        <f>SUM($S$3:S32)</f>
        <v>0</v>
      </c>
      <c r="V32">
        <f t="shared" si="8"/>
        <v>0</v>
      </c>
      <c r="W32">
        <f>IF(M32&lt;0,SUM($V$3:V32),0)</f>
        <v>0</v>
      </c>
      <c r="Y32">
        <v>0</v>
      </c>
      <c r="Z32">
        <f t="shared" si="9"/>
        <v>0</v>
      </c>
      <c r="AA32">
        <f t="shared" si="10"/>
        <v>0</v>
      </c>
      <c r="AB32">
        <f>SUM($AA$3:AA32)</f>
        <v>0</v>
      </c>
    </row>
    <row r="33" spans="1:28" x14ac:dyDescent="0.3">
      <c r="A33" s="4" t="s">
        <v>16</v>
      </c>
      <c r="B33" s="4">
        <v>30</v>
      </c>
      <c r="C33" s="4">
        <v>30</v>
      </c>
      <c r="D33" s="5">
        <v>41.3</v>
      </c>
      <c r="E33" s="3">
        <f t="shared" si="11"/>
        <v>0.47222222222222199</v>
      </c>
      <c r="F33" s="3">
        <f t="shared" si="12"/>
        <v>1.6999999999999993</v>
      </c>
      <c r="H33" s="13">
        <f t="shared" si="1"/>
        <v>11.472222222222221</v>
      </c>
      <c r="I33">
        <f>'Panigale V4s 21 Data'!$B$8*'Panigale V4s 21 Data'!$B$5*'Panigale V4s 21 Data'!$B$7*0.5*(Calculations!$H33*Calculations!$H33)</f>
        <v>14.782588742500323</v>
      </c>
      <c r="J33" s="3">
        <f>$E33*'Panigale V4s 21 Data'!$B$3</f>
        <v>127.49999999999994</v>
      </c>
      <c r="K33" s="27">
        <f>'Panigale V4s 21 Data'!$B$12</f>
        <v>52.974000000000004</v>
      </c>
      <c r="L33" s="3">
        <f t="shared" si="2"/>
        <v>195.25658874250024</v>
      </c>
      <c r="M33">
        <f t="shared" si="0"/>
        <v>2240.0269764070167</v>
      </c>
      <c r="N33">
        <f t="shared" si="3"/>
        <v>6.2222971566861581E-4</v>
      </c>
      <c r="O33">
        <f t="shared" si="4"/>
        <v>2240.0269764070167</v>
      </c>
      <c r="P33">
        <f t="shared" si="5"/>
        <v>6.2222971566861581E-4</v>
      </c>
      <c r="Q33">
        <f>SUM($P$3:P33)</f>
        <v>7.2083277440499766E-3</v>
      </c>
      <c r="R33">
        <f t="shared" si="6"/>
        <v>0</v>
      </c>
      <c r="S33">
        <f t="shared" si="7"/>
        <v>0</v>
      </c>
      <c r="T33">
        <f>SUM($S$3:S33)</f>
        <v>0</v>
      </c>
      <c r="V33">
        <f t="shared" si="8"/>
        <v>0</v>
      </c>
      <c r="W33">
        <f>IF(M33&lt;0,SUM($V$3:V33),0)</f>
        <v>0</v>
      </c>
      <c r="Y33">
        <v>0</v>
      </c>
      <c r="Z33">
        <f t="shared" si="9"/>
        <v>0</v>
      </c>
      <c r="AA33">
        <f t="shared" si="10"/>
        <v>0</v>
      </c>
      <c r="AB33">
        <f>SUM($AA$3:AA33)</f>
        <v>0</v>
      </c>
    </row>
    <row r="34" spans="1:28" x14ac:dyDescent="0.3">
      <c r="A34" s="4" t="s">
        <v>16</v>
      </c>
      <c r="B34" s="4">
        <v>31</v>
      </c>
      <c r="C34" s="4">
        <v>31</v>
      </c>
      <c r="D34" s="5">
        <v>42.5</v>
      </c>
      <c r="E34" s="3">
        <f t="shared" si="11"/>
        <v>0.27777777777777779</v>
      </c>
      <c r="F34" s="3">
        <f t="shared" si="12"/>
        <v>1</v>
      </c>
      <c r="H34" s="13">
        <f t="shared" si="1"/>
        <v>11.805555555555555</v>
      </c>
      <c r="I34">
        <f>'Panigale V4s 21 Data'!$B$8*'Panigale V4s 21 Data'!$B$5*'Panigale V4s 21 Data'!$B$7*0.5*(Calculations!$H34*Calculations!$H34)</f>
        <v>15.654105327545574</v>
      </c>
      <c r="J34" s="3">
        <f>$E34*'Panigale V4s 21 Data'!$B$3</f>
        <v>75</v>
      </c>
      <c r="K34" s="27">
        <f>'Panigale V4s 21 Data'!$B$12</f>
        <v>52.974000000000004</v>
      </c>
      <c r="L34" s="3">
        <f t="shared" si="2"/>
        <v>143.6281053275456</v>
      </c>
      <c r="M34">
        <f t="shared" si="0"/>
        <v>1695.6095767835243</v>
      </c>
      <c r="N34">
        <f t="shared" si="3"/>
        <v>4.7100266021764562E-4</v>
      </c>
      <c r="O34">
        <f t="shared" si="4"/>
        <v>1695.6095767835243</v>
      </c>
      <c r="P34">
        <f t="shared" si="5"/>
        <v>4.7100266021764562E-4</v>
      </c>
      <c r="Q34">
        <f>SUM($P$3:P34)</f>
        <v>7.6793304042676227E-3</v>
      </c>
      <c r="R34">
        <f t="shared" si="6"/>
        <v>0</v>
      </c>
      <c r="S34">
        <f t="shared" si="7"/>
        <v>0</v>
      </c>
      <c r="T34">
        <f>SUM($S$3:S34)</f>
        <v>0</v>
      </c>
      <c r="V34">
        <f t="shared" si="8"/>
        <v>0</v>
      </c>
      <c r="W34">
        <f>IF(M34&lt;0,SUM($V$3:V34),0)</f>
        <v>0</v>
      </c>
      <c r="Y34">
        <v>0</v>
      </c>
      <c r="Z34">
        <f t="shared" si="9"/>
        <v>0</v>
      </c>
      <c r="AA34">
        <f t="shared" si="10"/>
        <v>0</v>
      </c>
      <c r="AB34">
        <f>SUM($AA$3:AA34)</f>
        <v>0</v>
      </c>
    </row>
    <row r="35" spans="1:28" x14ac:dyDescent="0.3">
      <c r="A35" s="4" t="s">
        <v>16</v>
      </c>
      <c r="B35" s="4">
        <v>32</v>
      </c>
      <c r="C35" s="4">
        <v>32</v>
      </c>
      <c r="D35" s="5">
        <v>43.3</v>
      </c>
      <c r="E35" s="3">
        <f t="shared" si="11"/>
        <v>0.19444444444444425</v>
      </c>
      <c r="F35" s="3">
        <f t="shared" si="12"/>
        <v>0.69999999999999929</v>
      </c>
      <c r="H35" s="13">
        <f t="shared" si="1"/>
        <v>12.027777777777777</v>
      </c>
      <c r="I35">
        <f>'Panigale V4s 21 Data'!$B$8*'Panigale V4s 21 Data'!$B$5*'Panigale V4s 21 Data'!$B$7*0.5*(Calculations!$H35*Calculations!$H35)</f>
        <v>16.248982996574071</v>
      </c>
      <c r="J35" s="3">
        <f>$E35*'Panigale V4s 21 Data'!$B$3</f>
        <v>52.49999999999995</v>
      </c>
      <c r="K35" s="27">
        <f>'Panigale V4s 21 Data'!$B$12</f>
        <v>52.974000000000004</v>
      </c>
      <c r="L35" s="3">
        <f t="shared" si="2"/>
        <v>121.72298299657403</v>
      </c>
      <c r="M35">
        <f t="shared" si="0"/>
        <v>1464.0569899310153</v>
      </c>
      <c r="N35">
        <f t="shared" si="3"/>
        <v>4.0668249720305982E-4</v>
      </c>
      <c r="O35">
        <f t="shared" si="4"/>
        <v>1464.0569899310153</v>
      </c>
      <c r="P35">
        <f t="shared" si="5"/>
        <v>4.0668249720305982E-4</v>
      </c>
      <c r="Q35">
        <f>SUM($P$3:P35)</f>
        <v>8.0860129014706829E-3</v>
      </c>
      <c r="R35">
        <f t="shared" si="6"/>
        <v>0</v>
      </c>
      <c r="S35">
        <f t="shared" si="7"/>
        <v>0</v>
      </c>
      <c r="T35">
        <f>SUM($S$3:S35)</f>
        <v>0</v>
      </c>
      <c r="V35">
        <f t="shared" si="8"/>
        <v>0</v>
      </c>
      <c r="W35">
        <f>IF(M35&lt;0,SUM($V$3:V35),0)</f>
        <v>0</v>
      </c>
      <c r="Y35">
        <v>0</v>
      </c>
      <c r="Z35">
        <f t="shared" si="9"/>
        <v>0</v>
      </c>
      <c r="AA35">
        <f t="shared" si="10"/>
        <v>0</v>
      </c>
      <c r="AB35">
        <f>SUM($AA$3:AA35)</f>
        <v>0</v>
      </c>
    </row>
    <row r="36" spans="1:28" x14ac:dyDescent="0.3">
      <c r="A36" s="4" t="s">
        <v>16</v>
      </c>
      <c r="B36" s="4">
        <v>33</v>
      </c>
      <c r="C36" s="4">
        <v>33</v>
      </c>
      <c r="D36" s="5">
        <v>43.9</v>
      </c>
      <c r="E36" s="3">
        <f t="shared" si="11"/>
        <v>0.15277777777777798</v>
      </c>
      <c r="F36" s="3">
        <f t="shared" si="12"/>
        <v>0.55000000000000071</v>
      </c>
      <c r="H36" s="13">
        <f t="shared" si="1"/>
        <v>12.194444444444443</v>
      </c>
      <c r="I36">
        <f>'Panigale V4s 21 Data'!$B$8*'Panigale V4s 21 Data'!$B$5*'Panigale V4s 21 Data'!$B$7*0.5*(Calculations!$H36*Calculations!$H36)</f>
        <v>16.70242121981957</v>
      </c>
      <c r="J36" s="3">
        <f>$E36*'Panigale V4s 21 Data'!$B$3</f>
        <v>41.250000000000057</v>
      </c>
      <c r="K36" s="27">
        <f>'Panigale V4s 21 Data'!$B$12</f>
        <v>52.974000000000004</v>
      </c>
      <c r="L36" s="3">
        <f t="shared" si="2"/>
        <v>110.92642121981963</v>
      </c>
      <c r="M36">
        <f t="shared" si="0"/>
        <v>1352.6860809861337</v>
      </c>
      <c r="N36">
        <f t="shared" si="3"/>
        <v>3.7574613360725936E-4</v>
      </c>
      <c r="O36">
        <f t="shared" si="4"/>
        <v>1352.6860809861337</v>
      </c>
      <c r="P36">
        <f t="shared" si="5"/>
        <v>3.7574613360725936E-4</v>
      </c>
      <c r="Q36">
        <f>SUM($P$3:P36)</f>
        <v>8.4617590350779415E-3</v>
      </c>
      <c r="R36">
        <f t="shared" si="6"/>
        <v>0</v>
      </c>
      <c r="S36">
        <f t="shared" si="7"/>
        <v>0</v>
      </c>
      <c r="T36">
        <f>SUM($S$3:S36)</f>
        <v>0</v>
      </c>
      <c r="V36">
        <f t="shared" si="8"/>
        <v>0</v>
      </c>
      <c r="W36">
        <f>IF(M36&lt;0,SUM($V$3:V36),0)</f>
        <v>0</v>
      </c>
      <c r="Y36">
        <v>0</v>
      </c>
      <c r="Z36">
        <f t="shared" si="9"/>
        <v>0</v>
      </c>
      <c r="AA36">
        <f t="shared" si="10"/>
        <v>0</v>
      </c>
      <c r="AB36">
        <f>SUM($AA$3:AA36)</f>
        <v>0</v>
      </c>
    </row>
    <row r="37" spans="1:28" x14ac:dyDescent="0.3">
      <c r="A37" s="4" t="s">
        <v>16</v>
      </c>
      <c r="B37" s="4">
        <v>34</v>
      </c>
      <c r="C37" s="4">
        <v>34</v>
      </c>
      <c r="D37" s="5">
        <v>44.4</v>
      </c>
      <c r="E37" s="3">
        <f t="shared" si="11"/>
        <v>8.3333333333333523E-2</v>
      </c>
      <c r="F37" s="3">
        <f t="shared" si="12"/>
        <v>0.30000000000000071</v>
      </c>
      <c r="H37" s="13">
        <f t="shared" si="1"/>
        <v>12.333333333333332</v>
      </c>
      <c r="I37">
        <f>'Panigale V4s 21 Data'!$B$8*'Panigale V4s 21 Data'!$B$5*'Panigale V4s 21 Data'!$B$7*0.5*(Calculations!$H37*Calculations!$H37)</f>
        <v>17.085053053846497</v>
      </c>
      <c r="J37" s="3">
        <f>$E37*'Panigale V4s 21 Data'!$B$3</f>
        <v>22.50000000000005</v>
      </c>
      <c r="K37" s="27">
        <f>'Panigale V4s 21 Data'!$B$12</f>
        <v>52.974000000000004</v>
      </c>
      <c r="L37" s="3">
        <f t="shared" si="2"/>
        <v>92.559053053846554</v>
      </c>
      <c r="M37">
        <f t="shared" si="0"/>
        <v>1141.561654330774</v>
      </c>
      <c r="N37">
        <f t="shared" si="3"/>
        <v>3.171004595363261E-4</v>
      </c>
      <c r="O37">
        <f t="shared" si="4"/>
        <v>1141.561654330774</v>
      </c>
      <c r="P37">
        <f t="shared" si="5"/>
        <v>3.171004595363261E-4</v>
      </c>
      <c r="Q37">
        <f>SUM($P$3:P37)</f>
        <v>8.7788594946142679E-3</v>
      </c>
      <c r="R37">
        <f t="shared" si="6"/>
        <v>0</v>
      </c>
      <c r="S37">
        <f t="shared" si="7"/>
        <v>0</v>
      </c>
      <c r="T37">
        <f>SUM($S$3:S37)</f>
        <v>0</v>
      </c>
      <c r="V37">
        <f t="shared" si="8"/>
        <v>0</v>
      </c>
      <c r="W37">
        <f>IF(M37&lt;0,SUM($V$3:V37),0)</f>
        <v>0</v>
      </c>
      <c r="Y37">
        <v>0</v>
      </c>
      <c r="Z37">
        <f t="shared" si="9"/>
        <v>0</v>
      </c>
      <c r="AA37">
        <f t="shared" si="10"/>
        <v>0</v>
      </c>
      <c r="AB37">
        <f>SUM($AA$3:AA37)</f>
        <v>0</v>
      </c>
    </row>
    <row r="38" spans="1:28" x14ac:dyDescent="0.3">
      <c r="A38" s="4" t="s">
        <v>16</v>
      </c>
      <c r="B38" s="4">
        <v>35</v>
      </c>
      <c r="C38" s="4">
        <v>35</v>
      </c>
      <c r="D38" s="5">
        <v>44.5</v>
      </c>
      <c r="E38" s="3">
        <f t="shared" si="11"/>
        <v>-2.7777777777777186E-2</v>
      </c>
      <c r="F38" s="3">
        <f t="shared" si="12"/>
        <v>-9.9999999999997868E-2</v>
      </c>
      <c r="H38" s="13">
        <f t="shared" si="1"/>
        <v>12.361111111111111</v>
      </c>
      <c r="I38">
        <f>'Panigale V4s 21 Data'!$B$8*'Panigale V4s 21 Data'!$B$5*'Panigale V4s 21 Data'!$B$7*0.5*(Calculations!$H38*Calculations!$H38)</f>
        <v>17.162099418614325</v>
      </c>
      <c r="J38" s="3">
        <f>$E38*'Panigale V4s 21 Data'!$B$3</f>
        <v>-7.4999999999998401</v>
      </c>
      <c r="K38" s="27">
        <f>'Panigale V4s 21 Data'!$B$12</f>
        <v>52.974000000000004</v>
      </c>
      <c r="L38" s="3">
        <f t="shared" si="2"/>
        <v>62.636099418614492</v>
      </c>
      <c r="M38">
        <f t="shared" si="0"/>
        <v>774.25178448009581</v>
      </c>
      <c r="N38">
        <f t="shared" si="3"/>
        <v>2.1506994013335994E-4</v>
      </c>
      <c r="O38">
        <f t="shared" si="4"/>
        <v>774.25178448009581</v>
      </c>
      <c r="P38">
        <f t="shared" si="5"/>
        <v>2.1506994013335994E-4</v>
      </c>
      <c r="Q38">
        <f>SUM($P$3:P38)</f>
        <v>8.993929434747628E-3</v>
      </c>
      <c r="R38">
        <f t="shared" si="6"/>
        <v>0</v>
      </c>
      <c r="S38">
        <f t="shared" si="7"/>
        <v>0</v>
      </c>
      <c r="T38">
        <f>SUM($S$3:S38)</f>
        <v>0</v>
      </c>
      <c r="V38">
        <f t="shared" si="8"/>
        <v>0</v>
      </c>
      <c r="W38">
        <f>IF(M38&lt;0,SUM($V$3:V38),0)</f>
        <v>0</v>
      </c>
      <c r="Y38">
        <v>0</v>
      </c>
      <c r="Z38">
        <f t="shared" si="9"/>
        <v>0</v>
      </c>
      <c r="AA38">
        <f t="shared" si="10"/>
        <v>0</v>
      </c>
      <c r="AB38">
        <f>SUM($AA$3:AA38)</f>
        <v>0</v>
      </c>
    </row>
    <row r="39" spans="1:28" x14ac:dyDescent="0.3">
      <c r="A39" s="4" t="s">
        <v>16</v>
      </c>
      <c r="B39" s="4">
        <v>36</v>
      </c>
      <c r="C39" s="4">
        <v>36</v>
      </c>
      <c r="D39" s="5">
        <v>44.2</v>
      </c>
      <c r="E39" s="3">
        <f t="shared" si="11"/>
        <v>-0.24999999999999961</v>
      </c>
      <c r="F39" s="3">
        <f t="shared" si="12"/>
        <v>-0.89999999999999858</v>
      </c>
      <c r="H39" s="13">
        <f t="shared" si="1"/>
        <v>12.277777777777779</v>
      </c>
      <c r="I39">
        <f>'Panigale V4s 21 Data'!$B$8*'Panigale V4s 21 Data'!$B$5*'Panigale V4s 21 Data'!$B$7*0.5*(Calculations!$H39*Calculations!$H39)</f>
        <v>16.931480322273295</v>
      </c>
      <c r="J39" s="3">
        <f>$E39*'Panigale V4s 21 Data'!$B$3</f>
        <v>-67.499999999999901</v>
      </c>
      <c r="K39" s="27">
        <f>'Panigale V4s 21 Data'!$B$12</f>
        <v>52.974000000000004</v>
      </c>
      <c r="L39" s="3">
        <f t="shared" si="2"/>
        <v>2.405480322273398</v>
      </c>
      <c r="M39">
        <f t="shared" si="0"/>
        <v>29.533952845690056</v>
      </c>
      <c r="N39">
        <f t="shared" si="3"/>
        <v>8.2038757904694604E-6</v>
      </c>
      <c r="O39">
        <f t="shared" si="4"/>
        <v>29.533952845690056</v>
      </c>
      <c r="P39">
        <f t="shared" si="5"/>
        <v>8.2038757904694604E-6</v>
      </c>
      <c r="Q39">
        <f>SUM($P$3:P39)</f>
        <v>9.0021333105380977E-3</v>
      </c>
      <c r="R39">
        <f t="shared" si="6"/>
        <v>0</v>
      </c>
      <c r="S39">
        <f t="shared" si="7"/>
        <v>0</v>
      </c>
      <c r="T39">
        <f>SUM($S$3:S39)</f>
        <v>0</v>
      </c>
      <c r="V39">
        <f t="shared" si="8"/>
        <v>0</v>
      </c>
      <c r="W39">
        <f>IF(M39&lt;0,SUM($V$3:V39),0)</f>
        <v>0</v>
      </c>
      <c r="Y39">
        <v>0</v>
      </c>
      <c r="Z39">
        <f t="shared" si="9"/>
        <v>0</v>
      </c>
      <c r="AA39">
        <f t="shared" si="10"/>
        <v>0</v>
      </c>
      <c r="AB39">
        <f>SUM($AA$3:AA39)</f>
        <v>0</v>
      </c>
    </row>
    <row r="40" spans="1:28" x14ac:dyDescent="0.3">
      <c r="A40" s="4" t="s">
        <v>16</v>
      </c>
      <c r="B40" s="4">
        <v>37</v>
      </c>
      <c r="C40" s="4">
        <v>37</v>
      </c>
      <c r="D40" s="5">
        <v>42.7</v>
      </c>
      <c r="E40" s="3">
        <f t="shared" si="11"/>
        <v>-0.59722222222222276</v>
      </c>
      <c r="F40" s="3">
        <f t="shared" si="12"/>
        <v>-2.1500000000000021</v>
      </c>
      <c r="H40" s="13">
        <f t="shared" si="1"/>
        <v>11.861111111111112</v>
      </c>
      <c r="I40">
        <f>'Panigale V4s 21 Data'!$B$8*'Panigale V4s 21 Data'!$B$5*'Panigale V4s 21 Data'!$B$7*0.5*(Calculations!$H40*Calculations!$H40)</f>
        <v>15.801784748877829</v>
      </c>
      <c r="J40" s="3">
        <f>$E40*'Panigale V4s 21 Data'!$B$3</f>
        <v>-161.25000000000014</v>
      </c>
      <c r="K40" s="27">
        <f>'Panigale V4s 21 Data'!$B$12</f>
        <v>52.974000000000004</v>
      </c>
      <c r="L40" s="3">
        <f t="shared" si="2"/>
        <v>-92.474215251122317</v>
      </c>
      <c r="M40">
        <f t="shared" si="0"/>
        <v>-1096.8469420063675</v>
      </c>
      <c r="N40">
        <f t="shared" si="3"/>
        <v>-3.0467970611287989E-4</v>
      </c>
      <c r="O40">
        <f t="shared" si="4"/>
        <v>0</v>
      </c>
      <c r="P40">
        <f t="shared" si="5"/>
        <v>0</v>
      </c>
      <c r="Q40">
        <f>SUM($P$3:P40)</f>
        <v>9.0021333105380977E-3</v>
      </c>
      <c r="R40">
        <f t="shared" si="6"/>
        <v>1096.8469420063675</v>
      </c>
      <c r="S40">
        <f t="shared" si="7"/>
        <v>3.0467970611287989E-4</v>
      </c>
      <c r="T40">
        <f>SUM($S$3:S40)</f>
        <v>3.0467970611287989E-4</v>
      </c>
      <c r="V40">
        <f t="shared" si="8"/>
        <v>862.88400504169931</v>
      </c>
      <c r="W40">
        <f>IF(M40&lt;0,SUM($V$3:V40),0)</f>
        <v>862.88400504169931</v>
      </c>
      <c r="Y40">
        <v>0</v>
      </c>
      <c r="Z40">
        <f t="shared" si="9"/>
        <v>0</v>
      </c>
      <c r="AA40">
        <f t="shared" si="10"/>
        <v>0</v>
      </c>
      <c r="AB40">
        <f>SUM($AA$3:AA40)</f>
        <v>0</v>
      </c>
    </row>
    <row r="41" spans="1:28" x14ac:dyDescent="0.3">
      <c r="A41" s="4" t="s">
        <v>16</v>
      </c>
      <c r="B41" s="4">
        <v>38</v>
      </c>
      <c r="C41" s="4">
        <v>38</v>
      </c>
      <c r="D41" s="5">
        <v>39.9</v>
      </c>
      <c r="E41" s="3">
        <f t="shared" si="11"/>
        <v>-0.79166666666666707</v>
      </c>
      <c r="F41" s="3">
        <f t="shared" si="12"/>
        <v>-2.8500000000000014</v>
      </c>
      <c r="H41" s="13">
        <f t="shared" si="1"/>
        <v>11.083333333333332</v>
      </c>
      <c r="I41">
        <f>'Panigale V4s 21 Data'!$B$8*'Panigale V4s 21 Data'!$B$5*'Panigale V4s 21 Data'!$B$7*0.5*(Calculations!$H41*Calculations!$H41)</f>
        <v>13.797365936335405</v>
      </c>
      <c r="J41" s="3">
        <f>$E41*'Panigale V4s 21 Data'!$B$3</f>
        <v>-213.75000000000011</v>
      </c>
      <c r="K41" s="27">
        <f>'Panigale V4s 21 Data'!$B$12</f>
        <v>52.974000000000004</v>
      </c>
      <c r="L41" s="3">
        <f t="shared" si="2"/>
        <v>-146.97863406366469</v>
      </c>
      <c r="M41">
        <f t="shared" si="0"/>
        <v>-1629.0131942056169</v>
      </c>
      <c r="N41">
        <f t="shared" si="3"/>
        <v>-4.5250366505711581E-4</v>
      </c>
      <c r="O41">
        <f t="shared" si="4"/>
        <v>0</v>
      </c>
      <c r="P41">
        <f t="shared" si="5"/>
        <v>0</v>
      </c>
      <c r="Q41">
        <f>SUM($P$3:P41)</f>
        <v>9.0021333105380977E-3</v>
      </c>
      <c r="R41">
        <f t="shared" si="6"/>
        <v>1629.0131942056169</v>
      </c>
      <c r="S41">
        <f t="shared" si="7"/>
        <v>4.5250366505711581E-4</v>
      </c>
      <c r="T41">
        <f>SUM($S$3:S41)</f>
        <v>7.571833711699957E-4</v>
      </c>
      <c r="V41">
        <f t="shared" si="8"/>
        <v>1281.5365348155879</v>
      </c>
      <c r="W41">
        <f>IF(M41&lt;0,SUM($V$3:V41),0)</f>
        <v>2144.4205398572872</v>
      </c>
      <c r="Y41">
        <v>0</v>
      </c>
      <c r="Z41">
        <f t="shared" si="9"/>
        <v>0</v>
      </c>
      <c r="AA41">
        <f t="shared" si="10"/>
        <v>0</v>
      </c>
      <c r="AB41">
        <f>SUM($AA$3:AA41)</f>
        <v>0</v>
      </c>
    </row>
    <row r="42" spans="1:28" x14ac:dyDescent="0.3">
      <c r="A42" s="4" t="s">
        <v>16</v>
      </c>
      <c r="B42" s="4">
        <v>39</v>
      </c>
      <c r="C42" s="4">
        <v>39</v>
      </c>
      <c r="D42" s="5">
        <v>37</v>
      </c>
      <c r="E42" s="3">
        <f t="shared" si="11"/>
        <v>-0.73611111111111072</v>
      </c>
      <c r="F42" s="3">
        <f t="shared" si="12"/>
        <v>-2.6499999999999986</v>
      </c>
      <c r="H42" s="13">
        <f t="shared" si="1"/>
        <v>10.277777777777777</v>
      </c>
      <c r="I42">
        <f>'Panigale V4s 21 Data'!$B$8*'Panigale V4s 21 Data'!$B$5*'Panigale V4s 21 Data'!$B$7*0.5*(Calculations!$H42*Calculations!$H42)</f>
        <v>11.86462017628229</v>
      </c>
      <c r="J42" s="3">
        <f>$E42*'Panigale V4s 21 Data'!$B$3</f>
        <v>-198.74999999999989</v>
      </c>
      <c r="K42" s="27">
        <f>'Panigale V4s 21 Data'!$B$12</f>
        <v>52.974000000000004</v>
      </c>
      <c r="L42" s="3">
        <f t="shared" si="2"/>
        <v>-133.9113798237176</v>
      </c>
      <c r="M42">
        <f t="shared" si="0"/>
        <v>-1376.311403743764</v>
      </c>
      <c r="N42">
        <f t="shared" si="3"/>
        <v>-3.8230872326215669E-4</v>
      </c>
      <c r="O42">
        <f t="shared" si="4"/>
        <v>0</v>
      </c>
      <c r="P42">
        <f t="shared" si="5"/>
        <v>0</v>
      </c>
      <c r="Q42">
        <f>SUM($P$3:P42)</f>
        <v>9.0021333105380977E-3</v>
      </c>
      <c r="R42">
        <f t="shared" si="6"/>
        <v>1376.311403743764</v>
      </c>
      <c r="S42">
        <f t="shared" si="7"/>
        <v>3.8230872326215669E-4</v>
      </c>
      <c r="T42">
        <f>SUM($S$3:S42)</f>
        <v>1.1394920944321524E-3</v>
      </c>
      <c r="V42">
        <f t="shared" si="8"/>
        <v>1082.7372997682005</v>
      </c>
      <c r="W42">
        <f>IF(M42&lt;0,SUM($V$3:V42),0)</f>
        <v>3227.1578396254877</v>
      </c>
      <c r="Y42">
        <v>0</v>
      </c>
      <c r="Z42">
        <f t="shared" si="9"/>
        <v>0</v>
      </c>
      <c r="AA42">
        <f t="shared" si="10"/>
        <v>0</v>
      </c>
      <c r="AB42">
        <f>SUM($AA$3:AA42)</f>
        <v>0</v>
      </c>
    </row>
    <row r="43" spans="1:28" x14ac:dyDescent="0.3">
      <c r="A43" s="4" t="s">
        <v>16</v>
      </c>
      <c r="B43" s="4">
        <v>40</v>
      </c>
      <c r="C43" s="4">
        <v>40</v>
      </c>
      <c r="D43" s="5">
        <v>34.6</v>
      </c>
      <c r="E43" s="3">
        <f t="shared" si="11"/>
        <v>-0.65277777777777812</v>
      </c>
      <c r="F43" s="3">
        <f t="shared" si="12"/>
        <v>-2.3500000000000014</v>
      </c>
      <c r="H43" s="13">
        <f t="shared" si="1"/>
        <v>9.6111111111111107</v>
      </c>
      <c r="I43">
        <f>'Panigale V4s 21 Data'!$B$8*'Panigale V4s 21 Data'!$B$5*'Panigale V4s 21 Data'!$B$7*0.5*(Calculations!$H43*Calculations!$H43)</f>
        <v>10.375346011861293</v>
      </c>
      <c r="J43" s="3">
        <f>$E43*'Panigale V4s 21 Data'!$B$3</f>
        <v>-176.25000000000009</v>
      </c>
      <c r="K43" s="27">
        <f>'Panigale V4s 21 Data'!$B$12</f>
        <v>52.974000000000004</v>
      </c>
      <c r="L43" s="3">
        <f t="shared" si="2"/>
        <v>-112.90065398813879</v>
      </c>
      <c r="M43">
        <f t="shared" si="0"/>
        <v>-1085.1007299971116</v>
      </c>
      <c r="N43">
        <f t="shared" si="3"/>
        <v>-3.0141686944364212E-4</v>
      </c>
      <c r="O43">
        <f t="shared" si="4"/>
        <v>0</v>
      </c>
      <c r="P43">
        <f t="shared" si="5"/>
        <v>0</v>
      </c>
      <c r="Q43">
        <f>SUM($P$3:P43)</f>
        <v>9.0021333105380977E-3</v>
      </c>
      <c r="R43">
        <f t="shared" si="6"/>
        <v>1085.1007299971116</v>
      </c>
      <c r="S43">
        <f t="shared" si="7"/>
        <v>3.0141686944364212E-4</v>
      </c>
      <c r="T43">
        <f>SUM($S$3:S43)</f>
        <v>1.4409089638757946E-3</v>
      </c>
      <c r="V43">
        <f t="shared" si="8"/>
        <v>853.64331878507767</v>
      </c>
      <c r="W43">
        <f>IF(M43&lt;0,SUM($V$3:V43),0)</f>
        <v>4080.8011584105652</v>
      </c>
      <c r="Y43">
        <v>0</v>
      </c>
      <c r="Z43">
        <f t="shared" si="9"/>
        <v>0</v>
      </c>
      <c r="AA43">
        <f t="shared" si="10"/>
        <v>0</v>
      </c>
      <c r="AB43">
        <f>SUM($AA$3:AA43)</f>
        <v>0</v>
      </c>
    </row>
    <row r="44" spans="1:28" x14ac:dyDescent="0.3">
      <c r="A44" s="4" t="s">
        <v>16</v>
      </c>
      <c r="B44" s="4">
        <v>41</v>
      </c>
      <c r="C44" s="4">
        <v>41</v>
      </c>
      <c r="D44" s="5">
        <v>32.299999999999997</v>
      </c>
      <c r="E44" s="3">
        <f t="shared" si="11"/>
        <v>-0.7777777777777779</v>
      </c>
      <c r="F44" s="3">
        <f t="shared" si="12"/>
        <v>-2.8000000000000007</v>
      </c>
      <c r="H44" s="13">
        <f t="shared" si="1"/>
        <v>8.9722222222222214</v>
      </c>
      <c r="I44">
        <f>'Panigale V4s 21 Data'!$B$8*'Panigale V4s 21 Data'!$B$5*'Panigale V4s 21 Data'!$B$7*0.5*(Calculations!$H44*Calculations!$H44)</f>
        <v>9.0418112371903216</v>
      </c>
      <c r="J44" s="3">
        <f>$E44*'Panigale V4s 21 Data'!$B$3</f>
        <v>-210.00000000000003</v>
      </c>
      <c r="K44" s="27">
        <f>'Panigale V4s 21 Data'!$B$12</f>
        <v>52.974000000000004</v>
      </c>
      <c r="L44" s="3">
        <f t="shared" si="2"/>
        <v>-147.98418876280971</v>
      </c>
      <c r="M44">
        <f t="shared" si="0"/>
        <v>-1327.7470269552093</v>
      </c>
      <c r="N44">
        <f t="shared" si="3"/>
        <v>-3.6881861859866928E-4</v>
      </c>
      <c r="O44">
        <f t="shared" si="4"/>
        <v>0</v>
      </c>
      <c r="P44">
        <f t="shared" si="5"/>
        <v>0</v>
      </c>
      <c r="Q44">
        <f>SUM($P$3:P44)</f>
        <v>9.0021333105380977E-3</v>
      </c>
      <c r="R44">
        <f t="shared" si="6"/>
        <v>1327.7470269552093</v>
      </c>
      <c r="S44">
        <f t="shared" si="7"/>
        <v>3.6881861859866928E-4</v>
      </c>
      <c r="T44">
        <f>SUM($S$3:S44)</f>
        <v>1.8097275824744638E-3</v>
      </c>
      <c r="V44">
        <f t="shared" si="8"/>
        <v>1044.5319473705283</v>
      </c>
      <c r="W44">
        <f>IF(M44&lt;0,SUM($V$3:V44),0)</f>
        <v>5125.3331057810938</v>
      </c>
      <c r="Y44">
        <v>0</v>
      </c>
      <c r="Z44">
        <f t="shared" si="9"/>
        <v>0</v>
      </c>
      <c r="AA44">
        <f t="shared" si="10"/>
        <v>0</v>
      </c>
      <c r="AB44">
        <f>SUM($AA$3:AA44)</f>
        <v>0</v>
      </c>
    </row>
    <row r="45" spans="1:28" x14ac:dyDescent="0.3">
      <c r="A45" s="4" t="s">
        <v>16</v>
      </c>
      <c r="B45" s="4">
        <v>42</v>
      </c>
      <c r="C45" s="4">
        <v>42</v>
      </c>
      <c r="D45" s="5">
        <v>29</v>
      </c>
      <c r="E45" s="3">
        <f t="shared" si="11"/>
        <v>-0.99999999999999933</v>
      </c>
      <c r="F45" s="3">
        <f t="shared" si="12"/>
        <v>-3.5999999999999979</v>
      </c>
      <c r="H45" s="13">
        <f t="shared" si="1"/>
        <v>8.0555555555555554</v>
      </c>
      <c r="I45">
        <f>'Panigale V4s 21 Data'!$B$8*'Panigale V4s 21 Data'!$B$5*'Panigale V4s 21 Data'!$B$7*0.5*(Calculations!$H45*Calculations!$H45)</f>
        <v>7.2886381068322921</v>
      </c>
      <c r="J45" s="3">
        <f>$E45*'Panigale V4s 21 Data'!$B$3</f>
        <v>-269.99999999999983</v>
      </c>
      <c r="K45" s="27">
        <f>'Panigale V4s 21 Data'!$B$12</f>
        <v>52.974000000000004</v>
      </c>
      <c r="L45" s="3">
        <f t="shared" si="2"/>
        <v>-209.73736189316753</v>
      </c>
      <c r="M45">
        <f t="shared" si="0"/>
        <v>-1689.5509708060717</v>
      </c>
      <c r="N45">
        <f t="shared" si="3"/>
        <v>-4.693197141127977E-4</v>
      </c>
      <c r="O45">
        <f t="shared" si="4"/>
        <v>0</v>
      </c>
      <c r="P45">
        <f t="shared" si="5"/>
        <v>0</v>
      </c>
      <c r="Q45">
        <f>SUM($P$3:P45)</f>
        <v>9.0021333105380977E-3</v>
      </c>
      <c r="R45">
        <f t="shared" si="6"/>
        <v>1689.5509708060717</v>
      </c>
      <c r="S45">
        <f t="shared" si="7"/>
        <v>4.693197141127977E-4</v>
      </c>
      <c r="T45">
        <f>SUM($S$3:S45)</f>
        <v>2.2790472965872615E-3</v>
      </c>
      <c r="V45">
        <f t="shared" si="8"/>
        <v>1329.1613009782825</v>
      </c>
      <c r="W45">
        <f>IF(M45&lt;0,SUM($V$3:V45),0)</f>
        <v>6454.494406759376</v>
      </c>
      <c r="Y45">
        <v>0</v>
      </c>
      <c r="Z45">
        <f t="shared" si="9"/>
        <v>0</v>
      </c>
      <c r="AA45">
        <f t="shared" si="10"/>
        <v>0</v>
      </c>
      <c r="AB45">
        <f>SUM($AA$3:AA45)</f>
        <v>0</v>
      </c>
    </row>
    <row r="46" spans="1:28" x14ac:dyDescent="0.3">
      <c r="A46" s="4" t="s">
        <v>16</v>
      </c>
      <c r="B46" s="4">
        <v>43</v>
      </c>
      <c r="C46" s="4">
        <v>43</v>
      </c>
      <c r="D46" s="5">
        <v>25.1</v>
      </c>
      <c r="E46" s="3">
        <f t="shared" si="11"/>
        <v>-0.94444444444444453</v>
      </c>
      <c r="F46" s="3">
        <f t="shared" si="12"/>
        <v>-3.4000000000000004</v>
      </c>
      <c r="H46" s="13">
        <f t="shared" si="1"/>
        <v>6.9722222222222223</v>
      </c>
      <c r="I46">
        <f>'Panigale V4s 21 Data'!$B$8*'Panigale V4s 21 Data'!$B$5*'Panigale V4s 21 Data'!$B$7*0.5*(Calculations!$H46*Calculations!$H46)</f>
        <v>5.4600652719208238</v>
      </c>
      <c r="J46" s="3">
        <f>$E46*'Panigale V4s 21 Data'!$B$3</f>
        <v>-255.00000000000003</v>
      </c>
      <c r="K46" s="27">
        <f>'Panigale V4s 21 Data'!$B$12</f>
        <v>52.974000000000004</v>
      </c>
      <c r="L46" s="3">
        <f t="shared" si="2"/>
        <v>-196.56593472807918</v>
      </c>
      <c r="M46">
        <f t="shared" si="0"/>
        <v>-1370.5013782429965</v>
      </c>
      <c r="N46">
        <f t="shared" si="3"/>
        <v>-3.8069482728972121E-4</v>
      </c>
      <c r="O46">
        <f t="shared" si="4"/>
        <v>0</v>
      </c>
      <c r="P46">
        <f t="shared" si="5"/>
        <v>0</v>
      </c>
      <c r="Q46">
        <f>SUM($P$3:P46)</f>
        <v>9.0021333105380977E-3</v>
      </c>
      <c r="R46">
        <f t="shared" si="6"/>
        <v>1370.5013782429965</v>
      </c>
      <c r="S46">
        <f t="shared" si="7"/>
        <v>3.8069482728972121E-4</v>
      </c>
      <c r="T46">
        <f>SUM($S$3:S46)</f>
        <v>2.6597421238769826E-3</v>
      </c>
      <c r="V46">
        <f t="shared" si="8"/>
        <v>1078.1665817568742</v>
      </c>
      <c r="W46">
        <f>IF(M46&lt;0,SUM($V$3:V46),0)</f>
        <v>7532.6609885162507</v>
      </c>
      <c r="Y46">
        <v>0</v>
      </c>
      <c r="Z46">
        <f t="shared" si="9"/>
        <v>0</v>
      </c>
      <c r="AA46">
        <f t="shared" si="10"/>
        <v>0</v>
      </c>
      <c r="AB46">
        <f>SUM($AA$3:AA46)</f>
        <v>0</v>
      </c>
    </row>
    <row r="47" spans="1:28" x14ac:dyDescent="0.3">
      <c r="A47" s="4" t="s">
        <v>16</v>
      </c>
      <c r="B47" s="4">
        <v>44</v>
      </c>
      <c r="C47" s="4">
        <v>44</v>
      </c>
      <c r="D47" s="5">
        <v>22.2</v>
      </c>
      <c r="E47" s="3">
        <f t="shared" si="11"/>
        <v>-0.5833333333333337</v>
      </c>
      <c r="F47" s="3">
        <f t="shared" si="12"/>
        <v>-2.1000000000000014</v>
      </c>
      <c r="H47" s="13">
        <f t="shared" si="1"/>
        <v>6.1666666666666661</v>
      </c>
      <c r="I47">
        <f>'Panigale V4s 21 Data'!$B$8*'Panigale V4s 21 Data'!$B$5*'Panigale V4s 21 Data'!$B$7*0.5*(Calculations!$H47*Calculations!$H47)</f>
        <v>4.2712632634616243</v>
      </c>
      <c r="J47" s="3">
        <f>$E47*'Panigale V4s 21 Data'!$B$3</f>
        <v>-157.50000000000011</v>
      </c>
      <c r="K47" s="27">
        <f>'Panigale V4s 21 Data'!$B$12</f>
        <v>52.974000000000004</v>
      </c>
      <c r="L47" s="3">
        <f t="shared" si="2"/>
        <v>-100.25473673653848</v>
      </c>
      <c r="M47">
        <f t="shared" si="0"/>
        <v>-618.23754320865385</v>
      </c>
      <c r="N47">
        <f t="shared" si="3"/>
        <v>-1.7173265089129273E-4</v>
      </c>
      <c r="O47">
        <f t="shared" si="4"/>
        <v>0</v>
      </c>
      <c r="P47">
        <f t="shared" si="5"/>
        <v>0</v>
      </c>
      <c r="Q47">
        <f>SUM($P$3:P47)</f>
        <v>9.0021333105380977E-3</v>
      </c>
      <c r="R47">
        <f t="shared" si="6"/>
        <v>618.23754320865385</v>
      </c>
      <c r="S47">
        <f t="shared" si="7"/>
        <v>1.7173265089129273E-4</v>
      </c>
      <c r="T47">
        <f>SUM($S$3:S47)</f>
        <v>2.8314747747682752E-3</v>
      </c>
      <c r="V47">
        <f t="shared" si="8"/>
        <v>486.36438405453197</v>
      </c>
      <c r="W47">
        <f>IF(M47&lt;0,SUM($V$3:V47),0)</f>
        <v>8019.0253725707826</v>
      </c>
      <c r="Y47">
        <v>0</v>
      </c>
      <c r="Z47">
        <f t="shared" si="9"/>
        <v>0</v>
      </c>
      <c r="AA47">
        <f t="shared" si="10"/>
        <v>0</v>
      </c>
      <c r="AB47">
        <f>SUM($AA$3:AA47)</f>
        <v>0</v>
      </c>
    </row>
    <row r="48" spans="1:28" x14ac:dyDescent="0.3">
      <c r="A48" s="4" t="s">
        <v>16</v>
      </c>
      <c r="B48" s="4">
        <v>45</v>
      </c>
      <c r="C48" s="4">
        <v>45</v>
      </c>
      <c r="D48" s="5">
        <v>20.9</v>
      </c>
      <c r="E48" s="3">
        <f t="shared" si="11"/>
        <v>-0.25000000000000011</v>
      </c>
      <c r="F48" s="3">
        <f t="shared" si="12"/>
        <v>-0.90000000000000036</v>
      </c>
      <c r="H48" s="13">
        <f t="shared" si="1"/>
        <v>5.8055555555555554</v>
      </c>
      <c r="I48">
        <f>'Panigale V4s 21 Data'!$B$8*'Panigale V4s 21 Data'!$B$5*'Panigale V4s 21 Data'!$B$7*0.5*(Calculations!$H48*Calculations!$H48)</f>
        <v>3.7856718328720733</v>
      </c>
      <c r="J48" s="3">
        <f>$E48*'Panigale V4s 21 Data'!$B$3</f>
        <v>-67.500000000000028</v>
      </c>
      <c r="K48" s="27">
        <f>'Panigale V4s 21 Data'!$B$12</f>
        <v>52.974000000000004</v>
      </c>
      <c r="L48" s="3">
        <f t="shared" si="2"/>
        <v>-10.740328167127949</v>
      </c>
      <c r="M48">
        <f t="shared" si="0"/>
        <v>-62.35357185915948</v>
      </c>
      <c r="N48">
        <f t="shared" si="3"/>
        <v>-1.7320436627544301E-5</v>
      </c>
      <c r="O48">
        <f t="shared" si="4"/>
        <v>0</v>
      </c>
      <c r="P48">
        <f t="shared" si="5"/>
        <v>0</v>
      </c>
      <c r="Q48">
        <f>SUM($P$3:P48)</f>
        <v>9.0021333105380977E-3</v>
      </c>
      <c r="R48">
        <f t="shared" si="6"/>
        <v>62.35357185915948</v>
      </c>
      <c r="S48">
        <f t="shared" si="7"/>
        <v>1.7320436627544301E-5</v>
      </c>
      <c r="T48">
        <f>SUM($S$3:S48)</f>
        <v>2.8487952113958196E-3</v>
      </c>
      <c r="V48">
        <f t="shared" si="8"/>
        <v>49.05324321374146</v>
      </c>
      <c r="W48">
        <f>IF(M48&lt;0,SUM($V$3:V48),0)</f>
        <v>8068.0786157845241</v>
      </c>
      <c r="Y48">
        <v>0</v>
      </c>
      <c r="Z48">
        <f t="shared" si="9"/>
        <v>0</v>
      </c>
      <c r="AA48">
        <f t="shared" si="10"/>
        <v>0</v>
      </c>
      <c r="AB48">
        <f>SUM($AA$3:AA48)</f>
        <v>0</v>
      </c>
    </row>
    <row r="49" spans="1:28" x14ac:dyDescent="0.3">
      <c r="A49" s="4" t="s">
        <v>16</v>
      </c>
      <c r="B49" s="4">
        <v>46</v>
      </c>
      <c r="C49" s="4">
        <v>46</v>
      </c>
      <c r="D49" s="5">
        <v>20.399999999999999</v>
      </c>
      <c r="E49" s="3">
        <f t="shared" si="11"/>
        <v>-0.19444444444444425</v>
      </c>
      <c r="F49" s="3">
        <f t="shared" si="12"/>
        <v>-0.69999999999999929</v>
      </c>
      <c r="H49" s="13">
        <f t="shared" si="1"/>
        <v>5.6666666666666661</v>
      </c>
      <c r="I49">
        <f>'Panigale V4s 21 Data'!$B$8*'Panigale V4s 21 Data'!$B$5*'Panigale V4s 21 Data'!$B$7*0.5*(Calculations!$H49*Calculations!$H49)</f>
        <v>3.6067058674664998</v>
      </c>
      <c r="J49" s="3">
        <f>$E49*'Panigale V4s 21 Data'!$B$3</f>
        <v>-52.49999999999995</v>
      </c>
      <c r="K49" s="27">
        <f>'Panigale V4s 21 Data'!$B$12</f>
        <v>52.974000000000004</v>
      </c>
      <c r="L49" s="3">
        <f t="shared" si="2"/>
        <v>4.0807058674665555</v>
      </c>
      <c r="M49">
        <f t="shared" si="0"/>
        <v>23.123999915643811</v>
      </c>
      <c r="N49">
        <f t="shared" si="3"/>
        <v>6.423333309901058E-6</v>
      </c>
      <c r="O49">
        <f t="shared" si="4"/>
        <v>23.123999915643811</v>
      </c>
      <c r="P49">
        <f t="shared" si="5"/>
        <v>6.423333309901058E-6</v>
      </c>
      <c r="Q49">
        <f>SUM($P$3:P49)</f>
        <v>9.0085566438479984E-3</v>
      </c>
      <c r="R49">
        <f t="shared" si="6"/>
        <v>0</v>
      </c>
      <c r="S49">
        <f t="shared" si="7"/>
        <v>0</v>
      </c>
      <c r="T49">
        <f>SUM($S$3:S49)</f>
        <v>2.8487952113958196E-3</v>
      </c>
      <c r="V49">
        <f t="shared" si="8"/>
        <v>0</v>
      </c>
      <c r="W49">
        <f>IF(M49&lt;0,SUM($V$3:V49),0)</f>
        <v>0</v>
      </c>
      <c r="Y49">
        <f>O49</f>
        <v>23.123999915643811</v>
      </c>
      <c r="Z49">
        <f t="shared" si="9"/>
        <v>2.312399991564381E-2</v>
      </c>
      <c r="AA49">
        <f t="shared" si="10"/>
        <v>6.423333309901058E-6</v>
      </c>
      <c r="AB49">
        <f>SUM($AA$3:AA49)</f>
        <v>6.423333309901058E-6</v>
      </c>
    </row>
    <row r="50" spans="1:28" x14ac:dyDescent="0.3">
      <c r="A50" s="4" t="s">
        <v>16</v>
      </c>
      <c r="B50" s="4">
        <v>47</v>
      </c>
      <c r="C50" s="4">
        <v>47</v>
      </c>
      <c r="D50" s="5">
        <v>19.5</v>
      </c>
      <c r="E50" s="3">
        <f t="shared" si="11"/>
        <v>-0.27777777777777779</v>
      </c>
      <c r="F50" s="3">
        <f t="shared" si="12"/>
        <v>-1</v>
      </c>
      <c r="H50" s="13">
        <f t="shared" si="1"/>
        <v>5.416666666666667</v>
      </c>
      <c r="I50">
        <f>'Panigale V4s 21 Data'!$B$8*'Panigale V4s 21 Data'!$B$5*'Panigale V4s 21 Data'!$B$7*0.5*(Calculations!$H50*Calculations!$H50)</f>
        <v>3.2954870869476571</v>
      </c>
      <c r="J50" s="3">
        <f>$E50*'Panigale V4s 21 Data'!$B$3</f>
        <v>-75</v>
      </c>
      <c r="K50" s="27">
        <f>'Panigale V4s 21 Data'!$B$12</f>
        <v>52.974000000000004</v>
      </c>
      <c r="L50" s="3">
        <f t="shared" si="2"/>
        <v>-18.730512913052337</v>
      </c>
      <c r="M50">
        <f t="shared" si="0"/>
        <v>-101.45694494570016</v>
      </c>
      <c r="N50">
        <f t="shared" si="3"/>
        <v>-2.8182484707138933E-5</v>
      </c>
      <c r="O50">
        <f t="shared" si="4"/>
        <v>0</v>
      </c>
      <c r="P50">
        <f t="shared" si="5"/>
        <v>0</v>
      </c>
      <c r="Q50">
        <f>SUM($P$3:P50)</f>
        <v>9.0085566438479984E-3</v>
      </c>
      <c r="R50">
        <f t="shared" si="6"/>
        <v>101.45694494570016</v>
      </c>
      <c r="S50">
        <f t="shared" si="7"/>
        <v>2.8182484707138933E-5</v>
      </c>
      <c r="T50">
        <f>SUM($S$3:S50)</f>
        <v>2.8769776961029584E-3</v>
      </c>
      <c r="V50">
        <f t="shared" si="8"/>
        <v>79.815671304057588</v>
      </c>
      <c r="W50">
        <f>IF(M50&lt;0,SUM($V$50:V50),0)</f>
        <v>79.815671304057588</v>
      </c>
      <c r="Y50">
        <v>0</v>
      </c>
      <c r="Z50">
        <f t="shared" si="9"/>
        <v>0</v>
      </c>
      <c r="AA50">
        <f t="shared" si="10"/>
        <v>0</v>
      </c>
      <c r="AB50">
        <f>SUM($AA$3:AA50)</f>
        <v>6.423333309901058E-6</v>
      </c>
    </row>
    <row r="51" spans="1:28" x14ac:dyDescent="0.3">
      <c r="A51" s="4" t="s">
        <v>16</v>
      </c>
      <c r="B51" s="4">
        <v>48</v>
      </c>
      <c r="C51" s="4">
        <v>48</v>
      </c>
      <c r="D51" s="5">
        <v>18.399999999999999</v>
      </c>
      <c r="E51" s="3">
        <f t="shared" si="11"/>
        <v>-0.23611111111111099</v>
      </c>
      <c r="F51" s="3">
        <f t="shared" si="12"/>
        <v>-0.84999999999999964</v>
      </c>
      <c r="H51" s="13">
        <f t="shared" si="1"/>
        <v>5.1111111111111107</v>
      </c>
      <c r="I51">
        <f>'Panigale V4s 21 Data'!$B$8*'Panigale V4s 21 Data'!$B$5*'Panigale V4s 21 Data'!$B$7*0.5*(Calculations!$H51*Calculations!$H51)</f>
        <v>2.9341751693806666</v>
      </c>
      <c r="J51" s="3">
        <f>$E51*'Panigale V4s 21 Data'!$B$3</f>
        <v>-63.749999999999972</v>
      </c>
      <c r="K51" s="27">
        <f>'Panigale V4s 21 Data'!$B$12</f>
        <v>52.974000000000004</v>
      </c>
      <c r="L51" s="3">
        <f t="shared" si="2"/>
        <v>-7.8418248306193021</v>
      </c>
      <c r="M51">
        <f t="shared" si="0"/>
        <v>-40.080438023165321</v>
      </c>
      <c r="N51">
        <f t="shared" si="3"/>
        <v>-1.1133455006434811E-5</v>
      </c>
      <c r="O51">
        <f t="shared" si="4"/>
        <v>0</v>
      </c>
      <c r="P51">
        <f t="shared" si="5"/>
        <v>0</v>
      </c>
      <c r="Q51">
        <f>SUM($P$3:P51)</f>
        <v>9.0085566438479984E-3</v>
      </c>
      <c r="R51">
        <f t="shared" si="6"/>
        <v>40.080438023165321</v>
      </c>
      <c r="S51">
        <f t="shared" si="7"/>
        <v>1.1133455006434811E-5</v>
      </c>
      <c r="T51">
        <f>SUM($S$3:S51)</f>
        <v>2.8881111511093933E-3</v>
      </c>
      <c r="V51">
        <f t="shared" si="8"/>
        <v>31.531080190634043</v>
      </c>
      <c r="W51">
        <f>IF(M51&lt;0,SUM($V$50:V51),0)</f>
        <v>111.34675149469163</v>
      </c>
      <c r="Y51">
        <v>0</v>
      </c>
      <c r="Z51">
        <f t="shared" si="9"/>
        <v>0</v>
      </c>
      <c r="AA51">
        <f t="shared" si="10"/>
        <v>0</v>
      </c>
      <c r="AB51">
        <f>SUM($AA$3:AA51)</f>
        <v>6.423333309901058E-6</v>
      </c>
    </row>
    <row r="52" spans="1:28" x14ac:dyDescent="0.3">
      <c r="A52" s="4" t="s">
        <v>16</v>
      </c>
      <c r="B52" s="4">
        <v>49</v>
      </c>
      <c r="C52" s="4">
        <v>49</v>
      </c>
      <c r="D52" s="5">
        <v>17.8</v>
      </c>
      <c r="E52" s="3">
        <f t="shared" si="11"/>
        <v>-8.3333333333333037E-2</v>
      </c>
      <c r="F52" s="3">
        <f t="shared" si="12"/>
        <v>-0.29999999999999893</v>
      </c>
      <c r="H52" s="13">
        <f t="shared" si="1"/>
        <v>4.9444444444444446</v>
      </c>
      <c r="I52">
        <f>'Panigale V4s 21 Data'!$B$8*'Panigale V4s 21 Data'!$B$5*'Panigale V4s 21 Data'!$B$7*0.5*(Calculations!$H52*Calculations!$H52)</f>
        <v>2.7459359069782923</v>
      </c>
      <c r="J52" s="3">
        <f>$E52*'Panigale V4s 21 Data'!$B$3</f>
        <v>-22.499999999999922</v>
      </c>
      <c r="K52" s="27">
        <f>'Panigale V4s 21 Data'!$B$12</f>
        <v>52.974000000000004</v>
      </c>
      <c r="L52" s="3">
        <f t="shared" si="2"/>
        <v>33.219935906978378</v>
      </c>
      <c r="M52">
        <f t="shared" si="0"/>
        <v>164.25412754005976</v>
      </c>
      <c r="N52">
        <f t="shared" si="3"/>
        <v>4.5626146538905488E-5</v>
      </c>
      <c r="O52">
        <f t="shared" si="4"/>
        <v>164.25412754005976</v>
      </c>
      <c r="P52">
        <f t="shared" si="5"/>
        <v>4.5626146538905488E-5</v>
      </c>
      <c r="Q52">
        <f>SUM($P$3:P52)</f>
        <v>9.0541827903869044E-3</v>
      </c>
      <c r="R52">
        <f t="shared" si="6"/>
        <v>0</v>
      </c>
      <c r="S52">
        <f t="shared" si="7"/>
        <v>0</v>
      </c>
      <c r="T52">
        <f>SUM($S$3:S52)</f>
        <v>2.8881111511093933E-3</v>
      </c>
      <c r="V52">
        <f t="shared" si="8"/>
        <v>0</v>
      </c>
      <c r="W52">
        <f>IF(M52&lt;0,SUM($V$3:V52),0)</f>
        <v>0</v>
      </c>
      <c r="Y52">
        <f>W51</f>
        <v>111.34675149469163</v>
      </c>
      <c r="Z52">
        <f t="shared" si="9"/>
        <v>0.11134675149469163</v>
      </c>
      <c r="AA52">
        <f t="shared" si="10"/>
        <v>3.0929653192969895E-5</v>
      </c>
      <c r="AB52">
        <f>SUM($AA$3:AA52)</f>
        <v>3.7352986502870953E-5</v>
      </c>
    </row>
    <row r="53" spans="1:28" x14ac:dyDescent="0.3">
      <c r="A53" s="4" t="s">
        <v>16</v>
      </c>
      <c r="B53" s="4">
        <v>50</v>
      </c>
      <c r="C53" s="4">
        <v>50</v>
      </c>
      <c r="D53" s="5">
        <v>17.8</v>
      </c>
      <c r="E53" s="3">
        <f t="shared" si="11"/>
        <v>-5.5555555555555851E-2</v>
      </c>
      <c r="F53" s="3">
        <f t="shared" si="12"/>
        <v>-0.20000000000000107</v>
      </c>
      <c r="H53" s="13">
        <f t="shared" si="1"/>
        <v>4.9444444444444446</v>
      </c>
      <c r="I53">
        <f>'Panigale V4s 21 Data'!$B$8*'Panigale V4s 21 Data'!$B$5*'Panigale V4s 21 Data'!$B$7*0.5*(Calculations!$H53*Calculations!$H53)</f>
        <v>2.7459359069782923</v>
      </c>
      <c r="J53" s="3">
        <f>$E53*'Panigale V4s 21 Data'!$B$3</f>
        <v>-15.00000000000008</v>
      </c>
      <c r="K53" s="27">
        <f>'Panigale V4s 21 Data'!$B$12</f>
        <v>52.974000000000004</v>
      </c>
      <c r="L53" s="3">
        <f t="shared" si="2"/>
        <v>40.719935906978215</v>
      </c>
      <c r="M53">
        <f t="shared" si="0"/>
        <v>201.3374608733923</v>
      </c>
      <c r="N53">
        <f t="shared" si="3"/>
        <v>5.5927072464831195E-5</v>
      </c>
      <c r="O53">
        <f t="shared" si="4"/>
        <v>201.3374608733923</v>
      </c>
      <c r="P53">
        <f t="shared" si="5"/>
        <v>5.5927072464831195E-5</v>
      </c>
      <c r="Q53">
        <f>SUM($P$3:P53)</f>
        <v>9.1101098628517362E-3</v>
      </c>
      <c r="R53">
        <f t="shared" si="6"/>
        <v>0</v>
      </c>
      <c r="S53">
        <f t="shared" si="7"/>
        <v>0</v>
      </c>
      <c r="T53">
        <f>SUM($S$3:S53)</f>
        <v>2.8881111511093933E-3</v>
      </c>
      <c r="V53">
        <f t="shared" si="8"/>
        <v>0</v>
      </c>
      <c r="W53">
        <f>IF(M53&lt;0,SUM($V$3:V53),0)</f>
        <v>0</v>
      </c>
      <c r="Y53">
        <v>0</v>
      </c>
      <c r="Z53">
        <f t="shared" si="9"/>
        <v>0</v>
      </c>
      <c r="AA53">
        <f t="shared" si="10"/>
        <v>0</v>
      </c>
      <c r="AB53">
        <f>SUM($AA$3:AA53)</f>
        <v>3.7352986502870953E-5</v>
      </c>
    </row>
    <row r="54" spans="1:28" x14ac:dyDescent="0.3">
      <c r="A54" s="4" t="s">
        <v>16</v>
      </c>
      <c r="B54" s="4">
        <v>51</v>
      </c>
      <c r="C54" s="4">
        <v>51</v>
      </c>
      <c r="D54" s="5">
        <v>17.399999999999999</v>
      </c>
      <c r="E54" s="3">
        <f t="shared" si="11"/>
        <v>-0.29166666666666685</v>
      </c>
      <c r="F54" s="3">
        <f t="shared" si="12"/>
        <v>-1.0500000000000007</v>
      </c>
      <c r="H54" s="13">
        <f t="shared" si="1"/>
        <v>4.833333333333333</v>
      </c>
      <c r="I54">
        <f>'Panigale V4s 21 Data'!$B$8*'Panigale V4s 21 Data'!$B$5*'Panigale V4s 21 Data'!$B$7*0.5*(Calculations!$H54*Calculations!$H54)</f>
        <v>2.623909718459625</v>
      </c>
      <c r="J54" s="3">
        <f>$E54*'Panigale V4s 21 Data'!$B$3</f>
        <v>-78.750000000000057</v>
      </c>
      <c r="K54" s="27">
        <f>'Panigale V4s 21 Data'!$B$12</f>
        <v>52.974000000000004</v>
      </c>
      <c r="L54" s="3">
        <f t="shared" si="2"/>
        <v>-23.152090281540424</v>
      </c>
      <c r="M54">
        <f t="shared" si="0"/>
        <v>-111.90176969411205</v>
      </c>
      <c r="N54">
        <f t="shared" si="3"/>
        <v>-3.108382491503112E-5</v>
      </c>
      <c r="O54">
        <f t="shared" si="4"/>
        <v>0</v>
      </c>
      <c r="P54">
        <f t="shared" si="5"/>
        <v>0</v>
      </c>
      <c r="Q54">
        <f>SUM($P$3:P54)</f>
        <v>9.1101098628517362E-3</v>
      </c>
      <c r="R54">
        <f t="shared" si="6"/>
        <v>111.90176969411205</v>
      </c>
      <c r="S54">
        <f t="shared" si="7"/>
        <v>3.108382491503112E-5</v>
      </c>
      <c r="T54">
        <f>SUM($S$3:S54)</f>
        <v>2.9191949760244244E-3</v>
      </c>
      <c r="V54">
        <f t="shared" si="8"/>
        <v>88.032562709509477</v>
      </c>
      <c r="W54">
        <f>IF(M54&lt;0,SUM($V$54:V54),0)</f>
        <v>88.032562709509477</v>
      </c>
      <c r="Y54">
        <v>0</v>
      </c>
      <c r="Z54">
        <f t="shared" si="9"/>
        <v>0</v>
      </c>
      <c r="AA54">
        <f t="shared" si="10"/>
        <v>0</v>
      </c>
      <c r="AB54">
        <f>SUM($AA$3:AA54)</f>
        <v>3.7352986502870953E-5</v>
      </c>
    </row>
    <row r="55" spans="1:28" x14ac:dyDescent="0.3">
      <c r="A55" s="4" t="s">
        <v>16</v>
      </c>
      <c r="B55" s="4">
        <v>52</v>
      </c>
      <c r="C55" s="4">
        <v>52</v>
      </c>
      <c r="D55" s="5">
        <v>15.7</v>
      </c>
      <c r="E55" s="3">
        <f t="shared" si="11"/>
        <v>-0.5972222222222221</v>
      </c>
      <c r="F55" s="3">
        <f t="shared" si="12"/>
        <v>-2.1499999999999995</v>
      </c>
      <c r="H55" s="13">
        <f t="shared" si="1"/>
        <v>4.3611111111111107</v>
      </c>
      <c r="I55">
        <f>'Panigale V4s 21 Data'!$B$8*'Panigale V4s 21 Data'!$B$5*'Panigale V4s 21 Data'!$B$7*0.5*(Calculations!$H55*Calculations!$H55)</f>
        <v>2.136238296020323</v>
      </c>
      <c r="J55" s="3">
        <f>$E55*'Panigale V4s 21 Data'!$B$3</f>
        <v>-161.24999999999997</v>
      </c>
      <c r="K55" s="27">
        <f>'Panigale V4s 21 Data'!$B$12</f>
        <v>52.974000000000004</v>
      </c>
      <c r="L55" s="3">
        <f t="shared" si="2"/>
        <v>-106.13976170397966</v>
      </c>
      <c r="M55">
        <f t="shared" si="0"/>
        <v>-462.88729409791125</v>
      </c>
      <c r="N55">
        <f t="shared" si="3"/>
        <v>-1.2857980391608645E-4</v>
      </c>
      <c r="O55">
        <f t="shared" si="4"/>
        <v>0</v>
      </c>
      <c r="P55">
        <f t="shared" si="5"/>
        <v>0</v>
      </c>
      <c r="Q55">
        <f>SUM($P$3:P55)</f>
        <v>9.1101098628517362E-3</v>
      </c>
      <c r="R55">
        <f t="shared" si="6"/>
        <v>462.88729409791125</v>
      </c>
      <c r="S55">
        <f t="shared" si="7"/>
        <v>1.2857980391608645E-4</v>
      </c>
      <c r="T55">
        <f>SUM($S$3:S55)</f>
        <v>3.0477747799405111E-3</v>
      </c>
      <c r="V55">
        <f t="shared" si="8"/>
        <v>364.15111983035632</v>
      </c>
      <c r="W55">
        <f>IF(M55&lt;0,SUM($V$54:V55),0)</f>
        <v>452.1836825398658</v>
      </c>
      <c r="Y55">
        <v>0</v>
      </c>
      <c r="Z55">
        <f t="shared" si="9"/>
        <v>0</v>
      </c>
      <c r="AA55">
        <f t="shared" si="10"/>
        <v>0</v>
      </c>
      <c r="AB55">
        <f>SUM($AA$3:AA55)</f>
        <v>3.7352986502870953E-5</v>
      </c>
    </row>
    <row r="56" spans="1:28" x14ac:dyDescent="0.3">
      <c r="A56" s="4" t="s">
        <v>16</v>
      </c>
      <c r="B56" s="4">
        <v>53</v>
      </c>
      <c r="C56" s="4">
        <v>53</v>
      </c>
      <c r="D56" s="5">
        <v>13.1</v>
      </c>
      <c r="E56" s="3">
        <f t="shared" si="11"/>
        <v>-0.49999999999999994</v>
      </c>
      <c r="F56" s="3">
        <f t="shared" si="12"/>
        <v>-1.7999999999999998</v>
      </c>
      <c r="H56" s="13">
        <f t="shared" si="1"/>
        <v>3.6388888888888888</v>
      </c>
      <c r="I56">
        <f>'Panigale V4s 21 Data'!$B$8*'Panigale V4s 21 Data'!$B$5*'Panigale V4s 21 Data'!$B$7*0.5*(Calculations!$H56*Calculations!$H56)</f>
        <v>1.4872808388983232</v>
      </c>
      <c r="J56" s="3">
        <f>$E56*'Panigale V4s 21 Data'!$B$3</f>
        <v>-134.99999999999997</v>
      </c>
      <c r="K56" s="27">
        <f>'Panigale V4s 21 Data'!$B$12</f>
        <v>52.974000000000004</v>
      </c>
      <c r="L56" s="3">
        <f t="shared" si="2"/>
        <v>-80.538719161101639</v>
      </c>
      <c r="M56">
        <f t="shared" si="0"/>
        <v>-293.07145028067538</v>
      </c>
      <c r="N56">
        <f t="shared" si="3"/>
        <v>-8.1408736189076501E-5</v>
      </c>
      <c r="O56">
        <f t="shared" si="4"/>
        <v>0</v>
      </c>
      <c r="P56">
        <f t="shared" si="5"/>
        <v>0</v>
      </c>
      <c r="Q56">
        <f>SUM($P$3:P56)</f>
        <v>9.1101098628517362E-3</v>
      </c>
      <c r="R56">
        <f t="shared" si="6"/>
        <v>293.07145028067538</v>
      </c>
      <c r="S56">
        <f t="shared" si="7"/>
        <v>8.1408736189076501E-5</v>
      </c>
      <c r="T56">
        <f>SUM($S$3:S56)</f>
        <v>3.1291835161295876E-3</v>
      </c>
      <c r="V56">
        <f t="shared" si="8"/>
        <v>230.55784457855592</v>
      </c>
      <c r="W56">
        <f>IF(M56&lt;0,SUM($V$54:V56),0)</f>
        <v>682.74152711842169</v>
      </c>
      <c r="Y56">
        <v>0</v>
      </c>
      <c r="Z56">
        <f t="shared" si="9"/>
        <v>0</v>
      </c>
      <c r="AA56">
        <f t="shared" si="10"/>
        <v>0</v>
      </c>
      <c r="AB56">
        <f>SUM($AA$3:AA56)</f>
        <v>3.7352986502870953E-5</v>
      </c>
    </row>
    <row r="57" spans="1:28" x14ac:dyDescent="0.3">
      <c r="A57" s="4" t="s">
        <v>16</v>
      </c>
      <c r="B57" s="4">
        <v>54</v>
      </c>
      <c r="C57" s="4">
        <v>54</v>
      </c>
      <c r="D57" s="5">
        <v>12.1</v>
      </c>
      <c r="E57" s="3">
        <f t="shared" si="11"/>
        <v>-0.15277777777777773</v>
      </c>
      <c r="F57" s="3">
        <f t="shared" si="12"/>
        <v>-0.54999999999999982</v>
      </c>
      <c r="H57" s="13">
        <f t="shared" si="1"/>
        <v>3.3611111111111107</v>
      </c>
      <c r="I57">
        <f>'Panigale V4s 21 Data'!$B$8*'Panigale V4s 21 Data'!$B$5*'Panigale V4s 21 Data'!$B$7*0.5*(Calculations!$H57*Calculations!$H57)</f>
        <v>1.2688816946745727</v>
      </c>
      <c r="J57" s="3">
        <f>$E57*'Panigale V4s 21 Data'!$B$3</f>
        <v>-41.249999999999986</v>
      </c>
      <c r="K57" s="27">
        <f>'Panigale V4s 21 Data'!$B$12</f>
        <v>52.974000000000004</v>
      </c>
      <c r="L57" s="3">
        <f t="shared" si="2"/>
        <v>12.992881694674594</v>
      </c>
      <c r="M57">
        <f t="shared" si="0"/>
        <v>43.670519029322939</v>
      </c>
      <c r="N57">
        <f t="shared" si="3"/>
        <v>1.2130699730367482E-5</v>
      </c>
      <c r="O57">
        <f t="shared" si="4"/>
        <v>43.670519029322939</v>
      </c>
      <c r="P57">
        <f t="shared" si="5"/>
        <v>1.2130699730367482E-5</v>
      </c>
      <c r="Q57">
        <f>SUM($P$3:P57)</f>
        <v>9.1222405625821044E-3</v>
      </c>
      <c r="R57">
        <f t="shared" si="6"/>
        <v>0</v>
      </c>
      <c r="S57">
        <f t="shared" si="7"/>
        <v>0</v>
      </c>
      <c r="T57">
        <f>SUM($S$3:S57)</f>
        <v>3.1291835161295876E-3</v>
      </c>
      <c r="V57">
        <f t="shared" si="8"/>
        <v>0</v>
      </c>
      <c r="W57">
        <f>IF(M57&lt;0,SUM($V$3:V57),0)</f>
        <v>0</v>
      </c>
      <c r="Y57">
        <f>O57</f>
        <v>43.670519029322939</v>
      </c>
      <c r="Z57">
        <f t="shared" si="9"/>
        <v>4.3670519029322938E-2</v>
      </c>
      <c r="AA57">
        <f t="shared" si="10"/>
        <v>1.2130699730367482E-5</v>
      </c>
      <c r="AB57">
        <f>SUM($AA$3:AA57)</f>
        <v>4.9483686233238434E-5</v>
      </c>
    </row>
    <row r="58" spans="1:28" x14ac:dyDescent="0.3">
      <c r="A58" s="4" t="s">
        <v>16</v>
      </c>
      <c r="B58" s="4">
        <v>55</v>
      </c>
      <c r="C58" s="4">
        <v>55</v>
      </c>
      <c r="D58" s="5">
        <v>12</v>
      </c>
      <c r="E58" s="3">
        <f t="shared" si="11"/>
        <v>-1.388888888888884E-2</v>
      </c>
      <c r="F58" s="3">
        <f t="shared" si="12"/>
        <v>-4.9999999999999822E-2</v>
      </c>
      <c r="H58" s="13">
        <f t="shared" si="1"/>
        <v>3.333333333333333</v>
      </c>
      <c r="I58">
        <f>'Panigale V4s 21 Data'!$B$8*'Panigale V4s 21 Data'!$B$5*'Panigale V4s 21 Data'!$B$7*0.5*(Calculations!$H58*Calculations!$H58)</f>
        <v>1.24799510985</v>
      </c>
      <c r="J58" s="3">
        <f>$E58*'Panigale V4s 21 Data'!$B$3</f>
        <v>-3.7499999999999867</v>
      </c>
      <c r="K58" s="27">
        <f>'Panigale V4s 21 Data'!$B$12</f>
        <v>52.974000000000004</v>
      </c>
      <c r="L58" s="3">
        <f t="shared" si="2"/>
        <v>50.471995109850013</v>
      </c>
      <c r="M58">
        <f t="shared" si="0"/>
        <v>168.23998369950002</v>
      </c>
      <c r="N58">
        <f t="shared" si="3"/>
        <v>4.6733328805416672E-5</v>
      </c>
      <c r="O58">
        <f t="shared" si="4"/>
        <v>168.23998369950002</v>
      </c>
      <c r="P58">
        <f t="shared" si="5"/>
        <v>4.6733328805416672E-5</v>
      </c>
      <c r="Q58">
        <f>SUM($P$3:P58)</f>
        <v>9.1689738913875215E-3</v>
      </c>
      <c r="R58">
        <f t="shared" si="6"/>
        <v>0</v>
      </c>
      <c r="S58">
        <f t="shared" si="7"/>
        <v>0</v>
      </c>
      <c r="T58">
        <f>SUM($S$3:S58)</f>
        <v>3.1291835161295876E-3</v>
      </c>
      <c r="V58">
        <f t="shared" si="8"/>
        <v>0</v>
      </c>
      <c r="W58">
        <f>IF(M58&lt;0,SUM($V$3:V58),0)</f>
        <v>0</v>
      </c>
      <c r="Y58">
        <f>O58</f>
        <v>168.23998369950002</v>
      </c>
      <c r="Z58">
        <f t="shared" si="9"/>
        <v>0.16823998369950002</v>
      </c>
      <c r="AA58">
        <f t="shared" si="10"/>
        <v>4.6733328805416672E-5</v>
      </c>
      <c r="AB58">
        <f>SUM($AA$3:AA58)</f>
        <v>9.6217015038655112E-5</v>
      </c>
    </row>
    <row r="59" spans="1:28" x14ac:dyDescent="0.3">
      <c r="A59" s="4" t="s">
        <v>16</v>
      </c>
      <c r="B59" s="4">
        <v>56</v>
      </c>
      <c r="C59" s="4">
        <v>56</v>
      </c>
      <c r="D59" s="5">
        <v>12</v>
      </c>
      <c r="E59" s="3">
        <f t="shared" si="11"/>
        <v>0</v>
      </c>
      <c r="F59" s="3">
        <f t="shared" si="12"/>
        <v>0</v>
      </c>
      <c r="H59" s="13">
        <f t="shared" si="1"/>
        <v>3.333333333333333</v>
      </c>
      <c r="I59">
        <f>'Panigale V4s 21 Data'!$B$8*'Panigale V4s 21 Data'!$B$5*'Panigale V4s 21 Data'!$B$7*0.5*(Calculations!$H59*Calculations!$H59)</f>
        <v>1.24799510985</v>
      </c>
      <c r="J59" s="3">
        <f>$E59*'Panigale V4s 21 Data'!$B$3</f>
        <v>0</v>
      </c>
      <c r="K59" s="27">
        <f>'Panigale V4s 21 Data'!$B$12</f>
        <v>52.974000000000004</v>
      </c>
      <c r="L59" s="3">
        <f t="shared" si="2"/>
        <v>54.221995109850006</v>
      </c>
      <c r="M59">
        <f t="shared" si="0"/>
        <v>180.73998369950002</v>
      </c>
      <c r="N59">
        <f t="shared" si="3"/>
        <v>5.0205551027638894E-5</v>
      </c>
      <c r="O59">
        <f t="shared" si="4"/>
        <v>180.73998369950002</v>
      </c>
      <c r="P59">
        <f t="shared" si="5"/>
        <v>5.0205551027638894E-5</v>
      </c>
      <c r="Q59">
        <f>SUM($P$3:P59)</f>
        <v>9.219179442415161E-3</v>
      </c>
      <c r="R59">
        <f t="shared" si="6"/>
        <v>0</v>
      </c>
      <c r="S59">
        <f t="shared" si="7"/>
        <v>0</v>
      </c>
      <c r="T59">
        <f>SUM($S$3:S59)</f>
        <v>3.1291835161295876E-3</v>
      </c>
      <c r="V59">
        <f t="shared" si="8"/>
        <v>0</v>
      </c>
      <c r="W59">
        <f>IF(M59&lt;0,SUM($V$3:V59),0)</f>
        <v>0</v>
      </c>
      <c r="Y59">
        <f>O59</f>
        <v>180.73998369950002</v>
      </c>
      <c r="Z59">
        <f t="shared" si="9"/>
        <v>0.18073998369950001</v>
      </c>
      <c r="AA59">
        <f t="shared" si="10"/>
        <v>5.0205551027638894E-5</v>
      </c>
      <c r="AB59">
        <f>SUM($AA$3:AA59)</f>
        <v>1.4642256606629399E-4</v>
      </c>
    </row>
    <row r="60" spans="1:28" x14ac:dyDescent="0.3">
      <c r="A60" s="4" t="s">
        <v>16</v>
      </c>
      <c r="B60" s="4">
        <v>57</v>
      </c>
      <c r="C60" s="4">
        <v>57</v>
      </c>
      <c r="D60" s="5">
        <v>12</v>
      </c>
      <c r="E60" s="3">
        <f t="shared" si="11"/>
        <v>4.1666666666666761E-2</v>
      </c>
      <c r="F60" s="3">
        <f t="shared" si="12"/>
        <v>0.15000000000000036</v>
      </c>
      <c r="H60" s="13">
        <f t="shared" si="1"/>
        <v>3.333333333333333</v>
      </c>
      <c r="I60">
        <f>'Panigale V4s 21 Data'!$B$8*'Panigale V4s 21 Data'!$B$5*'Panigale V4s 21 Data'!$B$7*0.5*(Calculations!$H60*Calculations!$H60)</f>
        <v>1.24799510985</v>
      </c>
      <c r="J60" s="3">
        <f>$E60*'Panigale V4s 21 Data'!$B$3</f>
        <v>11.250000000000025</v>
      </c>
      <c r="K60" s="27">
        <f>'Panigale V4s 21 Data'!$B$12</f>
        <v>52.974000000000004</v>
      </c>
      <c r="L60" s="3">
        <f t="shared" si="2"/>
        <v>65.471995109850027</v>
      </c>
      <c r="M60">
        <f t="shared" si="0"/>
        <v>218.23998369950007</v>
      </c>
      <c r="N60">
        <f t="shared" si="3"/>
        <v>6.0622217694305572E-5</v>
      </c>
      <c r="O60">
        <f t="shared" si="4"/>
        <v>218.23998369950007</v>
      </c>
      <c r="P60">
        <f t="shared" si="5"/>
        <v>6.0622217694305572E-5</v>
      </c>
      <c r="Q60">
        <f>SUM($P$3:P60)</f>
        <v>9.2798016601094661E-3</v>
      </c>
      <c r="R60">
        <f t="shared" si="6"/>
        <v>0</v>
      </c>
      <c r="S60">
        <f t="shared" si="7"/>
        <v>0</v>
      </c>
      <c r="T60">
        <f>SUM($S$3:S60)</f>
        <v>3.1291835161295876E-3</v>
      </c>
      <c r="V60">
        <f t="shared" si="8"/>
        <v>0</v>
      </c>
      <c r="W60">
        <f>IF(M60&lt;0,SUM($V$3:V60),0)</f>
        <v>0</v>
      </c>
      <c r="Y60">
        <f>O60</f>
        <v>218.23998369950007</v>
      </c>
      <c r="Z60">
        <f t="shared" si="9"/>
        <v>0.21823998369950007</v>
      </c>
      <c r="AA60">
        <f t="shared" si="10"/>
        <v>6.0622217694305572E-5</v>
      </c>
      <c r="AB60">
        <f>SUM($AA$3:AA60)</f>
        <v>2.0704478376059956E-4</v>
      </c>
    </row>
    <row r="61" spans="1:28" x14ac:dyDescent="0.3">
      <c r="A61" s="4" t="s">
        <v>16</v>
      </c>
      <c r="B61" s="4">
        <v>58</v>
      </c>
      <c r="C61" s="4">
        <v>58</v>
      </c>
      <c r="D61" s="5">
        <v>12.3</v>
      </c>
      <c r="E61" s="3">
        <f t="shared" si="11"/>
        <v>8.3333333333333287E-2</v>
      </c>
      <c r="F61" s="3">
        <f t="shared" si="12"/>
        <v>0.29999999999999982</v>
      </c>
      <c r="H61" s="13">
        <f t="shared" si="1"/>
        <v>3.416666666666667</v>
      </c>
      <c r="I61">
        <f>'Panigale V4s 21 Data'!$B$8*'Panigale V4s 21 Data'!$B$5*'Panigale V4s 21 Data'!$B$7*0.5*(Calculations!$H61*Calculations!$H61)</f>
        <v>1.3111748622861565</v>
      </c>
      <c r="J61" s="3">
        <f>$E61*'Panigale V4s 21 Data'!$B$3</f>
        <v>22.499999999999986</v>
      </c>
      <c r="K61" s="27">
        <f>'Panigale V4s 21 Data'!$B$12</f>
        <v>52.974000000000004</v>
      </c>
      <c r="L61" s="3">
        <f t="shared" si="2"/>
        <v>76.785174862286141</v>
      </c>
      <c r="M61">
        <f t="shared" si="0"/>
        <v>262.34934744614435</v>
      </c>
      <c r="N61">
        <f t="shared" si="3"/>
        <v>7.2874818735040099E-5</v>
      </c>
      <c r="O61">
        <f t="shared" si="4"/>
        <v>262.34934744614435</v>
      </c>
      <c r="P61">
        <f t="shared" si="5"/>
        <v>7.2874818735040099E-5</v>
      </c>
      <c r="Q61">
        <f>SUM($P$3:P61)</f>
        <v>9.3526764788445065E-3</v>
      </c>
      <c r="R61">
        <f t="shared" si="6"/>
        <v>0</v>
      </c>
      <c r="S61">
        <f t="shared" si="7"/>
        <v>0</v>
      </c>
      <c r="T61">
        <f>SUM($S$3:S61)</f>
        <v>3.1291835161295876E-3</v>
      </c>
      <c r="V61">
        <f t="shared" si="8"/>
        <v>0</v>
      </c>
      <c r="W61">
        <f>IF(M61&lt;0,SUM($V$3:V61),0)</f>
        <v>0</v>
      </c>
      <c r="Y61">
        <f>W56-SUM(Y57:Y60)</f>
        <v>71.851056990598636</v>
      </c>
      <c r="Z61">
        <f t="shared" si="9"/>
        <v>7.1851056990598641E-2</v>
      </c>
      <c r="AA61">
        <f t="shared" si="10"/>
        <v>1.9958626941832956E-5</v>
      </c>
      <c r="AB61">
        <f>SUM($AA$3:AA61)</f>
        <v>2.2700341070243252E-4</v>
      </c>
    </row>
    <row r="62" spans="1:28" x14ac:dyDescent="0.3">
      <c r="A62" s="4" t="s">
        <v>16</v>
      </c>
      <c r="B62" s="4">
        <v>59</v>
      </c>
      <c r="C62" s="4">
        <v>59</v>
      </c>
      <c r="D62" s="5">
        <v>12.6</v>
      </c>
      <c r="E62" s="3">
        <f t="shared" si="11"/>
        <v>0.33333333333333315</v>
      </c>
      <c r="F62" s="3">
        <f t="shared" si="12"/>
        <v>1.1999999999999993</v>
      </c>
      <c r="H62" s="13">
        <f t="shared" si="1"/>
        <v>3.5</v>
      </c>
      <c r="I62">
        <f>'Panigale V4s 21 Data'!$B$8*'Panigale V4s 21 Data'!$B$5*'Panigale V4s 21 Data'!$B$7*0.5*(Calculations!$H62*Calculations!$H62)</f>
        <v>1.3759146086096252</v>
      </c>
      <c r="J62" s="3">
        <f>$E62*'Panigale V4s 21 Data'!$B$3</f>
        <v>89.999999999999943</v>
      </c>
      <c r="K62" s="27">
        <f>'Panigale V4s 21 Data'!$B$12</f>
        <v>52.974000000000004</v>
      </c>
      <c r="L62" s="3">
        <f t="shared" si="2"/>
        <v>144.34991460860957</v>
      </c>
      <c r="M62">
        <f t="shared" si="0"/>
        <v>505.2247011301335</v>
      </c>
      <c r="N62">
        <f t="shared" si="3"/>
        <v>1.4034019475837043E-4</v>
      </c>
      <c r="O62">
        <f t="shared" si="4"/>
        <v>505.2247011301335</v>
      </c>
      <c r="P62">
        <f t="shared" si="5"/>
        <v>1.4034019475837043E-4</v>
      </c>
      <c r="Q62">
        <f>SUM($P$3:P62)</f>
        <v>9.4930166736028766E-3</v>
      </c>
      <c r="R62">
        <f t="shared" si="6"/>
        <v>0</v>
      </c>
      <c r="S62">
        <f t="shared" si="7"/>
        <v>0</v>
      </c>
      <c r="T62">
        <f>SUM($S$3:S62)</f>
        <v>3.1291835161295876E-3</v>
      </c>
      <c r="V62">
        <f t="shared" si="8"/>
        <v>0</v>
      </c>
      <c r="W62">
        <f>IF(M62&lt;0,SUM($V$3:V62),0)</f>
        <v>0</v>
      </c>
      <c r="Y62">
        <v>0</v>
      </c>
      <c r="Z62">
        <f t="shared" si="9"/>
        <v>0</v>
      </c>
      <c r="AA62">
        <f t="shared" si="10"/>
        <v>0</v>
      </c>
      <c r="AB62">
        <f>SUM($AA$3:AA62)</f>
        <v>2.2700341070243252E-4</v>
      </c>
    </row>
    <row r="63" spans="1:28" x14ac:dyDescent="0.3">
      <c r="A63" s="4" t="s">
        <v>16</v>
      </c>
      <c r="B63" s="4">
        <v>60</v>
      </c>
      <c r="C63" s="4">
        <v>60</v>
      </c>
      <c r="D63" s="5">
        <v>14.7</v>
      </c>
      <c r="E63" s="3">
        <f t="shared" si="11"/>
        <v>0.37500000000000011</v>
      </c>
      <c r="F63" s="3">
        <f t="shared" si="12"/>
        <v>1.3500000000000005</v>
      </c>
      <c r="H63" s="13">
        <f t="shared" si="1"/>
        <v>4.083333333333333</v>
      </c>
      <c r="I63">
        <f>'Panigale V4s 21 Data'!$B$8*'Panigale V4s 21 Data'!$B$5*'Panigale V4s 21 Data'!$B$7*0.5*(Calculations!$H63*Calculations!$H63)</f>
        <v>1.872772661718656</v>
      </c>
      <c r="J63" s="3">
        <f>$E63*'Panigale V4s 21 Data'!$B$3</f>
        <v>101.25000000000003</v>
      </c>
      <c r="K63" s="27">
        <f>'Panigale V4s 21 Data'!$B$12</f>
        <v>52.974000000000004</v>
      </c>
      <c r="L63" s="3">
        <f t="shared" si="2"/>
        <v>156.09677266171869</v>
      </c>
      <c r="M63">
        <f t="shared" si="0"/>
        <v>637.39515503535131</v>
      </c>
      <c r="N63">
        <f t="shared" si="3"/>
        <v>1.7705420973204201E-4</v>
      </c>
      <c r="O63">
        <f t="shared" si="4"/>
        <v>637.39515503535131</v>
      </c>
      <c r="P63">
        <f t="shared" si="5"/>
        <v>1.7705420973204201E-4</v>
      </c>
      <c r="Q63">
        <f>SUM($P$3:P63)</f>
        <v>9.6700708833349185E-3</v>
      </c>
      <c r="R63">
        <f t="shared" si="6"/>
        <v>0</v>
      </c>
      <c r="S63">
        <f t="shared" si="7"/>
        <v>0</v>
      </c>
      <c r="T63">
        <f>SUM($S$3:S63)</f>
        <v>3.1291835161295876E-3</v>
      </c>
      <c r="V63">
        <f t="shared" si="8"/>
        <v>0</v>
      </c>
      <c r="W63">
        <f>IF(M63&lt;0,SUM($V$3:V63),0)</f>
        <v>0</v>
      </c>
      <c r="Y63">
        <v>0</v>
      </c>
      <c r="Z63">
        <f t="shared" si="9"/>
        <v>0</v>
      </c>
      <c r="AA63">
        <f t="shared" si="10"/>
        <v>0</v>
      </c>
      <c r="AB63">
        <f>SUM($AA$3:AA63)</f>
        <v>2.2700341070243252E-4</v>
      </c>
    </row>
    <row r="64" spans="1:28" x14ac:dyDescent="0.3">
      <c r="A64" s="4" t="s">
        <v>16</v>
      </c>
      <c r="B64" s="4">
        <v>61</v>
      </c>
      <c r="C64" s="4">
        <v>61</v>
      </c>
      <c r="D64" s="5">
        <v>15.3</v>
      </c>
      <c r="E64" s="3">
        <f t="shared" si="11"/>
        <v>0.16666666666666682</v>
      </c>
      <c r="F64" s="3">
        <f t="shared" si="12"/>
        <v>0.60000000000000053</v>
      </c>
      <c r="H64" s="13">
        <f t="shared" si="1"/>
        <v>4.25</v>
      </c>
      <c r="I64">
        <f>'Panigale V4s 21 Data'!$B$8*'Panigale V4s 21 Data'!$B$5*'Panigale V4s 21 Data'!$B$7*0.5*(Calculations!$H64*Calculations!$H64)</f>
        <v>2.0287720504499065</v>
      </c>
      <c r="J64" s="3">
        <f>$E64*'Panigale V4s 21 Data'!$B$3</f>
        <v>45.000000000000043</v>
      </c>
      <c r="K64" s="27">
        <f>'Panigale V4s 21 Data'!$B$12</f>
        <v>52.974000000000004</v>
      </c>
      <c r="L64" s="3">
        <f t="shared" si="2"/>
        <v>100.00277205044995</v>
      </c>
      <c r="M64">
        <f t="shared" si="0"/>
        <v>425.01178121441228</v>
      </c>
      <c r="N64">
        <f t="shared" si="3"/>
        <v>1.1805882811511453E-4</v>
      </c>
      <c r="O64">
        <f t="shared" si="4"/>
        <v>425.01178121441228</v>
      </c>
      <c r="P64">
        <f t="shared" si="5"/>
        <v>1.1805882811511453E-4</v>
      </c>
      <c r="Q64">
        <f>SUM($P$3:P64)</f>
        <v>9.7881297114500321E-3</v>
      </c>
      <c r="R64">
        <f t="shared" si="6"/>
        <v>0</v>
      </c>
      <c r="S64">
        <f t="shared" si="7"/>
        <v>0</v>
      </c>
      <c r="T64">
        <f>SUM($S$3:S64)</f>
        <v>3.1291835161295876E-3</v>
      </c>
      <c r="V64">
        <f t="shared" si="8"/>
        <v>0</v>
      </c>
      <c r="W64">
        <f>IF(M64&lt;0,SUM($V$3:V64),0)</f>
        <v>0</v>
      </c>
      <c r="Y64">
        <v>0</v>
      </c>
      <c r="Z64">
        <f t="shared" si="9"/>
        <v>0</v>
      </c>
      <c r="AA64">
        <f t="shared" si="10"/>
        <v>0</v>
      </c>
      <c r="AB64">
        <f>SUM($AA$3:AA64)</f>
        <v>2.2700341070243252E-4</v>
      </c>
    </row>
    <row r="65" spans="1:28" x14ac:dyDescent="0.3">
      <c r="A65" s="4" t="s">
        <v>16</v>
      </c>
      <c r="B65" s="4">
        <v>62</v>
      </c>
      <c r="C65" s="4">
        <v>62</v>
      </c>
      <c r="D65" s="5">
        <v>15.9</v>
      </c>
      <c r="E65" s="3">
        <f t="shared" si="11"/>
        <v>0.12499999999999981</v>
      </c>
      <c r="F65" s="3">
        <f t="shared" si="12"/>
        <v>0.44999999999999929</v>
      </c>
      <c r="H65" s="13">
        <f t="shared" si="1"/>
        <v>4.416666666666667</v>
      </c>
      <c r="I65">
        <f>'Panigale V4s 21 Data'!$B$8*'Panigale V4s 21 Data'!$B$5*'Panigale V4s 21 Data'!$B$7*0.5*(Calculations!$H65*Calculations!$H65)</f>
        <v>2.1910114147304065</v>
      </c>
      <c r="J65" s="3">
        <f>$E65*'Panigale V4s 21 Data'!$B$3</f>
        <v>33.74999999999995</v>
      </c>
      <c r="K65" s="27">
        <f>'Panigale V4s 21 Data'!$B$12</f>
        <v>52.974000000000004</v>
      </c>
      <c r="L65" s="3">
        <f t="shared" si="2"/>
        <v>88.915011414730358</v>
      </c>
      <c r="M65">
        <f t="shared" si="0"/>
        <v>392.70796708172577</v>
      </c>
      <c r="N65">
        <f t="shared" si="3"/>
        <v>1.090855464115905E-4</v>
      </c>
      <c r="O65">
        <f t="shared" si="4"/>
        <v>392.70796708172577</v>
      </c>
      <c r="P65">
        <f t="shared" si="5"/>
        <v>1.090855464115905E-4</v>
      </c>
      <c r="Q65">
        <f>SUM($P$3:P65)</f>
        <v>9.8972152578616218E-3</v>
      </c>
      <c r="R65">
        <f t="shared" si="6"/>
        <v>0</v>
      </c>
      <c r="S65">
        <f t="shared" si="7"/>
        <v>0</v>
      </c>
      <c r="T65">
        <f>SUM($S$3:S65)</f>
        <v>3.1291835161295876E-3</v>
      </c>
      <c r="V65">
        <f t="shared" si="8"/>
        <v>0</v>
      </c>
      <c r="W65">
        <f>IF(M65&lt;0,SUM($V$3:V65),0)</f>
        <v>0</v>
      </c>
      <c r="Y65">
        <v>0</v>
      </c>
      <c r="Z65">
        <f t="shared" si="9"/>
        <v>0</v>
      </c>
      <c r="AA65">
        <f t="shared" si="10"/>
        <v>0</v>
      </c>
      <c r="AB65">
        <f>SUM($AA$3:AA65)</f>
        <v>2.2700341070243252E-4</v>
      </c>
    </row>
    <row r="66" spans="1:28" x14ac:dyDescent="0.3">
      <c r="A66" s="4" t="s">
        <v>16</v>
      </c>
      <c r="B66" s="4">
        <v>63</v>
      </c>
      <c r="C66" s="4">
        <v>63</v>
      </c>
      <c r="D66" s="5">
        <v>16.2</v>
      </c>
      <c r="E66" s="3">
        <f t="shared" si="11"/>
        <v>0.16666666666666682</v>
      </c>
      <c r="F66" s="3">
        <f t="shared" si="12"/>
        <v>0.60000000000000053</v>
      </c>
      <c r="H66" s="13">
        <f t="shared" si="1"/>
        <v>4.5</v>
      </c>
      <c r="I66">
        <f>'Panigale V4s 21 Data'!$B$8*'Panigale V4s 21 Data'!$B$5*'Panigale V4s 21 Data'!$B$7*0.5*(Calculations!$H66*Calculations!$H66)</f>
        <v>2.2744710877016252</v>
      </c>
      <c r="J66" s="3">
        <f>$E66*'Panigale V4s 21 Data'!$B$3</f>
        <v>45.000000000000043</v>
      </c>
      <c r="K66" s="27">
        <f>'Panigale V4s 21 Data'!$B$12</f>
        <v>52.974000000000004</v>
      </c>
      <c r="L66" s="3">
        <f t="shared" si="2"/>
        <v>100.24847108770167</v>
      </c>
      <c r="M66">
        <f t="shared" si="0"/>
        <v>451.11811989465753</v>
      </c>
      <c r="N66">
        <f t="shared" si="3"/>
        <v>1.2531058885962708E-4</v>
      </c>
      <c r="O66">
        <f t="shared" si="4"/>
        <v>451.11811989465753</v>
      </c>
      <c r="P66">
        <f t="shared" si="5"/>
        <v>1.2531058885962708E-4</v>
      </c>
      <c r="Q66">
        <f>SUM($P$3:P66)</f>
        <v>1.002252584672125E-2</v>
      </c>
      <c r="R66">
        <f t="shared" si="6"/>
        <v>0</v>
      </c>
      <c r="S66">
        <f t="shared" si="7"/>
        <v>0</v>
      </c>
      <c r="T66">
        <f>SUM($S$3:S66)</f>
        <v>3.1291835161295876E-3</v>
      </c>
      <c r="V66">
        <f t="shared" si="8"/>
        <v>0</v>
      </c>
      <c r="W66">
        <f>IF(M66&lt;0,SUM($V$3:V66),0)</f>
        <v>0</v>
      </c>
      <c r="Y66">
        <v>0</v>
      </c>
      <c r="Z66">
        <f t="shared" si="9"/>
        <v>0</v>
      </c>
      <c r="AA66">
        <f t="shared" si="10"/>
        <v>0</v>
      </c>
      <c r="AB66">
        <f>SUM($AA$3:AA66)</f>
        <v>2.2700341070243252E-4</v>
      </c>
    </row>
    <row r="67" spans="1:28" x14ac:dyDescent="0.3">
      <c r="A67" s="4" t="s">
        <v>16</v>
      </c>
      <c r="B67" s="4">
        <v>64</v>
      </c>
      <c r="C67" s="4">
        <v>64</v>
      </c>
      <c r="D67" s="5">
        <v>17.100000000000001</v>
      </c>
      <c r="E67" s="3">
        <f t="shared" si="11"/>
        <v>0.2222222222222224</v>
      </c>
      <c r="F67" s="3">
        <f t="shared" si="12"/>
        <v>0.80000000000000071</v>
      </c>
      <c r="H67" s="13">
        <f t="shared" si="1"/>
        <v>4.75</v>
      </c>
      <c r="I67">
        <f>'Panigale V4s 21 Data'!$B$8*'Panigale V4s 21 Data'!$B$5*'Panigale V4s 21 Data'!$B$7*0.5*(Calculations!$H67*Calculations!$H67)</f>
        <v>2.5342100699391565</v>
      </c>
      <c r="J67" s="3">
        <f>$E67*'Panigale V4s 21 Data'!$B$3</f>
        <v>60.00000000000005</v>
      </c>
      <c r="K67" s="27">
        <f>'Panigale V4s 21 Data'!$B$12</f>
        <v>52.974000000000004</v>
      </c>
      <c r="L67" s="3">
        <f t="shared" si="2"/>
        <v>115.50821006993921</v>
      </c>
      <c r="M67">
        <f t="shared" ref="M67:M130" si="13">L67*H67</f>
        <v>548.66399783221129</v>
      </c>
      <c r="N67">
        <f t="shared" si="3"/>
        <v>1.5240666606450314E-4</v>
      </c>
      <c r="O67">
        <f t="shared" si="4"/>
        <v>548.66399783221129</v>
      </c>
      <c r="P67">
        <f t="shared" si="5"/>
        <v>1.5240666606450314E-4</v>
      </c>
      <c r="Q67">
        <f>SUM($P$3:P67)</f>
        <v>1.0174932512785752E-2</v>
      </c>
      <c r="R67">
        <f t="shared" si="6"/>
        <v>0</v>
      </c>
      <c r="S67">
        <f t="shared" si="7"/>
        <v>0</v>
      </c>
      <c r="T67">
        <f>SUM($S$3:S67)</f>
        <v>3.1291835161295876E-3</v>
      </c>
      <c r="V67">
        <f t="shared" si="8"/>
        <v>0</v>
      </c>
      <c r="W67">
        <f>IF(M67&lt;0,SUM($V$3:V67),0)</f>
        <v>0</v>
      </c>
      <c r="Y67">
        <v>0</v>
      </c>
      <c r="Z67">
        <f t="shared" si="9"/>
        <v>0</v>
      </c>
      <c r="AA67">
        <f t="shared" si="10"/>
        <v>0</v>
      </c>
      <c r="AB67">
        <f>SUM($AA$3:AA67)</f>
        <v>2.2700341070243252E-4</v>
      </c>
    </row>
    <row r="68" spans="1:28" x14ac:dyDescent="0.3">
      <c r="A68" s="4" t="s">
        <v>16</v>
      </c>
      <c r="B68" s="4">
        <v>65</v>
      </c>
      <c r="C68" s="4">
        <v>65</v>
      </c>
      <c r="D68" s="5">
        <v>17.8</v>
      </c>
      <c r="E68" s="3">
        <f t="shared" si="11"/>
        <v>0.1388888888888889</v>
      </c>
      <c r="F68" s="3">
        <f t="shared" si="12"/>
        <v>0.5</v>
      </c>
      <c r="H68" s="13">
        <f t="shared" ref="H68:H131" si="14">$D68/3.6</f>
        <v>4.9444444444444446</v>
      </c>
      <c r="I68">
        <f>'Panigale V4s 21 Data'!$B$8*'Panigale V4s 21 Data'!$B$5*'Panigale V4s 21 Data'!$B$7*0.5*(Calculations!$H68*Calculations!$H68)</f>
        <v>2.7459359069782923</v>
      </c>
      <c r="J68" s="3">
        <f>$E68*'Panigale V4s 21 Data'!$B$3</f>
        <v>37.5</v>
      </c>
      <c r="K68" s="27">
        <f>'Panigale V4s 21 Data'!$B$12</f>
        <v>52.974000000000004</v>
      </c>
      <c r="L68" s="3">
        <f t="shared" ref="L68:L131" si="15">I68+J68+K68</f>
        <v>93.219935906978293</v>
      </c>
      <c r="M68">
        <f t="shared" si="13"/>
        <v>460.92079420672604</v>
      </c>
      <c r="N68">
        <f t="shared" ref="N68:N131" si="16">M68/1000/3600</f>
        <v>1.2803355394631278E-4</v>
      </c>
      <c r="O68">
        <f t="shared" ref="O68:O131" si="17">IF(M68&gt;0,M68,0)</f>
        <v>460.92079420672604</v>
      </c>
      <c r="P68">
        <f t="shared" ref="P68:P131" si="18">IF(N68&gt;0,N68,0)</f>
        <v>1.2803355394631278E-4</v>
      </c>
      <c r="Q68">
        <f>SUM($P$3:P68)</f>
        <v>1.0302966066732065E-2</v>
      </c>
      <c r="R68">
        <f t="shared" ref="R68:R131" si="19">IF(M68&lt;0,M68*-1,0)</f>
        <v>0</v>
      </c>
      <c r="S68">
        <f t="shared" ref="S68:S131" si="20">IF(M68&lt;0,M68/1000/3600*-1,0)</f>
        <v>0</v>
      </c>
      <c r="T68">
        <f>SUM($S$3:S68)</f>
        <v>3.1291835161295876E-3</v>
      </c>
      <c r="V68">
        <f t="shared" ref="V68:V131" si="21">R68*0.91*0.95*0.91</f>
        <v>0</v>
      </c>
      <c r="W68">
        <f>IF(M68&lt;0,SUM($V$3:V68),0)</f>
        <v>0</v>
      </c>
      <c r="Y68">
        <v>0</v>
      </c>
      <c r="Z68">
        <f t="shared" ref="Z68:Z131" si="22">Y68/1000</f>
        <v>0</v>
      </c>
      <c r="AA68">
        <f t="shared" ref="AA68:AA131" si="23">Z68/3600</f>
        <v>0</v>
      </c>
      <c r="AB68">
        <f>SUM($AA$3:AA68)</f>
        <v>2.2700341070243252E-4</v>
      </c>
    </row>
    <row r="69" spans="1:28" x14ac:dyDescent="0.3">
      <c r="A69" s="4" t="s">
        <v>16</v>
      </c>
      <c r="B69" s="4">
        <v>66</v>
      </c>
      <c r="C69" s="4">
        <v>66</v>
      </c>
      <c r="D69" s="5">
        <v>18.100000000000001</v>
      </c>
      <c r="E69" s="3">
        <f t="shared" ref="E69:E132" si="24">($D70-$D68)/2/3.6</f>
        <v>8.3333333333333037E-2</v>
      </c>
      <c r="F69" s="3">
        <f t="shared" ref="F69:F132" si="25">($D70-$D68)/2</f>
        <v>0.29999999999999893</v>
      </c>
      <c r="H69" s="13">
        <f t="shared" si="14"/>
        <v>5.0277777777777777</v>
      </c>
      <c r="I69">
        <f>'Panigale V4s 21 Data'!$B$8*'Panigale V4s 21 Data'!$B$5*'Panigale V4s 21 Data'!$B$7*0.5*(Calculations!$H69*Calculations!$H69)</f>
        <v>2.839275541235823</v>
      </c>
      <c r="J69" s="3">
        <f>$E69*'Panigale V4s 21 Data'!$B$3</f>
        <v>22.499999999999922</v>
      </c>
      <c r="K69" s="27">
        <f>'Panigale V4s 21 Data'!$B$12</f>
        <v>52.974000000000004</v>
      </c>
      <c r="L69" s="3">
        <f t="shared" si="15"/>
        <v>78.313275541235754</v>
      </c>
      <c r="M69">
        <f t="shared" si="13"/>
        <v>393.7417464712131</v>
      </c>
      <c r="N69">
        <f t="shared" si="16"/>
        <v>1.0937270735311476E-4</v>
      </c>
      <c r="O69">
        <f t="shared" si="17"/>
        <v>393.7417464712131</v>
      </c>
      <c r="P69">
        <f t="shared" si="18"/>
        <v>1.0937270735311476E-4</v>
      </c>
      <c r="Q69">
        <f>SUM($P$3:P69)</f>
        <v>1.041233877408518E-2</v>
      </c>
      <c r="R69">
        <f t="shared" si="19"/>
        <v>0</v>
      </c>
      <c r="S69">
        <f t="shared" si="20"/>
        <v>0</v>
      </c>
      <c r="T69">
        <f>SUM($S$3:S69)</f>
        <v>3.1291835161295876E-3</v>
      </c>
      <c r="V69">
        <f t="shared" si="21"/>
        <v>0</v>
      </c>
      <c r="W69">
        <f>IF(M69&lt;0,SUM($V$3:V69),0)</f>
        <v>0</v>
      </c>
      <c r="Y69">
        <v>0</v>
      </c>
      <c r="Z69">
        <f t="shared" si="22"/>
        <v>0</v>
      </c>
      <c r="AA69">
        <f t="shared" si="23"/>
        <v>0</v>
      </c>
      <c r="AB69">
        <f>SUM($AA$3:AA69)</f>
        <v>2.2700341070243252E-4</v>
      </c>
    </row>
    <row r="70" spans="1:28" x14ac:dyDescent="0.3">
      <c r="A70" s="4" t="s">
        <v>16</v>
      </c>
      <c r="B70" s="4">
        <v>67</v>
      </c>
      <c r="C70" s="4">
        <v>67</v>
      </c>
      <c r="D70" s="5">
        <v>18.399999999999999</v>
      </c>
      <c r="E70" s="3">
        <f t="shared" si="24"/>
        <v>0.30555555555555547</v>
      </c>
      <c r="F70" s="3">
        <f t="shared" si="25"/>
        <v>1.0999999999999996</v>
      </c>
      <c r="H70" s="13">
        <f t="shared" si="14"/>
        <v>5.1111111111111107</v>
      </c>
      <c r="I70">
        <f>'Panigale V4s 21 Data'!$B$8*'Panigale V4s 21 Data'!$B$5*'Panigale V4s 21 Data'!$B$7*0.5*(Calculations!$H70*Calculations!$H70)</f>
        <v>2.9341751693806666</v>
      </c>
      <c r="J70" s="3">
        <f>$E70*'Panigale V4s 21 Data'!$B$3</f>
        <v>82.499999999999972</v>
      </c>
      <c r="K70" s="27">
        <f>'Panigale V4s 21 Data'!$B$12</f>
        <v>52.974000000000004</v>
      </c>
      <c r="L70" s="3">
        <f t="shared" si="15"/>
        <v>138.40817516938063</v>
      </c>
      <c r="M70">
        <f t="shared" si="13"/>
        <v>707.4195619768343</v>
      </c>
      <c r="N70">
        <f t="shared" si="16"/>
        <v>1.9650543388245398E-4</v>
      </c>
      <c r="O70">
        <f t="shared" si="17"/>
        <v>707.4195619768343</v>
      </c>
      <c r="P70">
        <f t="shared" si="18"/>
        <v>1.9650543388245398E-4</v>
      </c>
      <c r="Q70">
        <f>SUM($P$3:P70)</f>
        <v>1.0608844207967634E-2</v>
      </c>
      <c r="R70">
        <f t="shared" si="19"/>
        <v>0</v>
      </c>
      <c r="S70">
        <f t="shared" si="20"/>
        <v>0</v>
      </c>
      <c r="T70">
        <f>SUM($S$3:S70)</f>
        <v>3.1291835161295876E-3</v>
      </c>
      <c r="V70">
        <f t="shared" si="21"/>
        <v>0</v>
      </c>
      <c r="W70">
        <f>IF(M70&lt;0,SUM($V$3:V70),0)</f>
        <v>0</v>
      </c>
      <c r="Y70">
        <v>0</v>
      </c>
      <c r="Z70">
        <f t="shared" si="22"/>
        <v>0</v>
      </c>
      <c r="AA70">
        <f t="shared" si="23"/>
        <v>0</v>
      </c>
      <c r="AB70">
        <f>SUM($AA$3:AA70)</f>
        <v>2.2700341070243252E-4</v>
      </c>
    </row>
    <row r="71" spans="1:28" x14ac:dyDescent="0.3">
      <c r="A71" s="4" t="s">
        <v>16</v>
      </c>
      <c r="B71" s="4">
        <v>68</v>
      </c>
      <c r="C71" s="4">
        <v>68</v>
      </c>
      <c r="D71" s="5">
        <v>20.3</v>
      </c>
      <c r="E71" s="3">
        <f t="shared" si="24"/>
        <v>0.66666666666666674</v>
      </c>
      <c r="F71" s="3">
        <f t="shared" si="25"/>
        <v>2.4000000000000004</v>
      </c>
      <c r="H71" s="13">
        <f t="shared" si="14"/>
        <v>5.6388888888888893</v>
      </c>
      <c r="I71">
        <f>'Panigale V4s 21 Data'!$B$8*'Panigale V4s 21 Data'!$B$5*'Panigale V4s 21 Data'!$B$7*0.5*(Calculations!$H71*Calculations!$H71)</f>
        <v>3.5714326723478238</v>
      </c>
      <c r="J71" s="3">
        <f>$E71*'Panigale V4s 21 Data'!$B$3</f>
        <v>180.00000000000003</v>
      </c>
      <c r="K71" s="27">
        <f>'Panigale V4s 21 Data'!$B$12</f>
        <v>52.974000000000004</v>
      </c>
      <c r="L71" s="3">
        <f t="shared" si="15"/>
        <v>236.54543267234783</v>
      </c>
      <c r="M71">
        <f t="shared" si="13"/>
        <v>1333.8534120135171</v>
      </c>
      <c r="N71">
        <f t="shared" si="16"/>
        <v>3.7051483667042138E-4</v>
      </c>
      <c r="O71">
        <f t="shared" si="17"/>
        <v>1333.8534120135171</v>
      </c>
      <c r="P71">
        <f t="shared" si="18"/>
        <v>3.7051483667042138E-4</v>
      </c>
      <c r="Q71">
        <f>SUM($P$3:P71)</f>
        <v>1.0979359044638055E-2</v>
      </c>
      <c r="R71">
        <f t="shared" si="19"/>
        <v>0</v>
      </c>
      <c r="S71">
        <f t="shared" si="20"/>
        <v>0</v>
      </c>
      <c r="T71">
        <f>SUM($S$3:S71)</f>
        <v>3.1291835161295876E-3</v>
      </c>
      <c r="V71">
        <f t="shared" si="21"/>
        <v>0</v>
      </c>
      <c r="W71">
        <f>IF(M71&lt;0,SUM($V$3:V71),0)</f>
        <v>0</v>
      </c>
      <c r="Y71">
        <v>0</v>
      </c>
      <c r="Z71">
        <f t="shared" si="22"/>
        <v>0</v>
      </c>
      <c r="AA71">
        <f t="shared" si="23"/>
        <v>0</v>
      </c>
      <c r="AB71">
        <f>SUM($AA$3:AA71)</f>
        <v>2.2700341070243252E-4</v>
      </c>
    </row>
    <row r="72" spans="1:28" x14ac:dyDescent="0.3">
      <c r="A72" s="4" t="s">
        <v>16</v>
      </c>
      <c r="B72" s="4">
        <v>69</v>
      </c>
      <c r="C72" s="4">
        <v>69</v>
      </c>
      <c r="D72" s="5">
        <v>23.2</v>
      </c>
      <c r="E72" s="3">
        <f t="shared" si="24"/>
        <v>0.86111111111111094</v>
      </c>
      <c r="F72" s="3">
        <f t="shared" si="25"/>
        <v>3.0999999999999996</v>
      </c>
      <c r="H72" s="13">
        <f t="shared" si="14"/>
        <v>6.4444444444444438</v>
      </c>
      <c r="I72">
        <f>'Panigale V4s 21 Data'!$B$8*'Panigale V4s 21 Data'!$B$5*'Panigale V4s 21 Data'!$B$7*0.5*(Calculations!$H72*Calculations!$H72)</f>
        <v>4.6647283883726658</v>
      </c>
      <c r="J72" s="3">
        <f>$E72*'Panigale V4s 21 Data'!$B$3</f>
        <v>232.49999999999994</v>
      </c>
      <c r="K72" s="27">
        <f>'Panigale V4s 21 Data'!$B$12</f>
        <v>52.974000000000004</v>
      </c>
      <c r="L72" s="3">
        <f t="shared" si="15"/>
        <v>290.13872838837261</v>
      </c>
      <c r="M72">
        <f t="shared" si="13"/>
        <v>1869.7829162806233</v>
      </c>
      <c r="N72">
        <f t="shared" si="16"/>
        <v>5.1938414341128427E-4</v>
      </c>
      <c r="O72">
        <f t="shared" si="17"/>
        <v>1869.7829162806233</v>
      </c>
      <c r="P72">
        <f t="shared" si="18"/>
        <v>5.1938414341128427E-4</v>
      </c>
      <c r="Q72">
        <f>SUM($P$3:P72)</f>
        <v>1.1498743188049339E-2</v>
      </c>
      <c r="R72">
        <f t="shared" si="19"/>
        <v>0</v>
      </c>
      <c r="S72">
        <f t="shared" si="20"/>
        <v>0</v>
      </c>
      <c r="T72">
        <f>SUM($S$3:S72)</f>
        <v>3.1291835161295876E-3</v>
      </c>
      <c r="V72">
        <f t="shared" si="21"/>
        <v>0</v>
      </c>
      <c r="W72">
        <f>IF(M72&lt;0,SUM($V$3:V72),0)</f>
        <v>0</v>
      </c>
      <c r="Y72">
        <v>0</v>
      </c>
      <c r="Z72">
        <f t="shared" si="22"/>
        <v>0</v>
      </c>
      <c r="AA72">
        <f t="shared" si="23"/>
        <v>0</v>
      </c>
      <c r="AB72">
        <f>SUM($AA$3:AA72)</f>
        <v>2.2700341070243252E-4</v>
      </c>
    </row>
    <row r="73" spans="1:28" x14ac:dyDescent="0.3">
      <c r="A73" s="4" t="s">
        <v>16</v>
      </c>
      <c r="B73" s="4">
        <v>70</v>
      </c>
      <c r="C73" s="4">
        <v>70</v>
      </c>
      <c r="D73" s="5">
        <v>26.5</v>
      </c>
      <c r="E73" s="3">
        <f t="shared" si="24"/>
        <v>0.91666666666666685</v>
      </c>
      <c r="F73" s="3">
        <f t="shared" si="25"/>
        <v>3.3000000000000007</v>
      </c>
      <c r="H73" s="13">
        <f t="shared" si="14"/>
        <v>7.3611111111111107</v>
      </c>
      <c r="I73">
        <f>'Panigale V4s 21 Data'!$B$8*'Panigale V4s 21 Data'!$B$5*'Panigale V4s 21 Data'!$B$7*0.5*(Calculations!$H73*Calculations!$H73)</f>
        <v>6.0861428186955724</v>
      </c>
      <c r="J73" s="3">
        <f>$E73*'Panigale V4s 21 Data'!$B$3</f>
        <v>247.50000000000006</v>
      </c>
      <c r="K73" s="27">
        <f>'Panigale V4s 21 Data'!$B$12</f>
        <v>52.974000000000004</v>
      </c>
      <c r="L73" s="3">
        <f t="shared" si="15"/>
        <v>306.56014281869562</v>
      </c>
      <c r="M73">
        <f t="shared" si="13"/>
        <v>2256.6232735265094</v>
      </c>
      <c r="N73">
        <f t="shared" si="16"/>
        <v>6.2683979820180816E-4</v>
      </c>
      <c r="O73">
        <f t="shared" si="17"/>
        <v>2256.6232735265094</v>
      </c>
      <c r="P73">
        <f t="shared" si="18"/>
        <v>6.2683979820180816E-4</v>
      </c>
      <c r="Q73">
        <f>SUM($P$3:P73)</f>
        <v>1.2125582986251146E-2</v>
      </c>
      <c r="R73">
        <f t="shared" si="19"/>
        <v>0</v>
      </c>
      <c r="S73">
        <f t="shared" si="20"/>
        <v>0</v>
      </c>
      <c r="T73">
        <f>SUM($S$3:S73)</f>
        <v>3.1291835161295876E-3</v>
      </c>
      <c r="V73">
        <f t="shared" si="21"/>
        <v>0</v>
      </c>
      <c r="W73">
        <f>IF(M73&lt;0,SUM($V$3:V73),0)</f>
        <v>0</v>
      </c>
      <c r="Y73">
        <v>0</v>
      </c>
      <c r="Z73">
        <f t="shared" si="22"/>
        <v>0</v>
      </c>
      <c r="AA73">
        <f t="shared" si="23"/>
        <v>0</v>
      </c>
      <c r="AB73">
        <f>SUM($AA$3:AA73)</f>
        <v>2.2700341070243252E-4</v>
      </c>
    </row>
    <row r="74" spans="1:28" x14ac:dyDescent="0.3">
      <c r="A74" s="4" t="s">
        <v>16</v>
      </c>
      <c r="B74" s="4">
        <v>71</v>
      </c>
      <c r="C74" s="4">
        <v>71</v>
      </c>
      <c r="D74" s="5">
        <v>29.8</v>
      </c>
      <c r="E74" s="3">
        <f t="shared" si="24"/>
        <v>0.84722222222222243</v>
      </c>
      <c r="F74" s="3">
        <f t="shared" si="25"/>
        <v>3.0500000000000007</v>
      </c>
      <c r="H74" s="13">
        <f t="shared" si="14"/>
        <v>8.2777777777777786</v>
      </c>
      <c r="I74">
        <f>'Panigale V4s 21 Data'!$B$8*'Panigale V4s 21 Data'!$B$5*'Panigale V4s 21 Data'!$B$7*0.5*(Calculations!$H74*Calculations!$H74)</f>
        <v>7.6963165093832941</v>
      </c>
      <c r="J74" s="3">
        <f>$E74*'Panigale V4s 21 Data'!$B$3</f>
        <v>228.75000000000006</v>
      </c>
      <c r="K74" s="27">
        <f>'Panigale V4s 21 Data'!$B$12</f>
        <v>52.974000000000004</v>
      </c>
      <c r="L74" s="3">
        <f t="shared" si="15"/>
        <v>289.42031650938333</v>
      </c>
      <c r="M74">
        <f t="shared" si="13"/>
        <v>2395.7570644387843</v>
      </c>
      <c r="N74">
        <f t="shared" si="16"/>
        <v>6.6548807345521782E-4</v>
      </c>
      <c r="O74">
        <f t="shared" si="17"/>
        <v>2395.7570644387843</v>
      </c>
      <c r="P74">
        <f t="shared" si="18"/>
        <v>6.6548807345521782E-4</v>
      </c>
      <c r="Q74">
        <f>SUM($P$3:P74)</f>
        <v>1.2791071059706364E-2</v>
      </c>
      <c r="R74">
        <f t="shared" si="19"/>
        <v>0</v>
      </c>
      <c r="S74">
        <f t="shared" si="20"/>
        <v>0</v>
      </c>
      <c r="T74">
        <f>SUM($S$3:S74)</f>
        <v>3.1291835161295876E-3</v>
      </c>
      <c r="V74">
        <f t="shared" si="21"/>
        <v>0</v>
      </c>
      <c r="W74">
        <f>IF(M74&lt;0,SUM($V$3:V74),0)</f>
        <v>0</v>
      </c>
      <c r="Y74">
        <v>0</v>
      </c>
      <c r="Z74">
        <f t="shared" si="22"/>
        <v>0</v>
      </c>
      <c r="AA74">
        <f t="shared" si="23"/>
        <v>0</v>
      </c>
      <c r="AB74">
        <f>SUM($AA$3:AA74)</f>
        <v>2.2700341070243252E-4</v>
      </c>
    </row>
    <row r="75" spans="1:28" x14ac:dyDescent="0.3">
      <c r="A75" s="4" t="s">
        <v>16</v>
      </c>
      <c r="B75" s="4">
        <v>72</v>
      </c>
      <c r="C75" s="4">
        <v>72</v>
      </c>
      <c r="D75" s="5">
        <v>32.6</v>
      </c>
      <c r="E75" s="3">
        <f t="shared" si="24"/>
        <v>0.63888888888888862</v>
      </c>
      <c r="F75" s="3">
        <f t="shared" si="25"/>
        <v>2.2999999999999989</v>
      </c>
      <c r="H75" s="13">
        <f t="shared" si="14"/>
        <v>9.0555555555555554</v>
      </c>
      <c r="I75">
        <f>'Panigale V4s 21 Data'!$B$8*'Panigale V4s 21 Data'!$B$5*'Panigale V4s 21 Data'!$B$7*0.5*(Calculations!$H75*Calculations!$H75)</f>
        <v>9.2105505760012925</v>
      </c>
      <c r="J75" s="3">
        <f>$E75*'Panigale V4s 21 Data'!$B$3</f>
        <v>172.49999999999991</v>
      </c>
      <c r="K75" s="27">
        <f>'Panigale V4s 21 Data'!$B$12</f>
        <v>52.974000000000004</v>
      </c>
      <c r="L75" s="3">
        <f t="shared" si="15"/>
        <v>234.68455057600119</v>
      </c>
      <c r="M75">
        <f t="shared" si="13"/>
        <v>2125.1989857715662</v>
      </c>
      <c r="N75">
        <f t="shared" si="16"/>
        <v>5.9033305160321287E-4</v>
      </c>
      <c r="O75">
        <f t="shared" si="17"/>
        <v>2125.1989857715662</v>
      </c>
      <c r="P75">
        <f t="shared" si="18"/>
        <v>5.9033305160321287E-4</v>
      </c>
      <c r="Q75">
        <f>SUM($P$3:P75)</f>
        <v>1.3381404111309577E-2</v>
      </c>
      <c r="R75">
        <f t="shared" si="19"/>
        <v>0</v>
      </c>
      <c r="S75">
        <f t="shared" si="20"/>
        <v>0</v>
      </c>
      <c r="T75">
        <f>SUM($S$3:S75)</f>
        <v>3.1291835161295876E-3</v>
      </c>
      <c r="V75">
        <f t="shared" si="21"/>
        <v>0</v>
      </c>
      <c r="W75">
        <f>IF(M75&lt;0,SUM($V$3:V75),0)</f>
        <v>0</v>
      </c>
      <c r="Y75">
        <v>0</v>
      </c>
      <c r="Z75">
        <f t="shared" si="22"/>
        <v>0</v>
      </c>
      <c r="AA75">
        <f t="shared" si="23"/>
        <v>0</v>
      </c>
      <c r="AB75">
        <f>SUM($AA$3:AA75)</f>
        <v>2.2700341070243252E-4</v>
      </c>
    </row>
    <row r="76" spans="1:28" x14ac:dyDescent="0.3">
      <c r="A76" s="4" t="s">
        <v>16</v>
      </c>
      <c r="B76" s="4">
        <v>73</v>
      </c>
      <c r="C76" s="4">
        <v>73</v>
      </c>
      <c r="D76" s="5">
        <v>34.4</v>
      </c>
      <c r="E76" s="3">
        <f t="shared" si="24"/>
        <v>0.40277777777777757</v>
      </c>
      <c r="F76" s="3">
        <f t="shared" si="25"/>
        <v>1.4499999999999993</v>
      </c>
      <c r="H76" s="13">
        <f t="shared" si="14"/>
        <v>9.5555555555555554</v>
      </c>
      <c r="I76">
        <f>'Panigale V4s 21 Data'!$B$8*'Panigale V4s 21 Data'!$B$5*'Panigale V4s 21 Data'!$B$7*0.5*(Calculations!$H76*Calculations!$H76)</f>
        <v>10.255746480500667</v>
      </c>
      <c r="J76" s="3">
        <f>$E76*'Panigale V4s 21 Data'!$B$3</f>
        <v>108.74999999999994</v>
      </c>
      <c r="K76" s="27">
        <f>'Panigale V4s 21 Data'!$B$12</f>
        <v>52.974000000000004</v>
      </c>
      <c r="L76" s="3">
        <f t="shared" si="15"/>
        <v>171.97974648050061</v>
      </c>
      <c r="M76">
        <f t="shared" si="13"/>
        <v>1643.3620219247834</v>
      </c>
      <c r="N76">
        <f t="shared" si="16"/>
        <v>4.5648945053466207E-4</v>
      </c>
      <c r="O76">
        <f t="shared" si="17"/>
        <v>1643.3620219247834</v>
      </c>
      <c r="P76">
        <f t="shared" si="18"/>
        <v>4.5648945053466207E-4</v>
      </c>
      <c r="Q76">
        <f>SUM($P$3:P76)</f>
        <v>1.383789356184424E-2</v>
      </c>
      <c r="R76">
        <f t="shared" si="19"/>
        <v>0</v>
      </c>
      <c r="S76">
        <f t="shared" si="20"/>
        <v>0</v>
      </c>
      <c r="T76">
        <f>SUM($S$3:S76)</f>
        <v>3.1291835161295876E-3</v>
      </c>
      <c r="V76">
        <f t="shared" si="21"/>
        <v>0</v>
      </c>
      <c r="W76">
        <f>IF(M76&lt;0,SUM($V$3:V76),0)</f>
        <v>0</v>
      </c>
      <c r="Y76">
        <v>0</v>
      </c>
      <c r="Z76">
        <f t="shared" si="22"/>
        <v>0</v>
      </c>
      <c r="AA76">
        <f t="shared" si="23"/>
        <v>0</v>
      </c>
      <c r="AB76">
        <f>SUM($AA$3:AA76)</f>
        <v>2.2700341070243252E-4</v>
      </c>
    </row>
    <row r="77" spans="1:28" x14ac:dyDescent="0.3">
      <c r="A77" s="4" t="s">
        <v>16</v>
      </c>
      <c r="B77" s="4">
        <v>74</v>
      </c>
      <c r="C77" s="4">
        <v>74</v>
      </c>
      <c r="D77" s="5">
        <v>35.5</v>
      </c>
      <c r="E77" s="3">
        <f t="shared" si="24"/>
        <v>0.27777777777777779</v>
      </c>
      <c r="F77" s="3">
        <f t="shared" si="25"/>
        <v>1</v>
      </c>
      <c r="H77" s="13">
        <f t="shared" si="14"/>
        <v>9.8611111111111107</v>
      </c>
      <c r="I77">
        <f>'Panigale V4s 21 Data'!$B$8*'Panigale V4s 21 Data'!$B$5*'Panigale V4s 21 Data'!$B$7*0.5*(Calculations!$H77*Calculations!$H77)</f>
        <v>10.922123869364322</v>
      </c>
      <c r="J77" s="3">
        <f>$E77*'Panigale V4s 21 Data'!$B$3</f>
        <v>75</v>
      </c>
      <c r="K77" s="27">
        <f>'Panigale V4s 21 Data'!$B$12</f>
        <v>52.974000000000004</v>
      </c>
      <c r="L77" s="3">
        <f t="shared" si="15"/>
        <v>138.89612386936432</v>
      </c>
      <c r="M77">
        <f t="shared" si="13"/>
        <v>1369.6701103784537</v>
      </c>
      <c r="N77">
        <f t="shared" si="16"/>
        <v>3.8046391954957043E-4</v>
      </c>
      <c r="O77">
        <f t="shared" si="17"/>
        <v>1369.6701103784537</v>
      </c>
      <c r="P77">
        <f t="shared" si="18"/>
        <v>3.8046391954957043E-4</v>
      </c>
      <c r="Q77">
        <f>SUM($P$3:P77)</f>
        <v>1.4218357481393811E-2</v>
      </c>
      <c r="R77">
        <f t="shared" si="19"/>
        <v>0</v>
      </c>
      <c r="S77">
        <f t="shared" si="20"/>
        <v>0</v>
      </c>
      <c r="T77">
        <f>SUM($S$3:S77)</f>
        <v>3.1291835161295876E-3</v>
      </c>
      <c r="V77">
        <f t="shared" si="21"/>
        <v>0</v>
      </c>
      <c r="W77">
        <f>IF(M77&lt;0,SUM($V$3:V77),0)</f>
        <v>0</v>
      </c>
      <c r="Y77">
        <v>0</v>
      </c>
      <c r="Z77">
        <f t="shared" si="22"/>
        <v>0</v>
      </c>
      <c r="AA77">
        <f t="shared" si="23"/>
        <v>0</v>
      </c>
      <c r="AB77">
        <f>SUM($AA$3:AA77)</f>
        <v>2.2700341070243252E-4</v>
      </c>
    </row>
    <row r="78" spans="1:28" x14ac:dyDescent="0.3">
      <c r="A78" s="4" t="s">
        <v>16</v>
      </c>
      <c r="B78" s="4">
        <v>75</v>
      </c>
      <c r="C78" s="4">
        <v>75</v>
      </c>
      <c r="D78" s="5">
        <v>36.4</v>
      </c>
      <c r="E78" s="3">
        <f t="shared" si="24"/>
        <v>0.26388888888888867</v>
      </c>
      <c r="F78" s="3">
        <f t="shared" si="25"/>
        <v>0.94999999999999929</v>
      </c>
      <c r="H78" s="13">
        <f t="shared" si="14"/>
        <v>10.111111111111111</v>
      </c>
      <c r="I78">
        <f>'Panigale V4s 21 Data'!$B$8*'Panigale V4s 21 Data'!$B$5*'Panigale V4s 21 Data'!$B$7*0.5*(Calculations!$H78*Calculations!$H78)</f>
        <v>11.482941671853167</v>
      </c>
      <c r="J78" s="3">
        <f>$E78*'Panigale V4s 21 Data'!$B$3</f>
        <v>71.249999999999943</v>
      </c>
      <c r="K78" s="27">
        <f>'Panigale V4s 21 Data'!$B$12</f>
        <v>52.974000000000004</v>
      </c>
      <c r="L78" s="3">
        <f t="shared" si="15"/>
        <v>135.70694167185312</v>
      </c>
      <c r="M78">
        <f t="shared" si="13"/>
        <v>1372.1479657931814</v>
      </c>
      <c r="N78">
        <f t="shared" si="16"/>
        <v>3.8115221272032817E-4</v>
      </c>
      <c r="O78">
        <f t="shared" si="17"/>
        <v>1372.1479657931814</v>
      </c>
      <c r="P78">
        <f t="shared" si="18"/>
        <v>3.8115221272032817E-4</v>
      </c>
      <c r="Q78">
        <f>SUM($P$3:P78)</f>
        <v>1.459950969411414E-2</v>
      </c>
      <c r="R78">
        <f t="shared" si="19"/>
        <v>0</v>
      </c>
      <c r="S78">
        <f t="shared" si="20"/>
        <v>0</v>
      </c>
      <c r="T78">
        <f>SUM($S$3:S78)</f>
        <v>3.1291835161295876E-3</v>
      </c>
      <c r="V78">
        <f t="shared" si="21"/>
        <v>0</v>
      </c>
      <c r="W78">
        <f>IF(M78&lt;0,SUM($V$3:V78),0)</f>
        <v>0</v>
      </c>
      <c r="Y78">
        <v>0</v>
      </c>
      <c r="Z78">
        <f t="shared" si="22"/>
        <v>0</v>
      </c>
      <c r="AA78">
        <f t="shared" si="23"/>
        <v>0</v>
      </c>
      <c r="AB78">
        <f>SUM($AA$3:AA78)</f>
        <v>2.2700341070243252E-4</v>
      </c>
    </row>
    <row r="79" spans="1:28" x14ac:dyDescent="0.3">
      <c r="A79" s="4" t="s">
        <v>16</v>
      </c>
      <c r="B79" s="4">
        <v>76</v>
      </c>
      <c r="C79" s="4">
        <v>76</v>
      </c>
      <c r="D79" s="5">
        <v>37.4</v>
      </c>
      <c r="E79" s="3">
        <f t="shared" si="24"/>
        <v>0.29166666666666685</v>
      </c>
      <c r="F79" s="3">
        <f t="shared" si="25"/>
        <v>1.0500000000000007</v>
      </c>
      <c r="H79" s="13">
        <f t="shared" si="14"/>
        <v>10.388888888888888</v>
      </c>
      <c r="I79">
        <f>'Panigale V4s 21 Data'!$B$8*'Panigale V4s 21 Data'!$B$5*'Panigale V4s 21 Data'!$B$7*0.5*(Calculations!$H79*Calculations!$H79)</f>
        <v>12.12253916565129</v>
      </c>
      <c r="J79" s="3">
        <f>$E79*'Panigale V4s 21 Data'!$B$3</f>
        <v>78.750000000000057</v>
      </c>
      <c r="K79" s="27">
        <f>'Panigale V4s 21 Data'!$B$12</f>
        <v>52.974000000000004</v>
      </c>
      <c r="L79" s="3">
        <f t="shared" si="15"/>
        <v>143.84653916565134</v>
      </c>
      <c r="M79">
        <f t="shared" si="13"/>
        <v>1494.4057124431554</v>
      </c>
      <c r="N79">
        <f t="shared" si="16"/>
        <v>4.151126979008765E-4</v>
      </c>
      <c r="O79">
        <f t="shared" si="17"/>
        <v>1494.4057124431554</v>
      </c>
      <c r="P79">
        <f t="shared" si="18"/>
        <v>4.151126979008765E-4</v>
      </c>
      <c r="Q79">
        <f>SUM($P$3:P79)</f>
        <v>1.5014622392015016E-2</v>
      </c>
      <c r="R79">
        <f t="shared" si="19"/>
        <v>0</v>
      </c>
      <c r="S79">
        <f t="shared" si="20"/>
        <v>0</v>
      </c>
      <c r="T79">
        <f>SUM($S$3:S79)</f>
        <v>3.1291835161295876E-3</v>
      </c>
      <c r="V79">
        <f t="shared" si="21"/>
        <v>0</v>
      </c>
      <c r="W79">
        <f>IF(M79&lt;0,SUM($V$3:V79),0)</f>
        <v>0</v>
      </c>
      <c r="Y79">
        <v>0</v>
      </c>
      <c r="Z79">
        <f t="shared" si="22"/>
        <v>0</v>
      </c>
      <c r="AA79">
        <f t="shared" si="23"/>
        <v>0</v>
      </c>
      <c r="AB79">
        <f>SUM($AA$3:AA79)</f>
        <v>2.2700341070243252E-4</v>
      </c>
    </row>
    <row r="80" spans="1:28" x14ac:dyDescent="0.3">
      <c r="A80" s="4" t="s">
        <v>16</v>
      </c>
      <c r="B80" s="4">
        <v>77</v>
      </c>
      <c r="C80" s="4">
        <v>77</v>
      </c>
      <c r="D80" s="5">
        <v>38.5</v>
      </c>
      <c r="E80" s="3">
        <f t="shared" si="24"/>
        <v>0.26388888888888867</v>
      </c>
      <c r="F80" s="3">
        <f t="shared" si="25"/>
        <v>0.94999999999999929</v>
      </c>
      <c r="H80" s="13">
        <f t="shared" si="14"/>
        <v>10.694444444444445</v>
      </c>
      <c r="I80">
        <f>'Panigale V4s 21 Data'!$B$8*'Panigale V4s 21 Data'!$B$5*'Panigale V4s 21 Data'!$B$7*0.5*(Calculations!$H80*Calculations!$H80)</f>
        <v>12.846116330383074</v>
      </c>
      <c r="J80" s="3">
        <f>$E80*'Panigale V4s 21 Data'!$B$3</f>
        <v>71.249999999999943</v>
      </c>
      <c r="K80" s="27">
        <f>'Panigale V4s 21 Data'!$B$12</f>
        <v>52.974000000000004</v>
      </c>
      <c r="L80" s="3">
        <f t="shared" si="15"/>
        <v>137.07011633038303</v>
      </c>
      <c r="M80">
        <f t="shared" si="13"/>
        <v>1465.8887440888186</v>
      </c>
      <c r="N80">
        <f t="shared" si="16"/>
        <v>4.0719131780244961E-4</v>
      </c>
      <c r="O80">
        <f t="shared" si="17"/>
        <v>1465.8887440888186</v>
      </c>
      <c r="P80">
        <f t="shared" si="18"/>
        <v>4.0719131780244961E-4</v>
      </c>
      <c r="Q80">
        <f>SUM($P$3:P80)</f>
        <v>1.5421813709817465E-2</v>
      </c>
      <c r="R80">
        <f t="shared" si="19"/>
        <v>0</v>
      </c>
      <c r="S80">
        <f t="shared" si="20"/>
        <v>0</v>
      </c>
      <c r="T80">
        <f>SUM($S$3:S80)</f>
        <v>3.1291835161295876E-3</v>
      </c>
      <c r="V80">
        <f t="shared" si="21"/>
        <v>0</v>
      </c>
      <c r="W80">
        <f>IF(M80&lt;0,SUM($V$3:V80),0)</f>
        <v>0</v>
      </c>
      <c r="Y80">
        <v>0</v>
      </c>
      <c r="Z80">
        <f t="shared" si="22"/>
        <v>0</v>
      </c>
      <c r="AA80">
        <f t="shared" si="23"/>
        <v>0</v>
      </c>
      <c r="AB80">
        <f>SUM($AA$3:AA80)</f>
        <v>2.2700341070243252E-4</v>
      </c>
    </row>
    <row r="81" spans="1:28" x14ac:dyDescent="0.3">
      <c r="A81" s="4" t="s">
        <v>16</v>
      </c>
      <c r="B81" s="4">
        <v>78</v>
      </c>
      <c r="C81" s="4">
        <v>78</v>
      </c>
      <c r="D81" s="5">
        <v>39.299999999999997</v>
      </c>
      <c r="E81" s="3">
        <f t="shared" si="24"/>
        <v>0.1388888888888889</v>
      </c>
      <c r="F81" s="3">
        <f t="shared" si="25"/>
        <v>0.5</v>
      </c>
      <c r="H81" s="13">
        <f t="shared" si="14"/>
        <v>10.916666666666666</v>
      </c>
      <c r="I81">
        <f>'Panigale V4s 21 Data'!$B$8*'Panigale V4s 21 Data'!$B$5*'Panigale V4s 21 Data'!$B$7*0.5*(Calculations!$H81*Calculations!$H81)</f>
        <v>13.385527550084907</v>
      </c>
      <c r="J81" s="3">
        <f>$E81*'Panigale V4s 21 Data'!$B$3</f>
        <v>37.5</v>
      </c>
      <c r="K81" s="27">
        <f>'Panigale V4s 21 Data'!$B$12</f>
        <v>52.974000000000004</v>
      </c>
      <c r="L81" s="3">
        <f t="shared" si="15"/>
        <v>103.85952755008492</v>
      </c>
      <c r="M81">
        <f t="shared" si="13"/>
        <v>1133.7998424217603</v>
      </c>
      <c r="N81">
        <f t="shared" si="16"/>
        <v>3.1494440067271121E-4</v>
      </c>
      <c r="O81">
        <f t="shared" si="17"/>
        <v>1133.7998424217603</v>
      </c>
      <c r="P81">
        <f t="shared" si="18"/>
        <v>3.1494440067271121E-4</v>
      </c>
      <c r="Q81">
        <f>SUM($P$3:P81)</f>
        <v>1.5736758110490176E-2</v>
      </c>
      <c r="R81">
        <f t="shared" si="19"/>
        <v>0</v>
      </c>
      <c r="S81">
        <f t="shared" si="20"/>
        <v>0</v>
      </c>
      <c r="T81">
        <f>SUM($S$3:S81)</f>
        <v>3.1291835161295876E-3</v>
      </c>
      <c r="V81">
        <f t="shared" si="21"/>
        <v>0</v>
      </c>
      <c r="W81">
        <f>IF(M81&lt;0,SUM($V$3:V81),0)</f>
        <v>0</v>
      </c>
      <c r="Y81">
        <v>0</v>
      </c>
      <c r="Z81">
        <f t="shared" si="22"/>
        <v>0</v>
      </c>
      <c r="AA81">
        <f t="shared" si="23"/>
        <v>0</v>
      </c>
      <c r="AB81">
        <f>SUM($AA$3:AA81)</f>
        <v>2.2700341070243252E-4</v>
      </c>
    </row>
    <row r="82" spans="1:28" x14ac:dyDescent="0.3">
      <c r="A82" s="4" t="s">
        <v>16</v>
      </c>
      <c r="B82" s="4">
        <v>79</v>
      </c>
      <c r="C82" s="4">
        <v>79</v>
      </c>
      <c r="D82" s="5">
        <v>39.5</v>
      </c>
      <c r="E82" s="3">
        <f t="shared" si="24"/>
        <v>-4.1666666666666269E-2</v>
      </c>
      <c r="F82" s="3">
        <f t="shared" si="25"/>
        <v>-0.14999999999999858</v>
      </c>
      <c r="H82" s="13">
        <f t="shared" si="14"/>
        <v>10.972222222222221</v>
      </c>
      <c r="I82">
        <f>'Panigale V4s 21 Data'!$B$8*'Panigale V4s 21 Data'!$B$5*'Panigale V4s 21 Data'!$B$7*0.5*(Calculations!$H82*Calculations!$H82)</f>
        <v>13.522113681551822</v>
      </c>
      <c r="J82" s="3">
        <f>$E82*'Panigale V4s 21 Data'!$B$3</f>
        <v>-11.249999999999893</v>
      </c>
      <c r="K82" s="27">
        <f>'Panigale V4s 21 Data'!$B$12</f>
        <v>52.974000000000004</v>
      </c>
      <c r="L82" s="3">
        <f t="shared" si="15"/>
        <v>55.246113681551932</v>
      </c>
      <c r="M82">
        <f t="shared" si="13"/>
        <v>606.17263622813925</v>
      </c>
      <c r="N82">
        <f t="shared" si="16"/>
        <v>1.6838128784114979E-4</v>
      </c>
      <c r="O82">
        <f t="shared" si="17"/>
        <v>606.17263622813925</v>
      </c>
      <c r="P82">
        <f t="shared" si="18"/>
        <v>1.6838128784114979E-4</v>
      </c>
      <c r="Q82">
        <f>SUM($P$3:P82)</f>
        <v>1.5905139398331325E-2</v>
      </c>
      <c r="R82">
        <f t="shared" si="19"/>
        <v>0</v>
      </c>
      <c r="S82">
        <f t="shared" si="20"/>
        <v>0</v>
      </c>
      <c r="T82">
        <f>SUM($S$3:S82)</f>
        <v>3.1291835161295876E-3</v>
      </c>
      <c r="V82">
        <f t="shared" si="21"/>
        <v>0</v>
      </c>
      <c r="W82">
        <f>IF(M82&lt;0,SUM($V$3:V82),0)</f>
        <v>0</v>
      </c>
      <c r="Y82">
        <v>0</v>
      </c>
      <c r="Z82">
        <f t="shared" si="22"/>
        <v>0</v>
      </c>
      <c r="AA82">
        <f t="shared" si="23"/>
        <v>0</v>
      </c>
      <c r="AB82">
        <f>SUM($AA$3:AA82)</f>
        <v>2.2700341070243252E-4</v>
      </c>
    </row>
    <row r="83" spans="1:28" x14ac:dyDescent="0.3">
      <c r="A83" s="4" t="s">
        <v>16</v>
      </c>
      <c r="B83" s="4">
        <v>80</v>
      </c>
      <c r="C83" s="4">
        <v>80</v>
      </c>
      <c r="D83" s="5">
        <v>39</v>
      </c>
      <c r="E83" s="3">
        <f t="shared" si="24"/>
        <v>-0.1388888888888889</v>
      </c>
      <c r="F83" s="3">
        <f t="shared" si="25"/>
        <v>-0.5</v>
      </c>
      <c r="H83" s="13">
        <f t="shared" si="14"/>
        <v>10.833333333333334</v>
      </c>
      <c r="I83">
        <f>'Panigale V4s 21 Data'!$B$8*'Panigale V4s 21 Data'!$B$5*'Panigale V4s 21 Data'!$B$7*0.5*(Calculations!$H83*Calculations!$H83)</f>
        <v>13.181948347790629</v>
      </c>
      <c r="J83" s="3">
        <f>$E83*'Panigale V4s 21 Data'!$B$3</f>
        <v>-37.5</v>
      </c>
      <c r="K83" s="27">
        <f>'Panigale V4s 21 Data'!$B$12</f>
        <v>52.974000000000004</v>
      </c>
      <c r="L83" s="3">
        <f t="shared" si="15"/>
        <v>28.655948347790634</v>
      </c>
      <c r="M83">
        <f t="shared" si="13"/>
        <v>310.43944043439853</v>
      </c>
      <c r="N83">
        <f t="shared" si="16"/>
        <v>8.6233177898444036E-5</v>
      </c>
      <c r="O83">
        <f t="shared" si="17"/>
        <v>310.43944043439853</v>
      </c>
      <c r="P83">
        <f t="shared" si="18"/>
        <v>8.6233177898444036E-5</v>
      </c>
      <c r="Q83">
        <f>SUM($P$3:P83)</f>
        <v>1.5991372576229769E-2</v>
      </c>
      <c r="R83">
        <f t="shared" si="19"/>
        <v>0</v>
      </c>
      <c r="S83">
        <f t="shared" si="20"/>
        <v>0</v>
      </c>
      <c r="T83">
        <f>SUM($S$3:S83)</f>
        <v>3.1291835161295876E-3</v>
      </c>
      <c r="V83">
        <f t="shared" si="21"/>
        <v>0</v>
      </c>
      <c r="W83">
        <f>IF(M83&lt;0,SUM($V$3:V83),0)</f>
        <v>0</v>
      </c>
      <c r="Y83">
        <v>0</v>
      </c>
      <c r="Z83">
        <f t="shared" si="22"/>
        <v>0</v>
      </c>
      <c r="AA83">
        <f t="shared" si="23"/>
        <v>0</v>
      </c>
      <c r="AB83">
        <f>SUM($AA$3:AA83)</f>
        <v>2.2700341070243252E-4</v>
      </c>
    </row>
    <row r="84" spans="1:28" x14ac:dyDescent="0.3">
      <c r="A84" s="4" t="s">
        <v>16</v>
      </c>
      <c r="B84" s="4">
        <v>81</v>
      </c>
      <c r="C84" s="4">
        <v>81</v>
      </c>
      <c r="D84" s="5">
        <v>38.5</v>
      </c>
      <c r="E84" s="3">
        <f t="shared" si="24"/>
        <v>-0.23611111111111149</v>
      </c>
      <c r="F84" s="3">
        <f t="shared" si="25"/>
        <v>-0.85000000000000142</v>
      </c>
      <c r="H84" s="13">
        <f t="shared" si="14"/>
        <v>10.694444444444445</v>
      </c>
      <c r="I84">
        <f>'Panigale V4s 21 Data'!$B$8*'Panigale V4s 21 Data'!$B$5*'Panigale V4s 21 Data'!$B$7*0.5*(Calculations!$H84*Calculations!$H84)</f>
        <v>12.846116330383074</v>
      </c>
      <c r="J84" s="3">
        <f>$E84*'Panigale V4s 21 Data'!$B$3</f>
        <v>-63.750000000000107</v>
      </c>
      <c r="K84" s="27">
        <f>'Panigale V4s 21 Data'!$B$12</f>
        <v>52.974000000000004</v>
      </c>
      <c r="L84" s="3">
        <f t="shared" si="15"/>
        <v>2.070116330382973</v>
      </c>
      <c r="M84">
        <f t="shared" si="13"/>
        <v>22.138744088817905</v>
      </c>
      <c r="N84">
        <f t="shared" si="16"/>
        <v>6.1496511357827517E-6</v>
      </c>
      <c r="O84">
        <f t="shared" si="17"/>
        <v>22.138744088817905</v>
      </c>
      <c r="P84">
        <f t="shared" si="18"/>
        <v>6.1496511357827517E-6</v>
      </c>
      <c r="Q84">
        <f>SUM($P$3:P84)</f>
        <v>1.599752222736555E-2</v>
      </c>
      <c r="R84">
        <f t="shared" si="19"/>
        <v>0</v>
      </c>
      <c r="S84">
        <f t="shared" si="20"/>
        <v>0</v>
      </c>
      <c r="T84">
        <f>SUM($S$3:S84)</f>
        <v>3.1291835161295876E-3</v>
      </c>
      <c r="V84">
        <f t="shared" si="21"/>
        <v>0</v>
      </c>
      <c r="W84">
        <f>IF(M84&lt;0,SUM($V$3:V84),0)</f>
        <v>0</v>
      </c>
      <c r="Y84">
        <v>0</v>
      </c>
      <c r="Z84">
        <f t="shared" si="22"/>
        <v>0</v>
      </c>
      <c r="AA84">
        <f t="shared" si="23"/>
        <v>0</v>
      </c>
      <c r="AB84">
        <f>SUM($AA$3:AA84)</f>
        <v>2.2700341070243252E-4</v>
      </c>
    </row>
    <row r="85" spans="1:28" x14ac:dyDescent="0.3">
      <c r="A85" s="4" t="s">
        <v>16</v>
      </c>
      <c r="B85" s="4">
        <v>82</v>
      </c>
      <c r="C85" s="4">
        <v>82</v>
      </c>
      <c r="D85" s="5">
        <v>37.299999999999997</v>
      </c>
      <c r="E85" s="3">
        <f t="shared" si="24"/>
        <v>-0.20833333333333331</v>
      </c>
      <c r="F85" s="3">
        <f t="shared" si="25"/>
        <v>-0.75</v>
      </c>
      <c r="H85" s="13">
        <f t="shared" si="14"/>
        <v>10.361111111111111</v>
      </c>
      <c r="I85">
        <f>'Panigale V4s 21 Data'!$B$8*'Panigale V4s 21 Data'!$B$5*'Panigale V4s 21 Data'!$B$7*0.5*(Calculations!$H85*Calculations!$H85)</f>
        <v>12.057799419327823</v>
      </c>
      <c r="J85" s="3">
        <f>$E85*'Panigale V4s 21 Data'!$B$3</f>
        <v>-56.249999999999993</v>
      </c>
      <c r="K85" s="27">
        <f>'Panigale V4s 21 Data'!$B$12</f>
        <v>52.974000000000004</v>
      </c>
      <c r="L85" s="3">
        <f t="shared" si="15"/>
        <v>8.7817994193278324</v>
      </c>
      <c r="M85">
        <f t="shared" si="13"/>
        <v>90.989199539146711</v>
      </c>
      <c r="N85">
        <f t="shared" si="16"/>
        <v>2.5274777649762973E-5</v>
      </c>
      <c r="O85">
        <f t="shared" si="17"/>
        <v>90.989199539146711</v>
      </c>
      <c r="P85">
        <f t="shared" si="18"/>
        <v>2.5274777649762973E-5</v>
      </c>
      <c r="Q85">
        <f>SUM($P$3:P85)</f>
        <v>1.6022797005015313E-2</v>
      </c>
      <c r="R85">
        <f t="shared" si="19"/>
        <v>0</v>
      </c>
      <c r="S85">
        <f t="shared" si="20"/>
        <v>0</v>
      </c>
      <c r="T85">
        <f>SUM($S$3:S85)</f>
        <v>3.1291835161295876E-3</v>
      </c>
      <c r="V85">
        <f t="shared" si="21"/>
        <v>0</v>
      </c>
      <c r="W85">
        <f>IF(M85&lt;0,SUM($V$3:V85),0)</f>
        <v>0</v>
      </c>
      <c r="Y85">
        <v>0</v>
      </c>
      <c r="Z85">
        <f t="shared" si="22"/>
        <v>0</v>
      </c>
      <c r="AA85">
        <f t="shared" si="23"/>
        <v>0</v>
      </c>
      <c r="AB85">
        <f>SUM($AA$3:AA85)</f>
        <v>2.2700341070243252E-4</v>
      </c>
    </row>
    <row r="86" spans="1:28" x14ac:dyDescent="0.3">
      <c r="A86" s="4" t="s">
        <v>16</v>
      </c>
      <c r="B86" s="4">
        <v>83</v>
      </c>
      <c r="C86" s="4">
        <v>83</v>
      </c>
      <c r="D86" s="5">
        <v>37</v>
      </c>
      <c r="E86" s="3">
        <f t="shared" si="24"/>
        <v>-8.3333333333332538E-2</v>
      </c>
      <c r="F86" s="3">
        <f t="shared" si="25"/>
        <v>-0.29999999999999716</v>
      </c>
      <c r="H86" s="13">
        <f t="shared" si="14"/>
        <v>10.277777777777777</v>
      </c>
      <c r="I86">
        <f>'Panigale V4s 21 Data'!$B$8*'Panigale V4s 21 Data'!$B$5*'Panigale V4s 21 Data'!$B$7*0.5*(Calculations!$H86*Calculations!$H86)</f>
        <v>11.86462017628229</v>
      </c>
      <c r="J86" s="3">
        <f>$E86*'Panigale V4s 21 Data'!$B$3</f>
        <v>-22.499999999999787</v>
      </c>
      <c r="K86" s="27">
        <f>'Panigale V4s 21 Data'!$B$12</f>
        <v>52.974000000000004</v>
      </c>
      <c r="L86" s="3">
        <f t="shared" si="15"/>
        <v>42.338620176282504</v>
      </c>
      <c r="M86">
        <f t="shared" si="13"/>
        <v>435.14692958957016</v>
      </c>
      <c r="N86">
        <f t="shared" si="16"/>
        <v>1.2087414710821394E-4</v>
      </c>
      <c r="O86">
        <f t="shared" si="17"/>
        <v>435.14692958957016</v>
      </c>
      <c r="P86">
        <f t="shared" si="18"/>
        <v>1.2087414710821394E-4</v>
      </c>
      <c r="Q86">
        <f>SUM($P$3:P86)</f>
        <v>1.6143671152123527E-2</v>
      </c>
      <c r="R86">
        <f t="shared" si="19"/>
        <v>0</v>
      </c>
      <c r="S86">
        <f t="shared" si="20"/>
        <v>0</v>
      </c>
      <c r="T86">
        <f>SUM($S$3:S86)</f>
        <v>3.1291835161295876E-3</v>
      </c>
      <c r="V86">
        <f t="shared" si="21"/>
        <v>0</v>
      </c>
      <c r="W86">
        <f>IF(M86&lt;0,SUM($V$3:V86),0)</f>
        <v>0</v>
      </c>
      <c r="Y86">
        <v>0</v>
      </c>
      <c r="Z86">
        <f t="shared" si="22"/>
        <v>0</v>
      </c>
      <c r="AA86">
        <f t="shared" si="23"/>
        <v>0</v>
      </c>
      <c r="AB86">
        <f>SUM($AA$3:AA86)</f>
        <v>2.2700341070243252E-4</v>
      </c>
    </row>
    <row r="87" spans="1:28" x14ac:dyDescent="0.3">
      <c r="A87" s="4" t="s">
        <v>16</v>
      </c>
      <c r="B87" s="4">
        <v>84</v>
      </c>
      <c r="C87" s="4">
        <v>84</v>
      </c>
      <c r="D87" s="5">
        <v>36.700000000000003</v>
      </c>
      <c r="E87" s="3">
        <f t="shared" si="24"/>
        <v>-0.15277777777777798</v>
      </c>
      <c r="F87" s="3">
        <f t="shared" si="25"/>
        <v>-0.55000000000000071</v>
      </c>
      <c r="H87" s="13">
        <f t="shared" si="14"/>
        <v>10.194444444444445</v>
      </c>
      <c r="I87">
        <f>'Panigale V4s 21 Data'!$B$8*'Panigale V4s 21 Data'!$B$5*'Panigale V4s 21 Data'!$B$7*0.5*(Calculations!$H87*Calculations!$H87)</f>
        <v>11.673000927124075</v>
      </c>
      <c r="J87" s="3">
        <f>$E87*'Panigale V4s 21 Data'!$B$3</f>
        <v>-41.250000000000057</v>
      </c>
      <c r="K87" s="27">
        <f>'Panigale V4s 21 Data'!$B$12</f>
        <v>52.974000000000004</v>
      </c>
      <c r="L87" s="3">
        <f t="shared" si="15"/>
        <v>23.397000927124022</v>
      </c>
      <c r="M87">
        <f t="shared" si="13"/>
        <v>238.519426118181</v>
      </c>
      <c r="N87">
        <f t="shared" si="16"/>
        <v>6.6255396143939167E-5</v>
      </c>
      <c r="O87">
        <f t="shared" si="17"/>
        <v>238.519426118181</v>
      </c>
      <c r="P87">
        <f t="shared" si="18"/>
        <v>6.6255396143939167E-5</v>
      </c>
      <c r="Q87">
        <f>SUM($P$3:P87)</f>
        <v>1.6209926548267466E-2</v>
      </c>
      <c r="R87">
        <f t="shared" si="19"/>
        <v>0</v>
      </c>
      <c r="S87">
        <f t="shared" si="20"/>
        <v>0</v>
      </c>
      <c r="T87">
        <f>SUM($S$3:S87)</f>
        <v>3.1291835161295876E-3</v>
      </c>
      <c r="V87">
        <f t="shared" si="21"/>
        <v>0</v>
      </c>
      <c r="W87">
        <f>IF(M87&lt;0,SUM($V$3:V87),0)</f>
        <v>0</v>
      </c>
      <c r="Y87">
        <v>0</v>
      </c>
      <c r="Z87">
        <f t="shared" si="22"/>
        <v>0</v>
      </c>
      <c r="AA87">
        <f t="shared" si="23"/>
        <v>0</v>
      </c>
      <c r="AB87">
        <f>SUM($AA$3:AA87)</f>
        <v>2.2700341070243252E-4</v>
      </c>
    </row>
    <row r="88" spans="1:28" x14ac:dyDescent="0.3">
      <c r="A88" s="4" t="s">
        <v>16</v>
      </c>
      <c r="B88" s="4">
        <v>85</v>
      </c>
      <c r="C88" s="4">
        <v>85</v>
      </c>
      <c r="D88" s="5">
        <v>35.9</v>
      </c>
      <c r="E88" s="3">
        <f t="shared" si="24"/>
        <v>-0.19444444444444522</v>
      </c>
      <c r="F88" s="3">
        <f t="shared" si="25"/>
        <v>-0.70000000000000284</v>
      </c>
      <c r="H88" s="13">
        <f t="shared" si="14"/>
        <v>9.9722222222222214</v>
      </c>
      <c r="I88">
        <f>'Panigale V4s 21 Data'!$B$8*'Panigale V4s 21 Data'!$B$5*'Panigale V4s 21 Data'!$B$7*0.5*(Calculations!$H88*Calculations!$H88)</f>
        <v>11.169642899484572</v>
      </c>
      <c r="J88" s="3">
        <f>$E88*'Panigale V4s 21 Data'!$B$3</f>
        <v>-52.500000000000213</v>
      </c>
      <c r="K88" s="27">
        <f>'Panigale V4s 21 Data'!$B$12</f>
        <v>52.974000000000004</v>
      </c>
      <c r="L88" s="3">
        <f t="shared" si="15"/>
        <v>11.643642899484362</v>
      </c>
      <c r="M88">
        <f t="shared" si="13"/>
        <v>116.11299446985794</v>
      </c>
      <c r="N88">
        <f t="shared" si="16"/>
        <v>3.225360957496054E-5</v>
      </c>
      <c r="O88">
        <f t="shared" si="17"/>
        <v>116.11299446985794</v>
      </c>
      <c r="P88">
        <f t="shared" si="18"/>
        <v>3.225360957496054E-5</v>
      </c>
      <c r="Q88">
        <f>SUM($P$3:P88)</f>
        <v>1.6242180157842425E-2</v>
      </c>
      <c r="R88">
        <f t="shared" si="19"/>
        <v>0</v>
      </c>
      <c r="S88">
        <f t="shared" si="20"/>
        <v>0</v>
      </c>
      <c r="T88">
        <f>SUM($S$3:S88)</f>
        <v>3.1291835161295876E-3</v>
      </c>
      <c r="V88">
        <f t="shared" si="21"/>
        <v>0</v>
      </c>
      <c r="W88">
        <f>IF(M88&lt;0,SUM($V$3:V88),0)</f>
        <v>0</v>
      </c>
      <c r="Y88">
        <v>0</v>
      </c>
      <c r="Z88">
        <f t="shared" si="22"/>
        <v>0</v>
      </c>
      <c r="AA88">
        <f t="shared" si="23"/>
        <v>0</v>
      </c>
      <c r="AB88">
        <f>SUM($AA$3:AA88)</f>
        <v>2.2700341070243252E-4</v>
      </c>
    </row>
    <row r="89" spans="1:28" x14ac:dyDescent="0.3">
      <c r="A89" s="4" t="s">
        <v>16</v>
      </c>
      <c r="B89" s="4">
        <v>86</v>
      </c>
      <c r="C89" s="4">
        <v>86</v>
      </c>
      <c r="D89" s="5">
        <v>35.299999999999997</v>
      </c>
      <c r="E89" s="3">
        <f t="shared" si="24"/>
        <v>-0.18055555555555516</v>
      </c>
      <c r="F89" s="3">
        <f t="shared" si="25"/>
        <v>-0.64999999999999858</v>
      </c>
      <c r="H89" s="13">
        <f t="shared" si="14"/>
        <v>9.8055555555555554</v>
      </c>
      <c r="I89">
        <f>'Panigale V4s 21 Data'!$B$8*'Panigale V4s 21 Data'!$B$5*'Panigale V4s 21 Data'!$B$7*0.5*(Calculations!$H89*Calculations!$H89)</f>
        <v>10.799404350229073</v>
      </c>
      <c r="J89" s="3">
        <f>$E89*'Panigale V4s 21 Data'!$B$3</f>
        <v>-48.749999999999893</v>
      </c>
      <c r="K89" s="27">
        <f>'Panigale V4s 21 Data'!$B$12</f>
        <v>52.974000000000004</v>
      </c>
      <c r="L89" s="3">
        <f t="shared" si="15"/>
        <v>15.023404350229185</v>
      </c>
      <c r="M89">
        <f t="shared" si="13"/>
        <v>147.3128259897473</v>
      </c>
      <c r="N89">
        <f t="shared" si="16"/>
        <v>4.0920229441596467E-5</v>
      </c>
      <c r="O89">
        <f t="shared" si="17"/>
        <v>147.3128259897473</v>
      </c>
      <c r="P89">
        <f t="shared" si="18"/>
        <v>4.0920229441596467E-5</v>
      </c>
      <c r="Q89">
        <f>SUM($P$3:P89)</f>
        <v>1.6283100387284023E-2</v>
      </c>
      <c r="R89">
        <f t="shared" si="19"/>
        <v>0</v>
      </c>
      <c r="S89">
        <f t="shared" si="20"/>
        <v>0</v>
      </c>
      <c r="T89">
        <f>SUM($S$3:S89)</f>
        <v>3.1291835161295876E-3</v>
      </c>
      <c r="V89">
        <f t="shared" si="21"/>
        <v>0</v>
      </c>
      <c r="W89">
        <f>IF(M89&lt;0,SUM($V$3:V89),0)</f>
        <v>0</v>
      </c>
      <c r="Y89">
        <v>0</v>
      </c>
      <c r="Z89">
        <f t="shared" si="22"/>
        <v>0</v>
      </c>
      <c r="AA89">
        <f t="shared" si="23"/>
        <v>0</v>
      </c>
      <c r="AB89">
        <f>SUM($AA$3:AA89)</f>
        <v>2.2700341070243252E-4</v>
      </c>
    </row>
    <row r="90" spans="1:28" x14ac:dyDescent="0.3">
      <c r="A90" s="4" t="s">
        <v>16</v>
      </c>
      <c r="B90" s="4">
        <v>87</v>
      </c>
      <c r="C90" s="4">
        <v>87</v>
      </c>
      <c r="D90" s="5">
        <v>34.6</v>
      </c>
      <c r="E90" s="3">
        <f t="shared" si="24"/>
        <v>-0.15277777777777699</v>
      </c>
      <c r="F90" s="3">
        <f t="shared" si="25"/>
        <v>-0.54999999999999716</v>
      </c>
      <c r="H90" s="13">
        <f t="shared" si="14"/>
        <v>9.6111111111111107</v>
      </c>
      <c r="I90">
        <f>'Panigale V4s 21 Data'!$B$8*'Panigale V4s 21 Data'!$B$5*'Panigale V4s 21 Data'!$B$7*0.5*(Calculations!$H90*Calculations!$H90)</f>
        <v>10.375346011861293</v>
      </c>
      <c r="J90" s="3">
        <f>$E90*'Panigale V4s 21 Data'!$B$3</f>
        <v>-41.249999999999787</v>
      </c>
      <c r="K90" s="27">
        <f>'Panigale V4s 21 Data'!$B$12</f>
        <v>52.974000000000004</v>
      </c>
      <c r="L90" s="3">
        <f t="shared" si="15"/>
        <v>22.09934601186151</v>
      </c>
      <c r="M90">
        <f t="shared" si="13"/>
        <v>212.39927000289117</v>
      </c>
      <c r="N90">
        <f t="shared" si="16"/>
        <v>5.8999797223025322E-5</v>
      </c>
      <c r="O90">
        <f t="shared" si="17"/>
        <v>212.39927000289117</v>
      </c>
      <c r="P90">
        <f t="shared" si="18"/>
        <v>5.8999797223025322E-5</v>
      </c>
      <c r="Q90">
        <f>SUM($P$3:P90)</f>
        <v>1.6342100184507047E-2</v>
      </c>
      <c r="R90">
        <f t="shared" si="19"/>
        <v>0</v>
      </c>
      <c r="S90">
        <f t="shared" si="20"/>
        <v>0</v>
      </c>
      <c r="T90">
        <f>SUM($S$3:S90)</f>
        <v>3.1291835161295876E-3</v>
      </c>
      <c r="V90">
        <f t="shared" si="21"/>
        <v>0</v>
      </c>
      <c r="W90">
        <f>IF(M90&lt;0,SUM($V$3:V90),0)</f>
        <v>0</v>
      </c>
      <c r="Y90">
        <v>0</v>
      </c>
      <c r="Z90">
        <f t="shared" si="22"/>
        <v>0</v>
      </c>
      <c r="AA90">
        <f t="shared" si="23"/>
        <v>0</v>
      </c>
      <c r="AB90">
        <f>SUM($AA$3:AA90)</f>
        <v>2.2700341070243252E-4</v>
      </c>
    </row>
    <row r="91" spans="1:28" x14ac:dyDescent="0.3">
      <c r="A91" s="4" t="s">
        <v>16</v>
      </c>
      <c r="B91" s="4">
        <v>88</v>
      </c>
      <c r="C91" s="4">
        <v>88</v>
      </c>
      <c r="D91" s="5">
        <v>34.200000000000003</v>
      </c>
      <c r="E91" s="3">
        <f t="shared" si="24"/>
        <v>-0.37500000000000039</v>
      </c>
      <c r="F91" s="3">
        <f t="shared" si="25"/>
        <v>-1.3500000000000014</v>
      </c>
      <c r="H91" s="13">
        <f t="shared" si="14"/>
        <v>9.5</v>
      </c>
      <c r="I91">
        <f>'Panigale V4s 21 Data'!$B$8*'Panigale V4s 21 Data'!$B$5*'Panigale V4s 21 Data'!$B$7*0.5*(Calculations!$H91*Calculations!$H91)</f>
        <v>10.136840279756626</v>
      </c>
      <c r="J91" s="3">
        <f>$E91*'Panigale V4s 21 Data'!$B$3</f>
        <v>-101.2500000000001</v>
      </c>
      <c r="K91" s="27">
        <f>'Panigale V4s 21 Data'!$B$12</f>
        <v>52.974000000000004</v>
      </c>
      <c r="L91" s="3">
        <f t="shared" si="15"/>
        <v>-38.13915972024347</v>
      </c>
      <c r="M91">
        <f t="shared" si="13"/>
        <v>-362.32201734231296</v>
      </c>
      <c r="N91">
        <f t="shared" si="16"/>
        <v>-1.0064500481730916E-4</v>
      </c>
      <c r="O91">
        <f t="shared" si="17"/>
        <v>0</v>
      </c>
      <c r="P91">
        <f t="shared" si="18"/>
        <v>0</v>
      </c>
      <c r="Q91">
        <f>SUM($P$3:P91)</f>
        <v>1.6342100184507047E-2</v>
      </c>
      <c r="R91">
        <f t="shared" si="19"/>
        <v>362.32201734231296</v>
      </c>
      <c r="S91">
        <f t="shared" si="20"/>
        <v>1.0064500481730916E-4</v>
      </c>
      <c r="T91">
        <f>SUM($S$3:S91)</f>
        <v>3.2298285209468969E-3</v>
      </c>
      <c r="V91">
        <f t="shared" si="21"/>
        <v>285.03691943311094</v>
      </c>
      <c r="W91">
        <f>IF(M91&lt;0,SUM($V$91:V91),0)</f>
        <v>285.03691943311094</v>
      </c>
      <c r="Y91">
        <v>0</v>
      </c>
      <c r="Z91">
        <f t="shared" si="22"/>
        <v>0</v>
      </c>
      <c r="AA91">
        <f t="shared" si="23"/>
        <v>0</v>
      </c>
      <c r="AB91">
        <f>SUM($AA$3:AA91)</f>
        <v>2.2700341070243252E-4</v>
      </c>
    </row>
    <row r="92" spans="1:28" x14ac:dyDescent="0.3">
      <c r="A92" s="4" t="s">
        <v>16</v>
      </c>
      <c r="B92" s="4">
        <v>89</v>
      </c>
      <c r="C92" s="4">
        <v>89</v>
      </c>
      <c r="D92" s="5">
        <v>31.9</v>
      </c>
      <c r="E92" s="3">
        <f t="shared" si="24"/>
        <v>-0.95833333333333359</v>
      </c>
      <c r="F92" s="3">
        <f t="shared" si="25"/>
        <v>-3.4500000000000011</v>
      </c>
      <c r="H92" s="13">
        <f t="shared" si="14"/>
        <v>8.8611111111111107</v>
      </c>
      <c r="I92">
        <f>'Panigale V4s 21 Data'!$B$8*'Panigale V4s 21 Data'!$B$5*'Panigale V4s 21 Data'!$B$7*0.5*(Calculations!$H92*Calculations!$H92)</f>
        <v>8.8192521092670724</v>
      </c>
      <c r="J92" s="3">
        <f>$E92*'Panigale V4s 21 Data'!$B$3</f>
        <v>-258.75000000000006</v>
      </c>
      <c r="K92" s="27">
        <f>'Panigale V4s 21 Data'!$B$12</f>
        <v>52.974000000000004</v>
      </c>
      <c r="L92" s="3">
        <f t="shared" si="15"/>
        <v>-196.95674789073297</v>
      </c>
      <c r="M92">
        <f t="shared" si="13"/>
        <v>-1745.2556271428837</v>
      </c>
      <c r="N92">
        <f t="shared" si="16"/>
        <v>-4.847932297619121E-4</v>
      </c>
      <c r="O92">
        <f t="shared" si="17"/>
        <v>0</v>
      </c>
      <c r="P92">
        <f t="shared" si="18"/>
        <v>0</v>
      </c>
      <c r="Q92">
        <f>SUM($P$3:P92)</f>
        <v>1.6342100184507047E-2</v>
      </c>
      <c r="R92">
        <f t="shared" si="19"/>
        <v>1745.2556271428837</v>
      </c>
      <c r="S92">
        <f t="shared" si="20"/>
        <v>4.847932297619121E-4</v>
      </c>
      <c r="T92">
        <f>SUM($S$3:S92)</f>
        <v>3.7146217507088089E-3</v>
      </c>
      <c r="V92">
        <f t="shared" si="21"/>
        <v>1372.983875595171</v>
      </c>
      <c r="W92">
        <f>IF(M92&lt;0,SUM($V$91:V92),0)</f>
        <v>1658.020795028282</v>
      </c>
      <c r="Y92">
        <v>0</v>
      </c>
      <c r="Z92">
        <f t="shared" si="22"/>
        <v>0</v>
      </c>
      <c r="AA92">
        <f t="shared" si="23"/>
        <v>0</v>
      </c>
      <c r="AB92">
        <f>SUM($AA$3:AA92)</f>
        <v>2.2700341070243252E-4</v>
      </c>
    </row>
    <row r="93" spans="1:28" x14ac:dyDescent="0.3">
      <c r="A93" s="4" t="s">
        <v>16</v>
      </c>
      <c r="B93" s="4">
        <v>90</v>
      </c>
      <c r="C93" s="4">
        <v>90</v>
      </c>
      <c r="D93" s="5">
        <v>27.3</v>
      </c>
      <c r="E93" s="3">
        <f t="shared" si="24"/>
        <v>-1.3749999999999998</v>
      </c>
      <c r="F93" s="3">
        <f t="shared" si="25"/>
        <v>-4.9499999999999993</v>
      </c>
      <c r="H93" s="13">
        <f t="shared" si="14"/>
        <v>7.583333333333333</v>
      </c>
      <c r="I93">
        <f>'Panigale V4s 21 Data'!$B$8*'Panigale V4s 21 Data'!$B$5*'Panigale V4s 21 Data'!$B$7*0.5*(Calculations!$H93*Calculations!$H93)</f>
        <v>6.4591546904174066</v>
      </c>
      <c r="J93" s="3">
        <f>$E93*'Panigale V4s 21 Data'!$B$3</f>
        <v>-371.24999999999994</v>
      </c>
      <c r="K93" s="27">
        <f>'Panigale V4s 21 Data'!$B$12</f>
        <v>52.974000000000004</v>
      </c>
      <c r="L93" s="3">
        <f t="shared" si="15"/>
        <v>-311.81684530958256</v>
      </c>
      <c r="M93">
        <f t="shared" si="13"/>
        <v>-2364.6110769310012</v>
      </c>
      <c r="N93">
        <f t="shared" si="16"/>
        <v>-6.5683641025861142E-4</v>
      </c>
      <c r="O93">
        <f t="shared" si="17"/>
        <v>0</v>
      </c>
      <c r="P93">
        <f t="shared" si="18"/>
        <v>0</v>
      </c>
      <c r="Q93">
        <f>SUM($P$3:P93)</f>
        <v>1.6342100184507047E-2</v>
      </c>
      <c r="R93">
        <f t="shared" si="19"/>
        <v>2364.6110769310012</v>
      </c>
      <c r="S93">
        <f t="shared" si="20"/>
        <v>6.5683641025861142E-4</v>
      </c>
      <c r="T93">
        <f>SUM($S$3:S93)</f>
        <v>4.3714581609674199E-3</v>
      </c>
      <c r="V93">
        <f t="shared" si="21"/>
        <v>1860.227711166234</v>
      </c>
      <c r="W93">
        <f>IF(M93&lt;0,SUM($V$91:V93),0)</f>
        <v>3518.2485061945163</v>
      </c>
      <c r="Y93">
        <v>0</v>
      </c>
      <c r="Z93">
        <f t="shared" si="22"/>
        <v>0</v>
      </c>
      <c r="AA93">
        <f t="shared" si="23"/>
        <v>0</v>
      </c>
      <c r="AB93">
        <f>SUM($AA$3:AA93)</f>
        <v>2.2700341070243252E-4</v>
      </c>
    </row>
    <row r="94" spans="1:28" x14ac:dyDescent="0.3">
      <c r="A94" s="4" t="s">
        <v>16</v>
      </c>
      <c r="B94" s="4">
        <v>91</v>
      </c>
      <c r="C94" s="4">
        <v>91</v>
      </c>
      <c r="D94" s="5">
        <v>22</v>
      </c>
      <c r="E94" s="3">
        <f t="shared" si="24"/>
        <v>-1.4305555555555556</v>
      </c>
      <c r="F94" s="3">
        <f t="shared" si="25"/>
        <v>-5.15</v>
      </c>
      <c r="H94" s="13">
        <f t="shared" si="14"/>
        <v>6.1111111111111107</v>
      </c>
      <c r="I94">
        <f>'Panigale V4s 21 Data'!$B$8*'Panigale V4s 21 Data'!$B$5*'Panigale V4s 21 Data'!$B$7*0.5*(Calculations!$H94*Calculations!$H94)</f>
        <v>4.1946502303291666</v>
      </c>
      <c r="J94" s="3">
        <f>$E94*'Panigale V4s 21 Data'!$B$3</f>
        <v>-386.25</v>
      </c>
      <c r="K94" s="27">
        <f>'Panigale V4s 21 Data'!$B$12</f>
        <v>52.974000000000004</v>
      </c>
      <c r="L94" s="3">
        <f t="shared" si="15"/>
        <v>-329.08134976967085</v>
      </c>
      <c r="M94">
        <f t="shared" si="13"/>
        <v>-2011.0526930368774</v>
      </c>
      <c r="N94">
        <f t="shared" si="16"/>
        <v>-5.5862574806579929E-4</v>
      </c>
      <c r="O94">
        <f t="shared" si="17"/>
        <v>0</v>
      </c>
      <c r="P94">
        <f t="shared" si="18"/>
        <v>0</v>
      </c>
      <c r="Q94">
        <f>SUM($P$3:P94)</f>
        <v>1.6342100184507047E-2</v>
      </c>
      <c r="R94">
        <f t="shared" si="19"/>
        <v>2011.0526930368774</v>
      </c>
      <c r="S94">
        <f t="shared" si="20"/>
        <v>5.5862574806579929E-4</v>
      </c>
      <c r="T94">
        <f>SUM($S$3:S94)</f>
        <v>4.9300839090332194E-3</v>
      </c>
      <c r="V94">
        <f t="shared" si="21"/>
        <v>1582.0850983486462</v>
      </c>
      <c r="W94">
        <f>IF(M94&lt;0,SUM($V$91:V94),0)</f>
        <v>5100.3336045431624</v>
      </c>
      <c r="Y94">
        <v>0</v>
      </c>
      <c r="Z94">
        <f t="shared" si="22"/>
        <v>0</v>
      </c>
      <c r="AA94">
        <f t="shared" si="23"/>
        <v>0</v>
      </c>
      <c r="AB94">
        <f>SUM($AA$3:AA94)</f>
        <v>2.2700341070243252E-4</v>
      </c>
    </row>
    <row r="95" spans="1:28" x14ac:dyDescent="0.3">
      <c r="A95" s="4" t="s">
        <v>16</v>
      </c>
      <c r="B95" s="4">
        <v>92</v>
      </c>
      <c r="C95" s="4">
        <v>92</v>
      </c>
      <c r="D95" s="5">
        <v>17</v>
      </c>
      <c r="E95" s="3">
        <f t="shared" si="24"/>
        <v>-1.0833333333333335</v>
      </c>
      <c r="F95" s="3">
        <f t="shared" si="25"/>
        <v>-3.9000000000000004</v>
      </c>
      <c r="H95" s="13">
        <f t="shared" si="14"/>
        <v>4.7222222222222223</v>
      </c>
      <c r="I95">
        <f>'Panigale V4s 21 Data'!$B$8*'Panigale V4s 21 Data'!$B$5*'Panigale V4s 21 Data'!$B$7*0.5*(Calculations!$H95*Calculations!$H95)</f>
        <v>2.5046568524072921</v>
      </c>
      <c r="J95" s="3">
        <f>$E95*'Panigale V4s 21 Data'!$B$3</f>
        <v>-292.50000000000006</v>
      </c>
      <c r="K95" s="27">
        <f>'Panigale V4s 21 Data'!$B$12</f>
        <v>52.974000000000004</v>
      </c>
      <c r="L95" s="3">
        <f t="shared" si="15"/>
        <v>-237.0213431475928</v>
      </c>
      <c r="M95">
        <f t="shared" si="13"/>
        <v>-1119.2674537525215</v>
      </c>
      <c r="N95">
        <f t="shared" si="16"/>
        <v>-3.1090762604236711E-4</v>
      </c>
      <c r="O95">
        <f t="shared" si="17"/>
        <v>0</v>
      </c>
      <c r="P95">
        <f t="shared" si="18"/>
        <v>0</v>
      </c>
      <c r="Q95">
        <f>SUM($P$3:P95)</f>
        <v>1.6342100184507047E-2</v>
      </c>
      <c r="R95">
        <f t="shared" si="19"/>
        <v>1119.2674537525215</v>
      </c>
      <c r="S95">
        <f t="shared" si="20"/>
        <v>3.1090762604236711E-4</v>
      </c>
      <c r="T95">
        <f>SUM($S$3:S95)</f>
        <v>5.2409915350755867E-3</v>
      </c>
      <c r="V95">
        <f t="shared" si="21"/>
        <v>880.52210952984001</v>
      </c>
      <c r="W95">
        <f>IF(M95&lt;0,SUM($V$91:V95),0)</f>
        <v>5980.8557140730027</v>
      </c>
      <c r="Y95">
        <v>0</v>
      </c>
      <c r="Z95">
        <f t="shared" si="22"/>
        <v>0</v>
      </c>
      <c r="AA95">
        <f t="shared" si="23"/>
        <v>0</v>
      </c>
      <c r="AB95">
        <f>SUM($AA$3:AA95)</f>
        <v>2.2700341070243252E-4</v>
      </c>
    </row>
    <row r="96" spans="1:28" x14ac:dyDescent="0.3">
      <c r="A96" s="4" t="s">
        <v>16</v>
      </c>
      <c r="B96" s="4">
        <v>93</v>
      </c>
      <c r="C96" s="4">
        <v>93</v>
      </c>
      <c r="D96" s="5">
        <v>14.2</v>
      </c>
      <c r="E96" s="3">
        <f t="shared" si="24"/>
        <v>-0.69444444444444442</v>
      </c>
      <c r="F96" s="3">
        <f t="shared" si="25"/>
        <v>-2.5</v>
      </c>
      <c r="H96" s="13">
        <f t="shared" si="14"/>
        <v>3.9444444444444442</v>
      </c>
      <c r="I96">
        <f>'Panigale V4s 21 Data'!$B$8*'Panigale V4s 21 Data'!$B$5*'Panigale V4s 21 Data'!$B$7*0.5*(Calculations!$H96*Calculations!$H96)</f>
        <v>1.7475398190982918</v>
      </c>
      <c r="J96" s="3">
        <f>$E96*'Panigale V4s 21 Data'!$B$3</f>
        <v>-187.5</v>
      </c>
      <c r="K96" s="27">
        <f>'Panigale V4s 21 Data'!$B$12</f>
        <v>52.974000000000004</v>
      </c>
      <c r="L96" s="3">
        <f t="shared" si="15"/>
        <v>-132.77846018090173</v>
      </c>
      <c r="M96">
        <f t="shared" si="13"/>
        <v>-523.73725960244565</v>
      </c>
      <c r="N96">
        <f t="shared" si="16"/>
        <v>-1.4548257211179045E-4</v>
      </c>
      <c r="O96">
        <f t="shared" si="17"/>
        <v>0</v>
      </c>
      <c r="P96">
        <f t="shared" si="18"/>
        <v>0</v>
      </c>
      <c r="Q96">
        <f>SUM($P$3:P96)</f>
        <v>1.6342100184507047E-2</v>
      </c>
      <c r="R96">
        <f t="shared" si="19"/>
        <v>523.73725960244565</v>
      </c>
      <c r="S96">
        <f t="shared" si="20"/>
        <v>1.4548257211179045E-4</v>
      </c>
      <c r="T96">
        <f>SUM($S$3:S96)</f>
        <v>5.3864741071873775E-3</v>
      </c>
      <c r="V96">
        <f t="shared" si="21"/>
        <v>412.02148344294596</v>
      </c>
      <c r="W96">
        <f>IF(M96&lt;0,SUM($V$91:V96),0)</f>
        <v>6392.8771975159489</v>
      </c>
      <c r="Y96">
        <v>0</v>
      </c>
      <c r="Z96">
        <f t="shared" si="22"/>
        <v>0</v>
      </c>
      <c r="AA96">
        <f t="shared" si="23"/>
        <v>0</v>
      </c>
      <c r="AB96">
        <f>SUM($AA$3:AA96)</f>
        <v>2.2700341070243252E-4</v>
      </c>
    </row>
    <row r="97" spans="1:28" x14ac:dyDescent="0.3">
      <c r="A97" s="4" t="s">
        <v>16</v>
      </c>
      <c r="B97" s="4">
        <v>94</v>
      </c>
      <c r="C97" s="4">
        <v>94</v>
      </c>
      <c r="D97" s="5">
        <v>12</v>
      </c>
      <c r="E97" s="3">
        <f t="shared" si="24"/>
        <v>-0.70833333333333326</v>
      </c>
      <c r="F97" s="3">
        <f t="shared" si="25"/>
        <v>-2.5499999999999998</v>
      </c>
      <c r="H97" s="13">
        <f t="shared" si="14"/>
        <v>3.333333333333333</v>
      </c>
      <c r="I97">
        <f>'Panigale V4s 21 Data'!$B$8*'Panigale V4s 21 Data'!$B$5*'Panigale V4s 21 Data'!$B$7*0.5*(Calculations!$H97*Calculations!$H97)</f>
        <v>1.24799510985</v>
      </c>
      <c r="J97" s="3">
        <f>$E97*'Panigale V4s 21 Data'!$B$3</f>
        <v>-191.24999999999997</v>
      </c>
      <c r="K97" s="27">
        <f>'Panigale V4s 21 Data'!$B$12</f>
        <v>52.974000000000004</v>
      </c>
      <c r="L97" s="3">
        <f t="shared" si="15"/>
        <v>-137.02800489014999</v>
      </c>
      <c r="M97">
        <f t="shared" si="13"/>
        <v>-456.7600163004999</v>
      </c>
      <c r="N97">
        <f t="shared" si="16"/>
        <v>-1.2687778230569441E-4</v>
      </c>
      <c r="O97">
        <f t="shared" si="17"/>
        <v>0</v>
      </c>
      <c r="P97">
        <f t="shared" si="18"/>
        <v>0</v>
      </c>
      <c r="Q97">
        <f>SUM($P$3:P97)</f>
        <v>1.6342100184507047E-2</v>
      </c>
      <c r="R97">
        <f t="shared" si="19"/>
        <v>456.7600163004999</v>
      </c>
      <c r="S97">
        <f t="shared" si="20"/>
        <v>1.2687778230569441E-4</v>
      </c>
      <c r="T97">
        <f>SUM($S$3:S97)</f>
        <v>5.5133518894930717E-3</v>
      </c>
      <c r="V97">
        <f t="shared" si="21"/>
        <v>359.33082102352176</v>
      </c>
      <c r="W97">
        <f>IF(M97&lt;0,SUM($V$91:V97),0)</f>
        <v>6752.2080185394707</v>
      </c>
      <c r="Y97">
        <v>0</v>
      </c>
      <c r="Z97">
        <f t="shared" si="22"/>
        <v>0</v>
      </c>
      <c r="AA97">
        <f t="shared" si="23"/>
        <v>0</v>
      </c>
      <c r="AB97">
        <f>SUM($AA$3:AA97)</f>
        <v>2.2700341070243252E-4</v>
      </c>
    </row>
    <row r="98" spans="1:28" x14ac:dyDescent="0.3">
      <c r="A98" s="4" t="s">
        <v>16</v>
      </c>
      <c r="B98" s="4">
        <v>95</v>
      </c>
      <c r="C98" s="4">
        <v>95</v>
      </c>
      <c r="D98" s="5">
        <v>9.1</v>
      </c>
      <c r="E98" s="3">
        <f t="shared" si="24"/>
        <v>-0.86111111111111116</v>
      </c>
      <c r="F98" s="3">
        <f t="shared" si="25"/>
        <v>-3.1</v>
      </c>
      <c r="H98" s="13">
        <f t="shared" si="14"/>
        <v>2.5277777777777777</v>
      </c>
      <c r="I98">
        <f>'Panigale V4s 21 Data'!$B$8*'Panigale V4s 21 Data'!$B$5*'Panigale V4s 21 Data'!$B$7*0.5*(Calculations!$H98*Calculations!$H98)</f>
        <v>0.71768385449082295</v>
      </c>
      <c r="J98" s="3">
        <f>$E98*'Panigale V4s 21 Data'!$B$3</f>
        <v>-232.5</v>
      </c>
      <c r="K98" s="27">
        <f>'Panigale V4s 21 Data'!$B$12</f>
        <v>52.974000000000004</v>
      </c>
      <c r="L98" s="3">
        <f t="shared" si="15"/>
        <v>-178.8083161455092</v>
      </c>
      <c r="M98">
        <f t="shared" si="13"/>
        <v>-451.98768803448155</v>
      </c>
      <c r="N98">
        <f t="shared" si="16"/>
        <v>-1.2555213556513376E-4</v>
      </c>
      <c r="O98">
        <f t="shared" si="17"/>
        <v>0</v>
      </c>
      <c r="P98">
        <f t="shared" si="18"/>
        <v>0</v>
      </c>
      <c r="Q98">
        <f>SUM($P$3:P98)</f>
        <v>1.6342100184507047E-2</v>
      </c>
      <c r="R98">
        <f t="shared" si="19"/>
        <v>451.98768803448155</v>
      </c>
      <c r="S98">
        <f t="shared" si="20"/>
        <v>1.2555213556513376E-4</v>
      </c>
      <c r="T98">
        <f>SUM($S$3:S98)</f>
        <v>5.6389040250582056E-3</v>
      </c>
      <c r="V98">
        <f t="shared" si="21"/>
        <v>355.57645423828649</v>
      </c>
      <c r="W98">
        <f>IF(M98&lt;0,SUM($V$91:V98),0)</f>
        <v>7107.7844727777574</v>
      </c>
      <c r="Y98">
        <v>0</v>
      </c>
      <c r="Z98">
        <f t="shared" si="22"/>
        <v>0</v>
      </c>
      <c r="AA98">
        <f t="shared" si="23"/>
        <v>0</v>
      </c>
      <c r="AB98">
        <f>SUM($AA$3:AA98)</f>
        <v>2.2700341070243252E-4</v>
      </c>
    </row>
    <row r="99" spans="1:28" x14ac:dyDescent="0.3">
      <c r="A99" s="4" t="s">
        <v>16</v>
      </c>
      <c r="B99" s="4">
        <v>96</v>
      </c>
      <c r="C99" s="4">
        <v>96</v>
      </c>
      <c r="D99" s="5">
        <v>5.8</v>
      </c>
      <c r="E99" s="3">
        <f t="shared" si="24"/>
        <v>-0.76388888888888884</v>
      </c>
      <c r="F99" s="3">
        <f t="shared" si="25"/>
        <v>-2.75</v>
      </c>
      <c r="H99" s="13">
        <f t="shared" si="14"/>
        <v>1.6111111111111109</v>
      </c>
      <c r="I99">
        <f>'Panigale V4s 21 Data'!$B$8*'Panigale V4s 21 Data'!$B$5*'Panigale V4s 21 Data'!$B$7*0.5*(Calculations!$H99*Calculations!$H99)</f>
        <v>0.29154552427329161</v>
      </c>
      <c r="J99" s="3">
        <f>$E99*'Panigale V4s 21 Data'!$B$3</f>
        <v>-206.25</v>
      </c>
      <c r="K99" s="27">
        <f>'Panigale V4s 21 Data'!$B$12</f>
        <v>52.974000000000004</v>
      </c>
      <c r="L99" s="3">
        <f t="shared" si="15"/>
        <v>-152.98445447572669</v>
      </c>
      <c r="M99">
        <f t="shared" si="13"/>
        <v>-246.47495443311522</v>
      </c>
      <c r="N99">
        <f t="shared" si="16"/>
        <v>-6.8465265120309782E-5</v>
      </c>
      <c r="O99">
        <f t="shared" si="17"/>
        <v>0</v>
      </c>
      <c r="P99">
        <f t="shared" si="18"/>
        <v>0</v>
      </c>
      <c r="Q99">
        <f>SUM($P$3:P99)</f>
        <v>1.6342100184507047E-2</v>
      </c>
      <c r="R99">
        <f t="shared" si="19"/>
        <v>246.47495443311522</v>
      </c>
      <c r="S99">
        <f t="shared" si="20"/>
        <v>6.8465265120309782E-5</v>
      </c>
      <c r="T99">
        <f>SUM($S$3:S99)</f>
        <v>5.7073692901785152E-3</v>
      </c>
      <c r="V99">
        <f t="shared" si="21"/>
        <v>193.90061427775959</v>
      </c>
      <c r="W99">
        <f>IF(M99&lt;0,SUM($V$91:V99),0)</f>
        <v>7301.6850870555172</v>
      </c>
      <c r="Y99">
        <v>0</v>
      </c>
      <c r="Z99">
        <f t="shared" si="22"/>
        <v>0</v>
      </c>
      <c r="AA99">
        <f t="shared" si="23"/>
        <v>0</v>
      </c>
      <c r="AB99">
        <f>SUM($AA$3:AA99)</f>
        <v>2.2700341070243252E-4</v>
      </c>
    </row>
    <row r="100" spans="1:28" x14ac:dyDescent="0.3">
      <c r="A100" s="4" t="s">
        <v>16</v>
      </c>
      <c r="B100" s="4">
        <v>97</v>
      </c>
      <c r="C100" s="4">
        <v>97</v>
      </c>
      <c r="D100" s="5">
        <v>3.6</v>
      </c>
      <c r="E100" s="3">
        <f t="shared" si="24"/>
        <v>-0.49999999999999994</v>
      </c>
      <c r="F100" s="3">
        <f t="shared" si="25"/>
        <v>-1.7999999999999998</v>
      </c>
      <c r="H100" s="13">
        <f t="shared" si="14"/>
        <v>1</v>
      </c>
      <c r="I100">
        <f>'Panigale V4s 21 Data'!$B$8*'Panigale V4s 21 Data'!$B$5*'Panigale V4s 21 Data'!$B$7*0.5*(Calculations!$H100*Calculations!$H100)</f>
        <v>0.11231955988650001</v>
      </c>
      <c r="J100" s="3">
        <f>$E100*'Panigale V4s 21 Data'!$B$3</f>
        <v>-134.99999999999997</v>
      </c>
      <c r="K100" s="27">
        <f>'Panigale V4s 21 Data'!$B$12</f>
        <v>52.974000000000004</v>
      </c>
      <c r="L100" s="3">
        <f t="shared" si="15"/>
        <v>-81.913680440113481</v>
      </c>
      <c r="M100">
        <f t="shared" si="13"/>
        <v>-81.913680440113481</v>
      </c>
      <c r="N100">
        <f t="shared" si="16"/>
        <v>-2.2753800122253745E-5</v>
      </c>
      <c r="O100">
        <f t="shared" si="17"/>
        <v>0</v>
      </c>
      <c r="P100">
        <f t="shared" si="18"/>
        <v>0</v>
      </c>
      <c r="Q100">
        <f>SUM($P$3:P100)</f>
        <v>1.6342100184507047E-2</v>
      </c>
      <c r="R100">
        <f t="shared" si="19"/>
        <v>81.913680440113481</v>
      </c>
      <c r="S100">
        <f t="shared" si="20"/>
        <v>2.2753800122253745E-5</v>
      </c>
      <c r="T100">
        <f>SUM($S$3:S100)</f>
        <v>5.7301230903007688E-3</v>
      </c>
      <c r="V100">
        <f t="shared" si="21"/>
        <v>64.441082833835068</v>
      </c>
      <c r="W100">
        <f>IF(M100&lt;0,SUM($V$91:V100),0)</f>
        <v>7366.1261698893522</v>
      </c>
      <c r="Y100">
        <v>0</v>
      </c>
      <c r="Z100">
        <f t="shared" si="22"/>
        <v>0</v>
      </c>
      <c r="AA100">
        <f t="shared" si="23"/>
        <v>0</v>
      </c>
      <c r="AB100">
        <f>SUM($AA$3:AA100)</f>
        <v>2.2700341070243252E-4</v>
      </c>
    </row>
    <row r="101" spans="1:28" x14ac:dyDescent="0.3">
      <c r="A101" s="4" t="s">
        <v>16</v>
      </c>
      <c r="B101" s="4">
        <v>98</v>
      </c>
      <c r="C101" s="4">
        <v>98</v>
      </c>
      <c r="D101" s="5">
        <v>2.2000000000000002</v>
      </c>
      <c r="E101" s="3">
        <f t="shared" si="24"/>
        <v>-0.5</v>
      </c>
      <c r="F101" s="3">
        <f t="shared" si="25"/>
        <v>-1.8</v>
      </c>
      <c r="H101" s="13">
        <f t="shared" si="14"/>
        <v>0.61111111111111116</v>
      </c>
      <c r="I101">
        <f>'Panigale V4s 21 Data'!$B$8*'Panigale V4s 21 Data'!$B$5*'Panigale V4s 21 Data'!$B$7*0.5*(Calculations!$H101*Calculations!$H101)</f>
        <v>4.1946502303291673E-2</v>
      </c>
      <c r="J101" s="3">
        <f>$E101*'Panigale V4s 21 Data'!$B$3</f>
        <v>-135</v>
      </c>
      <c r="K101" s="27">
        <f>'Panigale V4s 21 Data'!$B$12</f>
        <v>52.974000000000004</v>
      </c>
      <c r="L101" s="3">
        <f t="shared" si="15"/>
        <v>-81.984053497696706</v>
      </c>
      <c r="M101">
        <f t="shared" si="13"/>
        <v>-50.101366026370215</v>
      </c>
      <c r="N101">
        <f t="shared" si="16"/>
        <v>-1.391704611843617E-5</v>
      </c>
      <c r="O101">
        <f t="shared" si="17"/>
        <v>0</v>
      </c>
      <c r="P101">
        <f t="shared" si="18"/>
        <v>0</v>
      </c>
      <c r="Q101">
        <f>SUM($P$3:P101)</f>
        <v>1.6342100184507047E-2</v>
      </c>
      <c r="R101">
        <f t="shared" si="19"/>
        <v>50.101366026370215</v>
      </c>
      <c r="S101">
        <f t="shared" si="20"/>
        <v>1.391704611843617E-5</v>
      </c>
      <c r="T101">
        <f>SUM($S$3:S101)</f>
        <v>5.7440401364192047E-3</v>
      </c>
      <c r="V101">
        <f t="shared" si="21"/>
        <v>39.414494146115317</v>
      </c>
      <c r="W101">
        <f>IF(M101&lt;0,SUM($V$91:V101),0)</f>
        <v>7405.5406640354677</v>
      </c>
      <c r="Y101">
        <v>0</v>
      </c>
      <c r="Z101">
        <f t="shared" si="22"/>
        <v>0</v>
      </c>
      <c r="AA101">
        <f t="shared" si="23"/>
        <v>0</v>
      </c>
      <c r="AB101">
        <f>SUM($AA$3:AA101)</f>
        <v>2.2700341070243252E-4</v>
      </c>
    </row>
    <row r="102" spans="1:28" x14ac:dyDescent="0.3">
      <c r="A102" s="4" t="s">
        <v>16</v>
      </c>
      <c r="B102" s="4">
        <v>99</v>
      </c>
      <c r="C102" s="4">
        <v>99</v>
      </c>
      <c r="D102" s="5">
        <v>0</v>
      </c>
      <c r="E102" s="3">
        <f t="shared" si="24"/>
        <v>-0.30555555555555558</v>
      </c>
      <c r="F102" s="3">
        <f t="shared" si="25"/>
        <v>-1.1000000000000001</v>
      </c>
      <c r="H102" s="13">
        <f t="shared" si="14"/>
        <v>0</v>
      </c>
      <c r="I102">
        <f>'Panigale V4s 21 Data'!$B$8*'Panigale V4s 21 Data'!$B$5*'Panigale V4s 21 Data'!$B$7*0.5*(Calculations!$H102*Calculations!$H102)</f>
        <v>0</v>
      </c>
      <c r="J102" s="3">
        <f>$E102*'Panigale V4s 21 Data'!$B$3</f>
        <v>-82.5</v>
      </c>
      <c r="K102" s="27">
        <f>'Panigale V4s 21 Data'!$B$12</f>
        <v>52.974000000000004</v>
      </c>
      <c r="L102" s="3">
        <f t="shared" si="15"/>
        <v>-29.525999999999996</v>
      </c>
      <c r="M102">
        <f t="shared" si="13"/>
        <v>0</v>
      </c>
      <c r="N102">
        <f t="shared" si="16"/>
        <v>0</v>
      </c>
      <c r="O102">
        <f t="shared" si="17"/>
        <v>0</v>
      </c>
      <c r="P102">
        <f t="shared" si="18"/>
        <v>0</v>
      </c>
      <c r="Q102">
        <f>SUM($P$3:P102)</f>
        <v>1.6342100184507047E-2</v>
      </c>
      <c r="R102">
        <f t="shared" si="19"/>
        <v>0</v>
      </c>
      <c r="S102">
        <f t="shared" si="20"/>
        <v>0</v>
      </c>
      <c r="T102">
        <f>SUM($S$3:S102)</f>
        <v>5.7440401364192047E-3</v>
      </c>
      <c r="V102">
        <f t="shared" si="21"/>
        <v>0</v>
      </c>
      <c r="W102">
        <f>IF(M102&lt;0,SUM($V$3:V102),0)</f>
        <v>0</v>
      </c>
      <c r="Y102">
        <f>O102</f>
        <v>0</v>
      </c>
      <c r="Z102">
        <f t="shared" si="22"/>
        <v>0</v>
      </c>
      <c r="AA102">
        <f t="shared" si="23"/>
        <v>0</v>
      </c>
      <c r="AB102">
        <f>SUM($AA$3:AA102)</f>
        <v>2.2700341070243252E-4</v>
      </c>
    </row>
    <row r="103" spans="1:28" x14ac:dyDescent="0.3">
      <c r="A103" s="4" t="s">
        <v>16</v>
      </c>
      <c r="B103" s="4">
        <v>100</v>
      </c>
      <c r="C103" s="4">
        <v>100</v>
      </c>
      <c r="D103" s="5">
        <v>0</v>
      </c>
      <c r="E103" s="3">
        <f t="shared" si="24"/>
        <v>0</v>
      </c>
      <c r="F103" s="3">
        <f t="shared" si="25"/>
        <v>0</v>
      </c>
      <c r="H103" s="13">
        <f t="shared" si="14"/>
        <v>0</v>
      </c>
      <c r="I103">
        <f>'Panigale V4s 21 Data'!$B$8*'Panigale V4s 21 Data'!$B$5*'Panigale V4s 21 Data'!$B$7*0.5*(Calculations!$H103*Calculations!$H103)</f>
        <v>0</v>
      </c>
      <c r="J103" s="3">
        <f>$E103*'Panigale V4s 21 Data'!$B$3</f>
        <v>0</v>
      </c>
      <c r="K103" s="27">
        <f>'Panigale V4s 21 Data'!$B$12</f>
        <v>52.974000000000004</v>
      </c>
      <c r="L103" s="3">
        <f t="shared" si="15"/>
        <v>52.974000000000004</v>
      </c>
      <c r="M103">
        <f t="shared" si="13"/>
        <v>0</v>
      </c>
      <c r="N103">
        <f t="shared" si="16"/>
        <v>0</v>
      </c>
      <c r="O103">
        <f t="shared" si="17"/>
        <v>0</v>
      </c>
      <c r="P103">
        <f t="shared" si="18"/>
        <v>0</v>
      </c>
      <c r="Q103">
        <f>SUM($P$3:P103)</f>
        <v>1.6342100184507047E-2</v>
      </c>
      <c r="R103">
        <f t="shared" si="19"/>
        <v>0</v>
      </c>
      <c r="S103">
        <f t="shared" si="20"/>
        <v>0</v>
      </c>
      <c r="T103">
        <f>SUM($S$3:S103)</f>
        <v>5.7440401364192047E-3</v>
      </c>
      <c r="V103">
        <f t="shared" si="21"/>
        <v>0</v>
      </c>
      <c r="W103">
        <f>IF(M103&lt;0,SUM($V$3:V103),0)</f>
        <v>0</v>
      </c>
      <c r="Y103">
        <f t="shared" ref="Y103:Y148" si="26">O103</f>
        <v>0</v>
      </c>
      <c r="Z103">
        <f t="shared" si="22"/>
        <v>0</v>
      </c>
      <c r="AA103">
        <f t="shared" si="23"/>
        <v>0</v>
      </c>
      <c r="AB103">
        <f>SUM($AA$3:AA103)</f>
        <v>2.2700341070243252E-4</v>
      </c>
    </row>
    <row r="104" spans="1:28" x14ac:dyDescent="0.3">
      <c r="A104" s="4" t="s">
        <v>16</v>
      </c>
      <c r="B104" s="4">
        <v>101</v>
      </c>
      <c r="C104" s="4">
        <v>101</v>
      </c>
      <c r="D104" s="5">
        <v>0</v>
      </c>
      <c r="E104" s="3">
        <f t="shared" si="24"/>
        <v>0</v>
      </c>
      <c r="F104" s="3">
        <f t="shared" si="25"/>
        <v>0</v>
      </c>
      <c r="H104" s="13">
        <f t="shared" si="14"/>
        <v>0</v>
      </c>
      <c r="I104">
        <f>'Panigale V4s 21 Data'!$B$8*'Panigale V4s 21 Data'!$B$5*'Panigale V4s 21 Data'!$B$7*0.5*(Calculations!$H104*Calculations!$H104)</f>
        <v>0</v>
      </c>
      <c r="J104" s="3">
        <f>$E104*'Panigale V4s 21 Data'!$B$3</f>
        <v>0</v>
      </c>
      <c r="K104" s="27">
        <f>'Panigale V4s 21 Data'!$B$12</f>
        <v>52.974000000000004</v>
      </c>
      <c r="L104" s="3">
        <f t="shared" si="15"/>
        <v>52.974000000000004</v>
      </c>
      <c r="M104">
        <f t="shared" si="13"/>
        <v>0</v>
      </c>
      <c r="N104">
        <f t="shared" si="16"/>
        <v>0</v>
      </c>
      <c r="O104">
        <f t="shared" si="17"/>
        <v>0</v>
      </c>
      <c r="P104">
        <f t="shared" si="18"/>
        <v>0</v>
      </c>
      <c r="Q104">
        <f>SUM($P$3:P104)</f>
        <v>1.6342100184507047E-2</v>
      </c>
      <c r="R104">
        <f t="shared" si="19"/>
        <v>0</v>
      </c>
      <c r="S104">
        <f t="shared" si="20"/>
        <v>0</v>
      </c>
      <c r="T104">
        <f>SUM($S$3:S104)</f>
        <v>5.7440401364192047E-3</v>
      </c>
      <c r="V104">
        <f t="shared" si="21"/>
        <v>0</v>
      </c>
      <c r="W104">
        <f>IF(M104&lt;0,SUM($V$3:V104),0)</f>
        <v>0</v>
      </c>
      <c r="Y104">
        <f t="shared" si="26"/>
        <v>0</v>
      </c>
      <c r="Z104">
        <f t="shared" si="22"/>
        <v>0</v>
      </c>
      <c r="AA104">
        <f t="shared" si="23"/>
        <v>0</v>
      </c>
      <c r="AB104">
        <f>SUM($AA$3:AA104)</f>
        <v>2.2700341070243252E-4</v>
      </c>
    </row>
    <row r="105" spans="1:28" x14ac:dyDescent="0.3">
      <c r="A105" s="4" t="s">
        <v>16</v>
      </c>
      <c r="B105" s="4">
        <v>102</v>
      </c>
      <c r="C105" s="4">
        <v>102</v>
      </c>
      <c r="D105" s="5">
        <v>0</v>
      </c>
      <c r="E105" s="3">
        <f t="shared" si="24"/>
        <v>0</v>
      </c>
      <c r="F105" s="3">
        <f t="shared" si="25"/>
        <v>0</v>
      </c>
      <c r="H105" s="13">
        <f t="shared" si="14"/>
        <v>0</v>
      </c>
      <c r="I105">
        <f>'Panigale V4s 21 Data'!$B$8*'Panigale V4s 21 Data'!$B$5*'Panigale V4s 21 Data'!$B$7*0.5*(Calculations!$H105*Calculations!$H105)</f>
        <v>0</v>
      </c>
      <c r="J105" s="3">
        <f>$E105*'Panigale V4s 21 Data'!$B$3</f>
        <v>0</v>
      </c>
      <c r="K105" s="27">
        <f>'Panigale V4s 21 Data'!$B$12</f>
        <v>52.974000000000004</v>
      </c>
      <c r="L105" s="3">
        <f t="shared" si="15"/>
        <v>52.974000000000004</v>
      </c>
      <c r="M105">
        <f t="shared" si="13"/>
        <v>0</v>
      </c>
      <c r="N105">
        <f t="shared" si="16"/>
        <v>0</v>
      </c>
      <c r="O105">
        <f t="shared" si="17"/>
        <v>0</v>
      </c>
      <c r="P105">
        <f t="shared" si="18"/>
        <v>0</v>
      </c>
      <c r="Q105">
        <f>SUM($P$3:P105)</f>
        <v>1.6342100184507047E-2</v>
      </c>
      <c r="R105">
        <f t="shared" si="19"/>
        <v>0</v>
      </c>
      <c r="S105">
        <f t="shared" si="20"/>
        <v>0</v>
      </c>
      <c r="T105">
        <f>SUM($S$3:S105)</f>
        <v>5.7440401364192047E-3</v>
      </c>
      <c r="V105">
        <f t="shared" si="21"/>
        <v>0</v>
      </c>
      <c r="W105">
        <f>IF(M105&lt;0,SUM($V$3:V105),0)</f>
        <v>0</v>
      </c>
      <c r="Y105">
        <f t="shared" si="26"/>
        <v>0</v>
      </c>
      <c r="Z105">
        <f t="shared" si="22"/>
        <v>0</v>
      </c>
      <c r="AA105">
        <f t="shared" si="23"/>
        <v>0</v>
      </c>
      <c r="AB105">
        <f>SUM($AA$3:AA105)</f>
        <v>2.2700341070243252E-4</v>
      </c>
    </row>
    <row r="106" spans="1:28" x14ac:dyDescent="0.3">
      <c r="A106" s="4" t="s">
        <v>16</v>
      </c>
      <c r="B106" s="4">
        <v>103</v>
      </c>
      <c r="C106" s="4">
        <v>103</v>
      </c>
      <c r="D106" s="5">
        <v>0</v>
      </c>
      <c r="E106" s="3">
        <f t="shared" si="24"/>
        <v>0</v>
      </c>
      <c r="F106" s="3">
        <f t="shared" si="25"/>
        <v>0</v>
      </c>
      <c r="H106" s="13">
        <f t="shared" si="14"/>
        <v>0</v>
      </c>
      <c r="I106">
        <f>'Panigale V4s 21 Data'!$B$8*'Panigale V4s 21 Data'!$B$5*'Panigale V4s 21 Data'!$B$7*0.5*(Calculations!$H106*Calculations!$H106)</f>
        <v>0</v>
      </c>
      <c r="J106" s="3">
        <f>$E106*'Panigale V4s 21 Data'!$B$3</f>
        <v>0</v>
      </c>
      <c r="K106" s="27">
        <f>'Panigale V4s 21 Data'!$B$12</f>
        <v>52.974000000000004</v>
      </c>
      <c r="L106" s="3">
        <f t="shared" si="15"/>
        <v>52.974000000000004</v>
      </c>
      <c r="M106">
        <f t="shared" si="13"/>
        <v>0</v>
      </c>
      <c r="N106">
        <f t="shared" si="16"/>
        <v>0</v>
      </c>
      <c r="O106">
        <f t="shared" si="17"/>
        <v>0</v>
      </c>
      <c r="P106">
        <f t="shared" si="18"/>
        <v>0</v>
      </c>
      <c r="Q106">
        <f>SUM($P$3:P106)</f>
        <v>1.6342100184507047E-2</v>
      </c>
      <c r="R106">
        <f t="shared" si="19"/>
        <v>0</v>
      </c>
      <c r="S106">
        <f t="shared" si="20"/>
        <v>0</v>
      </c>
      <c r="T106">
        <f>SUM($S$3:S106)</f>
        <v>5.7440401364192047E-3</v>
      </c>
      <c r="V106">
        <f t="shared" si="21"/>
        <v>0</v>
      </c>
      <c r="W106">
        <f>IF(M106&lt;0,SUM($V$3:V106),0)</f>
        <v>0</v>
      </c>
      <c r="Y106">
        <f t="shared" si="26"/>
        <v>0</v>
      </c>
      <c r="Z106">
        <f t="shared" si="22"/>
        <v>0</v>
      </c>
      <c r="AA106">
        <f t="shared" si="23"/>
        <v>0</v>
      </c>
      <c r="AB106">
        <f>SUM($AA$3:AA106)</f>
        <v>2.2700341070243252E-4</v>
      </c>
    </row>
    <row r="107" spans="1:28" x14ac:dyDescent="0.3">
      <c r="A107" s="4" t="s">
        <v>16</v>
      </c>
      <c r="B107" s="4">
        <v>104</v>
      </c>
      <c r="C107" s="4">
        <v>104</v>
      </c>
      <c r="D107" s="5">
        <v>0</v>
      </c>
      <c r="E107" s="3">
        <f t="shared" si="24"/>
        <v>0</v>
      </c>
      <c r="F107" s="3">
        <f t="shared" si="25"/>
        <v>0</v>
      </c>
      <c r="H107" s="13">
        <f t="shared" si="14"/>
        <v>0</v>
      </c>
      <c r="I107">
        <f>'Panigale V4s 21 Data'!$B$8*'Panigale V4s 21 Data'!$B$5*'Panigale V4s 21 Data'!$B$7*0.5*(Calculations!$H107*Calculations!$H107)</f>
        <v>0</v>
      </c>
      <c r="J107" s="3">
        <f>$E107*'Panigale V4s 21 Data'!$B$3</f>
        <v>0</v>
      </c>
      <c r="K107" s="27">
        <f>'Panigale V4s 21 Data'!$B$12</f>
        <v>52.974000000000004</v>
      </c>
      <c r="L107" s="3">
        <f t="shared" si="15"/>
        <v>52.974000000000004</v>
      </c>
      <c r="M107">
        <f t="shared" si="13"/>
        <v>0</v>
      </c>
      <c r="N107">
        <f t="shared" si="16"/>
        <v>0</v>
      </c>
      <c r="O107">
        <f t="shared" si="17"/>
        <v>0</v>
      </c>
      <c r="P107">
        <f t="shared" si="18"/>
        <v>0</v>
      </c>
      <c r="Q107">
        <f>SUM($P$3:P107)</f>
        <v>1.6342100184507047E-2</v>
      </c>
      <c r="R107">
        <f t="shared" si="19"/>
        <v>0</v>
      </c>
      <c r="S107">
        <f t="shared" si="20"/>
        <v>0</v>
      </c>
      <c r="T107">
        <f>SUM($S$3:S107)</f>
        <v>5.7440401364192047E-3</v>
      </c>
      <c r="V107">
        <f t="shared" si="21"/>
        <v>0</v>
      </c>
      <c r="W107">
        <f>IF(M107&lt;0,SUM($V$3:V107),0)</f>
        <v>0</v>
      </c>
      <c r="Y107">
        <f t="shared" si="26"/>
        <v>0</v>
      </c>
      <c r="Z107">
        <f t="shared" si="22"/>
        <v>0</v>
      </c>
      <c r="AA107">
        <f t="shared" si="23"/>
        <v>0</v>
      </c>
      <c r="AB107">
        <f>SUM($AA$3:AA107)</f>
        <v>2.2700341070243252E-4</v>
      </c>
    </row>
    <row r="108" spans="1:28" x14ac:dyDescent="0.3">
      <c r="A108" s="4" t="s">
        <v>16</v>
      </c>
      <c r="B108" s="4">
        <v>105</v>
      </c>
      <c r="C108" s="4">
        <v>105</v>
      </c>
      <c r="D108" s="5">
        <v>0</v>
      </c>
      <c r="E108" s="3">
        <f t="shared" si="24"/>
        <v>0</v>
      </c>
      <c r="F108" s="3">
        <f t="shared" si="25"/>
        <v>0</v>
      </c>
      <c r="H108" s="13">
        <f t="shared" si="14"/>
        <v>0</v>
      </c>
      <c r="I108">
        <f>'Panigale V4s 21 Data'!$B$8*'Panigale V4s 21 Data'!$B$5*'Panigale V4s 21 Data'!$B$7*0.5*(Calculations!$H108*Calculations!$H108)</f>
        <v>0</v>
      </c>
      <c r="J108" s="3">
        <f>$E108*'Panigale V4s 21 Data'!$B$3</f>
        <v>0</v>
      </c>
      <c r="K108" s="27">
        <f>'Panigale V4s 21 Data'!$B$12</f>
        <v>52.974000000000004</v>
      </c>
      <c r="L108" s="3">
        <f t="shared" si="15"/>
        <v>52.974000000000004</v>
      </c>
      <c r="M108">
        <f t="shared" si="13"/>
        <v>0</v>
      </c>
      <c r="N108">
        <f t="shared" si="16"/>
        <v>0</v>
      </c>
      <c r="O108">
        <f t="shared" si="17"/>
        <v>0</v>
      </c>
      <c r="P108">
        <f t="shared" si="18"/>
        <v>0</v>
      </c>
      <c r="Q108">
        <f>SUM($P$3:P108)</f>
        <v>1.6342100184507047E-2</v>
      </c>
      <c r="R108">
        <f t="shared" si="19"/>
        <v>0</v>
      </c>
      <c r="S108">
        <f t="shared" si="20"/>
        <v>0</v>
      </c>
      <c r="T108">
        <f>SUM($S$3:S108)</f>
        <v>5.7440401364192047E-3</v>
      </c>
      <c r="V108">
        <f t="shared" si="21"/>
        <v>0</v>
      </c>
      <c r="W108">
        <f>IF(M108&lt;0,SUM($V$3:V108),0)</f>
        <v>0</v>
      </c>
      <c r="Y108">
        <f t="shared" si="26"/>
        <v>0</v>
      </c>
      <c r="Z108">
        <f t="shared" si="22"/>
        <v>0</v>
      </c>
      <c r="AA108">
        <f t="shared" si="23"/>
        <v>0</v>
      </c>
      <c r="AB108">
        <f>SUM($AA$3:AA108)</f>
        <v>2.2700341070243252E-4</v>
      </c>
    </row>
    <row r="109" spans="1:28" x14ac:dyDescent="0.3">
      <c r="A109" s="4" t="s">
        <v>16</v>
      </c>
      <c r="B109" s="4">
        <v>106</v>
      </c>
      <c r="C109" s="4">
        <v>106</v>
      </c>
      <c r="D109" s="5">
        <v>0</v>
      </c>
      <c r="E109" s="3">
        <f t="shared" si="24"/>
        <v>0</v>
      </c>
      <c r="F109" s="3">
        <f t="shared" si="25"/>
        <v>0</v>
      </c>
      <c r="H109" s="13">
        <f t="shared" si="14"/>
        <v>0</v>
      </c>
      <c r="I109">
        <f>'Panigale V4s 21 Data'!$B$8*'Panigale V4s 21 Data'!$B$5*'Panigale V4s 21 Data'!$B$7*0.5*(Calculations!$H109*Calculations!$H109)</f>
        <v>0</v>
      </c>
      <c r="J109" s="3">
        <f>$E109*'Panigale V4s 21 Data'!$B$3</f>
        <v>0</v>
      </c>
      <c r="K109" s="27">
        <f>'Panigale V4s 21 Data'!$B$12</f>
        <v>52.974000000000004</v>
      </c>
      <c r="L109" s="3">
        <f t="shared" si="15"/>
        <v>52.974000000000004</v>
      </c>
      <c r="M109">
        <f t="shared" si="13"/>
        <v>0</v>
      </c>
      <c r="N109">
        <f t="shared" si="16"/>
        <v>0</v>
      </c>
      <c r="O109">
        <f t="shared" si="17"/>
        <v>0</v>
      </c>
      <c r="P109">
        <f t="shared" si="18"/>
        <v>0</v>
      </c>
      <c r="Q109">
        <f>SUM($P$3:P109)</f>
        <v>1.6342100184507047E-2</v>
      </c>
      <c r="R109">
        <f t="shared" si="19"/>
        <v>0</v>
      </c>
      <c r="S109">
        <f t="shared" si="20"/>
        <v>0</v>
      </c>
      <c r="T109">
        <f>SUM($S$3:S109)</f>
        <v>5.7440401364192047E-3</v>
      </c>
      <c r="V109">
        <f t="shared" si="21"/>
        <v>0</v>
      </c>
      <c r="W109">
        <f>IF(M109&lt;0,SUM($V$3:V109),0)</f>
        <v>0</v>
      </c>
      <c r="Y109">
        <f t="shared" si="26"/>
        <v>0</v>
      </c>
      <c r="Z109">
        <f t="shared" si="22"/>
        <v>0</v>
      </c>
      <c r="AA109">
        <f t="shared" si="23"/>
        <v>0</v>
      </c>
      <c r="AB109">
        <f>SUM($AA$3:AA109)</f>
        <v>2.2700341070243252E-4</v>
      </c>
    </row>
    <row r="110" spans="1:28" x14ac:dyDescent="0.3">
      <c r="A110" s="4" t="s">
        <v>16</v>
      </c>
      <c r="B110" s="4">
        <v>107</v>
      </c>
      <c r="C110" s="4">
        <v>107</v>
      </c>
      <c r="D110" s="5">
        <v>0</v>
      </c>
      <c r="E110" s="3">
        <f t="shared" si="24"/>
        <v>0</v>
      </c>
      <c r="F110" s="3">
        <f t="shared" si="25"/>
        <v>0</v>
      </c>
      <c r="H110" s="13">
        <f t="shared" si="14"/>
        <v>0</v>
      </c>
      <c r="I110">
        <f>'Panigale V4s 21 Data'!$B$8*'Panigale V4s 21 Data'!$B$5*'Panigale V4s 21 Data'!$B$7*0.5*(Calculations!$H110*Calculations!$H110)</f>
        <v>0</v>
      </c>
      <c r="J110" s="3">
        <f>$E110*'Panigale V4s 21 Data'!$B$3</f>
        <v>0</v>
      </c>
      <c r="K110" s="27">
        <f>'Panigale V4s 21 Data'!$B$12</f>
        <v>52.974000000000004</v>
      </c>
      <c r="L110" s="3">
        <f t="shared" si="15"/>
        <v>52.974000000000004</v>
      </c>
      <c r="M110">
        <f t="shared" si="13"/>
        <v>0</v>
      </c>
      <c r="N110">
        <f t="shared" si="16"/>
        <v>0</v>
      </c>
      <c r="O110">
        <f t="shared" si="17"/>
        <v>0</v>
      </c>
      <c r="P110">
        <f t="shared" si="18"/>
        <v>0</v>
      </c>
      <c r="Q110">
        <f>SUM($P$3:P110)</f>
        <v>1.6342100184507047E-2</v>
      </c>
      <c r="R110">
        <f t="shared" si="19"/>
        <v>0</v>
      </c>
      <c r="S110">
        <f t="shared" si="20"/>
        <v>0</v>
      </c>
      <c r="T110">
        <f>SUM($S$3:S110)</f>
        <v>5.7440401364192047E-3</v>
      </c>
      <c r="V110">
        <f t="shared" si="21"/>
        <v>0</v>
      </c>
      <c r="W110">
        <f>IF(M110&lt;0,SUM($V$3:V110),0)</f>
        <v>0</v>
      </c>
      <c r="Y110">
        <f t="shared" si="26"/>
        <v>0</v>
      </c>
      <c r="Z110">
        <f t="shared" si="22"/>
        <v>0</v>
      </c>
      <c r="AA110">
        <f t="shared" si="23"/>
        <v>0</v>
      </c>
      <c r="AB110">
        <f>SUM($AA$3:AA110)</f>
        <v>2.2700341070243252E-4</v>
      </c>
    </row>
    <row r="111" spans="1:28" x14ac:dyDescent="0.3">
      <c r="A111" s="4" t="s">
        <v>16</v>
      </c>
      <c r="B111" s="4">
        <v>108</v>
      </c>
      <c r="C111" s="4">
        <v>108</v>
      </c>
      <c r="D111" s="5">
        <v>0</v>
      </c>
      <c r="E111" s="3">
        <f t="shared" si="24"/>
        <v>0</v>
      </c>
      <c r="F111" s="3">
        <f t="shared" si="25"/>
        <v>0</v>
      </c>
      <c r="H111" s="13">
        <f t="shared" si="14"/>
        <v>0</v>
      </c>
      <c r="I111">
        <f>'Panigale V4s 21 Data'!$B$8*'Panigale V4s 21 Data'!$B$5*'Panigale V4s 21 Data'!$B$7*0.5*(Calculations!$H111*Calculations!$H111)</f>
        <v>0</v>
      </c>
      <c r="J111" s="3">
        <f>$E111*'Panigale V4s 21 Data'!$B$3</f>
        <v>0</v>
      </c>
      <c r="K111" s="27">
        <f>'Panigale V4s 21 Data'!$B$12</f>
        <v>52.974000000000004</v>
      </c>
      <c r="L111" s="3">
        <f t="shared" si="15"/>
        <v>52.974000000000004</v>
      </c>
      <c r="M111">
        <f t="shared" si="13"/>
        <v>0</v>
      </c>
      <c r="N111">
        <f t="shared" si="16"/>
        <v>0</v>
      </c>
      <c r="O111">
        <f t="shared" si="17"/>
        <v>0</v>
      </c>
      <c r="P111">
        <f t="shared" si="18"/>
        <v>0</v>
      </c>
      <c r="Q111">
        <f>SUM($P$3:P111)</f>
        <v>1.6342100184507047E-2</v>
      </c>
      <c r="R111">
        <f t="shared" si="19"/>
        <v>0</v>
      </c>
      <c r="S111">
        <f t="shared" si="20"/>
        <v>0</v>
      </c>
      <c r="T111">
        <f>SUM($S$3:S111)</f>
        <v>5.7440401364192047E-3</v>
      </c>
      <c r="V111">
        <f t="shared" si="21"/>
        <v>0</v>
      </c>
      <c r="W111">
        <f>IF(M111&lt;0,SUM($V$3:V111),0)</f>
        <v>0</v>
      </c>
      <c r="Y111">
        <f t="shared" si="26"/>
        <v>0</v>
      </c>
      <c r="Z111">
        <f t="shared" si="22"/>
        <v>0</v>
      </c>
      <c r="AA111">
        <f t="shared" si="23"/>
        <v>0</v>
      </c>
      <c r="AB111">
        <f>SUM($AA$3:AA111)</f>
        <v>2.2700341070243252E-4</v>
      </c>
    </row>
    <row r="112" spans="1:28" x14ac:dyDescent="0.3">
      <c r="A112" s="4" t="s">
        <v>16</v>
      </c>
      <c r="B112" s="4">
        <v>109</v>
      </c>
      <c r="C112" s="4">
        <v>109</v>
      </c>
      <c r="D112" s="5">
        <v>0</v>
      </c>
      <c r="E112" s="3">
        <f t="shared" si="24"/>
        <v>0</v>
      </c>
      <c r="F112" s="3">
        <f t="shared" si="25"/>
        <v>0</v>
      </c>
      <c r="H112" s="13">
        <f t="shared" si="14"/>
        <v>0</v>
      </c>
      <c r="I112">
        <f>'Panigale V4s 21 Data'!$B$8*'Panigale V4s 21 Data'!$B$5*'Panigale V4s 21 Data'!$B$7*0.5*(Calculations!$H112*Calculations!$H112)</f>
        <v>0</v>
      </c>
      <c r="J112" s="3">
        <f>$E112*'Panigale V4s 21 Data'!$B$3</f>
        <v>0</v>
      </c>
      <c r="K112" s="27">
        <f>'Panigale V4s 21 Data'!$B$12</f>
        <v>52.974000000000004</v>
      </c>
      <c r="L112" s="3">
        <f t="shared" si="15"/>
        <v>52.974000000000004</v>
      </c>
      <c r="M112">
        <f t="shared" si="13"/>
        <v>0</v>
      </c>
      <c r="N112">
        <f t="shared" si="16"/>
        <v>0</v>
      </c>
      <c r="O112">
        <f t="shared" si="17"/>
        <v>0</v>
      </c>
      <c r="P112">
        <f t="shared" si="18"/>
        <v>0</v>
      </c>
      <c r="Q112">
        <f>SUM($P$3:P112)</f>
        <v>1.6342100184507047E-2</v>
      </c>
      <c r="R112">
        <f t="shared" si="19"/>
        <v>0</v>
      </c>
      <c r="S112">
        <f t="shared" si="20"/>
        <v>0</v>
      </c>
      <c r="T112">
        <f>SUM($S$3:S112)</f>
        <v>5.7440401364192047E-3</v>
      </c>
      <c r="V112">
        <f t="shared" si="21"/>
        <v>0</v>
      </c>
      <c r="W112">
        <f>IF(M112&lt;0,SUM($V$3:V112),0)</f>
        <v>0</v>
      </c>
      <c r="Y112">
        <f t="shared" si="26"/>
        <v>0</v>
      </c>
      <c r="Z112">
        <f t="shared" si="22"/>
        <v>0</v>
      </c>
      <c r="AA112">
        <f t="shared" si="23"/>
        <v>0</v>
      </c>
      <c r="AB112">
        <f>SUM($AA$3:AA112)</f>
        <v>2.2700341070243252E-4</v>
      </c>
    </row>
    <row r="113" spans="1:28" x14ac:dyDescent="0.3">
      <c r="A113" s="4" t="s">
        <v>16</v>
      </c>
      <c r="B113" s="4">
        <v>110</v>
      </c>
      <c r="C113" s="4">
        <v>110</v>
      </c>
      <c r="D113" s="5">
        <v>0</v>
      </c>
      <c r="E113" s="3">
        <f t="shared" si="24"/>
        <v>0</v>
      </c>
      <c r="F113" s="3">
        <f t="shared" si="25"/>
        <v>0</v>
      </c>
      <c r="H113" s="13">
        <f t="shared" si="14"/>
        <v>0</v>
      </c>
      <c r="I113">
        <f>'Panigale V4s 21 Data'!$B$8*'Panigale V4s 21 Data'!$B$5*'Panigale V4s 21 Data'!$B$7*0.5*(Calculations!$H113*Calculations!$H113)</f>
        <v>0</v>
      </c>
      <c r="J113" s="3">
        <f>$E113*'Panigale V4s 21 Data'!$B$3</f>
        <v>0</v>
      </c>
      <c r="K113" s="27">
        <f>'Panigale V4s 21 Data'!$B$12</f>
        <v>52.974000000000004</v>
      </c>
      <c r="L113" s="3">
        <f t="shared" si="15"/>
        <v>52.974000000000004</v>
      </c>
      <c r="M113">
        <f t="shared" si="13"/>
        <v>0</v>
      </c>
      <c r="N113">
        <f t="shared" si="16"/>
        <v>0</v>
      </c>
      <c r="O113">
        <f t="shared" si="17"/>
        <v>0</v>
      </c>
      <c r="P113">
        <f t="shared" si="18"/>
        <v>0</v>
      </c>
      <c r="Q113">
        <f>SUM($P$3:P113)</f>
        <v>1.6342100184507047E-2</v>
      </c>
      <c r="R113">
        <f t="shared" si="19"/>
        <v>0</v>
      </c>
      <c r="S113">
        <f t="shared" si="20"/>
        <v>0</v>
      </c>
      <c r="T113">
        <f>SUM($S$3:S113)</f>
        <v>5.7440401364192047E-3</v>
      </c>
      <c r="V113">
        <f t="shared" si="21"/>
        <v>0</v>
      </c>
      <c r="W113">
        <f>IF(M113&lt;0,SUM($V$3:V113),0)</f>
        <v>0</v>
      </c>
      <c r="Y113">
        <f t="shared" si="26"/>
        <v>0</v>
      </c>
      <c r="Z113">
        <f t="shared" si="22"/>
        <v>0</v>
      </c>
      <c r="AA113">
        <f t="shared" si="23"/>
        <v>0</v>
      </c>
      <c r="AB113">
        <f>SUM($AA$3:AA113)</f>
        <v>2.2700341070243252E-4</v>
      </c>
    </row>
    <row r="114" spans="1:28" x14ac:dyDescent="0.3">
      <c r="A114" s="4" t="s">
        <v>16</v>
      </c>
      <c r="B114" s="4">
        <v>111</v>
      </c>
      <c r="C114" s="4">
        <v>111</v>
      </c>
      <c r="D114" s="5">
        <v>0</v>
      </c>
      <c r="E114" s="3">
        <f t="shared" si="24"/>
        <v>0</v>
      </c>
      <c r="F114" s="3">
        <f t="shared" si="25"/>
        <v>0</v>
      </c>
      <c r="H114" s="13">
        <f t="shared" si="14"/>
        <v>0</v>
      </c>
      <c r="I114">
        <f>'Panigale V4s 21 Data'!$B$8*'Panigale V4s 21 Data'!$B$5*'Panigale V4s 21 Data'!$B$7*0.5*(Calculations!$H114*Calculations!$H114)</f>
        <v>0</v>
      </c>
      <c r="J114" s="3">
        <f>$E114*'Panigale V4s 21 Data'!$B$3</f>
        <v>0</v>
      </c>
      <c r="K114" s="27">
        <f>'Panigale V4s 21 Data'!$B$12</f>
        <v>52.974000000000004</v>
      </c>
      <c r="L114" s="3">
        <f t="shared" si="15"/>
        <v>52.974000000000004</v>
      </c>
      <c r="M114">
        <f t="shared" si="13"/>
        <v>0</v>
      </c>
      <c r="N114">
        <f t="shared" si="16"/>
        <v>0</v>
      </c>
      <c r="O114">
        <f t="shared" si="17"/>
        <v>0</v>
      </c>
      <c r="P114">
        <f t="shared" si="18"/>
        <v>0</v>
      </c>
      <c r="Q114">
        <f>SUM($P$3:P114)</f>
        <v>1.6342100184507047E-2</v>
      </c>
      <c r="R114">
        <f t="shared" si="19"/>
        <v>0</v>
      </c>
      <c r="S114">
        <f t="shared" si="20"/>
        <v>0</v>
      </c>
      <c r="T114">
        <f>SUM($S$3:S114)</f>
        <v>5.7440401364192047E-3</v>
      </c>
      <c r="V114">
        <f t="shared" si="21"/>
        <v>0</v>
      </c>
      <c r="W114">
        <f>IF(M114&lt;0,SUM($V$3:V114),0)</f>
        <v>0</v>
      </c>
      <c r="Y114">
        <f t="shared" si="26"/>
        <v>0</v>
      </c>
      <c r="Z114">
        <f t="shared" si="22"/>
        <v>0</v>
      </c>
      <c r="AA114">
        <f t="shared" si="23"/>
        <v>0</v>
      </c>
      <c r="AB114">
        <f>SUM($AA$3:AA114)</f>
        <v>2.2700341070243252E-4</v>
      </c>
    </row>
    <row r="115" spans="1:28" x14ac:dyDescent="0.3">
      <c r="A115" s="4" t="s">
        <v>16</v>
      </c>
      <c r="B115" s="4">
        <v>112</v>
      </c>
      <c r="C115" s="4">
        <v>112</v>
      </c>
      <c r="D115" s="5">
        <v>0</v>
      </c>
      <c r="E115" s="3">
        <f t="shared" si="24"/>
        <v>0</v>
      </c>
      <c r="F115" s="3">
        <f t="shared" si="25"/>
        <v>0</v>
      </c>
      <c r="H115" s="13">
        <f t="shared" si="14"/>
        <v>0</v>
      </c>
      <c r="I115">
        <f>'Panigale V4s 21 Data'!$B$8*'Panigale V4s 21 Data'!$B$5*'Panigale V4s 21 Data'!$B$7*0.5*(Calculations!$H115*Calculations!$H115)</f>
        <v>0</v>
      </c>
      <c r="J115" s="3">
        <f>$E115*'Panigale V4s 21 Data'!$B$3</f>
        <v>0</v>
      </c>
      <c r="K115" s="27">
        <f>'Panigale V4s 21 Data'!$B$12</f>
        <v>52.974000000000004</v>
      </c>
      <c r="L115" s="3">
        <f t="shared" si="15"/>
        <v>52.974000000000004</v>
      </c>
      <c r="M115">
        <f t="shared" si="13"/>
        <v>0</v>
      </c>
      <c r="N115">
        <f t="shared" si="16"/>
        <v>0</v>
      </c>
      <c r="O115">
        <f t="shared" si="17"/>
        <v>0</v>
      </c>
      <c r="P115">
        <f t="shared" si="18"/>
        <v>0</v>
      </c>
      <c r="Q115">
        <f>SUM($P$3:P115)</f>
        <v>1.6342100184507047E-2</v>
      </c>
      <c r="R115">
        <f t="shared" si="19"/>
        <v>0</v>
      </c>
      <c r="S115">
        <f t="shared" si="20"/>
        <v>0</v>
      </c>
      <c r="T115">
        <f>SUM($S$3:S115)</f>
        <v>5.7440401364192047E-3</v>
      </c>
      <c r="V115">
        <f t="shared" si="21"/>
        <v>0</v>
      </c>
      <c r="W115">
        <f>IF(M115&lt;0,SUM($V$3:V115),0)</f>
        <v>0</v>
      </c>
      <c r="Y115">
        <f t="shared" si="26"/>
        <v>0</v>
      </c>
      <c r="Z115">
        <f t="shared" si="22"/>
        <v>0</v>
      </c>
      <c r="AA115">
        <f t="shared" si="23"/>
        <v>0</v>
      </c>
      <c r="AB115">
        <f>SUM($AA$3:AA115)</f>
        <v>2.2700341070243252E-4</v>
      </c>
    </row>
    <row r="116" spans="1:28" x14ac:dyDescent="0.3">
      <c r="A116" s="4" t="s">
        <v>16</v>
      </c>
      <c r="B116" s="4">
        <v>113</v>
      </c>
      <c r="C116" s="4">
        <v>113</v>
      </c>
      <c r="D116" s="5">
        <v>0</v>
      </c>
      <c r="E116" s="3">
        <f t="shared" si="24"/>
        <v>0</v>
      </c>
      <c r="F116" s="3">
        <f t="shared" si="25"/>
        <v>0</v>
      </c>
      <c r="H116" s="13">
        <f t="shared" si="14"/>
        <v>0</v>
      </c>
      <c r="I116">
        <f>'Panigale V4s 21 Data'!$B$8*'Panigale V4s 21 Data'!$B$5*'Panigale V4s 21 Data'!$B$7*0.5*(Calculations!$H116*Calculations!$H116)</f>
        <v>0</v>
      </c>
      <c r="J116" s="3">
        <f>$E116*'Panigale V4s 21 Data'!$B$3</f>
        <v>0</v>
      </c>
      <c r="K116" s="27">
        <f>'Panigale V4s 21 Data'!$B$12</f>
        <v>52.974000000000004</v>
      </c>
      <c r="L116" s="3">
        <f t="shared" si="15"/>
        <v>52.974000000000004</v>
      </c>
      <c r="M116">
        <f t="shared" si="13"/>
        <v>0</v>
      </c>
      <c r="N116">
        <f t="shared" si="16"/>
        <v>0</v>
      </c>
      <c r="O116">
        <f t="shared" si="17"/>
        <v>0</v>
      </c>
      <c r="P116">
        <f t="shared" si="18"/>
        <v>0</v>
      </c>
      <c r="Q116">
        <f>SUM($P$3:P116)</f>
        <v>1.6342100184507047E-2</v>
      </c>
      <c r="R116">
        <f t="shared" si="19"/>
        <v>0</v>
      </c>
      <c r="S116">
        <f t="shared" si="20"/>
        <v>0</v>
      </c>
      <c r="T116">
        <f>SUM($S$3:S116)</f>
        <v>5.7440401364192047E-3</v>
      </c>
      <c r="V116">
        <f t="shared" si="21"/>
        <v>0</v>
      </c>
      <c r="W116">
        <f>IF(M116&lt;0,SUM($V$3:V116),0)</f>
        <v>0</v>
      </c>
      <c r="Y116">
        <f t="shared" si="26"/>
        <v>0</v>
      </c>
      <c r="Z116">
        <f t="shared" si="22"/>
        <v>0</v>
      </c>
      <c r="AA116">
        <f t="shared" si="23"/>
        <v>0</v>
      </c>
      <c r="AB116">
        <f>SUM($AA$3:AA116)</f>
        <v>2.2700341070243252E-4</v>
      </c>
    </row>
    <row r="117" spans="1:28" x14ac:dyDescent="0.3">
      <c r="A117" s="4" t="s">
        <v>16</v>
      </c>
      <c r="B117" s="4">
        <v>114</v>
      </c>
      <c r="C117" s="4">
        <v>114</v>
      </c>
      <c r="D117" s="5">
        <v>0</v>
      </c>
      <c r="E117" s="3">
        <f t="shared" si="24"/>
        <v>0</v>
      </c>
      <c r="F117" s="3">
        <f t="shared" si="25"/>
        <v>0</v>
      </c>
      <c r="H117" s="13">
        <f t="shared" si="14"/>
        <v>0</v>
      </c>
      <c r="I117">
        <f>'Panigale V4s 21 Data'!$B$8*'Panigale V4s 21 Data'!$B$5*'Panigale V4s 21 Data'!$B$7*0.5*(Calculations!$H117*Calculations!$H117)</f>
        <v>0</v>
      </c>
      <c r="J117" s="3">
        <f>$E117*'Panigale V4s 21 Data'!$B$3</f>
        <v>0</v>
      </c>
      <c r="K117" s="27">
        <f>'Panigale V4s 21 Data'!$B$12</f>
        <v>52.974000000000004</v>
      </c>
      <c r="L117" s="3">
        <f t="shared" si="15"/>
        <v>52.974000000000004</v>
      </c>
      <c r="M117">
        <f t="shared" si="13"/>
        <v>0</v>
      </c>
      <c r="N117">
        <f t="shared" si="16"/>
        <v>0</v>
      </c>
      <c r="O117">
        <f t="shared" si="17"/>
        <v>0</v>
      </c>
      <c r="P117">
        <f t="shared" si="18"/>
        <v>0</v>
      </c>
      <c r="Q117">
        <f>SUM($P$3:P117)</f>
        <v>1.6342100184507047E-2</v>
      </c>
      <c r="R117">
        <f t="shared" si="19"/>
        <v>0</v>
      </c>
      <c r="S117">
        <f t="shared" si="20"/>
        <v>0</v>
      </c>
      <c r="T117">
        <f>SUM($S$3:S117)</f>
        <v>5.7440401364192047E-3</v>
      </c>
      <c r="V117">
        <f t="shared" si="21"/>
        <v>0</v>
      </c>
      <c r="W117">
        <f>IF(M117&lt;0,SUM($V$3:V117),0)</f>
        <v>0</v>
      </c>
      <c r="Y117">
        <f t="shared" si="26"/>
        <v>0</v>
      </c>
      <c r="Z117">
        <f t="shared" si="22"/>
        <v>0</v>
      </c>
      <c r="AA117">
        <f t="shared" si="23"/>
        <v>0</v>
      </c>
      <c r="AB117">
        <f>SUM($AA$3:AA117)</f>
        <v>2.2700341070243252E-4</v>
      </c>
    </row>
    <row r="118" spans="1:28" x14ac:dyDescent="0.3">
      <c r="A118" s="4" t="s">
        <v>16</v>
      </c>
      <c r="B118" s="4">
        <v>115</v>
      </c>
      <c r="C118" s="4">
        <v>115</v>
      </c>
      <c r="D118" s="5">
        <v>0</v>
      </c>
      <c r="E118" s="3">
        <f t="shared" si="24"/>
        <v>0</v>
      </c>
      <c r="F118" s="3">
        <f t="shared" si="25"/>
        <v>0</v>
      </c>
      <c r="H118" s="13">
        <f t="shared" si="14"/>
        <v>0</v>
      </c>
      <c r="I118">
        <f>'Panigale V4s 21 Data'!$B$8*'Panigale V4s 21 Data'!$B$5*'Panigale V4s 21 Data'!$B$7*0.5*(Calculations!$H118*Calculations!$H118)</f>
        <v>0</v>
      </c>
      <c r="J118" s="3">
        <f>$E118*'Panigale V4s 21 Data'!$B$3</f>
        <v>0</v>
      </c>
      <c r="K118" s="27">
        <f>'Panigale V4s 21 Data'!$B$12</f>
        <v>52.974000000000004</v>
      </c>
      <c r="L118" s="3">
        <f t="shared" si="15"/>
        <v>52.974000000000004</v>
      </c>
      <c r="M118">
        <f t="shared" si="13"/>
        <v>0</v>
      </c>
      <c r="N118">
        <f t="shared" si="16"/>
        <v>0</v>
      </c>
      <c r="O118">
        <f t="shared" si="17"/>
        <v>0</v>
      </c>
      <c r="P118">
        <f t="shared" si="18"/>
        <v>0</v>
      </c>
      <c r="Q118">
        <f>SUM($P$3:P118)</f>
        <v>1.6342100184507047E-2</v>
      </c>
      <c r="R118">
        <f t="shared" si="19"/>
        <v>0</v>
      </c>
      <c r="S118">
        <f t="shared" si="20"/>
        <v>0</v>
      </c>
      <c r="T118">
        <f>SUM($S$3:S118)</f>
        <v>5.7440401364192047E-3</v>
      </c>
      <c r="V118">
        <f t="shared" si="21"/>
        <v>0</v>
      </c>
      <c r="W118">
        <f>IF(M118&lt;0,SUM($V$3:V118),0)</f>
        <v>0</v>
      </c>
      <c r="Y118">
        <f t="shared" si="26"/>
        <v>0</v>
      </c>
      <c r="Z118">
        <f t="shared" si="22"/>
        <v>0</v>
      </c>
      <c r="AA118">
        <f t="shared" si="23"/>
        <v>0</v>
      </c>
      <c r="AB118">
        <f>SUM($AA$3:AA118)</f>
        <v>2.2700341070243252E-4</v>
      </c>
    </row>
    <row r="119" spans="1:28" x14ac:dyDescent="0.3">
      <c r="A119" s="4" t="s">
        <v>16</v>
      </c>
      <c r="B119" s="4">
        <v>116</v>
      </c>
      <c r="C119" s="4">
        <v>116</v>
      </c>
      <c r="D119" s="5">
        <v>0</v>
      </c>
      <c r="E119" s="3">
        <f t="shared" si="24"/>
        <v>0</v>
      </c>
      <c r="F119" s="3">
        <f t="shared" si="25"/>
        <v>0</v>
      </c>
      <c r="H119" s="13">
        <f t="shared" si="14"/>
        <v>0</v>
      </c>
      <c r="I119">
        <f>'Panigale V4s 21 Data'!$B$8*'Panigale V4s 21 Data'!$B$5*'Panigale V4s 21 Data'!$B$7*0.5*(Calculations!$H119*Calculations!$H119)</f>
        <v>0</v>
      </c>
      <c r="J119" s="3">
        <f>$E119*'Panigale V4s 21 Data'!$B$3</f>
        <v>0</v>
      </c>
      <c r="K119" s="27">
        <f>'Panigale V4s 21 Data'!$B$12</f>
        <v>52.974000000000004</v>
      </c>
      <c r="L119" s="3">
        <f t="shared" si="15"/>
        <v>52.974000000000004</v>
      </c>
      <c r="M119">
        <f t="shared" si="13"/>
        <v>0</v>
      </c>
      <c r="N119">
        <f t="shared" si="16"/>
        <v>0</v>
      </c>
      <c r="O119">
        <f t="shared" si="17"/>
        <v>0</v>
      </c>
      <c r="P119">
        <f t="shared" si="18"/>
        <v>0</v>
      </c>
      <c r="Q119">
        <f>SUM($P$3:P119)</f>
        <v>1.6342100184507047E-2</v>
      </c>
      <c r="R119">
        <f t="shared" si="19"/>
        <v>0</v>
      </c>
      <c r="S119">
        <f t="shared" si="20"/>
        <v>0</v>
      </c>
      <c r="T119">
        <f>SUM($S$3:S119)</f>
        <v>5.7440401364192047E-3</v>
      </c>
      <c r="V119">
        <f t="shared" si="21"/>
        <v>0</v>
      </c>
      <c r="W119">
        <f>IF(M119&lt;0,SUM($V$3:V119),0)</f>
        <v>0</v>
      </c>
      <c r="Y119">
        <f t="shared" si="26"/>
        <v>0</v>
      </c>
      <c r="Z119">
        <f t="shared" si="22"/>
        <v>0</v>
      </c>
      <c r="AA119">
        <f t="shared" si="23"/>
        <v>0</v>
      </c>
      <c r="AB119">
        <f>SUM($AA$3:AA119)</f>
        <v>2.2700341070243252E-4</v>
      </c>
    </row>
    <row r="120" spans="1:28" x14ac:dyDescent="0.3">
      <c r="A120" s="4" t="s">
        <v>16</v>
      </c>
      <c r="B120" s="4">
        <v>117</v>
      </c>
      <c r="C120" s="4">
        <v>117</v>
      </c>
      <c r="D120" s="5">
        <v>0</v>
      </c>
      <c r="E120" s="3">
        <f t="shared" si="24"/>
        <v>0</v>
      </c>
      <c r="F120" s="3">
        <f t="shared" si="25"/>
        <v>0</v>
      </c>
      <c r="H120" s="13">
        <f t="shared" si="14"/>
        <v>0</v>
      </c>
      <c r="I120">
        <f>'Panigale V4s 21 Data'!$B$8*'Panigale V4s 21 Data'!$B$5*'Panigale V4s 21 Data'!$B$7*0.5*(Calculations!$H120*Calculations!$H120)</f>
        <v>0</v>
      </c>
      <c r="J120" s="3">
        <f>$E120*'Panigale V4s 21 Data'!$B$3</f>
        <v>0</v>
      </c>
      <c r="K120" s="27">
        <f>'Panigale V4s 21 Data'!$B$12</f>
        <v>52.974000000000004</v>
      </c>
      <c r="L120" s="3">
        <f t="shared" si="15"/>
        <v>52.974000000000004</v>
      </c>
      <c r="M120">
        <f t="shared" si="13"/>
        <v>0</v>
      </c>
      <c r="N120">
        <f t="shared" si="16"/>
        <v>0</v>
      </c>
      <c r="O120">
        <f t="shared" si="17"/>
        <v>0</v>
      </c>
      <c r="P120">
        <f t="shared" si="18"/>
        <v>0</v>
      </c>
      <c r="Q120">
        <f>SUM($P$3:P120)</f>
        <v>1.6342100184507047E-2</v>
      </c>
      <c r="R120">
        <f t="shared" si="19"/>
        <v>0</v>
      </c>
      <c r="S120">
        <f t="shared" si="20"/>
        <v>0</v>
      </c>
      <c r="T120">
        <f>SUM($S$3:S120)</f>
        <v>5.7440401364192047E-3</v>
      </c>
      <c r="V120">
        <f t="shared" si="21"/>
        <v>0</v>
      </c>
      <c r="W120">
        <f>IF(M120&lt;0,SUM($V$3:V120),0)</f>
        <v>0</v>
      </c>
      <c r="Y120">
        <f t="shared" si="26"/>
        <v>0</v>
      </c>
      <c r="Z120">
        <f t="shared" si="22"/>
        <v>0</v>
      </c>
      <c r="AA120">
        <f t="shared" si="23"/>
        <v>0</v>
      </c>
      <c r="AB120">
        <f>SUM($AA$3:AA120)</f>
        <v>2.2700341070243252E-4</v>
      </c>
    </row>
    <row r="121" spans="1:28" x14ac:dyDescent="0.3">
      <c r="A121" s="4" t="s">
        <v>16</v>
      </c>
      <c r="B121" s="4">
        <v>118</v>
      </c>
      <c r="C121" s="4">
        <v>118</v>
      </c>
      <c r="D121" s="5">
        <v>0</v>
      </c>
      <c r="E121" s="3">
        <f t="shared" si="24"/>
        <v>0</v>
      </c>
      <c r="F121" s="3">
        <f t="shared" si="25"/>
        <v>0</v>
      </c>
      <c r="H121" s="13">
        <f t="shared" si="14"/>
        <v>0</v>
      </c>
      <c r="I121">
        <f>'Panigale V4s 21 Data'!$B$8*'Panigale V4s 21 Data'!$B$5*'Panigale V4s 21 Data'!$B$7*0.5*(Calculations!$H121*Calculations!$H121)</f>
        <v>0</v>
      </c>
      <c r="J121" s="3">
        <f>$E121*'Panigale V4s 21 Data'!$B$3</f>
        <v>0</v>
      </c>
      <c r="K121" s="27">
        <f>'Panigale V4s 21 Data'!$B$12</f>
        <v>52.974000000000004</v>
      </c>
      <c r="L121" s="3">
        <f t="shared" si="15"/>
        <v>52.974000000000004</v>
      </c>
      <c r="M121">
        <f t="shared" si="13"/>
        <v>0</v>
      </c>
      <c r="N121">
        <f t="shared" si="16"/>
        <v>0</v>
      </c>
      <c r="O121">
        <f t="shared" si="17"/>
        <v>0</v>
      </c>
      <c r="P121">
        <f t="shared" si="18"/>
        <v>0</v>
      </c>
      <c r="Q121">
        <f>SUM($P$3:P121)</f>
        <v>1.6342100184507047E-2</v>
      </c>
      <c r="R121">
        <f t="shared" si="19"/>
        <v>0</v>
      </c>
      <c r="S121">
        <f t="shared" si="20"/>
        <v>0</v>
      </c>
      <c r="T121">
        <f>SUM($S$3:S121)</f>
        <v>5.7440401364192047E-3</v>
      </c>
      <c r="V121">
        <f t="shared" si="21"/>
        <v>0</v>
      </c>
      <c r="W121">
        <f>IF(M121&lt;0,SUM($V$3:V121),0)</f>
        <v>0</v>
      </c>
      <c r="Y121">
        <f t="shared" si="26"/>
        <v>0</v>
      </c>
      <c r="Z121">
        <f t="shared" si="22"/>
        <v>0</v>
      </c>
      <c r="AA121">
        <f t="shared" si="23"/>
        <v>0</v>
      </c>
      <c r="AB121">
        <f>SUM($AA$3:AA121)</f>
        <v>2.2700341070243252E-4</v>
      </c>
    </row>
    <row r="122" spans="1:28" x14ac:dyDescent="0.3">
      <c r="A122" s="4" t="s">
        <v>16</v>
      </c>
      <c r="B122" s="4">
        <v>119</v>
      </c>
      <c r="C122" s="4">
        <v>119</v>
      </c>
      <c r="D122" s="5">
        <v>0</v>
      </c>
      <c r="E122" s="3">
        <f t="shared" si="24"/>
        <v>0</v>
      </c>
      <c r="F122" s="3">
        <f t="shared" si="25"/>
        <v>0</v>
      </c>
      <c r="H122" s="13">
        <f t="shared" si="14"/>
        <v>0</v>
      </c>
      <c r="I122">
        <f>'Panigale V4s 21 Data'!$B$8*'Panigale V4s 21 Data'!$B$5*'Panigale V4s 21 Data'!$B$7*0.5*(Calculations!$H122*Calculations!$H122)</f>
        <v>0</v>
      </c>
      <c r="J122" s="3">
        <f>$E122*'Panigale V4s 21 Data'!$B$3</f>
        <v>0</v>
      </c>
      <c r="K122" s="27">
        <f>'Panigale V4s 21 Data'!$B$12</f>
        <v>52.974000000000004</v>
      </c>
      <c r="L122" s="3">
        <f t="shared" si="15"/>
        <v>52.974000000000004</v>
      </c>
      <c r="M122">
        <f t="shared" si="13"/>
        <v>0</v>
      </c>
      <c r="N122">
        <f t="shared" si="16"/>
        <v>0</v>
      </c>
      <c r="O122">
        <f t="shared" si="17"/>
        <v>0</v>
      </c>
      <c r="P122">
        <f t="shared" si="18"/>
        <v>0</v>
      </c>
      <c r="Q122">
        <f>SUM($P$3:P122)</f>
        <v>1.6342100184507047E-2</v>
      </c>
      <c r="R122">
        <f t="shared" si="19"/>
        <v>0</v>
      </c>
      <c r="S122">
        <f t="shared" si="20"/>
        <v>0</v>
      </c>
      <c r="T122">
        <f>SUM($S$3:S122)</f>
        <v>5.7440401364192047E-3</v>
      </c>
      <c r="V122">
        <f t="shared" si="21"/>
        <v>0</v>
      </c>
      <c r="W122">
        <f>IF(M122&lt;0,SUM($V$3:V122),0)</f>
        <v>0</v>
      </c>
      <c r="Y122">
        <f t="shared" si="26"/>
        <v>0</v>
      </c>
      <c r="Z122">
        <f t="shared" si="22"/>
        <v>0</v>
      </c>
      <c r="AA122">
        <f t="shared" si="23"/>
        <v>0</v>
      </c>
      <c r="AB122">
        <f>SUM($AA$3:AA122)</f>
        <v>2.2700341070243252E-4</v>
      </c>
    </row>
    <row r="123" spans="1:28" x14ac:dyDescent="0.3">
      <c r="A123" s="4" t="s">
        <v>16</v>
      </c>
      <c r="B123" s="4">
        <v>120</v>
      </c>
      <c r="C123" s="4">
        <v>120</v>
      </c>
      <c r="D123" s="5">
        <v>0</v>
      </c>
      <c r="E123" s="3">
        <f t="shared" si="24"/>
        <v>0</v>
      </c>
      <c r="F123" s="3">
        <f t="shared" si="25"/>
        <v>0</v>
      </c>
      <c r="H123" s="13">
        <f t="shared" si="14"/>
        <v>0</v>
      </c>
      <c r="I123">
        <f>'Panigale V4s 21 Data'!$B$8*'Panigale V4s 21 Data'!$B$5*'Panigale V4s 21 Data'!$B$7*0.5*(Calculations!$H123*Calculations!$H123)</f>
        <v>0</v>
      </c>
      <c r="J123" s="3">
        <f>$E123*'Panigale V4s 21 Data'!$B$3</f>
        <v>0</v>
      </c>
      <c r="K123" s="27">
        <f>'Panigale V4s 21 Data'!$B$12</f>
        <v>52.974000000000004</v>
      </c>
      <c r="L123" s="3">
        <f t="shared" si="15"/>
        <v>52.974000000000004</v>
      </c>
      <c r="M123">
        <f t="shared" si="13"/>
        <v>0</v>
      </c>
      <c r="N123">
        <f t="shared" si="16"/>
        <v>0</v>
      </c>
      <c r="O123">
        <f t="shared" si="17"/>
        <v>0</v>
      </c>
      <c r="P123">
        <f t="shared" si="18"/>
        <v>0</v>
      </c>
      <c r="Q123">
        <f>SUM($P$3:P123)</f>
        <v>1.6342100184507047E-2</v>
      </c>
      <c r="R123">
        <f t="shared" si="19"/>
        <v>0</v>
      </c>
      <c r="S123">
        <f t="shared" si="20"/>
        <v>0</v>
      </c>
      <c r="T123">
        <f>SUM($S$3:S123)</f>
        <v>5.7440401364192047E-3</v>
      </c>
      <c r="V123">
        <f t="shared" si="21"/>
        <v>0</v>
      </c>
      <c r="W123">
        <f>IF(M123&lt;0,SUM($V$3:V123),0)</f>
        <v>0</v>
      </c>
      <c r="Y123">
        <f t="shared" si="26"/>
        <v>0</v>
      </c>
      <c r="Z123">
        <f t="shared" si="22"/>
        <v>0</v>
      </c>
      <c r="AA123">
        <f t="shared" si="23"/>
        <v>0</v>
      </c>
      <c r="AB123">
        <f>SUM($AA$3:AA123)</f>
        <v>2.2700341070243252E-4</v>
      </c>
    </row>
    <row r="124" spans="1:28" x14ac:dyDescent="0.3">
      <c r="A124" s="4" t="s">
        <v>16</v>
      </c>
      <c r="B124" s="4">
        <v>121</v>
      </c>
      <c r="C124" s="4">
        <v>121</v>
      </c>
      <c r="D124" s="5">
        <v>0</v>
      </c>
      <c r="E124" s="3">
        <f t="shared" si="24"/>
        <v>0</v>
      </c>
      <c r="F124" s="3">
        <f t="shared" si="25"/>
        <v>0</v>
      </c>
      <c r="H124" s="13">
        <f t="shared" si="14"/>
        <v>0</v>
      </c>
      <c r="I124">
        <f>'Panigale V4s 21 Data'!$B$8*'Panigale V4s 21 Data'!$B$5*'Panigale V4s 21 Data'!$B$7*0.5*(Calculations!$H124*Calculations!$H124)</f>
        <v>0</v>
      </c>
      <c r="J124" s="3">
        <f>$E124*'Panigale V4s 21 Data'!$B$3</f>
        <v>0</v>
      </c>
      <c r="K124" s="27">
        <f>'Panigale V4s 21 Data'!$B$12</f>
        <v>52.974000000000004</v>
      </c>
      <c r="L124" s="3">
        <f t="shared" si="15"/>
        <v>52.974000000000004</v>
      </c>
      <c r="M124">
        <f t="shared" si="13"/>
        <v>0</v>
      </c>
      <c r="N124">
        <f t="shared" si="16"/>
        <v>0</v>
      </c>
      <c r="O124">
        <f t="shared" si="17"/>
        <v>0</v>
      </c>
      <c r="P124">
        <f t="shared" si="18"/>
        <v>0</v>
      </c>
      <c r="Q124">
        <f>SUM($P$3:P124)</f>
        <v>1.6342100184507047E-2</v>
      </c>
      <c r="R124">
        <f t="shared" si="19"/>
        <v>0</v>
      </c>
      <c r="S124">
        <f t="shared" si="20"/>
        <v>0</v>
      </c>
      <c r="T124">
        <f>SUM($S$3:S124)</f>
        <v>5.7440401364192047E-3</v>
      </c>
      <c r="V124">
        <f t="shared" si="21"/>
        <v>0</v>
      </c>
      <c r="W124">
        <f>IF(M124&lt;0,SUM($V$3:V124),0)</f>
        <v>0</v>
      </c>
      <c r="Y124">
        <f t="shared" si="26"/>
        <v>0</v>
      </c>
      <c r="Z124">
        <f t="shared" si="22"/>
        <v>0</v>
      </c>
      <c r="AA124">
        <f t="shared" si="23"/>
        <v>0</v>
      </c>
      <c r="AB124">
        <f>SUM($AA$3:AA124)</f>
        <v>2.2700341070243252E-4</v>
      </c>
    </row>
    <row r="125" spans="1:28" x14ac:dyDescent="0.3">
      <c r="A125" s="4" t="s">
        <v>16</v>
      </c>
      <c r="B125" s="4">
        <v>122</v>
      </c>
      <c r="C125" s="4">
        <v>122</v>
      </c>
      <c r="D125" s="5">
        <v>0</v>
      </c>
      <c r="E125" s="3">
        <f t="shared" si="24"/>
        <v>0</v>
      </c>
      <c r="F125" s="3">
        <f t="shared" si="25"/>
        <v>0</v>
      </c>
      <c r="H125" s="13">
        <f t="shared" si="14"/>
        <v>0</v>
      </c>
      <c r="I125">
        <f>'Panigale V4s 21 Data'!$B$8*'Panigale V4s 21 Data'!$B$5*'Panigale V4s 21 Data'!$B$7*0.5*(Calculations!$H125*Calculations!$H125)</f>
        <v>0</v>
      </c>
      <c r="J125" s="3">
        <f>$E125*'Panigale V4s 21 Data'!$B$3</f>
        <v>0</v>
      </c>
      <c r="K125" s="27">
        <f>'Panigale V4s 21 Data'!$B$12</f>
        <v>52.974000000000004</v>
      </c>
      <c r="L125" s="3">
        <f t="shared" si="15"/>
        <v>52.974000000000004</v>
      </c>
      <c r="M125">
        <f t="shared" si="13"/>
        <v>0</v>
      </c>
      <c r="N125">
        <f t="shared" si="16"/>
        <v>0</v>
      </c>
      <c r="O125">
        <f t="shared" si="17"/>
        <v>0</v>
      </c>
      <c r="P125">
        <f t="shared" si="18"/>
        <v>0</v>
      </c>
      <c r="Q125">
        <f>SUM($P$3:P125)</f>
        <v>1.6342100184507047E-2</v>
      </c>
      <c r="R125">
        <f t="shared" si="19"/>
        <v>0</v>
      </c>
      <c r="S125">
        <f t="shared" si="20"/>
        <v>0</v>
      </c>
      <c r="T125">
        <f>SUM($S$3:S125)</f>
        <v>5.7440401364192047E-3</v>
      </c>
      <c r="V125">
        <f t="shared" si="21"/>
        <v>0</v>
      </c>
      <c r="W125">
        <f>IF(M125&lt;0,SUM($V$3:V125),0)</f>
        <v>0</v>
      </c>
      <c r="Y125">
        <f t="shared" si="26"/>
        <v>0</v>
      </c>
      <c r="Z125">
        <f t="shared" si="22"/>
        <v>0</v>
      </c>
      <c r="AA125">
        <f t="shared" si="23"/>
        <v>0</v>
      </c>
      <c r="AB125">
        <f>SUM($AA$3:AA125)</f>
        <v>2.2700341070243252E-4</v>
      </c>
    </row>
    <row r="126" spans="1:28" x14ac:dyDescent="0.3">
      <c r="A126" s="4" t="s">
        <v>16</v>
      </c>
      <c r="B126" s="4">
        <v>123</v>
      </c>
      <c r="C126" s="4">
        <v>123</v>
      </c>
      <c r="D126" s="5">
        <v>0</v>
      </c>
      <c r="E126" s="3">
        <f t="shared" si="24"/>
        <v>0</v>
      </c>
      <c r="F126" s="3">
        <f t="shared" si="25"/>
        <v>0</v>
      </c>
      <c r="H126" s="13">
        <f t="shared" si="14"/>
        <v>0</v>
      </c>
      <c r="I126">
        <f>'Panigale V4s 21 Data'!$B$8*'Panigale V4s 21 Data'!$B$5*'Panigale V4s 21 Data'!$B$7*0.5*(Calculations!$H126*Calculations!$H126)</f>
        <v>0</v>
      </c>
      <c r="J126" s="3">
        <f>$E126*'Panigale V4s 21 Data'!$B$3</f>
        <v>0</v>
      </c>
      <c r="K126" s="27">
        <f>'Panigale V4s 21 Data'!$B$12</f>
        <v>52.974000000000004</v>
      </c>
      <c r="L126" s="3">
        <f t="shared" si="15"/>
        <v>52.974000000000004</v>
      </c>
      <c r="M126">
        <f t="shared" si="13"/>
        <v>0</v>
      </c>
      <c r="N126">
        <f t="shared" si="16"/>
        <v>0</v>
      </c>
      <c r="O126">
        <f t="shared" si="17"/>
        <v>0</v>
      </c>
      <c r="P126">
        <f t="shared" si="18"/>
        <v>0</v>
      </c>
      <c r="Q126">
        <f>SUM($P$3:P126)</f>
        <v>1.6342100184507047E-2</v>
      </c>
      <c r="R126">
        <f t="shared" si="19"/>
        <v>0</v>
      </c>
      <c r="S126">
        <f t="shared" si="20"/>
        <v>0</v>
      </c>
      <c r="T126">
        <f>SUM($S$3:S126)</f>
        <v>5.7440401364192047E-3</v>
      </c>
      <c r="V126">
        <f t="shared" si="21"/>
        <v>0</v>
      </c>
      <c r="W126">
        <f>IF(M126&lt;0,SUM($V$3:V126),0)</f>
        <v>0</v>
      </c>
      <c r="Y126">
        <f t="shared" si="26"/>
        <v>0</v>
      </c>
      <c r="Z126">
        <f t="shared" si="22"/>
        <v>0</v>
      </c>
      <c r="AA126">
        <f t="shared" si="23"/>
        <v>0</v>
      </c>
      <c r="AB126">
        <f>SUM($AA$3:AA126)</f>
        <v>2.2700341070243252E-4</v>
      </c>
    </row>
    <row r="127" spans="1:28" x14ac:dyDescent="0.3">
      <c r="A127" s="4" t="s">
        <v>16</v>
      </c>
      <c r="B127" s="4">
        <v>124</v>
      </c>
      <c r="C127" s="4">
        <v>124</v>
      </c>
      <c r="D127" s="5">
        <v>0</v>
      </c>
      <c r="E127" s="3">
        <f t="shared" si="24"/>
        <v>0</v>
      </c>
      <c r="F127" s="3">
        <f t="shared" si="25"/>
        <v>0</v>
      </c>
      <c r="H127" s="13">
        <f t="shared" si="14"/>
        <v>0</v>
      </c>
      <c r="I127">
        <f>'Panigale V4s 21 Data'!$B$8*'Panigale V4s 21 Data'!$B$5*'Panigale V4s 21 Data'!$B$7*0.5*(Calculations!$H127*Calculations!$H127)</f>
        <v>0</v>
      </c>
      <c r="J127" s="3">
        <f>$E127*'Panigale V4s 21 Data'!$B$3</f>
        <v>0</v>
      </c>
      <c r="K127" s="27">
        <f>'Panigale V4s 21 Data'!$B$12</f>
        <v>52.974000000000004</v>
      </c>
      <c r="L127" s="3">
        <f t="shared" si="15"/>
        <v>52.974000000000004</v>
      </c>
      <c r="M127">
        <f t="shared" si="13"/>
        <v>0</v>
      </c>
      <c r="N127">
        <f t="shared" si="16"/>
        <v>0</v>
      </c>
      <c r="O127">
        <f t="shared" si="17"/>
        <v>0</v>
      </c>
      <c r="P127">
        <f t="shared" si="18"/>
        <v>0</v>
      </c>
      <c r="Q127">
        <f>SUM($P$3:P127)</f>
        <v>1.6342100184507047E-2</v>
      </c>
      <c r="R127">
        <f t="shared" si="19"/>
        <v>0</v>
      </c>
      <c r="S127">
        <f t="shared" si="20"/>
        <v>0</v>
      </c>
      <c r="T127">
        <f>SUM($S$3:S127)</f>
        <v>5.7440401364192047E-3</v>
      </c>
      <c r="V127">
        <f t="shared" si="21"/>
        <v>0</v>
      </c>
      <c r="W127">
        <f>IF(M127&lt;0,SUM($V$3:V127),0)</f>
        <v>0</v>
      </c>
      <c r="Y127">
        <f t="shared" si="26"/>
        <v>0</v>
      </c>
      <c r="Z127">
        <f t="shared" si="22"/>
        <v>0</v>
      </c>
      <c r="AA127">
        <f t="shared" si="23"/>
        <v>0</v>
      </c>
      <c r="AB127">
        <f>SUM($AA$3:AA127)</f>
        <v>2.2700341070243252E-4</v>
      </c>
    </row>
    <row r="128" spans="1:28" x14ac:dyDescent="0.3">
      <c r="A128" s="4" t="s">
        <v>16</v>
      </c>
      <c r="B128" s="4">
        <v>125</v>
      </c>
      <c r="C128" s="4">
        <v>125</v>
      </c>
      <c r="D128" s="5">
        <v>0</v>
      </c>
      <c r="E128" s="3">
        <f t="shared" si="24"/>
        <v>0</v>
      </c>
      <c r="F128" s="3">
        <f t="shared" si="25"/>
        <v>0</v>
      </c>
      <c r="H128" s="13">
        <f t="shared" si="14"/>
        <v>0</v>
      </c>
      <c r="I128">
        <f>'Panigale V4s 21 Data'!$B$8*'Panigale V4s 21 Data'!$B$5*'Panigale V4s 21 Data'!$B$7*0.5*(Calculations!$H128*Calculations!$H128)</f>
        <v>0</v>
      </c>
      <c r="J128" s="3">
        <f>$E128*'Panigale V4s 21 Data'!$B$3</f>
        <v>0</v>
      </c>
      <c r="K128" s="27">
        <f>'Panigale V4s 21 Data'!$B$12</f>
        <v>52.974000000000004</v>
      </c>
      <c r="L128" s="3">
        <f t="shared" si="15"/>
        <v>52.974000000000004</v>
      </c>
      <c r="M128">
        <f t="shared" si="13"/>
        <v>0</v>
      </c>
      <c r="N128">
        <f t="shared" si="16"/>
        <v>0</v>
      </c>
      <c r="O128">
        <f t="shared" si="17"/>
        <v>0</v>
      </c>
      <c r="P128">
        <f t="shared" si="18"/>
        <v>0</v>
      </c>
      <c r="Q128">
        <f>SUM($P$3:P128)</f>
        <v>1.6342100184507047E-2</v>
      </c>
      <c r="R128">
        <f t="shared" si="19"/>
        <v>0</v>
      </c>
      <c r="S128">
        <f t="shared" si="20"/>
        <v>0</v>
      </c>
      <c r="T128">
        <f>SUM($S$3:S128)</f>
        <v>5.7440401364192047E-3</v>
      </c>
      <c r="V128">
        <f t="shared" si="21"/>
        <v>0</v>
      </c>
      <c r="W128">
        <f>IF(M128&lt;0,SUM($V$3:V128),0)</f>
        <v>0</v>
      </c>
      <c r="Y128">
        <f t="shared" si="26"/>
        <v>0</v>
      </c>
      <c r="Z128">
        <f t="shared" si="22"/>
        <v>0</v>
      </c>
      <c r="AA128">
        <f t="shared" si="23"/>
        <v>0</v>
      </c>
      <c r="AB128">
        <f>SUM($AA$3:AA128)</f>
        <v>2.2700341070243252E-4</v>
      </c>
    </row>
    <row r="129" spans="1:28" x14ac:dyDescent="0.3">
      <c r="A129" s="4" t="s">
        <v>16</v>
      </c>
      <c r="B129" s="4">
        <v>126</v>
      </c>
      <c r="C129" s="4">
        <v>126</v>
      </c>
      <c r="D129" s="5">
        <v>0</v>
      </c>
      <c r="E129" s="3">
        <f t="shared" si="24"/>
        <v>0</v>
      </c>
      <c r="F129" s="3">
        <f t="shared" si="25"/>
        <v>0</v>
      </c>
      <c r="H129" s="13">
        <f t="shared" si="14"/>
        <v>0</v>
      </c>
      <c r="I129">
        <f>'Panigale V4s 21 Data'!$B$8*'Panigale V4s 21 Data'!$B$5*'Panigale V4s 21 Data'!$B$7*0.5*(Calculations!$H129*Calculations!$H129)</f>
        <v>0</v>
      </c>
      <c r="J129" s="3">
        <f>$E129*'Panigale V4s 21 Data'!$B$3</f>
        <v>0</v>
      </c>
      <c r="K129" s="27">
        <f>'Panigale V4s 21 Data'!$B$12</f>
        <v>52.974000000000004</v>
      </c>
      <c r="L129" s="3">
        <f t="shared" si="15"/>
        <v>52.974000000000004</v>
      </c>
      <c r="M129">
        <f t="shared" si="13"/>
        <v>0</v>
      </c>
      <c r="N129">
        <f t="shared" si="16"/>
        <v>0</v>
      </c>
      <c r="O129">
        <f t="shared" si="17"/>
        <v>0</v>
      </c>
      <c r="P129">
        <f t="shared" si="18"/>
        <v>0</v>
      </c>
      <c r="Q129">
        <f>SUM($P$3:P129)</f>
        <v>1.6342100184507047E-2</v>
      </c>
      <c r="R129">
        <f t="shared" si="19"/>
        <v>0</v>
      </c>
      <c r="S129">
        <f t="shared" si="20"/>
        <v>0</v>
      </c>
      <c r="T129">
        <f>SUM($S$3:S129)</f>
        <v>5.7440401364192047E-3</v>
      </c>
      <c r="V129">
        <f t="shared" si="21"/>
        <v>0</v>
      </c>
      <c r="W129">
        <f>IF(M129&lt;0,SUM($V$3:V129),0)</f>
        <v>0</v>
      </c>
      <c r="Y129">
        <f t="shared" si="26"/>
        <v>0</v>
      </c>
      <c r="Z129">
        <f t="shared" si="22"/>
        <v>0</v>
      </c>
      <c r="AA129">
        <f t="shared" si="23"/>
        <v>0</v>
      </c>
      <c r="AB129">
        <f>SUM($AA$3:AA129)</f>
        <v>2.2700341070243252E-4</v>
      </c>
    </row>
    <row r="130" spans="1:28" x14ac:dyDescent="0.3">
      <c r="A130" s="4" t="s">
        <v>16</v>
      </c>
      <c r="B130" s="4">
        <v>127</v>
      </c>
      <c r="C130" s="4">
        <v>127</v>
      </c>
      <c r="D130" s="5">
        <v>0</v>
      </c>
      <c r="E130" s="3">
        <f t="shared" si="24"/>
        <v>0</v>
      </c>
      <c r="F130" s="3">
        <f t="shared" si="25"/>
        <v>0</v>
      </c>
      <c r="H130" s="13">
        <f t="shared" si="14"/>
        <v>0</v>
      </c>
      <c r="I130">
        <f>'Panigale V4s 21 Data'!$B$8*'Panigale V4s 21 Data'!$B$5*'Panigale V4s 21 Data'!$B$7*0.5*(Calculations!$H130*Calculations!$H130)</f>
        <v>0</v>
      </c>
      <c r="J130" s="3">
        <f>$E130*'Panigale V4s 21 Data'!$B$3</f>
        <v>0</v>
      </c>
      <c r="K130" s="27">
        <f>'Panigale V4s 21 Data'!$B$12</f>
        <v>52.974000000000004</v>
      </c>
      <c r="L130" s="3">
        <f t="shared" si="15"/>
        <v>52.974000000000004</v>
      </c>
      <c r="M130">
        <f t="shared" si="13"/>
        <v>0</v>
      </c>
      <c r="N130">
        <f t="shared" si="16"/>
        <v>0</v>
      </c>
      <c r="O130">
        <f t="shared" si="17"/>
        <v>0</v>
      </c>
      <c r="P130">
        <f t="shared" si="18"/>
        <v>0</v>
      </c>
      <c r="Q130">
        <f>SUM($P$3:P130)</f>
        <v>1.6342100184507047E-2</v>
      </c>
      <c r="R130">
        <f t="shared" si="19"/>
        <v>0</v>
      </c>
      <c r="S130">
        <f t="shared" si="20"/>
        <v>0</v>
      </c>
      <c r="T130">
        <f>SUM($S$3:S130)</f>
        <v>5.7440401364192047E-3</v>
      </c>
      <c r="V130">
        <f t="shared" si="21"/>
        <v>0</v>
      </c>
      <c r="W130">
        <f>IF(M130&lt;0,SUM($V$3:V130),0)</f>
        <v>0</v>
      </c>
      <c r="Y130">
        <f t="shared" si="26"/>
        <v>0</v>
      </c>
      <c r="Z130">
        <f t="shared" si="22"/>
        <v>0</v>
      </c>
      <c r="AA130">
        <f t="shared" si="23"/>
        <v>0</v>
      </c>
      <c r="AB130">
        <f>SUM($AA$3:AA130)</f>
        <v>2.2700341070243252E-4</v>
      </c>
    </row>
    <row r="131" spans="1:28" x14ac:dyDescent="0.3">
      <c r="A131" s="4" t="s">
        <v>16</v>
      </c>
      <c r="B131" s="4">
        <v>128</v>
      </c>
      <c r="C131" s="4">
        <v>128</v>
      </c>
      <c r="D131" s="5">
        <v>0</v>
      </c>
      <c r="E131" s="3">
        <f t="shared" si="24"/>
        <v>0</v>
      </c>
      <c r="F131" s="3">
        <f t="shared" si="25"/>
        <v>0</v>
      </c>
      <c r="H131" s="13">
        <f t="shared" si="14"/>
        <v>0</v>
      </c>
      <c r="I131">
        <f>'Panigale V4s 21 Data'!$B$8*'Panigale V4s 21 Data'!$B$5*'Panigale V4s 21 Data'!$B$7*0.5*(Calculations!$H131*Calculations!$H131)</f>
        <v>0</v>
      </c>
      <c r="J131" s="3">
        <f>$E131*'Panigale V4s 21 Data'!$B$3</f>
        <v>0</v>
      </c>
      <c r="K131" s="27">
        <f>'Panigale V4s 21 Data'!$B$12</f>
        <v>52.974000000000004</v>
      </c>
      <c r="L131" s="3">
        <f t="shared" si="15"/>
        <v>52.974000000000004</v>
      </c>
      <c r="M131">
        <f t="shared" ref="M131:M194" si="27">L131*H131</f>
        <v>0</v>
      </c>
      <c r="N131">
        <f t="shared" si="16"/>
        <v>0</v>
      </c>
      <c r="O131">
        <f t="shared" si="17"/>
        <v>0</v>
      </c>
      <c r="P131">
        <f t="shared" si="18"/>
        <v>0</v>
      </c>
      <c r="Q131">
        <f>SUM($P$3:P131)</f>
        <v>1.6342100184507047E-2</v>
      </c>
      <c r="R131">
        <f t="shared" si="19"/>
        <v>0</v>
      </c>
      <c r="S131">
        <f t="shared" si="20"/>
        <v>0</v>
      </c>
      <c r="T131">
        <f>SUM($S$3:S131)</f>
        <v>5.7440401364192047E-3</v>
      </c>
      <c r="V131">
        <f t="shared" si="21"/>
        <v>0</v>
      </c>
      <c r="W131">
        <f>IF(M131&lt;0,SUM($V$3:V131),0)</f>
        <v>0</v>
      </c>
      <c r="Y131">
        <f t="shared" si="26"/>
        <v>0</v>
      </c>
      <c r="Z131">
        <f t="shared" si="22"/>
        <v>0</v>
      </c>
      <c r="AA131">
        <f t="shared" si="23"/>
        <v>0</v>
      </c>
      <c r="AB131">
        <f>SUM($AA$3:AA131)</f>
        <v>2.2700341070243252E-4</v>
      </c>
    </row>
    <row r="132" spans="1:28" x14ac:dyDescent="0.3">
      <c r="A132" s="4" t="s">
        <v>16</v>
      </c>
      <c r="B132" s="4">
        <v>129</v>
      </c>
      <c r="C132" s="4">
        <v>129</v>
      </c>
      <c r="D132" s="5">
        <v>0</v>
      </c>
      <c r="E132" s="3">
        <f t="shared" si="24"/>
        <v>0</v>
      </c>
      <c r="F132" s="3">
        <f t="shared" si="25"/>
        <v>0</v>
      </c>
      <c r="H132" s="13">
        <f t="shared" ref="H132:H195" si="28">$D132/3.6</f>
        <v>0</v>
      </c>
      <c r="I132">
        <f>'Panigale V4s 21 Data'!$B$8*'Panigale V4s 21 Data'!$B$5*'Panigale V4s 21 Data'!$B$7*0.5*(Calculations!$H132*Calculations!$H132)</f>
        <v>0</v>
      </c>
      <c r="J132" s="3">
        <f>$E132*'Panigale V4s 21 Data'!$B$3</f>
        <v>0</v>
      </c>
      <c r="K132" s="27">
        <f>'Panigale V4s 21 Data'!$B$12</f>
        <v>52.974000000000004</v>
      </c>
      <c r="L132" s="3">
        <f t="shared" ref="L132:L195" si="29">I132+J132+K132</f>
        <v>52.974000000000004</v>
      </c>
      <c r="M132">
        <f t="shared" si="27"/>
        <v>0</v>
      </c>
      <c r="N132">
        <f t="shared" ref="N132:N195" si="30">M132/1000/3600</f>
        <v>0</v>
      </c>
      <c r="O132">
        <f t="shared" ref="O132:O195" si="31">IF(M132&gt;0,M132,0)</f>
        <v>0</v>
      </c>
      <c r="P132">
        <f t="shared" ref="P132:P195" si="32">IF(N132&gt;0,N132,0)</f>
        <v>0</v>
      </c>
      <c r="Q132">
        <f>SUM($P$3:P132)</f>
        <v>1.6342100184507047E-2</v>
      </c>
      <c r="R132">
        <f t="shared" ref="R132:R195" si="33">IF(M132&lt;0,M132*-1,0)</f>
        <v>0</v>
      </c>
      <c r="S132">
        <f t="shared" ref="S132:S195" si="34">IF(M132&lt;0,M132/1000/3600*-1,0)</f>
        <v>0</v>
      </c>
      <c r="T132">
        <f>SUM($S$3:S132)</f>
        <v>5.7440401364192047E-3</v>
      </c>
      <c r="V132">
        <f t="shared" ref="V132:V195" si="35">R132*0.91*0.95*0.91</f>
        <v>0</v>
      </c>
      <c r="W132">
        <f>IF(M132&lt;0,SUM($V$3:V132),0)</f>
        <v>0</v>
      </c>
      <c r="Y132">
        <f t="shared" si="26"/>
        <v>0</v>
      </c>
      <c r="Z132">
        <f t="shared" ref="Z132:Z195" si="36">Y132/1000</f>
        <v>0</v>
      </c>
      <c r="AA132">
        <f t="shared" ref="AA132:AA195" si="37">Z132/3600</f>
        <v>0</v>
      </c>
      <c r="AB132">
        <f>SUM($AA$3:AA132)</f>
        <v>2.2700341070243252E-4</v>
      </c>
    </row>
    <row r="133" spans="1:28" x14ac:dyDescent="0.3">
      <c r="A133" s="4" t="s">
        <v>16</v>
      </c>
      <c r="B133" s="4">
        <v>130</v>
      </c>
      <c r="C133" s="4">
        <v>130</v>
      </c>
      <c r="D133" s="5">
        <v>0</v>
      </c>
      <c r="E133" s="3">
        <f t="shared" ref="E133:E196" si="38">($D134-$D132)/2/3.6</f>
        <v>0</v>
      </c>
      <c r="F133" s="3">
        <f t="shared" ref="F133:F196" si="39">($D134-$D132)/2</f>
        <v>0</v>
      </c>
      <c r="H133" s="13">
        <f t="shared" si="28"/>
        <v>0</v>
      </c>
      <c r="I133">
        <f>'Panigale V4s 21 Data'!$B$8*'Panigale V4s 21 Data'!$B$5*'Panigale V4s 21 Data'!$B$7*0.5*(Calculations!$H133*Calculations!$H133)</f>
        <v>0</v>
      </c>
      <c r="J133" s="3">
        <f>$E133*'Panigale V4s 21 Data'!$B$3</f>
        <v>0</v>
      </c>
      <c r="K133" s="27">
        <f>'Panigale V4s 21 Data'!$B$12</f>
        <v>52.974000000000004</v>
      </c>
      <c r="L133" s="3">
        <f t="shared" si="29"/>
        <v>52.974000000000004</v>
      </c>
      <c r="M133">
        <f t="shared" si="27"/>
        <v>0</v>
      </c>
      <c r="N133">
        <f t="shared" si="30"/>
        <v>0</v>
      </c>
      <c r="O133">
        <f t="shared" si="31"/>
        <v>0</v>
      </c>
      <c r="P133">
        <f t="shared" si="32"/>
        <v>0</v>
      </c>
      <c r="Q133">
        <f>SUM($P$3:P133)</f>
        <v>1.6342100184507047E-2</v>
      </c>
      <c r="R133">
        <f t="shared" si="33"/>
        <v>0</v>
      </c>
      <c r="S133">
        <f t="shared" si="34"/>
        <v>0</v>
      </c>
      <c r="T133">
        <f>SUM($S$3:S133)</f>
        <v>5.7440401364192047E-3</v>
      </c>
      <c r="V133">
        <f t="shared" si="35"/>
        <v>0</v>
      </c>
      <c r="W133">
        <f>IF(M133&lt;0,SUM($V$3:V133),0)</f>
        <v>0</v>
      </c>
      <c r="Y133">
        <f t="shared" si="26"/>
        <v>0</v>
      </c>
      <c r="Z133">
        <f t="shared" si="36"/>
        <v>0</v>
      </c>
      <c r="AA133">
        <f t="shared" si="37"/>
        <v>0</v>
      </c>
      <c r="AB133">
        <f>SUM($AA$3:AA133)</f>
        <v>2.2700341070243252E-4</v>
      </c>
    </row>
    <row r="134" spans="1:28" x14ac:dyDescent="0.3">
      <c r="A134" s="4" t="s">
        <v>16</v>
      </c>
      <c r="B134" s="4">
        <v>131</v>
      </c>
      <c r="C134" s="4">
        <v>131</v>
      </c>
      <c r="D134" s="5">
        <v>0</v>
      </c>
      <c r="E134" s="3">
        <f t="shared" si="38"/>
        <v>0</v>
      </c>
      <c r="F134" s="3">
        <f t="shared" si="39"/>
        <v>0</v>
      </c>
      <c r="H134" s="13">
        <f t="shared" si="28"/>
        <v>0</v>
      </c>
      <c r="I134">
        <f>'Panigale V4s 21 Data'!$B$8*'Panigale V4s 21 Data'!$B$5*'Panigale V4s 21 Data'!$B$7*0.5*(Calculations!$H134*Calculations!$H134)</f>
        <v>0</v>
      </c>
      <c r="J134" s="3">
        <f>$E134*'Panigale V4s 21 Data'!$B$3</f>
        <v>0</v>
      </c>
      <c r="K134" s="27">
        <f>'Panigale V4s 21 Data'!$B$12</f>
        <v>52.974000000000004</v>
      </c>
      <c r="L134" s="3">
        <f t="shared" si="29"/>
        <v>52.974000000000004</v>
      </c>
      <c r="M134">
        <f t="shared" si="27"/>
        <v>0</v>
      </c>
      <c r="N134">
        <f t="shared" si="30"/>
        <v>0</v>
      </c>
      <c r="O134">
        <f t="shared" si="31"/>
        <v>0</v>
      </c>
      <c r="P134">
        <f t="shared" si="32"/>
        <v>0</v>
      </c>
      <c r="Q134">
        <f>SUM($P$3:P134)</f>
        <v>1.6342100184507047E-2</v>
      </c>
      <c r="R134">
        <f t="shared" si="33"/>
        <v>0</v>
      </c>
      <c r="S134">
        <f t="shared" si="34"/>
        <v>0</v>
      </c>
      <c r="T134">
        <f>SUM($S$3:S134)</f>
        <v>5.7440401364192047E-3</v>
      </c>
      <c r="V134">
        <f t="shared" si="35"/>
        <v>0</v>
      </c>
      <c r="W134">
        <f>IF(M134&lt;0,SUM($V$3:V134),0)</f>
        <v>0</v>
      </c>
      <c r="Y134">
        <f t="shared" si="26"/>
        <v>0</v>
      </c>
      <c r="Z134">
        <f t="shared" si="36"/>
        <v>0</v>
      </c>
      <c r="AA134">
        <f t="shared" si="37"/>
        <v>0</v>
      </c>
      <c r="AB134">
        <f>SUM($AA$3:AA134)</f>
        <v>2.2700341070243252E-4</v>
      </c>
    </row>
    <row r="135" spans="1:28" x14ac:dyDescent="0.3">
      <c r="A135" s="4" t="s">
        <v>16</v>
      </c>
      <c r="B135" s="4">
        <v>132</v>
      </c>
      <c r="C135" s="4">
        <v>132</v>
      </c>
      <c r="D135" s="5">
        <v>0</v>
      </c>
      <c r="E135" s="3">
        <f t="shared" si="38"/>
        <v>0</v>
      </c>
      <c r="F135" s="3">
        <f t="shared" si="39"/>
        <v>0</v>
      </c>
      <c r="H135" s="13">
        <f t="shared" si="28"/>
        <v>0</v>
      </c>
      <c r="I135">
        <f>'Panigale V4s 21 Data'!$B$8*'Panigale V4s 21 Data'!$B$5*'Panigale V4s 21 Data'!$B$7*0.5*(Calculations!$H135*Calculations!$H135)</f>
        <v>0</v>
      </c>
      <c r="J135" s="3">
        <f>$E135*'Panigale V4s 21 Data'!$B$3</f>
        <v>0</v>
      </c>
      <c r="K135" s="27">
        <f>'Panigale V4s 21 Data'!$B$12</f>
        <v>52.974000000000004</v>
      </c>
      <c r="L135" s="3">
        <f t="shared" si="29"/>
        <v>52.974000000000004</v>
      </c>
      <c r="M135">
        <f t="shared" si="27"/>
        <v>0</v>
      </c>
      <c r="N135">
        <f t="shared" si="30"/>
        <v>0</v>
      </c>
      <c r="O135">
        <f t="shared" si="31"/>
        <v>0</v>
      </c>
      <c r="P135">
        <f t="shared" si="32"/>
        <v>0</v>
      </c>
      <c r="Q135">
        <f>SUM($P$3:P135)</f>
        <v>1.6342100184507047E-2</v>
      </c>
      <c r="R135">
        <f t="shared" si="33"/>
        <v>0</v>
      </c>
      <c r="S135">
        <f t="shared" si="34"/>
        <v>0</v>
      </c>
      <c r="T135">
        <f>SUM($S$3:S135)</f>
        <v>5.7440401364192047E-3</v>
      </c>
      <c r="V135">
        <f t="shared" si="35"/>
        <v>0</v>
      </c>
      <c r="W135">
        <f>IF(M135&lt;0,SUM($V$3:V135),0)</f>
        <v>0</v>
      </c>
      <c r="Y135">
        <f t="shared" si="26"/>
        <v>0</v>
      </c>
      <c r="Z135">
        <f t="shared" si="36"/>
        <v>0</v>
      </c>
      <c r="AA135">
        <f t="shared" si="37"/>
        <v>0</v>
      </c>
      <c r="AB135">
        <f>SUM($AA$3:AA135)</f>
        <v>2.2700341070243252E-4</v>
      </c>
    </row>
    <row r="136" spans="1:28" x14ac:dyDescent="0.3">
      <c r="A136" s="4" t="s">
        <v>16</v>
      </c>
      <c r="B136" s="4">
        <v>133</v>
      </c>
      <c r="C136" s="4">
        <v>133</v>
      </c>
      <c r="D136" s="5">
        <v>0</v>
      </c>
      <c r="E136" s="3">
        <f t="shared" si="38"/>
        <v>0</v>
      </c>
      <c r="F136" s="3">
        <f t="shared" si="39"/>
        <v>0</v>
      </c>
      <c r="H136" s="13">
        <f t="shared" si="28"/>
        <v>0</v>
      </c>
      <c r="I136">
        <f>'Panigale V4s 21 Data'!$B$8*'Panigale V4s 21 Data'!$B$5*'Panigale V4s 21 Data'!$B$7*0.5*(Calculations!$H136*Calculations!$H136)</f>
        <v>0</v>
      </c>
      <c r="J136" s="3">
        <f>$E136*'Panigale V4s 21 Data'!$B$3</f>
        <v>0</v>
      </c>
      <c r="K136" s="27">
        <f>'Panigale V4s 21 Data'!$B$12</f>
        <v>52.974000000000004</v>
      </c>
      <c r="L136" s="3">
        <f t="shared" si="29"/>
        <v>52.974000000000004</v>
      </c>
      <c r="M136">
        <f t="shared" si="27"/>
        <v>0</v>
      </c>
      <c r="N136">
        <f t="shared" si="30"/>
        <v>0</v>
      </c>
      <c r="O136">
        <f t="shared" si="31"/>
        <v>0</v>
      </c>
      <c r="P136">
        <f t="shared" si="32"/>
        <v>0</v>
      </c>
      <c r="Q136">
        <f>SUM($P$3:P136)</f>
        <v>1.6342100184507047E-2</v>
      </c>
      <c r="R136">
        <f t="shared" si="33"/>
        <v>0</v>
      </c>
      <c r="S136">
        <f t="shared" si="34"/>
        <v>0</v>
      </c>
      <c r="T136">
        <f>SUM($S$3:S136)</f>
        <v>5.7440401364192047E-3</v>
      </c>
      <c r="V136">
        <f t="shared" si="35"/>
        <v>0</v>
      </c>
      <c r="W136">
        <f>IF(M136&lt;0,SUM($V$3:V136),0)</f>
        <v>0</v>
      </c>
      <c r="Y136">
        <f t="shared" si="26"/>
        <v>0</v>
      </c>
      <c r="Z136">
        <f t="shared" si="36"/>
        <v>0</v>
      </c>
      <c r="AA136">
        <f t="shared" si="37"/>
        <v>0</v>
      </c>
      <c r="AB136">
        <f>SUM($AA$3:AA136)</f>
        <v>2.2700341070243252E-4</v>
      </c>
    </row>
    <row r="137" spans="1:28" x14ac:dyDescent="0.3">
      <c r="A137" s="4" t="s">
        <v>16</v>
      </c>
      <c r="B137" s="4">
        <v>134</v>
      </c>
      <c r="C137" s="4">
        <v>134</v>
      </c>
      <c r="D137" s="5">
        <v>0</v>
      </c>
      <c r="E137" s="3">
        <f t="shared" si="38"/>
        <v>0</v>
      </c>
      <c r="F137" s="3">
        <f t="shared" si="39"/>
        <v>0</v>
      </c>
      <c r="H137" s="13">
        <f t="shared" si="28"/>
        <v>0</v>
      </c>
      <c r="I137">
        <f>'Panigale V4s 21 Data'!$B$8*'Panigale V4s 21 Data'!$B$5*'Panigale V4s 21 Data'!$B$7*0.5*(Calculations!$H137*Calculations!$H137)</f>
        <v>0</v>
      </c>
      <c r="J137" s="3">
        <f>$E137*'Panigale V4s 21 Data'!$B$3</f>
        <v>0</v>
      </c>
      <c r="K137" s="27">
        <f>'Panigale V4s 21 Data'!$B$12</f>
        <v>52.974000000000004</v>
      </c>
      <c r="L137" s="3">
        <f t="shared" si="29"/>
        <v>52.974000000000004</v>
      </c>
      <c r="M137">
        <f t="shared" si="27"/>
        <v>0</v>
      </c>
      <c r="N137">
        <f t="shared" si="30"/>
        <v>0</v>
      </c>
      <c r="O137">
        <f t="shared" si="31"/>
        <v>0</v>
      </c>
      <c r="P137">
        <f t="shared" si="32"/>
        <v>0</v>
      </c>
      <c r="Q137">
        <f>SUM($P$3:P137)</f>
        <v>1.6342100184507047E-2</v>
      </c>
      <c r="R137">
        <f t="shared" si="33"/>
        <v>0</v>
      </c>
      <c r="S137">
        <f t="shared" si="34"/>
        <v>0</v>
      </c>
      <c r="T137">
        <f>SUM($S$3:S137)</f>
        <v>5.7440401364192047E-3</v>
      </c>
      <c r="V137">
        <f t="shared" si="35"/>
        <v>0</v>
      </c>
      <c r="W137">
        <f>IF(M137&lt;0,SUM($V$3:V137),0)</f>
        <v>0</v>
      </c>
      <c r="Y137">
        <f t="shared" si="26"/>
        <v>0</v>
      </c>
      <c r="Z137">
        <f t="shared" si="36"/>
        <v>0</v>
      </c>
      <c r="AA137">
        <f t="shared" si="37"/>
        <v>0</v>
      </c>
      <c r="AB137">
        <f>SUM($AA$3:AA137)</f>
        <v>2.2700341070243252E-4</v>
      </c>
    </row>
    <row r="138" spans="1:28" x14ac:dyDescent="0.3">
      <c r="A138" s="4" t="s">
        <v>16</v>
      </c>
      <c r="B138" s="4">
        <v>135</v>
      </c>
      <c r="C138" s="4">
        <v>135</v>
      </c>
      <c r="D138" s="5">
        <v>0</v>
      </c>
      <c r="E138" s="3">
        <f t="shared" si="38"/>
        <v>0</v>
      </c>
      <c r="F138" s="3">
        <f t="shared" si="39"/>
        <v>0</v>
      </c>
      <c r="H138" s="13">
        <f t="shared" si="28"/>
        <v>0</v>
      </c>
      <c r="I138">
        <f>'Panigale V4s 21 Data'!$B$8*'Panigale V4s 21 Data'!$B$5*'Panigale V4s 21 Data'!$B$7*0.5*(Calculations!$H138*Calculations!$H138)</f>
        <v>0</v>
      </c>
      <c r="J138" s="3">
        <f>$E138*'Panigale V4s 21 Data'!$B$3</f>
        <v>0</v>
      </c>
      <c r="K138" s="27">
        <f>'Panigale V4s 21 Data'!$B$12</f>
        <v>52.974000000000004</v>
      </c>
      <c r="L138" s="3">
        <f t="shared" si="29"/>
        <v>52.974000000000004</v>
      </c>
      <c r="M138">
        <f t="shared" si="27"/>
        <v>0</v>
      </c>
      <c r="N138">
        <f t="shared" si="30"/>
        <v>0</v>
      </c>
      <c r="O138">
        <f t="shared" si="31"/>
        <v>0</v>
      </c>
      <c r="P138">
        <f t="shared" si="32"/>
        <v>0</v>
      </c>
      <c r="Q138">
        <f>SUM($P$3:P138)</f>
        <v>1.6342100184507047E-2</v>
      </c>
      <c r="R138">
        <f t="shared" si="33"/>
        <v>0</v>
      </c>
      <c r="S138">
        <f t="shared" si="34"/>
        <v>0</v>
      </c>
      <c r="T138">
        <f>SUM($S$3:S138)</f>
        <v>5.7440401364192047E-3</v>
      </c>
      <c r="V138">
        <f t="shared" si="35"/>
        <v>0</v>
      </c>
      <c r="W138">
        <f>IF(M138&lt;0,SUM($V$3:V138),0)</f>
        <v>0</v>
      </c>
      <c r="Y138">
        <f t="shared" si="26"/>
        <v>0</v>
      </c>
      <c r="Z138">
        <f t="shared" si="36"/>
        <v>0</v>
      </c>
      <c r="AA138">
        <f t="shared" si="37"/>
        <v>0</v>
      </c>
      <c r="AB138">
        <f>SUM($AA$3:AA138)</f>
        <v>2.2700341070243252E-4</v>
      </c>
    </row>
    <row r="139" spans="1:28" x14ac:dyDescent="0.3">
      <c r="A139" s="4" t="s">
        <v>16</v>
      </c>
      <c r="B139" s="4">
        <v>136</v>
      </c>
      <c r="C139" s="4">
        <v>136</v>
      </c>
      <c r="D139" s="5">
        <v>0</v>
      </c>
      <c r="E139" s="3">
        <f t="shared" si="38"/>
        <v>0</v>
      </c>
      <c r="F139" s="3">
        <f t="shared" si="39"/>
        <v>0</v>
      </c>
      <c r="H139" s="13">
        <f t="shared" si="28"/>
        <v>0</v>
      </c>
      <c r="I139">
        <f>'Panigale V4s 21 Data'!$B$8*'Panigale V4s 21 Data'!$B$5*'Panigale V4s 21 Data'!$B$7*0.5*(Calculations!$H139*Calculations!$H139)</f>
        <v>0</v>
      </c>
      <c r="J139" s="3">
        <f>$E139*'Panigale V4s 21 Data'!$B$3</f>
        <v>0</v>
      </c>
      <c r="K139" s="27">
        <f>'Panigale V4s 21 Data'!$B$12</f>
        <v>52.974000000000004</v>
      </c>
      <c r="L139" s="3">
        <f t="shared" si="29"/>
        <v>52.974000000000004</v>
      </c>
      <c r="M139">
        <f t="shared" si="27"/>
        <v>0</v>
      </c>
      <c r="N139">
        <f t="shared" si="30"/>
        <v>0</v>
      </c>
      <c r="O139">
        <f t="shared" si="31"/>
        <v>0</v>
      </c>
      <c r="P139">
        <f t="shared" si="32"/>
        <v>0</v>
      </c>
      <c r="Q139">
        <f>SUM($P$3:P139)</f>
        <v>1.6342100184507047E-2</v>
      </c>
      <c r="R139">
        <f t="shared" si="33"/>
        <v>0</v>
      </c>
      <c r="S139">
        <f t="shared" si="34"/>
        <v>0</v>
      </c>
      <c r="T139">
        <f>SUM($S$3:S139)</f>
        <v>5.7440401364192047E-3</v>
      </c>
      <c r="V139">
        <f t="shared" si="35"/>
        <v>0</v>
      </c>
      <c r="W139">
        <f>IF(M139&lt;0,SUM($V$3:V139),0)</f>
        <v>0</v>
      </c>
      <c r="Y139">
        <f t="shared" si="26"/>
        <v>0</v>
      </c>
      <c r="Z139">
        <f t="shared" si="36"/>
        <v>0</v>
      </c>
      <c r="AA139">
        <f t="shared" si="37"/>
        <v>0</v>
      </c>
      <c r="AB139">
        <f>SUM($AA$3:AA139)</f>
        <v>2.2700341070243252E-4</v>
      </c>
    </row>
    <row r="140" spans="1:28" x14ac:dyDescent="0.3">
      <c r="A140" s="4" t="s">
        <v>16</v>
      </c>
      <c r="B140" s="4">
        <v>137</v>
      </c>
      <c r="C140" s="4">
        <v>137</v>
      </c>
      <c r="D140" s="5">
        <v>0</v>
      </c>
      <c r="E140" s="3">
        <f t="shared" si="38"/>
        <v>2.777777777777778E-2</v>
      </c>
      <c r="F140" s="3">
        <f t="shared" si="39"/>
        <v>0.1</v>
      </c>
      <c r="H140" s="13">
        <f t="shared" si="28"/>
        <v>0</v>
      </c>
      <c r="I140">
        <f>'Panigale V4s 21 Data'!$B$8*'Panigale V4s 21 Data'!$B$5*'Panigale V4s 21 Data'!$B$7*0.5*(Calculations!$H140*Calculations!$H140)</f>
        <v>0</v>
      </c>
      <c r="J140" s="3">
        <f>$E140*'Panigale V4s 21 Data'!$B$3</f>
        <v>7.5000000000000009</v>
      </c>
      <c r="K140" s="27">
        <f>'Panigale V4s 21 Data'!$B$12</f>
        <v>52.974000000000004</v>
      </c>
      <c r="L140" s="3">
        <f t="shared" si="29"/>
        <v>60.474000000000004</v>
      </c>
      <c r="M140">
        <f t="shared" si="27"/>
        <v>0</v>
      </c>
      <c r="N140">
        <f t="shared" si="30"/>
        <v>0</v>
      </c>
      <c r="O140">
        <f t="shared" si="31"/>
        <v>0</v>
      </c>
      <c r="P140">
        <f t="shared" si="32"/>
        <v>0</v>
      </c>
      <c r="Q140">
        <f>SUM($P$3:P140)</f>
        <v>1.6342100184507047E-2</v>
      </c>
      <c r="R140">
        <f t="shared" si="33"/>
        <v>0</v>
      </c>
      <c r="S140">
        <f t="shared" si="34"/>
        <v>0</v>
      </c>
      <c r="T140">
        <f>SUM($S$3:S140)</f>
        <v>5.7440401364192047E-3</v>
      </c>
      <c r="V140">
        <f t="shared" si="35"/>
        <v>0</v>
      </c>
      <c r="W140">
        <f>IF(M140&lt;0,SUM($V$3:V140),0)</f>
        <v>0</v>
      </c>
      <c r="Y140">
        <f t="shared" si="26"/>
        <v>0</v>
      </c>
      <c r="Z140">
        <f t="shared" si="36"/>
        <v>0</v>
      </c>
      <c r="AA140">
        <f t="shared" si="37"/>
        <v>0</v>
      </c>
      <c r="AB140">
        <f>SUM($AA$3:AA140)</f>
        <v>2.2700341070243252E-4</v>
      </c>
    </row>
    <row r="141" spans="1:28" x14ac:dyDescent="0.3">
      <c r="A141" s="4" t="s">
        <v>16</v>
      </c>
      <c r="B141" s="4">
        <v>138</v>
      </c>
      <c r="C141" s="4">
        <v>138</v>
      </c>
      <c r="D141" s="5">
        <v>0.2</v>
      </c>
      <c r="E141" s="3">
        <f t="shared" si="38"/>
        <v>0.2638888888888889</v>
      </c>
      <c r="F141" s="3">
        <f t="shared" si="39"/>
        <v>0.95</v>
      </c>
      <c r="H141" s="13">
        <f t="shared" si="28"/>
        <v>5.5555555555555559E-2</v>
      </c>
      <c r="I141">
        <f>'Panigale V4s 21 Data'!$B$8*'Panigale V4s 21 Data'!$B$5*'Panigale V4s 21 Data'!$B$7*0.5*(Calculations!$H141*Calculations!$H141)</f>
        <v>3.4666530829166673E-4</v>
      </c>
      <c r="J141" s="3">
        <f>$E141*'Panigale V4s 21 Data'!$B$3</f>
        <v>71.25</v>
      </c>
      <c r="K141" s="27">
        <f>'Panigale V4s 21 Data'!$B$12</f>
        <v>52.974000000000004</v>
      </c>
      <c r="L141" s="3">
        <f t="shared" si="29"/>
        <v>124.22434666530829</v>
      </c>
      <c r="M141">
        <f t="shared" si="27"/>
        <v>6.901352592517128</v>
      </c>
      <c r="N141">
        <f t="shared" si="30"/>
        <v>1.9170423868103131E-6</v>
      </c>
      <c r="O141">
        <f t="shared" si="31"/>
        <v>6.901352592517128</v>
      </c>
      <c r="P141">
        <f t="shared" si="32"/>
        <v>1.9170423868103131E-6</v>
      </c>
      <c r="Q141">
        <f>SUM($P$3:P141)</f>
        <v>1.6344017226893857E-2</v>
      </c>
      <c r="R141">
        <f t="shared" si="33"/>
        <v>0</v>
      </c>
      <c r="S141">
        <f t="shared" si="34"/>
        <v>0</v>
      </c>
      <c r="T141">
        <f>SUM($S$3:S141)</f>
        <v>5.7440401364192047E-3</v>
      </c>
      <c r="V141">
        <f t="shared" si="35"/>
        <v>0</v>
      </c>
      <c r="W141">
        <f>IF(M141&lt;0,SUM($V$3:V141),0)</f>
        <v>0</v>
      </c>
      <c r="Y141">
        <f t="shared" si="26"/>
        <v>6.901352592517128</v>
      </c>
      <c r="Z141">
        <f t="shared" si="36"/>
        <v>6.9013525925171277E-3</v>
      </c>
      <c r="AA141">
        <f t="shared" si="37"/>
        <v>1.9170423868103131E-6</v>
      </c>
      <c r="AB141">
        <f>SUM($AA$3:AA141)</f>
        <v>2.2892045308924283E-4</v>
      </c>
    </row>
    <row r="142" spans="1:28" x14ac:dyDescent="0.3">
      <c r="A142" s="4" t="s">
        <v>16</v>
      </c>
      <c r="B142" s="4">
        <v>139</v>
      </c>
      <c r="C142" s="4">
        <v>139</v>
      </c>
      <c r="D142" s="5">
        <v>1.9</v>
      </c>
      <c r="E142" s="3">
        <f t="shared" si="38"/>
        <v>0.81944444444444431</v>
      </c>
      <c r="F142" s="3">
        <f t="shared" si="39"/>
        <v>2.9499999999999997</v>
      </c>
      <c r="H142" s="13">
        <f t="shared" si="28"/>
        <v>0.52777777777777779</v>
      </c>
      <c r="I142">
        <f>'Panigale V4s 21 Data'!$B$8*'Panigale V4s 21 Data'!$B$5*'Panigale V4s 21 Data'!$B$7*0.5*(Calculations!$H142*Calculations!$H142)</f>
        <v>3.1286544073322924E-2</v>
      </c>
      <c r="J142" s="3">
        <f>$E142*'Panigale V4s 21 Data'!$B$3</f>
        <v>221.24999999999997</v>
      </c>
      <c r="K142" s="27">
        <f>'Panigale V4s 21 Data'!$B$12</f>
        <v>52.974000000000004</v>
      </c>
      <c r="L142" s="3">
        <f t="shared" si="29"/>
        <v>274.25528654407327</v>
      </c>
      <c r="M142">
        <f t="shared" si="27"/>
        <v>144.74584567603867</v>
      </c>
      <c r="N142">
        <f t="shared" si="30"/>
        <v>4.0207179354455187E-5</v>
      </c>
      <c r="O142">
        <f t="shared" si="31"/>
        <v>144.74584567603867</v>
      </c>
      <c r="P142">
        <f t="shared" si="32"/>
        <v>4.0207179354455187E-5</v>
      </c>
      <c r="Q142">
        <f>SUM($P$3:P142)</f>
        <v>1.6384224406248312E-2</v>
      </c>
      <c r="R142">
        <f t="shared" si="33"/>
        <v>0</v>
      </c>
      <c r="S142">
        <f t="shared" si="34"/>
        <v>0</v>
      </c>
      <c r="T142">
        <f>SUM($S$3:S142)</f>
        <v>5.7440401364192047E-3</v>
      </c>
      <c r="V142">
        <f t="shared" si="35"/>
        <v>0</v>
      </c>
      <c r="W142">
        <f>IF(M142&lt;0,SUM($V$3:V142),0)</f>
        <v>0</v>
      </c>
      <c r="Y142">
        <f t="shared" si="26"/>
        <v>144.74584567603867</v>
      </c>
      <c r="Z142">
        <f t="shared" si="36"/>
        <v>0.14474584567603868</v>
      </c>
      <c r="AA142">
        <f t="shared" si="37"/>
        <v>4.0207179354455187E-5</v>
      </c>
      <c r="AB142">
        <f>SUM($AA$3:AA142)</f>
        <v>2.6912763244369803E-4</v>
      </c>
    </row>
    <row r="143" spans="1:28" x14ac:dyDescent="0.3">
      <c r="A143" s="4" t="s">
        <v>16</v>
      </c>
      <c r="B143" s="4">
        <v>140</v>
      </c>
      <c r="C143" s="4">
        <v>140</v>
      </c>
      <c r="D143" s="5">
        <v>6.1</v>
      </c>
      <c r="E143" s="3">
        <f t="shared" si="38"/>
        <v>1.3611111111111109</v>
      </c>
      <c r="F143" s="3">
        <f t="shared" si="39"/>
        <v>4.8999999999999995</v>
      </c>
      <c r="H143" s="13">
        <f t="shared" si="28"/>
        <v>1.6944444444444442</v>
      </c>
      <c r="I143">
        <f>'Panigale V4s 21 Data'!$B$8*'Panigale V4s 21 Data'!$B$5*'Panigale V4s 21 Data'!$B$7*0.5*(Calculations!$H143*Calculations!$H143)</f>
        <v>0.32248540303832285</v>
      </c>
      <c r="J143" s="3">
        <f>$E143*'Panigale V4s 21 Data'!$B$3</f>
        <v>367.49999999999994</v>
      </c>
      <c r="K143" s="27">
        <f>'Panigale V4s 21 Data'!$B$12</f>
        <v>52.974000000000004</v>
      </c>
      <c r="L143" s="3">
        <f t="shared" si="29"/>
        <v>420.79648540303828</v>
      </c>
      <c r="M143">
        <f t="shared" si="27"/>
        <v>713.01626693292587</v>
      </c>
      <c r="N143">
        <f t="shared" si="30"/>
        <v>1.9806007414803497E-4</v>
      </c>
      <c r="O143">
        <f t="shared" si="31"/>
        <v>713.01626693292587</v>
      </c>
      <c r="P143">
        <f t="shared" si="32"/>
        <v>1.9806007414803497E-4</v>
      </c>
      <c r="Q143">
        <f>SUM($P$3:P143)</f>
        <v>1.6582284480396347E-2</v>
      </c>
      <c r="R143">
        <f t="shared" si="33"/>
        <v>0</v>
      </c>
      <c r="S143">
        <f t="shared" si="34"/>
        <v>0</v>
      </c>
      <c r="T143">
        <f>SUM($S$3:S143)</f>
        <v>5.7440401364192047E-3</v>
      </c>
      <c r="V143">
        <f t="shared" si="35"/>
        <v>0</v>
      </c>
      <c r="W143">
        <f>IF(M143&lt;0,SUM($V$3:V143),0)</f>
        <v>0</v>
      </c>
      <c r="Y143">
        <f t="shared" si="26"/>
        <v>713.01626693292587</v>
      </c>
      <c r="Z143">
        <f t="shared" si="36"/>
        <v>0.71301626693292586</v>
      </c>
      <c r="AA143">
        <f t="shared" si="37"/>
        <v>1.9806007414803497E-4</v>
      </c>
      <c r="AB143">
        <f>SUM($AA$3:AA143)</f>
        <v>4.6718770659173302E-4</v>
      </c>
    </row>
    <row r="144" spans="1:28" x14ac:dyDescent="0.3">
      <c r="A144" s="4" t="s">
        <v>16</v>
      </c>
      <c r="B144" s="4">
        <v>141</v>
      </c>
      <c r="C144" s="4">
        <v>141</v>
      </c>
      <c r="D144" s="5">
        <v>11.7</v>
      </c>
      <c r="E144" s="3">
        <f t="shared" si="38"/>
        <v>1.4305555555555554</v>
      </c>
      <c r="F144" s="3">
        <f t="shared" si="39"/>
        <v>5.1499999999999995</v>
      </c>
      <c r="H144" s="13">
        <f t="shared" si="28"/>
        <v>3.2499999999999996</v>
      </c>
      <c r="I144">
        <f>'Panigale V4s 21 Data'!$B$8*'Panigale V4s 21 Data'!$B$5*'Panigale V4s 21 Data'!$B$7*0.5*(Calculations!$H144*Calculations!$H144)</f>
        <v>1.1863753513011559</v>
      </c>
      <c r="J144" s="3">
        <f>$E144*'Panigale V4s 21 Data'!$B$3</f>
        <v>386.24999999999994</v>
      </c>
      <c r="K144" s="27">
        <f>'Panigale V4s 21 Data'!$B$12</f>
        <v>52.974000000000004</v>
      </c>
      <c r="L144" s="3">
        <f t="shared" si="29"/>
        <v>440.41037535130107</v>
      </c>
      <c r="M144">
        <f t="shared" si="27"/>
        <v>1431.3337198917284</v>
      </c>
      <c r="N144">
        <f t="shared" si="30"/>
        <v>3.9759269996992458E-4</v>
      </c>
      <c r="O144">
        <f t="shared" si="31"/>
        <v>1431.3337198917284</v>
      </c>
      <c r="P144">
        <f t="shared" si="32"/>
        <v>3.9759269996992458E-4</v>
      </c>
      <c r="Q144">
        <f>SUM($P$3:P144)</f>
        <v>1.6979877180366271E-2</v>
      </c>
      <c r="R144">
        <f t="shared" si="33"/>
        <v>0</v>
      </c>
      <c r="S144">
        <f t="shared" si="34"/>
        <v>0</v>
      </c>
      <c r="T144">
        <f>SUM($S$3:S144)</f>
        <v>5.7440401364192047E-3</v>
      </c>
      <c r="V144">
        <f t="shared" si="35"/>
        <v>0</v>
      </c>
      <c r="W144">
        <f>IF(M144&lt;0,SUM($V$3:V144),0)</f>
        <v>0</v>
      </c>
      <c r="Y144">
        <f t="shared" si="26"/>
        <v>1431.3337198917284</v>
      </c>
      <c r="Z144">
        <f t="shared" si="36"/>
        <v>1.4313337198917284</v>
      </c>
      <c r="AA144">
        <f t="shared" si="37"/>
        <v>3.9759269996992458E-4</v>
      </c>
      <c r="AB144">
        <f>SUM($AA$3:AA144)</f>
        <v>8.647804065616576E-4</v>
      </c>
    </row>
    <row r="145" spans="1:28" x14ac:dyDescent="0.3">
      <c r="A145" s="4" t="s">
        <v>16</v>
      </c>
      <c r="B145" s="4">
        <v>142</v>
      </c>
      <c r="C145" s="4">
        <v>142</v>
      </c>
      <c r="D145" s="5">
        <v>16.399999999999999</v>
      </c>
      <c r="E145" s="3">
        <f t="shared" si="38"/>
        <v>0.99999999999999989</v>
      </c>
      <c r="F145" s="3">
        <f t="shared" si="39"/>
        <v>3.5999999999999996</v>
      </c>
      <c r="H145" s="13">
        <f t="shared" si="28"/>
        <v>4.5555555555555554</v>
      </c>
      <c r="I145">
        <f>'Panigale V4s 21 Data'!$B$8*'Panigale V4s 21 Data'!$B$5*'Panigale V4s 21 Data'!$B$7*0.5*(Calculations!$H145*Calculations!$H145)</f>
        <v>2.3309775329531668</v>
      </c>
      <c r="J145" s="3">
        <f>$E145*'Panigale V4s 21 Data'!$B$3</f>
        <v>269.99999999999994</v>
      </c>
      <c r="K145" s="27">
        <f>'Panigale V4s 21 Data'!$B$12</f>
        <v>52.974000000000004</v>
      </c>
      <c r="L145" s="3">
        <f t="shared" si="29"/>
        <v>325.3049775329531</v>
      </c>
      <c r="M145">
        <f t="shared" si="27"/>
        <v>1481.9448976501196</v>
      </c>
      <c r="N145">
        <f t="shared" si="30"/>
        <v>4.1165136045836657E-4</v>
      </c>
      <c r="O145">
        <f t="shared" si="31"/>
        <v>1481.9448976501196</v>
      </c>
      <c r="P145">
        <f t="shared" si="32"/>
        <v>4.1165136045836657E-4</v>
      </c>
      <c r="Q145">
        <f>SUM($P$3:P145)</f>
        <v>1.7391528540824638E-2</v>
      </c>
      <c r="R145">
        <f t="shared" si="33"/>
        <v>0</v>
      </c>
      <c r="S145">
        <f t="shared" si="34"/>
        <v>0</v>
      </c>
      <c r="T145">
        <f>SUM($S$3:S145)</f>
        <v>5.7440401364192047E-3</v>
      </c>
      <c r="V145">
        <f t="shared" si="35"/>
        <v>0</v>
      </c>
      <c r="W145">
        <f>IF(M145&lt;0,SUM($V$3:V145),0)</f>
        <v>0</v>
      </c>
      <c r="Y145">
        <f t="shared" si="26"/>
        <v>1481.9448976501196</v>
      </c>
      <c r="Z145">
        <f t="shared" si="36"/>
        <v>1.4819448976501197</v>
      </c>
      <c r="AA145">
        <f t="shared" si="37"/>
        <v>4.1165136045836657E-4</v>
      </c>
      <c r="AB145">
        <f>SUM($AA$3:AA145)</f>
        <v>1.2764317670200241E-3</v>
      </c>
    </row>
    <row r="146" spans="1:28" x14ac:dyDescent="0.3">
      <c r="A146" s="4" t="s">
        <v>16</v>
      </c>
      <c r="B146" s="4">
        <v>143</v>
      </c>
      <c r="C146" s="4">
        <v>143</v>
      </c>
      <c r="D146" s="5">
        <v>18.899999999999999</v>
      </c>
      <c r="E146" s="3">
        <f t="shared" si="38"/>
        <v>0.4861111111111111</v>
      </c>
      <c r="F146" s="3">
        <f t="shared" si="39"/>
        <v>1.75</v>
      </c>
      <c r="H146" s="13">
        <f t="shared" si="28"/>
        <v>5.2499999999999991</v>
      </c>
      <c r="I146">
        <f>'Panigale V4s 21 Data'!$B$8*'Panigale V4s 21 Data'!$B$5*'Panigale V4s 21 Data'!$B$7*0.5*(Calculations!$H146*Calculations!$H146)</f>
        <v>3.0958078693716553</v>
      </c>
      <c r="J146" s="3">
        <f>$E146*'Panigale V4s 21 Data'!$B$3</f>
        <v>131.25</v>
      </c>
      <c r="K146" s="27">
        <f>'Panigale V4s 21 Data'!$B$12</f>
        <v>52.974000000000004</v>
      </c>
      <c r="L146" s="3">
        <f t="shared" si="29"/>
        <v>187.31980786937169</v>
      </c>
      <c r="M146">
        <f t="shared" si="27"/>
        <v>983.4289913142012</v>
      </c>
      <c r="N146">
        <f t="shared" si="30"/>
        <v>2.7317471980950036E-4</v>
      </c>
      <c r="O146">
        <f t="shared" si="31"/>
        <v>983.4289913142012</v>
      </c>
      <c r="P146">
        <f t="shared" si="32"/>
        <v>2.7317471980950036E-4</v>
      </c>
      <c r="Q146">
        <f>SUM($P$3:P146)</f>
        <v>1.766470326063414E-2</v>
      </c>
      <c r="R146">
        <f t="shared" si="33"/>
        <v>0</v>
      </c>
      <c r="S146">
        <f t="shared" si="34"/>
        <v>0</v>
      </c>
      <c r="T146">
        <f>SUM($S$3:S146)</f>
        <v>5.7440401364192047E-3</v>
      </c>
      <c r="V146">
        <f t="shared" si="35"/>
        <v>0</v>
      </c>
      <c r="W146">
        <f>IF(M146&lt;0,SUM($V$3:V146),0)</f>
        <v>0</v>
      </c>
      <c r="Y146">
        <f t="shared" si="26"/>
        <v>983.4289913142012</v>
      </c>
      <c r="Z146">
        <f t="shared" si="36"/>
        <v>0.98342899131420125</v>
      </c>
      <c r="AA146">
        <f t="shared" si="37"/>
        <v>2.7317471980950036E-4</v>
      </c>
      <c r="AB146">
        <f>SUM($AA$3:AA146)</f>
        <v>1.5496064868295244E-3</v>
      </c>
    </row>
    <row r="147" spans="1:28" x14ac:dyDescent="0.3">
      <c r="A147" s="4" t="s">
        <v>16</v>
      </c>
      <c r="B147" s="4">
        <v>144</v>
      </c>
      <c r="C147" s="4">
        <v>144</v>
      </c>
      <c r="D147" s="5">
        <v>19.899999999999999</v>
      </c>
      <c r="E147" s="3">
        <f t="shared" si="38"/>
        <v>0.26388888888888917</v>
      </c>
      <c r="F147" s="3">
        <f t="shared" si="39"/>
        <v>0.95000000000000107</v>
      </c>
      <c r="H147" s="13">
        <f t="shared" si="28"/>
        <v>5.5277777777777777</v>
      </c>
      <c r="I147">
        <f>'Panigale V4s 21 Data'!$B$8*'Panigale V4s 21 Data'!$B$5*'Panigale V4s 21 Data'!$B$7*0.5*(Calculations!$H147*Calculations!$H147)</f>
        <v>3.432073218414573</v>
      </c>
      <c r="J147" s="3">
        <f>$E147*'Panigale V4s 21 Data'!$B$3</f>
        <v>71.250000000000071</v>
      </c>
      <c r="K147" s="27">
        <f>'Panigale V4s 21 Data'!$B$12</f>
        <v>52.974000000000004</v>
      </c>
      <c r="L147" s="3">
        <f t="shared" si="29"/>
        <v>127.65607321841465</v>
      </c>
      <c r="M147">
        <f t="shared" si="27"/>
        <v>705.65440473512535</v>
      </c>
      <c r="N147">
        <f t="shared" si="30"/>
        <v>1.9601511242642371E-4</v>
      </c>
      <c r="O147">
        <f t="shared" si="31"/>
        <v>705.65440473512535</v>
      </c>
      <c r="P147">
        <f t="shared" si="32"/>
        <v>1.9601511242642371E-4</v>
      </c>
      <c r="Q147">
        <f>SUM($P$3:P147)</f>
        <v>1.7860718373060563E-2</v>
      </c>
      <c r="R147">
        <f t="shared" si="33"/>
        <v>0</v>
      </c>
      <c r="S147">
        <f t="shared" si="34"/>
        <v>0</v>
      </c>
      <c r="T147">
        <f>SUM($S$3:S147)</f>
        <v>5.7440401364192047E-3</v>
      </c>
      <c r="V147">
        <f t="shared" si="35"/>
        <v>0</v>
      </c>
      <c r="W147">
        <f>IF(M147&lt;0,SUM($V$3:V147),0)</f>
        <v>0</v>
      </c>
      <c r="Y147">
        <f t="shared" si="26"/>
        <v>705.65440473512535</v>
      </c>
      <c r="Z147">
        <f t="shared" si="36"/>
        <v>0.70565440473512531</v>
      </c>
      <c r="AA147">
        <f t="shared" si="37"/>
        <v>1.9601511242642371E-4</v>
      </c>
      <c r="AB147">
        <f>SUM($AA$3:AA147)</f>
        <v>1.7456215992559482E-3</v>
      </c>
    </row>
    <row r="148" spans="1:28" x14ac:dyDescent="0.3">
      <c r="A148" s="4" t="s">
        <v>16</v>
      </c>
      <c r="B148" s="4">
        <v>145</v>
      </c>
      <c r="C148" s="4">
        <v>145</v>
      </c>
      <c r="D148" s="5">
        <v>20.8</v>
      </c>
      <c r="E148" s="3">
        <f t="shared" si="38"/>
        <v>0.40277777777777807</v>
      </c>
      <c r="F148" s="3">
        <f t="shared" si="39"/>
        <v>1.4500000000000011</v>
      </c>
      <c r="H148" s="13">
        <f t="shared" si="28"/>
        <v>5.7777777777777777</v>
      </c>
      <c r="I148">
        <f>'Panigale V4s 21 Data'!$B$8*'Panigale V4s 21 Data'!$B$5*'Panigale V4s 21 Data'!$B$7*0.5*(Calculations!$H148*Calculations!$H148)</f>
        <v>3.7495319744826667</v>
      </c>
      <c r="J148" s="3">
        <f>$E148*'Panigale V4s 21 Data'!$B$3</f>
        <v>108.75000000000009</v>
      </c>
      <c r="K148" s="27">
        <f>'Panigale V4s 21 Data'!$B$12</f>
        <v>52.974000000000004</v>
      </c>
      <c r="L148" s="3">
        <f t="shared" si="29"/>
        <v>165.47353197448274</v>
      </c>
      <c r="M148">
        <f t="shared" si="27"/>
        <v>956.06929585256694</v>
      </c>
      <c r="N148">
        <f t="shared" si="30"/>
        <v>2.6557480440349084E-4</v>
      </c>
      <c r="O148">
        <f t="shared" si="31"/>
        <v>956.06929585256694</v>
      </c>
      <c r="P148">
        <f t="shared" si="32"/>
        <v>2.6557480440349084E-4</v>
      </c>
      <c r="Q148">
        <f>SUM($P$3:P148)</f>
        <v>1.8126293177464052E-2</v>
      </c>
      <c r="R148">
        <f t="shared" si="33"/>
        <v>0</v>
      </c>
      <c r="S148">
        <f t="shared" si="34"/>
        <v>0</v>
      </c>
      <c r="T148">
        <f>SUM($S$3:S148)</f>
        <v>5.7440401364192047E-3</v>
      </c>
      <c r="V148">
        <f t="shared" si="35"/>
        <v>0</v>
      </c>
      <c r="W148">
        <f>IF(M148&lt;0,SUM($V$3:V148),0)</f>
        <v>0</v>
      </c>
      <c r="Y148">
        <f t="shared" si="26"/>
        <v>956.06929585256694</v>
      </c>
      <c r="Z148">
        <f t="shared" si="36"/>
        <v>0.95606929585256695</v>
      </c>
      <c r="AA148">
        <f t="shared" si="37"/>
        <v>2.6557480440349084E-4</v>
      </c>
      <c r="AB148">
        <f>SUM($AA$3:AA148)</f>
        <v>2.011196403659439E-3</v>
      </c>
    </row>
    <row r="149" spans="1:28" x14ac:dyDescent="0.3">
      <c r="A149" s="4" t="s">
        <v>16</v>
      </c>
      <c r="B149" s="4">
        <v>146</v>
      </c>
      <c r="C149" s="4">
        <v>146</v>
      </c>
      <c r="D149" s="5">
        <v>22.8</v>
      </c>
      <c r="E149" s="3">
        <f t="shared" si="38"/>
        <v>0.63888888888888862</v>
      </c>
      <c r="F149" s="3">
        <f t="shared" si="39"/>
        <v>2.2999999999999989</v>
      </c>
      <c r="H149" s="13">
        <f t="shared" si="28"/>
        <v>6.333333333333333</v>
      </c>
      <c r="I149">
        <f>'Panigale V4s 21 Data'!$B$8*'Panigale V4s 21 Data'!$B$5*'Panigale V4s 21 Data'!$B$7*0.5*(Calculations!$H149*Calculations!$H149)</f>
        <v>4.5052623465585002</v>
      </c>
      <c r="J149" s="3">
        <f>$E149*'Panigale V4s 21 Data'!$B$3</f>
        <v>172.49999999999991</v>
      </c>
      <c r="K149" s="27">
        <f>'Panigale V4s 21 Data'!$B$12</f>
        <v>52.974000000000004</v>
      </c>
      <c r="L149" s="3">
        <f t="shared" si="29"/>
        <v>229.97926234655841</v>
      </c>
      <c r="M149">
        <f t="shared" si="27"/>
        <v>1456.5353281948699</v>
      </c>
      <c r="N149">
        <f t="shared" si="30"/>
        <v>4.0459314672079721E-4</v>
      </c>
      <c r="O149">
        <f t="shared" si="31"/>
        <v>1456.5353281948699</v>
      </c>
      <c r="P149">
        <f t="shared" si="32"/>
        <v>4.0459314672079721E-4</v>
      </c>
      <c r="Q149">
        <f>SUM($P$3:P149)</f>
        <v>1.8530886324184849E-2</v>
      </c>
      <c r="R149">
        <f t="shared" si="33"/>
        <v>0</v>
      </c>
      <c r="S149">
        <f t="shared" si="34"/>
        <v>0</v>
      </c>
      <c r="T149">
        <f>SUM($S$3:S149)</f>
        <v>5.7440401364192047E-3</v>
      </c>
      <c r="V149">
        <f t="shared" si="35"/>
        <v>0</v>
      </c>
      <c r="W149">
        <f>IF(M149&lt;0,SUM($V$3:V149),0)</f>
        <v>0</v>
      </c>
      <c r="Y149">
        <f>W101-SUM(Y141:Y148)</f>
        <v>982.4458893902447</v>
      </c>
      <c r="Z149">
        <f t="shared" si="36"/>
        <v>0.98244588939024469</v>
      </c>
      <c r="AA149">
        <f t="shared" si="37"/>
        <v>2.7290163594173464E-4</v>
      </c>
      <c r="AB149">
        <f>SUM($AA$3:AA149)</f>
        <v>2.2840980396011735E-3</v>
      </c>
    </row>
    <row r="150" spans="1:28" x14ac:dyDescent="0.3">
      <c r="A150" s="4" t="s">
        <v>16</v>
      </c>
      <c r="B150" s="4">
        <v>147</v>
      </c>
      <c r="C150" s="4">
        <v>147</v>
      </c>
      <c r="D150" s="5">
        <v>25.4</v>
      </c>
      <c r="E150" s="3">
        <f t="shared" si="38"/>
        <v>0.68055555555555536</v>
      </c>
      <c r="F150" s="3">
        <f t="shared" si="39"/>
        <v>2.4499999999999993</v>
      </c>
      <c r="H150" s="13">
        <f t="shared" si="28"/>
        <v>7.0555555555555554</v>
      </c>
      <c r="I150">
        <f>'Panigale V4s 21 Data'!$B$8*'Panigale V4s 21 Data'!$B$5*'Panigale V4s 21 Data'!$B$7*0.5*(Calculations!$H150*Calculations!$H150)</f>
        <v>5.5913647574362919</v>
      </c>
      <c r="J150" s="3">
        <f>$E150*'Panigale V4s 21 Data'!$B$3</f>
        <v>183.74999999999994</v>
      </c>
      <c r="K150" s="27">
        <f>'Panigale V4s 21 Data'!$B$12</f>
        <v>52.974000000000004</v>
      </c>
      <c r="L150" s="3">
        <f t="shared" si="29"/>
        <v>242.31536475743621</v>
      </c>
      <c r="M150">
        <f t="shared" si="27"/>
        <v>1709.6695180107999</v>
      </c>
      <c r="N150">
        <f t="shared" si="30"/>
        <v>4.7490819944744441E-4</v>
      </c>
      <c r="O150">
        <f t="shared" si="31"/>
        <v>1709.6695180107999</v>
      </c>
      <c r="P150">
        <f t="shared" si="32"/>
        <v>4.7490819944744441E-4</v>
      </c>
      <c r="Q150">
        <f>SUM($P$3:P150)</f>
        <v>1.9005794523632293E-2</v>
      </c>
      <c r="R150">
        <f t="shared" si="33"/>
        <v>0</v>
      </c>
      <c r="S150">
        <f t="shared" si="34"/>
        <v>0</v>
      </c>
      <c r="T150">
        <f>SUM($S$3:S150)</f>
        <v>5.7440401364192047E-3</v>
      </c>
      <c r="V150">
        <f t="shared" si="35"/>
        <v>0</v>
      </c>
      <c r="W150">
        <f>IF(M150&lt;0,SUM($V$3:V150),0)</f>
        <v>0</v>
      </c>
      <c r="Y150">
        <v>0</v>
      </c>
      <c r="Z150">
        <f t="shared" si="36"/>
        <v>0</v>
      </c>
      <c r="AA150">
        <f t="shared" si="37"/>
        <v>0</v>
      </c>
      <c r="AB150">
        <f>SUM($AA$3:AA150)</f>
        <v>2.2840980396011735E-3</v>
      </c>
    </row>
    <row r="151" spans="1:28" x14ac:dyDescent="0.3">
      <c r="A151" s="4" t="s">
        <v>16</v>
      </c>
      <c r="B151" s="4">
        <v>148</v>
      </c>
      <c r="C151" s="4">
        <v>148</v>
      </c>
      <c r="D151" s="5">
        <v>27.7</v>
      </c>
      <c r="E151" s="3">
        <f t="shared" si="38"/>
        <v>0.5277777777777779</v>
      </c>
      <c r="F151" s="3">
        <f t="shared" si="39"/>
        <v>1.9000000000000004</v>
      </c>
      <c r="H151" s="13">
        <f t="shared" si="28"/>
        <v>7.6944444444444438</v>
      </c>
      <c r="I151">
        <f>'Panigale V4s 21 Data'!$B$8*'Panigale V4s 21 Data'!$B$5*'Panigale V4s 21 Data'!$B$7*0.5*(Calculations!$H151*Calculations!$H151)</f>
        <v>6.649820609977823</v>
      </c>
      <c r="J151" s="3">
        <f>$E151*'Panigale V4s 21 Data'!$B$3</f>
        <v>142.50000000000003</v>
      </c>
      <c r="K151" s="27">
        <f>'Panigale V4s 21 Data'!$B$12</f>
        <v>52.974000000000004</v>
      </c>
      <c r="L151" s="3">
        <f t="shared" si="29"/>
        <v>202.12382060997783</v>
      </c>
      <c r="M151">
        <f t="shared" si="27"/>
        <v>1555.2305085823293</v>
      </c>
      <c r="N151">
        <f t="shared" si="30"/>
        <v>4.3200847460620259E-4</v>
      </c>
      <c r="O151">
        <f t="shared" si="31"/>
        <v>1555.2305085823293</v>
      </c>
      <c r="P151">
        <f t="shared" si="32"/>
        <v>4.3200847460620259E-4</v>
      </c>
      <c r="Q151">
        <f>SUM($P$3:P151)</f>
        <v>1.9437802998238496E-2</v>
      </c>
      <c r="R151">
        <f t="shared" si="33"/>
        <v>0</v>
      </c>
      <c r="S151">
        <f t="shared" si="34"/>
        <v>0</v>
      </c>
      <c r="T151">
        <f>SUM($S$3:S151)</f>
        <v>5.7440401364192047E-3</v>
      </c>
      <c r="V151">
        <f t="shared" si="35"/>
        <v>0</v>
      </c>
      <c r="W151">
        <f>IF(M151&lt;0,SUM($V$3:V151),0)</f>
        <v>0</v>
      </c>
      <c r="Y151">
        <v>0</v>
      </c>
      <c r="Z151">
        <f t="shared" si="36"/>
        <v>0</v>
      </c>
      <c r="AA151">
        <f t="shared" si="37"/>
        <v>0</v>
      </c>
      <c r="AB151">
        <f>SUM($AA$3:AA151)</f>
        <v>2.2840980396011735E-3</v>
      </c>
    </row>
    <row r="152" spans="1:28" x14ac:dyDescent="0.3">
      <c r="A152" s="4" t="s">
        <v>16</v>
      </c>
      <c r="B152" s="4">
        <v>149</v>
      </c>
      <c r="C152" s="4">
        <v>149</v>
      </c>
      <c r="D152" s="5">
        <v>29.2</v>
      </c>
      <c r="E152" s="3">
        <f t="shared" si="38"/>
        <v>0.29166666666666685</v>
      </c>
      <c r="F152" s="3">
        <f t="shared" si="39"/>
        <v>1.0500000000000007</v>
      </c>
      <c r="H152" s="13">
        <f t="shared" si="28"/>
        <v>8.1111111111111107</v>
      </c>
      <c r="I152">
        <f>'Panigale V4s 21 Data'!$B$8*'Panigale V4s 21 Data'!$B$5*'Panigale V4s 21 Data'!$B$7*0.5*(Calculations!$H152*Calculations!$H152)</f>
        <v>7.3895177115451665</v>
      </c>
      <c r="J152" s="3">
        <f>$E152*'Panigale V4s 21 Data'!$B$3</f>
        <v>78.750000000000057</v>
      </c>
      <c r="K152" s="27">
        <f>'Panigale V4s 21 Data'!$B$12</f>
        <v>52.974000000000004</v>
      </c>
      <c r="L152" s="3">
        <f t="shared" si="29"/>
        <v>139.11351771154523</v>
      </c>
      <c r="M152">
        <f t="shared" si="27"/>
        <v>1128.3651992158668</v>
      </c>
      <c r="N152">
        <f t="shared" si="30"/>
        <v>3.13434777559963E-4</v>
      </c>
      <c r="O152">
        <f t="shared" si="31"/>
        <v>1128.3651992158668</v>
      </c>
      <c r="P152">
        <f t="shared" si="32"/>
        <v>3.13434777559963E-4</v>
      </c>
      <c r="Q152">
        <f>SUM($P$3:P152)</f>
        <v>1.9751237775798458E-2</v>
      </c>
      <c r="R152">
        <f t="shared" si="33"/>
        <v>0</v>
      </c>
      <c r="S152">
        <f t="shared" si="34"/>
        <v>0</v>
      </c>
      <c r="T152">
        <f>SUM($S$3:S152)</f>
        <v>5.7440401364192047E-3</v>
      </c>
      <c r="V152">
        <f t="shared" si="35"/>
        <v>0</v>
      </c>
      <c r="W152">
        <f>IF(M152&lt;0,SUM($V$3:V152),0)</f>
        <v>0</v>
      </c>
      <c r="Y152">
        <v>0</v>
      </c>
      <c r="Z152">
        <f t="shared" si="36"/>
        <v>0</v>
      </c>
      <c r="AA152">
        <f t="shared" si="37"/>
        <v>0</v>
      </c>
      <c r="AB152">
        <f>SUM($AA$3:AA152)</f>
        <v>2.2840980396011735E-3</v>
      </c>
    </row>
    <row r="153" spans="1:28" x14ac:dyDescent="0.3">
      <c r="A153" s="4" t="s">
        <v>16</v>
      </c>
      <c r="B153" s="4">
        <v>150</v>
      </c>
      <c r="C153" s="4">
        <v>150</v>
      </c>
      <c r="D153" s="5">
        <v>29.8</v>
      </c>
      <c r="E153" s="3">
        <f t="shared" si="38"/>
        <v>2.7777777777777679E-2</v>
      </c>
      <c r="F153" s="3">
        <f t="shared" si="39"/>
        <v>9.9999999999999645E-2</v>
      </c>
      <c r="H153" s="13">
        <f t="shared" si="28"/>
        <v>8.2777777777777786</v>
      </c>
      <c r="I153">
        <f>'Panigale V4s 21 Data'!$B$8*'Panigale V4s 21 Data'!$B$5*'Panigale V4s 21 Data'!$B$7*0.5*(Calculations!$H153*Calculations!$H153)</f>
        <v>7.6963165093832941</v>
      </c>
      <c r="J153" s="3">
        <f>$E153*'Panigale V4s 21 Data'!$B$3</f>
        <v>7.4999999999999734</v>
      </c>
      <c r="K153" s="27">
        <f>'Panigale V4s 21 Data'!$B$12</f>
        <v>52.974000000000004</v>
      </c>
      <c r="L153" s="3">
        <f t="shared" si="29"/>
        <v>68.170316509383269</v>
      </c>
      <c r="M153">
        <f t="shared" si="27"/>
        <v>564.29873110545043</v>
      </c>
      <c r="N153">
        <f t="shared" si="30"/>
        <v>1.567496475292918E-4</v>
      </c>
      <c r="O153">
        <f t="shared" si="31"/>
        <v>564.29873110545043</v>
      </c>
      <c r="P153">
        <f t="shared" si="32"/>
        <v>1.567496475292918E-4</v>
      </c>
      <c r="Q153">
        <f>SUM($P$3:P153)</f>
        <v>1.990798742332775E-2</v>
      </c>
      <c r="R153">
        <f t="shared" si="33"/>
        <v>0</v>
      </c>
      <c r="S153">
        <f t="shared" si="34"/>
        <v>0</v>
      </c>
      <c r="T153">
        <f>SUM($S$3:S153)</f>
        <v>5.7440401364192047E-3</v>
      </c>
      <c r="V153">
        <f t="shared" si="35"/>
        <v>0</v>
      </c>
      <c r="W153">
        <f>IF(M153&lt;0,SUM($V$3:V153),0)</f>
        <v>0</v>
      </c>
      <c r="Y153">
        <v>0</v>
      </c>
      <c r="Z153">
        <f t="shared" si="36"/>
        <v>0</v>
      </c>
      <c r="AA153">
        <f t="shared" si="37"/>
        <v>0</v>
      </c>
      <c r="AB153">
        <f>SUM($AA$3:AA153)</f>
        <v>2.2840980396011735E-3</v>
      </c>
    </row>
    <row r="154" spans="1:28" x14ac:dyDescent="0.3">
      <c r="A154" s="4" t="s">
        <v>16</v>
      </c>
      <c r="B154" s="4">
        <v>151</v>
      </c>
      <c r="C154" s="4">
        <v>151</v>
      </c>
      <c r="D154" s="5">
        <v>29.4</v>
      </c>
      <c r="E154" s="3">
        <f t="shared" si="38"/>
        <v>-0.36111111111111133</v>
      </c>
      <c r="F154" s="3">
        <f t="shared" si="39"/>
        <v>-1.3000000000000007</v>
      </c>
      <c r="H154" s="13">
        <f t="shared" si="28"/>
        <v>8.1666666666666661</v>
      </c>
      <c r="I154">
        <f>'Panigale V4s 21 Data'!$B$8*'Panigale V4s 21 Data'!$B$5*'Panigale V4s 21 Data'!$B$7*0.5*(Calculations!$H154*Calculations!$H154)</f>
        <v>7.4910906468746239</v>
      </c>
      <c r="J154" s="3">
        <f>$E154*'Panigale V4s 21 Data'!$B$3</f>
        <v>-97.500000000000057</v>
      </c>
      <c r="K154" s="27">
        <f>'Panigale V4s 21 Data'!$B$12</f>
        <v>52.974000000000004</v>
      </c>
      <c r="L154" s="3">
        <f t="shared" si="29"/>
        <v>-37.034909353125428</v>
      </c>
      <c r="M154">
        <f t="shared" si="27"/>
        <v>-302.45175971719095</v>
      </c>
      <c r="N154">
        <f t="shared" si="30"/>
        <v>-8.4014377699219705E-5</v>
      </c>
      <c r="O154">
        <f t="shared" si="31"/>
        <v>0</v>
      </c>
      <c r="P154">
        <f t="shared" si="32"/>
        <v>0</v>
      </c>
      <c r="Q154">
        <f>SUM($P$3:P154)</f>
        <v>1.990798742332775E-2</v>
      </c>
      <c r="R154">
        <f t="shared" si="33"/>
        <v>302.45175971719095</v>
      </c>
      <c r="S154">
        <f t="shared" si="34"/>
        <v>8.4014377699219705E-5</v>
      </c>
      <c r="T154">
        <f>SUM($S$3:S154)</f>
        <v>5.8280545141184241E-3</v>
      </c>
      <c r="V154">
        <f t="shared" si="35"/>
        <v>237.93728711071557</v>
      </c>
      <c r="W154">
        <f>IF(M154&lt;0,SUM($V$154:V154),0)</f>
        <v>237.93728711071557</v>
      </c>
      <c r="Y154">
        <v>0</v>
      </c>
      <c r="Z154">
        <f t="shared" si="36"/>
        <v>0</v>
      </c>
      <c r="AA154">
        <f t="shared" si="37"/>
        <v>0</v>
      </c>
      <c r="AB154">
        <f>SUM($AA$3:AA154)</f>
        <v>2.2840980396011735E-3</v>
      </c>
    </row>
    <row r="155" spans="1:28" x14ac:dyDescent="0.3">
      <c r="A155" s="4" t="s">
        <v>16</v>
      </c>
      <c r="B155" s="4">
        <v>152</v>
      </c>
      <c r="C155" s="4">
        <v>152</v>
      </c>
      <c r="D155" s="5">
        <v>27.2</v>
      </c>
      <c r="E155" s="3">
        <f t="shared" si="38"/>
        <v>-0.94444444444444398</v>
      </c>
      <c r="F155" s="3">
        <f t="shared" si="39"/>
        <v>-3.3999999999999986</v>
      </c>
      <c r="H155" s="13">
        <f t="shared" si="28"/>
        <v>7.5555555555555554</v>
      </c>
      <c r="I155">
        <f>'Panigale V4s 21 Data'!$B$8*'Panigale V4s 21 Data'!$B$5*'Panigale V4s 21 Data'!$B$7*0.5*(Calculations!$H155*Calculations!$H155)</f>
        <v>6.4119215421626672</v>
      </c>
      <c r="J155" s="3">
        <f>$E155*'Panigale V4s 21 Data'!$B$3</f>
        <v>-254.99999999999989</v>
      </c>
      <c r="K155" s="27">
        <f>'Panigale V4s 21 Data'!$B$12</f>
        <v>52.974000000000004</v>
      </c>
      <c r="L155" s="3">
        <f t="shared" si="29"/>
        <v>-195.61407845783719</v>
      </c>
      <c r="M155">
        <f t="shared" si="27"/>
        <v>-1477.973037236992</v>
      </c>
      <c r="N155">
        <f t="shared" si="30"/>
        <v>-4.1054806589916443E-4</v>
      </c>
      <c r="O155">
        <f t="shared" si="31"/>
        <v>0</v>
      </c>
      <c r="P155">
        <f t="shared" si="32"/>
        <v>0</v>
      </c>
      <c r="Q155">
        <f>SUM($P$3:P155)</f>
        <v>1.990798742332775E-2</v>
      </c>
      <c r="R155">
        <f t="shared" si="33"/>
        <v>1477.973037236992</v>
      </c>
      <c r="S155">
        <f t="shared" si="34"/>
        <v>4.1054806589916443E-4</v>
      </c>
      <c r="T155">
        <f>SUM($S$3:S155)</f>
        <v>6.2386025800175889E-3</v>
      </c>
      <c r="V155">
        <f t="shared" si="35"/>
        <v>1162.7139985291556</v>
      </c>
      <c r="W155">
        <f>IF(M155&lt;0,SUM($V$154:V155),0)</f>
        <v>1400.651285639871</v>
      </c>
      <c r="Y155">
        <v>0</v>
      </c>
      <c r="Z155">
        <f t="shared" si="36"/>
        <v>0</v>
      </c>
      <c r="AA155">
        <f t="shared" si="37"/>
        <v>0</v>
      </c>
      <c r="AB155">
        <f>SUM($AA$3:AA155)</f>
        <v>2.2840980396011735E-3</v>
      </c>
    </row>
    <row r="156" spans="1:28" x14ac:dyDescent="0.3">
      <c r="A156" s="4" t="s">
        <v>16</v>
      </c>
      <c r="B156" s="4">
        <v>153</v>
      </c>
      <c r="C156" s="4">
        <v>153</v>
      </c>
      <c r="D156" s="5">
        <v>22.6</v>
      </c>
      <c r="E156" s="3">
        <f t="shared" si="38"/>
        <v>-1.3749999999999998</v>
      </c>
      <c r="F156" s="3">
        <f t="shared" si="39"/>
        <v>-4.9499999999999993</v>
      </c>
      <c r="H156" s="13">
        <f t="shared" si="28"/>
        <v>6.2777777777777777</v>
      </c>
      <c r="I156">
        <f>'Panigale V4s 21 Data'!$B$8*'Panigale V4s 21 Data'!$B$5*'Panigale V4s 21 Data'!$B$7*0.5*(Calculations!$H156*Calculations!$H156)</f>
        <v>4.4265693215762925</v>
      </c>
      <c r="J156" s="3">
        <f>$E156*'Panigale V4s 21 Data'!$B$3</f>
        <v>-371.24999999999994</v>
      </c>
      <c r="K156" s="27">
        <f>'Panigale V4s 21 Data'!$B$12</f>
        <v>52.974000000000004</v>
      </c>
      <c r="L156" s="3">
        <f t="shared" si="29"/>
        <v>-313.84943067842369</v>
      </c>
      <c r="M156">
        <f t="shared" si="27"/>
        <v>-1970.2769814812154</v>
      </c>
      <c r="N156">
        <f t="shared" si="30"/>
        <v>-5.4729916152255987E-4</v>
      </c>
      <c r="O156">
        <f t="shared" si="31"/>
        <v>0</v>
      </c>
      <c r="P156">
        <f t="shared" si="32"/>
        <v>0</v>
      </c>
      <c r="Q156">
        <f>SUM($P$3:P156)</f>
        <v>1.990798742332775E-2</v>
      </c>
      <c r="R156">
        <f t="shared" si="33"/>
        <v>1970.2769814812154</v>
      </c>
      <c r="S156">
        <f t="shared" si="34"/>
        <v>5.4729916152255987E-4</v>
      </c>
      <c r="T156">
        <f>SUM($S$3:S156)</f>
        <v>6.7859017415401492E-3</v>
      </c>
      <c r="V156">
        <f t="shared" si="35"/>
        <v>1550.007049946365</v>
      </c>
      <c r="W156">
        <f>IF(M156&lt;0,SUM($V$154:V156),0)</f>
        <v>2950.6583355862358</v>
      </c>
      <c r="Y156">
        <v>0</v>
      </c>
      <c r="Z156">
        <f t="shared" si="36"/>
        <v>0</v>
      </c>
      <c r="AA156">
        <f t="shared" si="37"/>
        <v>0</v>
      </c>
      <c r="AB156">
        <f>SUM($AA$3:AA156)</f>
        <v>2.2840980396011735E-3</v>
      </c>
    </row>
    <row r="157" spans="1:28" x14ac:dyDescent="0.3">
      <c r="A157" s="4" t="s">
        <v>16</v>
      </c>
      <c r="B157" s="4">
        <v>154</v>
      </c>
      <c r="C157" s="4">
        <v>154</v>
      </c>
      <c r="D157" s="5">
        <v>17.3</v>
      </c>
      <c r="E157" s="3">
        <f t="shared" si="38"/>
        <v>-1.2916666666666667</v>
      </c>
      <c r="F157" s="3">
        <f t="shared" si="39"/>
        <v>-4.6500000000000004</v>
      </c>
      <c r="H157" s="13">
        <f t="shared" si="28"/>
        <v>4.8055555555555554</v>
      </c>
      <c r="I157">
        <f>'Panigale V4s 21 Data'!$B$8*'Panigale V4s 21 Data'!$B$5*'Panigale V4s 21 Data'!$B$7*0.5*(Calculations!$H157*Calculations!$H157)</f>
        <v>2.5938365029653232</v>
      </c>
      <c r="J157" s="3">
        <f>$E157*'Panigale V4s 21 Data'!$B$3</f>
        <v>-348.75</v>
      </c>
      <c r="K157" s="27">
        <f>'Panigale V4s 21 Data'!$B$12</f>
        <v>52.974000000000004</v>
      </c>
      <c r="L157" s="3">
        <f t="shared" si="29"/>
        <v>-293.18216349703471</v>
      </c>
      <c r="M157">
        <f t="shared" si="27"/>
        <v>-1408.9031745829723</v>
      </c>
      <c r="N157">
        <f t="shared" si="30"/>
        <v>-3.9136199293971451E-4</v>
      </c>
      <c r="O157">
        <f t="shared" si="31"/>
        <v>0</v>
      </c>
      <c r="P157">
        <f t="shared" si="32"/>
        <v>0</v>
      </c>
      <c r="Q157">
        <f>SUM($P$3:P157)</f>
        <v>1.990798742332775E-2</v>
      </c>
      <c r="R157">
        <f t="shared" si="33"/>
        <v>1408.9031745829723</v>
      </c>
      <c r="S157">
        <f t="shared" si="34"/>
        <v>3.9136199293971451E-4</v>
      </c>
      <c r="T157">
        <f>SUM($S$3:S157)</f>
        <v>7.1772637344798638E-3</v>
      </c>
      <c r="V157">
        <f t="shared" si="35"/>
        <v>1108.3770829285513</v>
      </c>
      <c r="W157">
        <f>IF(M157&lt;0,SUM($V$154:V157),0)</f>
        <v>4059.0354185147871</v>
      </c>
      <c r="Y157">
        <v>0</v>
      </c>
      <c r="Z157">
        <f t="shared" si="36"/>
        <v>0</v>
      </c>
      <c r="AA157">
        <f t="shared" si="37"/>
        <v>0</v>
      </c>
      <c r="AB157">
        <f>SUM($AA$3:AA157)</f>
        <v>2.2840980396011735E-3</v>
      </c>
    </row>
    <row r="158" spans="1:28" x14ac:dyDescent="0.3">
      <c r="A158" s="4" t="s">
        <v>16</v>
      </c>
      <c r="B158" s="4">
        <v>155</v>
      </c>
      <c r="C158" s="4">
        <v>155</v>
      </c>
      <c r="D158" s="5">
        <v>13.3</v>
      </c>
      <c r="E158" s="3">
        <f t="shared" si="38"/>
        <v>-0.73611111111111116</v>
      </c>
      <c r="F158" s="3">
        <f t="shared" si="39"/>
        <v>-2.6500000000000004</v>
      </c>
      <c r="H158" s="13">
        <f t="shared" si="28"/>
        <v>3.6944444444444446</v>
      </c>
      <c r="I158">
        <f>'Panigale V4s 21 Data'!$B$8*'Panigale V4s 21 Data'!$B$5*'Panigale V4s 21 Data'!$B$7*0.5*(Calculations!$H158*Calculations!$H158)</f>
        <v>1.5330406595928232</v>
      </c>
      <c r="J158" s="3">
        <f>$E158*'Panigale V4s 21 Data'!$B$3</f>
        <v>-198.75</v>
      </c>
      <c r="K158" s="27">
        <f>'Panigale V4s 21 Data'!$B$12</f>
        <v>52.974000000000004</v>
      </c>
      <c r="L158" s="3">
        <f t="shared" si="29"/>
        <v>-144.2429593404072</v>
      </c>
      <c r="M158">
        <f t="shared" si="27"/>
        <v>-532.89759978539325</v>
      </c>
      <c r="N158">
        <f t="shared" si="30"/>
        <v>-1.4802711105149814E-4</v>
      </c>
      <c r="O158">
        <f t="shared" si="31"/>
        <v>0</v>
      </c>
      <c r="P158">
        <f t="shared" si="32"/>
        <v>0</v>
      </c>
      <c r="Q158">
        <f>SUM($P$3:P158)</f>
        <v>1.990798742332775E-2</v>
      </c>
      <c r="R158">
        <f t="shared" si="33"/>
        <v>532.89759978539325</v>
      </c>
      <c r="S158">
        <f t="shared" si="34"/>
        <v>1.4802711105149814E-4</v>
      </c>
      <c r="T158">
        <f>SUM($S$3:S158)</f>
        <v>7.3252908455313619E-3</v>
      </c>
      <c r="V158">
        <f t="shared" si="35"/>
        <v>419.22787726316994</v>
      </c>
      <c r="W158">
        <f>IF(M158&lt;0,SUM($V$154:V158),0)</f>
        <v>4478.263295777957</v>
      </c>
      <c r="Y158">
        <v>0</v>
      </c>
      <c r="Z158">
        <f t="shared" si="36"/>
        <v>0</v>
      </c>
      <c r="AA158">
        <f t="shared" si="37"/>
        <v>0</v>
      </c>
      <c r="AB158">
        <f>SUM($AA$3:AA158)</f>
        <v>2.2840980396011735E-3</v>
      </c>
    </row>
    <row r="159" spans="1:28" x14ac:dyDescent="0.3">
      <c r="A159" s="4" t="s">
        <v>16</v>
      </c>
      <c r="B159" s="4">
        <v>156</v>
      </c>
      <c r="C159" s="4">
        <v>156</v>
      </c>
      <c r="D159" s="5">
        <v>12</v>
      </c>
      <c r="E159" s="3">
        <f t="shared" si="38"/>
        <v>-9.7222222222222363E-2</v>
      </c>
      <c r="F159" s="3">
        <f t="shared" si="39"/>
        <v>-0.35000000000000053</v>
      </c>
      <c r="H159" s="13">
        <f t="shared" si="28"/>
        <v>3.333333333333333</v>
      </c>
      <c r="I159">
        <f>'Panigale V4s 21 Data'!$B$8*'Panigale V4s 21 Data'!$B$5*'Panigale V4s 21 Data'!$B$7*0.5*(Calculations!$H159*Calculations!$H159)</f>
        <v>1.24799510985</v>
      </c>
      <c r="J159" s="3">
        <f>$E159*'Panigale V4s 21 Data'!$B$3</f>
        <v>-26.250000000000039</v>
      </c>
      <c r="K159" s="27">
        <f>'Panigale V4s 21 Data'!$B$12</f>
        <v>52.974000000000004</v>
      </c>
      <c r="L159" s="3">
        <f t="shared" si="29"/>
        <v>27.971995109849964</v>
      </c>
      <c r="M159">
        <f t="shared" si="27"/>
        <v>93.239983699499874</v>
      </c>
      <c r="N159">
        <f t="shared" si="30"/>
        <v>2.5899995472083299E-5</v>
      </c>
      <c r="O159">
        <f t="shared" si="31"/>
        <v>93.239983699499874</v>
      </c>
      <c r="P159">
        <f t="shared" si="32"/>
        <v>2.5899995472083299E-5</v>
      </c>
      <c r="Q159">
        <f>SUM($P$3:P159)</f>
        <v>1.9933887418799832E-2</v>
      </c>
      <c r="R159">
        <f t="shared" si="33"/>
        <v>0</v>
      </c>
      <c r="S159">
        <f t="shared" si="34"/>
        <v>0</v>
      </c>
      <c r="T159">
        <f>SUM($S$3:S159)</f>
        <v>7.3252908455313619E-3</v>
      </c>
      <c r="V159">
        <f t="shared" si="35"/>
        <v>0</v>
      </c>
      <c r="W159">
        <f>IF(M159&lt;0,SUM($V$3:V159),0)</f>
        <v>0</v>
      </c>
      <c r="Y159">
        <f>O159</f>
        <v>93.239983699499874</v>
      </c>
      <c r="Z159">
        <f t="shared" si="36"/>
        <v>9.3239983699499873E-2</v>
      </c>
      <c r="AA159">
        <f t="shared" si="37"/>
        <v>2.5899995472083299E-5</v>
      </c>
      <c r="AB159">
        <f>SUM($AA$3:AA159)</f>
        <v>2.309998035073257E-3</v>
      </c>
    </row>
    <row r="160" spans="1:28" x14ac:dyDescent="0.3">
      <c r="A160" s="4" t="s">
        <v>16</v>
      </c>
      <c r="B160" s="4">
        <v>157</v>
      </c>
      <c r="C160" s="4">
        <v>157</v>
      </c>
      <c r="D160" s="5">
        <v>12.6</v>
      </c>
      <c r="E160" s="3">
        <f t="shared" si="38"/>
        <v>0.29166666666666663</v>
      </c>
      <c r="F160" s="3">
        <f t="shared" si="39"/>
        <v>1.0499999999999998</v>
      </c>
      <c r="H160" s="13">
        <f t="shared" si="28"/>
        <v>3.5</v>
      </c>
      <c r="I160">
        <f>'Panigale V4s 21 Data'!$B$8*'Panigale V4s 21 Data'!$B$5*'Panigale V4s 21 Data'!$B$7*0.5*(Calculations!$H160*Calculations!$H160)</f>
        <v>1.3759146086096252</v>
      </c>
      <c r="J160" s="3">
        <f>$E160*'Panigale V4s 21 Data'!$B$3</f>
        <v>78.749999999999986</v>
      </c>
      <c r="K160" s="27">
        <f>'Panigale V4s 21 Data'!$B$12</f>
        <v>52.974000000000004</v>
      </c>
      <c r="L160" s="3">
        <f t="shared" si="29"/>
        <v>133.09991460860959</v>
      </c>
      <c r="M160">
        <f t="shared" si="27"/>
        <v>465.84970113013355</v>
      </c>
      <c r="N160">
        <f t="shared" si="30"/>
        <v>1.2940269475837044E-4</v>
      </c>
      <c r="O160">
        <f t="shared" si="31"/>
        <v>465.84970113013355</v>
      </c>
      <c r="P160">
        <f t="shared" si="32"/>
        <v>1.2940269475837044E-4</v>
      </c>
      <c r="Q160">
        <f>SUM($P$3:P160)</f>
        <v>2.0063290113558202E-2</v>
      </c>
      <c r="R160">
        <f t="shared" si="33"/>
        <v>0</v>
      </c>
      <c r="S160">
        <f t="shared" si="34"/>
        <v>0</v>
      </c>
      <c r="T160">
        <f>SUM($S$3:S160)</f>
        <v>7.3252908455313619E-3</v>
      </c>
      <c r="V160">
        <f t="shared" si="35"/>
        <v>0</v>
      </c>
      <c r="W160">
        <f>IF(M160&lt;0,SUM($V$3:V160),0)</f>
        <v>0</v>
      </c>
      <c r="Y160">
        <f t="shared" ref="Y160:Y163" si="40">O160</f>
        <v>465.84970113013355</v>
      </c>
      <c r="Z160">
        <f t="shared" si="36"/>
        <v>0.46584970113013358</v>
      </c>
      <c r="AA160">
        <f t="shared" si="37"/>
        <v>1.2940269475837044E-4</v>
      </c>
      <c r="AB160">
        <f>SUM($AA$3:AA160)</f>
        <v>2.4394007298316274E-3</v>
      </c>
    </row>
    <row r="161" spans="1:28" x14ac:dyDescent="0.3">
      <c r="A161" s="4" t="s">
        <v>16</v>
      </c>
      <c r="B161" s="4">
        <v>158</v>
      </c>
      <c r="C161" s="4">
        <v>158</v>
      </c>
      <c r="D161" s="5">
        <v>14.1</v>
      </c>
      <c r="E161" s="3">
        <f t="shared" si="38"/>
        <v>0.63888888888888884</v>
      </c>
      <c r="F161" s="3">
        <f t="shared" si="39"/>
        <v>2.2999999999999998</v>
      </c>
      <c r="H161" s="13">
        <f t="shared" si="28"/>
        <v>3.9166666666666665</v>
      </c>
      <c r="I161">
        <f>'Panigale V4s 21 Data'!$B$8*'Panigale V4s 21 Data'!$B$5*'Panigale V4s 21 Data'!$B$7*0.5*(Calculations!$H161*Calculations!$H161)</f>
        <v>1.7230132485366563</v>
      </c>
      <c r="J161" s="3">
        <f>$E161*'Panigale V4s 21 Data'!$B$3</f>
        <v>172.5</v>
      </c>
      <c r="K161" s="27">
        <f>'Panigale V4s 21 Data'!$B$12</f>
        <v>52.974000000000004</v>
      </c>
      <c r="L161" s="3">
        <f t="shared" si="29"/>
        <v>227.19701324853668</v>
      </c>
      <c r="M161">
        <f t="shared" si="27"/>
        <v>889.85496855676865</v>
      </c>
      <c r="N161">
        <f t="shared" si="30"/>
        <v>2.4718193571021349E-4</v>
      </c>
      <c r="O161">
        <f t="shared" si="31"/>
        <v>889.85496855676865</v>
      </c>
      <c r="P161">
        <f t="shared" si="32"/>
        <v>2.4718193571021349E-4</v>
      </c>
      <c r="Q161">
        <f>SUM($P$3:P161)</f>
        <v>2.0310472049268415E-2</v>
      </c>
      <c r="R161">
        <f t="shared" si="33"/>
        <v>0</v>
      </c>
      <c r="S161">
        <f t="shared" si="34"/>
        <v>0</v>
      </c>
      <c r="T161">
        <f>SUM($S$3:S161)</f>
        <v>7.3252908455313619E-3</v>
      </c>
      <c r="V161">
        <f t="shared" si="35"/>
        <v>0</v>
      </c>
      <c r="W161">
        <f>IF(M161&lt;0,SUM($V$3:V161),0)</f>
        <v>0</v>
      </c>
      <c r="Y161">
        <f t="shared" si="40"/>
        <v>889.85496855676865</v>
      </c>
      <c r="Z161">
        <f t="shared" si="36"/>
        <v>0.8898549685567686</v>
      </c>
      <c r="AA161">
        <f t="shared" si="37"/>
        <v>2.4718193571021349E-4</v>
      </c>
      <c r="AB161">
        <f>SUM($AA$3:AA161)</f>
        <v>2.6865826655418411E-3</v>
      </c>
    </row>
    <row r="162" spans="1:28" x14ac:dyDescent="0.3">
      <c r="A162" s="4" t="s">
        <v>16</v>
      </c>
      <c r="B162" s="4">
        <v>159</v>
      </c>
      <c r="C162" s="4">
        <v>159</v>
      </c>
      <c r="D162" s="5">
        <v>17.2</v>
      </c>
      <c r="E162" s="3">
        <f t="shared" si="38"/>
        <v>0.83333333333333359</v>
      </c>
      <c r="F162" s="3">
        <f t="shared" si="39"/>
        <v>3.0000000000000009</v>
      </c>
      <c r="H162" s="13">
        <f t="shared" si="28"/>
        <v>4.7777777777777777</v>
      </c>
      <c r="I162">
        <f>'Panigale V4s 21 Data'!$B$8*'Panigale V4s 21 Data'!$B$5*'Panigale V4s 21 Data'!$B$7*0.5*(Calculations!$H162*Calculations!$H162)</f>
        <v>2.5639366201251668</v>
      </c>
      <c r="J162" s="3">
        <f>$E162*'Panigale V4s 21 Data'!$B$3</f>
        <v>225.00000000000006</v>
      </c>
      <c r="K162" s="27">
        <f>'Panigale V4s 21 Data'!$B$12</f>
        <v>52.974000000000004</v>
      </c>
      <c r="L162" s="3">
        <f t="shared" si="29"/>
        <v>280.53793662012521</v>
      </c>
      <c r="M162">
        <f t="shared" si="27"/>
        <v>1340.347919407265</v>
      </c>
      <c r="N162">
        <f t="shared" si="30"/>
        <v>3.7231886650201804E-4</v>
      </c>
      <c r="O162">
        <f t="shared" si="31"/>
        <v>1340.347919407265</v>
      </c>
      <c r="P162">
        <f t="shared" si="32"/>
        <v>3.7231886650201804E-4</v>
      </c>
      <c r="Q162">
        <f>SUM($P$3:P162)</f>
        <v>2.0682790915770435E-2</v>
      </c>
      <c r="R162">
        <f t="shared" si="33"/>
        <v>0</v>
      </c>
      <c r="S162">
        <f t="shared" si="34"/>
        <v>0</v>
      </c>
      <c r="T162">
        <f>SUM($S$3:S162)</f>
        <v>7.3252908455313619E-3</v>
      </c>
      <c r="V162">
        <f t="shared" si="35"/>
        <v>0</v>
      </c>
      <c r="W162">
        <f>IF(M162&lt;0,SUM($V$3:V162),0)</f>
        <v>0</v>
      </c>
      <c r="Y162">
        <f t="shared" si="40"/>
        <v>1340.347919407265</v>
      </c>
      <c r="Z162">
        <f t="shared" si="36"/>
        <v>1.3403479194072649</v>
      </c>
      <c r="AA162">
        <f t="shared" si="37"/>
        <v>3.7231886650201804E-4</v>
      </c>
      <c r="AB162">
        <f>SUM($AA$3:AA162)</f>
        <v>3.0589015320438592E-3</v>
      </c>
    </row>
    <row r="163" spans="1:28" x14ac:dyDescent="0.3">
      <c r="A163" s="4" t="s">
        <v>16</v>
      </c>
      <c r="B163" s="4">
        <v>160</v>
      </c>
      <c r="C163" s="4">
        <v>160</v>
      </c>
      <c r="D163" s="5">
        <v>20.100000000000001</v>
      </c>
      <c r="E163" s="3">
        <f t="shared" si="38"/>
        <v>0.86111111111111094</v>
      </c>
      <c r="F163" s="3">
        <f t="shared" si="39"/>
        <v>3.0999999999999996</v>
      </c>
      <c r="H163" s="13">
        <f t="shared" si="28"/>
        <v>5.5833333333333339</v>
      </c>
      <c r="I163">
        <f>'Panigale V4s 21 Data'!$B$8*'Panigale V4s 21 Data'!$B$5*'Panigale V4s 21 Data'!$B$7*0.5*(Calculations!$H163*Calculations!$H163)</f>
        <v>3.5014062800729073</v>
      </c>
      <c r="J163" s="3">
        <f>$E163*'Panigale V4s 21 Data'!$B$3</f>
        <v>232.49999999999994</v>
      </c>
      <c r="K163" s="27">
        <f>'Panigale V4s 21 Data'!$B$12</f>
        <v>52.974000000000004</v>
      </c>
      <c r="L163" s="3">
        <f t="shared" si="29"/>
        <v>288.97540628007283</v>
      </c>
      <c r="M163">
        <f t="shared" si="27"/>
        <v>1613.4460183970734</v>
      </c>
      <c r="N163">
        <f t="shared" si="30"/>
        <v>4.481794495547426E-4</v>
      </c>
      <c r="O163">
        <f t="shared" si="31"/>
        <v>1613.4460183970734</v>
      </c>
      <c r="P163">
        <f t="shared" si="32"/>
        <v>4.481794495547426E-4</v>
      </c>
      <c r="Q163">
        <f>SUM($P$3:P163)</f>
        <v>2.1130970365325179E-2</v>
      </c>
      <c r="R163">
        <f t="shared" si="33"/>
        <v>0</v>
      </c>
      <c r="S163">
        <f t="shared" si="34"/>
        <v>0</v>
      </c>
      <c r="T163">
        <f>SUM($S$3:S163)</f>
        <v>7.3252908455313619E-3</v>
      </c>
      <c r="V163">
        <f t="shared" si="35"/>
        <v>0</v>
      </c>
      <c r="W163">
        <f>IF(M163&lt;0,SUM($V$3:V163),0)</f>
        <v>0</v>
      </c>
      <c r="Y163">
        <f t="shared" si="40"/>
        <v>1613.4460183970734</v>
      </c>
      <c r="Z163">
        <f t="shared" si="36"/>
        <v>1.6134460183970734</v>
      </c>
      <c r="AA163">
        <f t="shared" si="37"/>
        <v>4.481794495547426E-4</v>
      </c>
      <c r="AB163">
        <f>SUM($AA$3:AA163)</f>
        <v>3.507080981598602E-3</v>
      </c>
    </row>
    <row r="164" spans="1:28" x14ac:dyDescent="0.3">
      <c r="A164" s="4" t="s">
        <v>16</v>
      </c>
      <c r="B164" s="4">
        <v>161</v>
      </c>
      <c r="C164" s="4">
        <v>161</v>
      </c>
      <c r="D164" s="5">
        <v>23.4</v>
      </c>
      <c r="E164" s="3">
        <f t="shared" si="38"/>
        <v>0.74999999999999978</v>
      </c>
      <c r="F164" s="3">
        <f t="shared" si="39"/>
        <v>2.6999999999999993</v>
      </c>
      <c r="H164" s="13">
        <f t="shared" si="28"/>
        <v>6.4999999999999991</v>
      </c>
      <c r="I164">
        <f>'Panigale V4s 21 Data'!$B$8*'Panigale V4s 21 Data'!$B$5*'Panigale V4s 21 Data'!$B$7*0.5*(Calculations!$H164*Calculations!$H164)</f>
        <v>4.7455014052046236</v>
      </c>
      <c r="J164" s="3">
        <f>$E164*'Panigale V4s 21 Data'!$B$3</f>
        <v>202.49999999999994</v>
      </c>
      <c r="K164" s="27">
        <f>'Panigale V4s 21 Data'!$B$12</f>
        <v>52.974000000000004</v>
      </c>
      <c r="L164" s="3">
        <f t="shared" si="29"/>
        <v>260.2195014052046</v>
      </c>
      <c r="M164">
        <f t="shared" si="27"/>
        <v>1691.4267591338296</v>
      </c>
      <c r="N164">
        <f t="shared" si="30"/>
        <v>4.698407664260638E-4</v>
      </c>
      <c r="O164">
        <f t="shared" si="31"/>
        <v>1691.4267591338296</v>
      </c>
      <c r="P164">
        <f t="shared" si="32"/>
        <v>4.698407664260638E-4</v>
      </c>
      <c r="Q164">
        <f>SUM($P$3:P164)</f>
        <v>2.1600811131751243E-2</v>
      </c>
      <c r="R164">
        <f t="shared" si="33"/>
        <v>0</v>
      </c>
      <c r="S164">
        <f t="shared" si="34"/>
        <v>0</v>
      </c>
      <c r="T164">
        <f>SUM($S$3:S164)</f>
        <v>7.3252908455313619E-3</v>
      </c>
      <c r="V164">
        <f t="shared" si="35"/>
        <v>0</v>
      </c>
      <c r="W164">
        <f>IF(M164&lt;0,SUM($V$3:V164),0)</f>
        <v>0</v>
      </c>
      <c r="Y164">
        <f>W158-SUM(Y159:Y163)</f>
        <v>75.524704587216547</v>
      </c>
      <c r="Z164">
        <f t="shared" si="36"/>
        <v>7.5524704587216551E-2</v>
      </c>
      <c r="AA164">
        <f t="shared" si="37"/>
        <v>2.0979084607560152E-5</v>
      </c>
      <c r="AB164">
        <f>SUM($AA$3:AA164)</f>
        <v>3.528060066206162E-3</v>
      </c>
    </row>
    <row r="165" spans="1:28" x14ac:dyDescent="0.3">
      <c r="A165" s="4" t="s">
        <v>16</v>
      </c>
      <c r="B165" s="4">
        <v>162</v>
      </c>
      <c r="C165" s="4">
        <v>162</v>
      </c>
      <c r="D165" s="5">
        <v>25.5</v>
      </c>
      <c r="E165" s="3">
        <f t="shared" si="38"/>
        <v>0.5833333333333337</v>
      </c>
      <c r="F165" s="3">
        <f t="shared" si="39"/>
        <v>2.1000000000000014</v>
      </c>
      <c r="H165" s="13">
        <f t="shared" si="28"/>
        <v>7.083333333333333</v>
      </c>
      <c r="I165">
        <f>'Panigale V4s 21 Data'!$B$8*'Panigale V4s 21 Data'!$B$5*'Panigale V4s 21 Data'!$B$7*0.5*(Calculations!$H165*Calculations!$H165)</f>
        <v>5.6354779179164067</v>
      </c>
      <c r="J165" s="3">
        <f>$E165*'Panigale V4s 21 Data'!$B$3</f>
        <v>157.50000000000011</v>
      </c>
      <c r="K165" s="27">
        <f>'Panigale V4s 21 Data'!$B$12</f>
        <v>52.974000000000004</v>
      </c>
      <c r="L165" s="3">
        <f t="shared" si="29"/>
        <v>216.10947791791654</v>
      </c>
      <c r="M165">
        <f t="shared" si="27"/>
        <v>1530.7754685852422</v>
      </c>
      <c r="N165">
        <f t="shared" si="30"/>
        <v>4.2521540794034502E-4</v>
      </c>
      <c r="O165">
        <f t="shared" si="31"/>
        <v>1530.7754685852422</v>
      </c>
      <c r="P165">
        <f t="shared" si="32"/>
        <v>4.2521540794034502E-4</v>
      </c>
      <c r="Q165">
        <f>SUM($P$3:P165)</f>
        <v>2.2026026539691587E-2</v>
      </c>
      <c r="R165">
        <f t="shared" si="33"/>
        <v>0</v>
      </c>
      <c r="S165">
        <f t="shared" si="34"/>
        <v>0</v>
      </c>
      <c r="T165">
        <f>SUM($S$3:S165)</f>
        <v>7.3252908455313619E-3</v>
      </c>
      <c r="V165">
        <f t="shared" si="35"/>
        <v>0</v>
      </c>
      <c r="W165">
        <f>IF(M165&lt;0,SUM($V$3:V165),0)</f>
        <v>0</v>
      </c>
      <c r="Y165">
        <v>0</v>
      </c>
      <c r="Z165">
        <f t="shared" si="36"/>
        <v>0</v>
      </c>
      <c r="AA165">
        <f t="shared" si="37"/>
        <v>0</v>
      </c>
      <c r="AB165">
        <f>SUM($AA$3:AA165)</f>
        <v>3.528060066206162E-3</v>
      </c>
    </row>
    <row r="166" spans="1:28" x14ac:dyDescent="0.3">
      <c r="A166" s="4" t="s">
        <v>16</v>
      </c>
      <c r="B166" s="4">
        <v>163</v>
      </c>
      <c r="C166" s="4">
        <v>163</v>
      </c>
      <c r="D166" s="5">
        <v>27.6</v>
      </c>
      <c r="E166" s="3">
        <f t="shared" si="38"/>
        <v>0.55555555555555558</v>
      </c>
      <c r="F166" s="3">
        <f t="shared" si="39"/>
        <v>2</v>
      </c>
      <c r="H166" s="13">
        <f t="shared" si="28"/>
        <v>7.666666666666667</v>
      </c>
      <c r="I166">
        <f>'Panigale V4s 21 Data'!$B$8*'Panigale V4s 21 Data'!$B$5*'Panigale V4s 21 Data'!$B$7*0.5*(Calculations!$H166*Calculations!$H166)</f>
        <v>6.6018941311065014</v>
      </c>
      <c r="J166" s="3">
        <f>$E166*'Panigale V4s 21 Data'!$B$3</f>
        <v>150</v>
      </c>
      <c r="K166" s="27">
        <f>'Panigale V4s 21 Data'!$B$12</f>
        <v>52.974000000000004</v>
      </c>
      <c r="L166" s="3">
        <f t="shared" si="29"/>
        <v>209.57589413110651</v>
      </c>
      <c r="M166">
        <f t="shared" si="27"/>
        <v>1606.7485216718167</v>
      </c>
      <c r="N166">
        <f t="shared" si="30"/>
        <v>4.4631903379772686E-4</v>
      </c>
      <c r="O166">
        <f t="shared" si="31"/>
        <v>1606.7485216718167</v>
      </c>
      <c r="P166">
        <f t="shared" si="32"/>
        <v>4.4631903379772686E-4</v>
      </c>
      <c r="Q166">
        <f>SUM($P$3:P166)</f>
        <v>2.2472345573489313E-2</v>
      </c>
      <c r="R166">
        <f t="shared" si="33"/>
        <v>0</v>
      </c>
      <c r="S166">
        <f t="shared" si="34"/>
        <v>0</v>
      </c>
      <c r="T166">
        <f>SUM($S$3:S166)</f>
        <v>7.3252908455313619E-3</v>
      </c>
      <c r="V166">
        <f t="shared" si="35"/>
        <v>0</v>
      </c>
      <c r="W166">
        <f>IF(M166&lt;0,SUM($V$3:V166),0)</f>
        <v>0</v>
      </c>
      <c r="Y166">
        <v>0</v>
      </c>
      <c r="Z166">
        <f t="shared" si="36"/>
        <v>0</v>
      </c>
      <c r="AA166">
        <f t="shared" si="37"/>
        <v>0</v>
      </c>
      <c r="AB166">
        <f>SUM($AA$3:AA166)</f>
        <v>3.528060066206162E-3</v>
      </c>
    </row>
    <row r="167" spans="1:28" x14ac:dyDescent="0.3">
      <c r="A167" s="4" t="s">
        <v>16</v>
      </c>
      <c r="B167" s="4">
        <v>164</v>
      </c>
      <c r="C167" s="4">
        <v>164</v>
      </c>
      <c r="D167" s="5">
        <v>29.5</v>
      </c>
      <c r="E167" s="3">
        <f t="shared" si="38"/>
        <v>0.4861111111111111</v>
      </c>
      <c r="F167" s="3">
        <f t="shared" si="39"/>
        <v>1.75</v>
      </c>
      <c r="H167" s="13">
        <f t="shared" si="28"/>
        <v>8.1944444444444446</v>
      </c>
      <c r="I167">
        <f>'Panigale V4s 21 Data'!$B$8*'Panigale V4s 21 Data'!$B$5*'Panigale V4s 21 Data'!$B$7*0.5*(Calculations!$H167*Calculations!$H167)</f>
        <v>7.5421371135205737</v>
      </c>
      <c r="J167" s="3">
        <f>$E167*'Panigale V4s 21 Data'!$B$3</f>
        <v>131.25</v>
      </c>
      <c r="K167" s="27">
        <f>'Panigale V4s 21 Data'!$B$12</f>
        <v>52.974000000000004</v>
      </c>
      <c r="L167" s="3">
        <f t="shared" si="29"/>
        <v>191.76613711352059</v>
      </c>
      <c r="M167">
        <f t="shared" si="27"/>
        <v>1571.4169569024605</v>
      </c>
      <c r="N167">
        <f t="shared" si="30"/>
        <v>4.3650471025068346E-4</v>
      </c>
      <c r="O167">
        <f t="shared" si="31"/>
        <v>1571.4169569024605</v>
      </c>
      <c r="P167">
        <f t="shared" si="32"/>
        <v>4.3650471025068346E-4</v>
      </c>
      <c r="Q167">
        <f>SUM($P$3:P167)</f>
        <v>2.2908850283739995E-2</v>
      </c>
      <c r="R167">
        <f t="shared" si="33"/>
        <v>0</v>
      </c>
      <c r="S167">
        <f t="shared" si="34"/>
        <v>0</v>
      </c>
      <c r="T167">
        <f>SUM($S$3:S167)</f>
        <v>7.3252908455313619E-3</v>
      </c>
      <c r="V167">
        <f t="shared" si="35"/>
        <v>0</v>
      </c>
      <c r="W167">
        <f>IF(M167&lt;0,SUM($V$3:V167),0)</f>
        <v>0</v>
      </c>
      <c r="Y167">
        <v>0</v>
      </c>
      <c r="Z167">
        <f t="shared" si="36"/>
        <v>0</v>
      </c>
      <c r="AA167">
        <f t="shared" si="37"/>
        <v>0</v>
      </c>
      <c r="AB167">
        <f>SUM($AA$3:AA167)</f>
        <v>3.528060066206162E-3</v>
      </c>
    </row>
    <row r="168" spans="1:28" x14ac:dyDescent="0.3">
      <c r="A168" s="4" t="s">
        <v>16</v>
      </c>
      <c r="B168" s="4">
        <v>165</v>
      </c>
      <c r="C168" s="4">
        <v>165</v>
      </c>
      <c r="D168" s="5">
        <v>31.1</v>
      </c>
      <c r="E168" s="3">
        <f t="shared" si="38"/>
        <v>0.36111111111111133</v>
      </c>
      <c r="F168" s="3">
        <f t="shared" si="39"/>
        <v>1.3000000000000007</v>
      </c>
      <c r="H168" s="13">
        <f t="shared" si="28"/>
        <v>8.6388888888888893</v>
      </c>
      <c r="I168">
        <f>'Panigale V4s 21 Data'!$B$8*'Panigale V4s 21 Data'!$B$5*'Panigale V4s 21 Data'!$B$7*0.5*(Calculations!$H168*Calculations!$H168)</f>
        <v>8.3824538208195758</v>
      </c>
      <c r="J168" s="3">
        <f>$E168*'Panigale V4s 21 Data'!$B$3</f>
        <v>97.500000000000057</v>
      </c>
      <c r="K168" s="27">
        <f>'Panigale V4s 21 Data'!$B$12</f>
        <v>52.974000000000004</v>
      </c>
      <c r="L168" s="3">
        <f t="shared" si="29"/>
        <v>158.85645382081964</v>
      </c>
      <c r="M168">
        <f t="shared" si="27"/>
        <v>1372.3432538409697</v>
      </c>
      <c r="N168">
        <f t="shared" si="30"/>
        <v>3.8120645940026933E-4</v>
      </c>
      <c r="O168">
        <f t="shared" si="31"/>
        <v>1372.3432538409697</v>
      </c>
      <c r="P168">
        <f t="shared" si="32"/>
        <v>3.8120645940026933E-4</v>
      </c>
      <c r="Q168">
        <f>SUM($P$3:P168)</f>
        <v>2.3290056743140265E-2</v>
      </c>
      <c r="R168">
        <f t="shared" si="33"/>
        <v>0</v>
      </c>
      <c r="S168">
        <f t="shared" si="34"/>
        <v>0</v>
      </c>
      <c r="T168">
        <f>SUM($S$3:S168)</f>
        <v>7.3252908455313619E-3</v>
      </c>
      <c r="V168">
        <f t="shared" si="35"/>
        <v>0</v>
      </c>
      <c r="W168">
        <f>IF(M168&lt;0,SUM($V$3:V168),0)</f>
        <v>0</v>
      </c>
      <c r="Y168">
        <v>0</v>
      </c>
      <c r="Z168">
        <f t="shared" si="36"/>
        <v>0</v>
      </c>
      <c r="AA168">
        <f t="shared" si="37"/>
        <v>0</v>
      </c>
      <c r="AB168">
        <f>SUM($AA$3:AA168)</f>
        <v>3.528060066206162E-3</v>
      </c>
    </row>
    <row r="169" spans="1:28" x14ac:dyDescent="0.3">
      <c r="A169" s="4" t="s">
        <v>16</v>
      </c>
      <c r="B169" s="4">
        <v>166</v>
      </c>
      <c r="C169" s="4">
        <v>166</v>
      </c>
      <c r="D169" s="5">
        <v>32.1</v>
      </c>
      <c r="E169" s="3">
        <f t="shared" si="38"/>
        <v>0.29166666666666685</v>
      </c>
      <c r="F169" s="3">
        <f t="shared" si="39"/>
        <v>1.0500000000000007</v>
      </c>
      <c r="H169" s="13">
        <f t="shared" si="28"/>
        <v>8.9166666666666661</v>
      </c>
      <c r="I169">
        <f>'Panigale V4s 21 Data'!$B$8*'Panigale V4s 21 Data'!$B$5*'Panigale V4s 21 Data'!$B$7*0.5*(Calculations!$H169*Calculations!$H169)</f>
        <v>8.9301850079204055</v>
      </c>
      <c r="J169" s="3">
        <f>$E169*'Panigale V4s 21 Data'!$B$3</f>
        <v>78.750000000000057</v>
      </c>
      <c r="K169" s="27">
        <f>'Panigale V4s 21 Data'!$B$12</f>
        <v>52.974000000000004</v>
      </c>
      <c r="L169" s="3">
        <f t="shared" si="29"/>
        <v>140.65418500792046</v>
      </c>
      <c r="M169">
        <f t="shared" si="27"/>
        <v>1254.1664829872907</v>
      </c>
      <c r="N169">
        <f t="shared" si="30"/>
        <v>3.4837957860758075E-4</v>
      </c>
      <c r="O169">
        <f t="shared" si="31"/>
        <v>1254.1664829872907</v>
      </c>
      <c r="P169">
        <f t="shared" si="32"/>
        <v>3.4837957860758075E-4</v>
      </c>
      <c r="Q169">
        <f>SUM($P$3:P169)</f>
        <v>2.3638436321747846E-2</v>
      </c>
      <c r="R169">
        <f t="shared" si="33"/>
        <v>0</v>
      </c>
      <c r="S169">
        <f t="shared" si="34"/>
        <v>0</v>
      </c>
      <c r="T169">
        <f>SUM($S$3:S169)</f>
        <v>7.3252908455313619E-3</v>
      </c>
      <c r="V169">
        <f t="shared" si="35"/>
        <v>0</v>
      </c>
      <c r="W169">
        <f>IF(M169&lt;0,SUM($V$3:V169),0)</f>
        <v>0</v>
      </c>
      <c r="Y169">
        <v>0</v>
      </c>
      <c r="Z169">
        <f t="shared" si="36"/>
        <v>0</v>
      </c>
      <c r="AA169">
        <f t="shared" si="37"/>
        <v>0</v>
      </c>
      <c r="AB169">
        <f>SUM($AA$3:AA169)</f>
        <v>3.528060066206162E-3</v>
      </c>
    </row>
    <row r="170" spans="1:28" x14ac:dyDescent="0.3">
      <c r="A170" s="4" t="s">
        <v>16</v>
      </c>
      <c r="B170" s="4">
        <v>167</v>
      </c>
      <c r="C170" s="4">
        <v>167</v>
      </c>
      <c r="D170" s="5">
        <v>33.200000000000003</v>
      </c>
      <c r="E170" s="3">
        <f t="shared" si="38"/>
        <v>0.43055555555555575</v>
      </c>
      <c r="F170" s="3">
        <f t="shared" si="39"/>
        <v>1.5500000000000007</v>
      </c>
      <c r="H170" s="13">
        <f t="shared" si="28"/>
        <v>9.2222222222222232</v>
      </c>
      <c r="I170">
        <f>'Panigale V4s 21 Data'!$B$8*'Panigale V4s 21 Data'!$B$5*'Panigale V4s 21 Data'!$B$7*0.5*(Calculations!$H170*Calculations!$H170)</f>
        <v>9.552709235285171</v>
      </c>
      <c r="J170" s="3">
        <f>$E170*'Panigale V4s 21 Data'!$B$3</f>
        <v>116.25000000000006</v>
      </c>
      <c r="K170" s="27">
        <f>'Panigale V4s 21 Data'!$B$12</f>
        <v>52.974000000000004</v>
      </c>
      <c r="L170" s="3">
        <f t="shared" si="29"/>
        <v>178.77670923528524</v>
      </c>
      <c r="M170">
        <f t="shared" si="27"/>
        <v>1648.7185407254085</v>
      </c>
      <c r="N170">
        <f t="shared" si="30"/>
        <v>4.579773724237246E-4</v>
      </c>
      <c r="O170">
        <f t="shared" si="31"/>
        <v>1648.7185407254085</v>
      </c>
      <c r="P170">
        <f t="shared" si="32"/>
        <v>4.579773724237246E-4</v>
      </c>
      <c r="Q170">
        <f>SUM($P$3:P170)</f>
        <v>2.4096413694171571E-2</v>
      </c>
      <c r="R170">
        <f t="shared" si="33"/>
        <v>0</v>
      </c>
      <c r="S170">
        <f t="shared" si="34"/>
        <v>0</v>
      </c>
      <c r="T170">
        <f>SUM($S$3:S170)</f>
        <v>7.3252908455313619E-3</v>
      </c>
      <c r="V170">
        <f t="shared" si="35"/>
        <v>0</v>
      </c>
      <c r="W170">
        <f>IF(M170&lt;0,SUM($V$3:V170),0)</f>
        <v>0</v>
      </c>
      <c r="Y170">
        <v>0</v>
      </c>
      <c r="Z170">
        <f t="shared" si="36"/>
        <v>0</v>
      </c>
      <c r="AA170">
        <f t="shared" si="37"/>
        <v>0</v>
      </c>
      <c r="AB170">
        <f>SUM($AA$3:AA170)</f>
        <v>3.528060066206162E-3</v>
      </c>
    </row>
    <row r="171" spans="1:28" x14ac:dyDescent="0.3">
      <c r="A171" s="4" t="s">
        <v>16</v>
      </c>
      <c r="B171" s="4">
        <v>168</v>
      </c>
      <c r="C171" s="4">
        <v>168</v>
      </c>
      <c r="D171" s="5">
        <v>35.200000000000003</v>
      </c>
      <c r="E171" s="3">
        <f t="shared" si="38"/>
        <v>0.55555555555555558</v>
      </c>
      <c r="F171" s="3">
        <f t="shared" si="39"/>
        <v>2</v>
      </c>
      <c r="H171" s="13">
        <f t="shared" si="28"/>
        <v>9.7777777777777786</v>
      </c>
      <c r="I171">
        <f>'Panigale V4s 21 Data'!$B$8*'Panigale V4s 21 Data'!$B$5*'Panigale V4s 21 Data'!$B$7*0.5*(Calculations!$H171*Calculations!$H171)</f>
        <v>10.738304589642668</v>
      </c>
      <c r="J171" s="3">
        <f>$E171*'Panigale V4s 21 Data'!$B$3</f>
        <v>150</v>
      </c>
      <c r="K171" s="27">
        <f>'Panigale V4s 21 Data'!$B$12</f>
        <v>52.974000000000004</v>
      </c>
      <c r="L171" s="3">
        <f t="shared" si="29"/>
        <v>213.71230458964266</v>
      </c>
      <c r="M171">
        <f t="shared" si="27"/>
        <v>2089.6314226542841</v>
      </c>
      <c r="N171">
        <f t="shared" si="30"/>
        <v>5.8045317295952342E-4</v>
      </c>
      <c r="O171">
        <f t="shared" si="31"/>
        <v>2089.6314226542841</v>
      </c>
      <c r="P171">
        <f t="shared" si="32"/>
        <v>5.8045317295952342E-4</v>
      </c>
      <c r="Q171">
        <f>SUM($P$3:P171)</f>
        <v>2.4676866867131095E-2</v>
      </c>
      <c r="R171">
        <f t="shared" si="33"/>
        <v>0</v>
      </c>
      <c r="S171">
        <f t="shared" si="34"/>
        <v>0</v>
      </c>
      <c r="T171">
        <f>SUM($S$3:S171)</f>
        <v>7.3252908455313619E-3</v>
      </c>
      <c r="V171">
        <f t="shared" si="35"/>
        <v>0</v>
      </c>
      <c r="W171">
        <f>IF(M171&lt;0,SUM($V$3:V171),0)</f>
        <v>0</v>
      </c>
      <c r="Y171">
        <v>0</v>
      </c>
      <c r="Z171">
        <f t="shared" si="36"/>
        <v>0</v>
      </c>
      <c r="AA171">
        <f t="shared" si="37"/>
        <v>0</v>
      </c>
      <c r="AB171">
        <f>SUM($AA$3:AA171)</f>
        <v>3.528060066206162E-3</v>
      </c>
    </row>
    <row r="172" spans="1:28" x14ac:dyDescent="0.3">
      <c r="A172" s="4" t="s">
        <v>16</v>
      </c>
      <c r="B172" s="4">
        <v>169</v>
      </c>
      <c r="C172" s="4">
        <v>169</v>
      </c>
      <c r="D172" s="5">
        <v>37.200000000000003</v>
      </c>
      <c r="E172" s="3">
        <f t="shared" si="38"/>
        <v>0.38888888888888851</v>
      </c>
      <c r="F172" s="3">
        <f t="shared" si="39"/>
        <v>1.3999999999999986</v>
      </c>
      <c r="H172" s="13">
        <f t="shared" si="28"/>
        <v>10.333333333333334</v>
      </c>
      <c r="I172">
        <f>'Panigale V4s 21 Data'!$B$8*'Panigale V4s 21 Data'!$B$5*'Panigale V4s 21 Data'!$B$7*0.5*(Calculations!$H172*Calculations!$H172)</f>
        <v>11.993233005658501</v>
      </c>
      <c r="J172" s="3">
        <f>$E172*'Panigale V4s 21 Data'!$B$3</f>
        <v>104.9999999999999</v>
      </c>
      <c r="K172" s="27">
        <f>'Panigale V4s 21 Data'!$B$12</f>
        <v>52.974000000000004</v>
      </c>
      <c r="L172" s="3">
        <f t="shared" si="29"/>
        <v>169.96723300565839</v>
      </c>
      <c r="M172">
        <f t="shared" si="27"/>
        <v>1756.3280743918035</v>
      </c>
      <c r="N172">
        <f t="shared" si="30"/>
        <v>4.8786890955327875E-4</v>
      </c>
      <c r="O172">
        <f t="shared" si="31"/>
        <v>1756.3280743918035</v>
      </c>
      <c r="P172">
        <f t="shared" si="32"/>
        <v>4.8786890955327875E-4</v>
      </c>
      <c r="Q172">
        <f>SUM($P$3:P172)</f>
        <v>2.5164735776684374E-2</v>
      </c>
      <c r="R172">
        <f t="shared" si="33"/>
        <v>0</v>
      </c>
      <c r="S172">
        <f t="shared" si="34"/>
        <v>0</v>
      </c>
      <c r="T172">
        <f>SUM($S$3:S172)</f>
        <v>7.3252908455313619E-3</v>
      </c>
      <c r="V172">
        <f t="shared" si="35"/>
        <v>0</v>
      </c>
      <c r="W172">
        <f>IF(M172&lt;0,SUM($V$3:V172),0)</f>
        <v>0</v>
      </c>
      <c r="Y172">
        <v>0</v>
      </c>
      <c r="Z172">
        <f t="shared" si="36"/>
        <v>0</v>
      </c>
      <c r="AA172">
        <f t="shared" si="37"/>
        <v>0</v>
      </c>
      <c r="AB172">
        <f>SUM($AA$3:AA172)</f>
        <v>3.528060066206162E-3</v>
      </c>
    </row>
    <row r="173" spans="1:28" x14ac:dyDescent="0.3">
      <c r="A173" s="4" t="s">
        <v>16</v>
      </c>
      <c r="B173" s="4">
        <v>170</v>
      </c>
      <c r="C173" s="4">
        <v>170</v>
      </c>
      <c r="D173" s="5">
        <v>38</v>
      </c>
      <c r="E173" s="3">
        <f t="shared" si="38"/>
        <v>2.7777777777777186E-2</v>
      </c>
      <c r="F173" s="3">
        <f t="shared" si="39"/>
        <v>9.9999999999997868E-2</v>
      </c>
      <c r="H173" s="13">
        <f t="shared" si="28"/>
        <v>10.555555555555555</v>
      </c>
      <c r="I173">
        <f>'Panigale V4s 21 Data'!$B$8*'Panigale V4s 21 Data'!$B$5*'Panigale V4s 21 Data'!$B$7*0.5*(Calculations!$H173*Calculations!$H173)</f>
        <v>12.514617629329168</v>
      </c>
      <c r="J173" s="3">
        <f>$E173*'Panigale V4s 21 Data'!$B$3</f>
        <v>7.4999999999998401</v>
      </c>
      <c r="K173" s="27">
        <f>'Panigale V4s 21 Data'!$B$12</f>
        <v>52.974000000000004</v>
      </c>
      <c r="L173" s="3">
        <f t="shared" si="29"/>
        <v>72.988617629329013</v>
      </c>
      <c r="M173">
        <f t="shared" si="27"/>
        <v>770.43540830958398</v>
      </c>
      <c r="N173">
        <f t="shared" si="30"/>
        <v>2.140098356415511E-4</v>
      </c>
      <c r="O173">
        <f t="shared" si="31"/>
        <v>770.43540830958398</v>
      </c>
      <c r="P173">
        <f t="shared" si="32"/>
        <v>2.140098356415511E-4</v>
      </c>
      <c r="Q173">
        <f>SUM($P$3:P173)</f>
        <v>2.5378745612325924E-2</v>
      </c>
      <c r="R173">
        <f t="shared" si="33"/>
        <v>0</v>
      </c>
      <c r="S173">
        <f t="shared" si="34"/>
        <v>0</v>
      </c>
      <c r="T173">
        <f>SUM($S$3:S173)</f>
        <v>7.3252908455313619E-3</v>
      </c>
      <c r="V173">
        <f t="shared" si="35"/>
        <v>0</v>
      </c>
      <c r="W173">
        <f>IF(M173&lt;0,SUM($V$3:V173),0)</f>
        <v>0</v>
      </c>
      <c r="Y173">
        <v>0</v>
      </c>
      <c r="Z173">
        <f t="shared" si="36"/>
        <v>0</v>
      </c>
      <c r="AA173">
        <f t="shared" si="37"/>
        <v>0</v>
      </c>
      <c r="AB173">
        <f>SUM($AA$3:AA173)</f>
        <v>3.528060066206162E-3</v>
      </c>
    </row>
    <row r="174" spans="1:28" x14ac:dyDescent="0.3">
      <c r="A174" s="4" t="s">
        <v>16</v>
      </c>
      <c r="B174" s="4">
        <v>171</v>
      </c>
      <c r="C174" s="4">
        <v>171</v>
      </c>
      <c r="D174" s="5">
        <v>37.4</v>
      </c>
      <c r="E174" s="3">
        <f t="shared" si="38"/>
        <v>-0.40277777777777757</v>
      </c>
      <c r="F174" s="3">
        <f t="shared" si="39"/>
        <v>-1.4499999999999993</v>
      </c>
      <c r="H174" s="13">
        <f t="shared" si="28"/>
        <v>10.388888888888888</v>
      </c>
      <c r="I174">
        <f>'Panigale V4s 21 Data'!$B$8*'Panigale V4s 21 Data'!$B$5*'Panigale V4s 21 Data'!$B$7*0.5*(Calculations!$H174*Calculations!$H174)</f>
        <v>12.12253916565129</v>
      </c>
      <c r="J174" s="3">
        <f>$E174*'Panigale V4s 21 Data'!$B$3</f>
        <v>-108.74999999999994</v>
      </c>
      <c r="K174" s="27">
        <f>'Panigale V4s 21 Data'!$B$12</f>
        <v>52.974000000000004</v>
      </c>
      <c r="L174" s="3">
        <f t="shared" si="29"/>
        <v>-43.65346083434865</v>
      </c>
      <c r="M174">
        <f t="shared" si="27"/>
        <v>-453.51095422351091</v>
      </c>
      <c r="N174">
        <f t="shared" si="30"/>
        <v>-1.2597526506208636E-4</v>
      </c>
      <c r="O174">
        <f t="shared" si="31"/>
        <v>0</v>
      </c>
      <c r="P174">
        <f t="shared" si="32"/>
        <v>0</v>
      </c>
      <c r="Q174">
        <f>SUM($P$3:P174)</f>
        <v>2.5378745612325924E-2</v>
      </c>
      <c r="R174">
        <f t="shared" si="33"/>
        <v>453.51095422351091</v>
      </c>
      <c r="S174">
        <f t="shared" si="34"/>
        <v>1.2597526506208636E-4</v>
      </c>
      <c r="T174">
        <f>SUM($S$3:S174)</f>
        <v>7.4512661105934483E-3</v>
      </c>
      <c r="V174">
        <f t="shared" si="35"/>
        <v>356.77480013286493</v>
      </c>
      <c r="W174">
        <f>IF(M174&lt;0,SUM($V$174:V174),0)</f>
        <v>356.77480013286493</v>
      </c>
      <c r="Y174">
        <v>0</v>
      </c>
      <c r="Z174">
        <f t="shared" si="36"/>
        <v>0</v>
      </c>
      <c r="AA174">
        <f t="shared" si="37"/>
        <v>0</v>
      </c>
      <c r="AB174">
        <f>SUM($AA$3:AA174)</f>
        <v>3.528060066206162E-3</v>
      </c>
    </row>
    <row r="175" spans="1:28" x14ac:dyDescent="0.3">
      <c r="A175" s="4" t="s">
        <v>16</v>
      </c>
      <c r="B175" s="4">
        <v>172</v>
      </c>
      <c r="C175" s="4">
        <v>172</v>
      </c>
      <c r="D175" s="5">
        <v>35.1</v>
      </c>
      <c r="E175" s="3">
        <f t="shared" si="38"/>
        <v>-0.88888888888888862</v>
      </c>
      <c r="F175" s="3">
        <f t="shared" si="39"/>
        <v>-3.1999999999999993</v>
      </c>
      <c r="H175" s="13">
        <f t="shared" si="28"/>
        <v>9.75</v>
      </c>
      <c r="I175">
        <f>'Panigale V4s 21 Data'!$B$8*'Panigale V4s 21 Data'!$B$5*'Panigale V4s 21 Data'!$B$7*0.5*(Calculations!$H175*Calculations!$H175)</f>
        <v>10.677378161710408</v>
      </c>
      <c r="J175" s="3">
        <f>$E175*'Panigale V4s 21 Data'!$B$3</f>
        <v>-239.99999999999991</v>
      </c>
      <c r="K175" s="27">
        <f>'Panigale V4s 21 Data'!$B$12</f>
        <v>52.974000000000004</v>
      </c>
      <c r="L175" s="3">
        <f t="shared" si="29"/>
        <v>-176.34862183828949</v>
      </c>
      <c r="M175">
        <f t="shared" si="27"/>
        <v>-1719.3990629233226</v>
      </c>
      <c r="N175">
        <f t="shared" si="30"/>
        <v>-4.7761085081203406E-4</v>
      </c>
      <c r="O175">
        <f t="shared" si="31"/>
        <v>0</v>
      </c>
      <c r="P175">
        <f t="shared" si="32"/>
        <v>0</v>
      </c>
      <c r="Q175">
        <f>SUM($P$3:P175)</f>
        <v>2.5378745612325924E-2</v>
      </c>
      <c r="R175">
        <f t="shared" si="33"/>
        <v>1719.3990629233226</v>
      </c>
      <c r="S175">
        <f t="shared" si="34"/>
        <v>4.7761085081203406E-4</v>
      </c>
      <c r="T175">
        <f>SUM($S$3:S175)</f>
        <v>7.9288769614054826E-3</v>
      </c>
      <c r="V175">
        <f t="shared" si="35"/>
        <v>1352.6426458064634</v>
      </c>
      <c r="W175">
        <f>IF(M175&lt;0,SUM($V$174:V175),0)</f>
        <v>1709.4174459393284</v>
      </c>
      <c r="Y175">
        <v>0</v>
      </c>
      <c r="Z175">
        <f t="shared" si="36"/>
        <v>0</v>
      </c>
      <c r="AA175">
        <f t="shared" si="37"/>
        <v>0</v>
      </c>
      <c r="AB175">
        <f>SUM($AA$3:AA175)</f>
        <v>3.528060066206162E-3</v>
      </c>
    </row>
    <row r="176" spans="1:28" x14ac:dyDescent="0.3">
      <c r="A176" s="4" t="s">
        <v>16</v>
      </c>
      <c r="B176" s="4">
        <v>173</v>
      </c>
      <c r="C176" s="4">
        <v>173</v>
      </c>
      <c r="D176" s="5">
        <v>31</v>
      </c>
      <c r="E176" s="3">
        <f t="shared" si="38"/>
        <v>-1.1111111111111112</v>
      </c>
      <c r="F176" s="3">
        <f t="shared" si="39"/>
        <v>-4</v>
      </c>
      <c r="H176" s="13">
        <f t="shared" si="28"/>
        <v>8.6111111111111107</v>
      </c>
      <c r="I176">
        <f>'Panigale V4s 21 Data'!$B$8*'Panigale V4s 21 Data'!$B$5*'Panigale V4s 21 Data'!$B$7*0.5*(Calculations!$H176*Calculations!$H176)</f>
        <v>8.328634031707292</v>
      </c>
      <c r="J176" s="3">
        <f>$E176*'Panigale V4s 21 Data'!$B$3</f>
        <v>-300</v>
      </c>
      <c r="K176" s="27">
        <f>'Panigale V4s 21 Data'!$B$12</f>
        <v>52.974000000000004</v>
      </c>
      <c r="L176" s="3">
        <f t="shared" si="29"/>
        <v>-238.69736596829273</v>
      </c>
      <c r="M176">
        <f t="shared" si="27"/>
        <v>-2055.4495402825205</v>
      </c>
      <c r="N176">
        <f t="shared" si="30"/>
        <v>-5.7095820563403345E-4</v>
      </c>
      <c r="O176">
        <f t="shared" si="31"/>
        <v>0</v>
      </c>
      <c r="P176">
        <f t="shared" si="32"/>
        <v>0</v>
      </c>
      <c r="Q176">
        <f>SUM($P$3:P176)</f>
        <v>2.5378745612325924E-2</v>
      </c>
      <c r="R176">
        <f t="shared" si="33"/>
        <v>2055.4495402825205</v>
      </c>
      <c r="S176">
        <f t="shared" si="34"/>
        <v>5.7095820563403345E-4</v>
      </c>
      <c r="T176">
        <f>SUM($S$3:S176)</f>
        <v>8.4998351670395166E-3</v>
      </c>
      <c r="V176">
        <f t="shared" si="35"/>
        <v>1617.0118760925575</v>
      </c>
      <c r="W176">
        <f>IF(M176&lt;0,SUM($V$174:V176),0)</f>
        <v>3326.4293220318859</v>
      </c>
      <c r="Y176">
        <v>0</v>
      </c>
      <c r="Z176">
        <f t="shared" si="36"/>
        <v>0</v>
      </c>
      <c r="AA176">
        <f t="shared" si="37"/>
        <v>0</v>
      </c>
      <c r="AB176">
        <f>SUM($AA$3:AA176)</f>
        <v>3.528060066206162E-3</v>
      </c>
    </row>
    <row r="177" spans="1:28" x14ac:dyDescent="0.3">
      <c r="A177" s="4" t="s">
        <v>16</v>
      </c>
      <c r="B177" s="4">
        <v>174</v>
      </c>
      <c r="C177" s="4">
        <v>174</v>
      </c>
      <c r="D177" s="5">
        <v>27.1</v>
      </c>
      <c r="E177" s="3">
        <f t="shared" si="38"/>
        <v>-0.79166666666666652</v>
      </c>
      <c r="F177" s="3">
        <f t="shared" si="39"/>
        <v>-2.8499999999999996</v>
      </c>
      <c r="H177" s="13">
        <f t="shared" si="28"/>
        <v>7.5277777777777777</v>
      </c>
      <c r="I177">
        <f>'Panigale V4s 21 Data'!$B$8*'Panigale V4s 21 Data'!$B$5*'Panigale V4s 21 Data'!$B$7*0.5*(Calculations!$H177*Calculations!$H177)</f>
        <v>6.3648617265620731</v>
      </c>
      <c r="J177" s="3">
        <f>$E177*'Panigale V4s 21 Data'!$B$3</f>
        <v>-213.74999999999997</v>
      </c>
      <c r="K177" s="27">
        <f>'Panigale V4s 21 Data'!$B$12</f>
        <v>52.974000000000004</v>
      </c>
      <c r="L177" s="3">
        <f t="shared" si="29"/>
        <v>-154.41113827343787</v>
      </c>
      <c r="M177">
        <f t="shared" si="27"/>
        <v>-1162.3727353361573</v>
      </c>
      <c r="N177">
        <f t="shared" si="30"/>
        <v>-3.2288131537115477E-4</v>
      </c>
      <c r="O177">
        <f t="shared" si="31"/>
        <v>0</v>
      </c>
      <c r="P177">
        <f t="shared" si="32"/>
        <v>0</v>
      </c>
      <c r="Q177">
        <f>SUM($P$3:P177)</f>
        <v>2.5378745612325924E-2</v>
      </c>
      <c r="R177">
        <f t="shared" si="33"/>
        <v>1162.3727353361573</v>
      </c>
      <c r="S177">
        <f t="shared" si="34"/>
        <v>3.2288131537115477E-4</v>
      </c>
      <c r="T177">
        <f>SUM($S$3:S177)</f>
        <v>8.8227164824106717E-3</v>
      </c>
      <c r="V177">
        <f t="shared" si="35"/>
        <v>914.43281902527826</v>
      </c>
      <c r="W177">
        <f>IF(M177&lt;0,SUM($V$174:V177),0)</f>
        <v>4240.8621410571641</v>
      </c>
      <c r="Y177">
        <v>0</v>
      </c>
      <c r="Z177">
        <f t="shared" si="36"/>
        <v>0</v>
      </c>
      <c r="AA177">
        <f t="shared" si="37"/>
        <v>0</v>
      </c>
      <c r="AB177">
        <f>SUM($AA$3:AA177)</f>
        <v>3.528060066206162E-3</v>
      </c>
    </row>
    <row r="178" spans="1:28" x14ac:dyDescent="0.3">
      <c r="A178" s="4" t="s">
        <v>16</v>
      </c>
      <c r="B178" s="4">
        <v>175</v>
      </c>
      <c r="C178" s="4">
        <v>175</v>
      </c>
      <c r="D178" s="5">
        <v>25.3</v>
      </c>
      <c r="E178" s="3">
        <f t="shared" si="38"/>
        <v>-0.27777777777777779</v>
      </c>
      <c r="F178" s="3">
        <f t="shared" si="39"/>
        <v>-1</v>
      </c>
      <c r="H178" s="13">
        <f t="shared" si="28"/>
        <v>7.0277777777777777</v>
      </c>
      <c r="I178">
        <f>'Panigale V4s 21 Data'!$B$8*'Panigale V4s 21 Data'!$B$5*'Panigale V4s 21 Data'!$B$7*0.5*(Calculations!$H178*Calculations!$H178)</f>
        <v>5.5474249296103233</v>
      </c>
      <c r="J178" s="3">
        <f>$E178*'Panigale V4s 21 Data'!$B$3</f>
        <v>-75</v>
      </c>
      <c r="K178" s="27">
        <f>'Panigale V4s 21 Data'!$B$12</f>
        <v>52.974000000000004</v>
      </c>
      <c r="L178" s="3">
        <f t="shared" si="29"/>
        <v>-16.478575070389667</v>
      </c>
      <c r="M178">
        <f t="shared" si="27"/>
        <v>-115.80776368912738</v>
      </c>
      <c r="N178">
        <f t="shared" si="30"/>
        <v>-3.2168823246979831E-5</v>
      </c>
      <c r="O178">
        <f t="shared" si="31"/>
        <v>0</v>
      </c>
      <c r="P178">
        <f t="shared" si="32"/>
        <v>0</v>
      </c>
      <c r="Q178">
        <f>SUM($P$3:P178)</f>
        <v>2.5378745612325924E-2</v>
      </c>
      <c r="R178">
        <f t="shared" si="33"/>
        <v>115.80776368912738</v>
      </c>
      <c r="S178">
        <f t="shared" si="34"/>
        <v>3.2168823246979831E-5</v>
      </c>
      <c r="T178">
        <f>SUM($S$3:S178)</f>
        <v>8.8548853056576518E-3</v>
      </c>
      <c r="V178">
        <f t="shared" si="35"/>
        <v>91.105388655418068</v>
      </c>
      <c r="W178">
        <f>IF(M178&lt;0,SUM($V$174:V178),0)</f>
        <v>4331.9675297125823</v>
      </c>
      <c r="Y178">
        <v>0</v>
      </c>
      <c r="Z178">
        <f t="shared" si="36"/>
        <v>0</v>
      </c>
      <c r="AA178">
        <f t="shared" si="37"/>
        <v>0</v>
      </c>
      <c r="AB178">
        <f>SUM($AA$3:AA178)</f>
        <v>3.528060066206162E-3</v>
      </c>
    </row>
    <row r="179" spans="1:28" x14ac:dyDescent="0.3">
      <c r="A179" s="4" t="s">
        <v>16</v>
      </c>
      <c r="B179" s="4">
        <v>176</v>
      </c>
      <c r="C179" s="4">
        <v>176</v>
      </c>
      <c r="D179" s="5">
        <v>25.1</v>
      </c>
      <c r="E179" s="3">
        <f t="shared" si="38"/>
        <v>8.3333333333333037E-2</v>
      </c>
      <c r="F179" s="3">
        <f t="shared" si="39"/>
        <v>0.29999999999999893</v>
      </c>
      <c r="H179" s="13">
        <f t="shared" si="28"/>
        <v>6.9722222222222223</v>
      </c>
      <c r="I179">
        <f>'Panigale V4s 21 Data'!$B$8*'Panigale V4s 21 Data'!$B$5*'Panigale V4s 21 Data'!$B$7*0.5*(Calculations!$H179*Calculations!$H179)</f>
        <v>5.4600652719208238</v>
      </c>
      <c r="J179" s="3">
        <f>$E179*'Panigale V4s 21 Data'!$B$3</f>
        <v>22.499999999999922</v>
      </c>
      <c r="K179" s="27">
        <f>'Panigale V4s 21 Data'!$B$12</f>
        <v>52.974000000000004</v>
      </c>
      <c r="L179" s="3">
        <f t="shared" si="29"/>
        <v>80.934065271920758</v>
      </c>
      <c r="M179">
        <f t="shared" si="27"/>
        <v>564.29028842366972</v>
      </c>
      <c r="N179">
        <f t="shared" si="30"/>
        <v>1.5674730233990826E-4</v>
      </c>
      <c r="O179">
        <f t="shared" si="31"/>
        <v>564.29028842366972</v>
      </c>
      <c r="P179">
        <f t="shared" si="32"/>
        <v>1.5674730233990826E-4</v>
      </c>
      <c r="Q179">
        <f>SUM($P$3:P179)</f>
        <v>2.5535492914665833E-2</v>
      </c>
      <c r="R179">
        <f t="shared" si="33"/>
        <v>0</v>
      </c>
      <c r="S179">
        <f t="shared" si="34"/>
        <v>0</v>
      </c>
      <c r="T179">
        <f>SUM($S$3:S179)</f>
        <v>8.8548853056576518E-3</v>
      </c>
      <c r="V179">
        <f t="shared" si="35"/>
        <v>0</v>
      </c>
      <c r="W179">
        <f>IF(M179&lt;0,SUM($V$3:V179),0)</f>
        <v>0</v>
      </c>
      <c r="Y179">
        <f>O179</f>
        <v>564.29028842366972</v>
      </c>
      <c r="Z179">
        <f t="shared" si="36"/>
        <v>0.56429028842366968</v>
      </c>
      <c r="AA179">
        <f t="shared" si="37"/>
        <v>1.5674730233990826E-4</v>
      </c>
      <c r="AB179">
        <f>SUM($AA$3:AA179)</f>
        <v>3.6848073685460704E-3</v>
      </c>
    </row>
    <row r="180" spans="1:28" x14ac:dyDescent="0.3">
      <c r="A180" s="4" t="s">
        <v>16</v>
      </c>
      <c r="B180" s="4">
        <v>177</v>
      </c>
      <c r="C180" s="4">
        <v>177</v>
      </c>
      <c r="D180" s="5">
        <v>25.9</v>
      </c>
      <c r="E180" s="3">
        <f t="shared" si="38"/>
        <v>0.37499999999999989</v>
      </c>
      <c r="F180" s="3">
        <f t="shared" si="39"/>
        <v>1.3499999999999996</v>
      </c>
      <c r="H180" s="13">
        <f t="shared" si="28"/>
        <v>7.1944444444444438</v>
      </c>
      <c r="I180">
        <f>'Panigale V4s 21 Data'!$B$8*'Panigale V4s 21 Data'!$B$5*'Panigale V4s 21 Data'!$B$7*0.5*(Calculations!$H180*Calculations!$H180)</f>
        <v>5.8136638863783219</v>
      </c>
      <c r="J180" s="3">
        <f>$E180*'Panigale V4s 21 Data'!$B$3</f>
        <v>101.24999999999997</v>
      </c>
      <c r="K180" s="27">
        <f>'Panigale V4s 21 Data'!$B$12</f>
        <v>52.974000000000004</v>
      </c>
      <c r="L180" s="3">
        <f t="shared" si="29"/>
        <v>160.03766388637831</v>
      </c>
      <c r="M180">
        <f t="shared" si="27"/>
        <v>1151.3820818492215</v>
      </c>
      <c r="N180">
        <f t="shared" si="30"/>
        <v>3.1982835606922822E-4</v>
      </c>
      <c r="O180">
        <f t="shared" si="31"/>
        <v>1151.3820818492215</v>
      </c>
      <c r="P180">
        <f t="shared" si="32"/>
        <v>3.1982835606922822E-4</v>
      </c>
      <c r="Q180">
        <f>SUM($P$3:P180)</f>
        <v>2.585532127073506E-2</v>
      </c>
      <c r="R180">
        <f t="shared" si="33"/>
        <v>0</v>
      </c>
      <c r="S180">
        <f t="shared" si="34"/>
        <v>0</v>
      </c>
      <c r="T180">
        <f>SUM($S$3:S180)</f>
        <v>8.8548853056576518E-3</v>
      </c>
      <c r="V180">
        <f t="shared" si="35"/>
        <v>0</v>
      </c>
      <c r="W180">
        <f>IF(M180&lt;0,SUM($V$3:V180),0)</f>
        <v>0</v>
      </c>
      <c r="Y180">
        <f t="shared" ref="Y180:Y182" si="41">O180</f>
        <v>1151.3820818492215</v>
      </c>
      <c r="Z180">
        <f t="shared" si="36"/>
        <v>1.1513820818492215</v>
      </c>
      <c r="AA180">
        <f t="shared" si="37"/>
        <v>3.1982835606922822E-4</v>
      </c>
      <c r="AB180">
        <f>SUM($AA$3:AA180)</f>
        <v>4.0046357246152986E-3</v>
      </c>
    </row>
    <row r="181" spans="1:28" x14ac:dyDescent="0.3">
      <c r="A181" s="4" t="s">
        <v>16</v>
      </c>
      <c r="B181" s="4">
        <v>178</v>
      </c>
      <c r="C181" s="4">
        <v>178</v>
      </c>
      <c r="D181" s="5">
        <v>27.8</v>
      </c>
      <c r="E181" s="3">
        <f t="shared" si="38"/>
        <v>0.45833333333333343</v>
      </c>
      <c r="F181" s="3">
        <f t="shared" si="39"/>
        <v>1.6500000000000004</v>
      </c>
      <c r="H181" s="13">
        <f t="shared" si="28"/>
        <v>7.7222222222222223</v>
      </c>
      <c r="I181">
        <f>'Panigale V4s 21 Data'!$B$8*'Panigale V4s 21 Data'!$B$5*'Panigale V4s 21 Data'!$B$7*0.5*(Calculations!$H181*Calculations!$H181)</f>
        <v>6.6979204215032926</v>
      </c>
      <c r="J181" s="3">
        <f>$E181*'Panigale V4s 21 Data'!$B$3</f>
        <v>123.75000000000003</v>
      </c>
      <c r="K181" s="27">
        <f>'Panigale V4s 21 Data'!$B$12</f>
        <v>52.974000000000004</v>
      </c>
      <c r="L181" s="3">
        <f t="shared" si="29"/>
        <v>183.42192042150333</v>
      </c>
      <c r="M181">
        <f t="shared" si="27"/>
        <v>1416.424829921609</v>
      </c>
      <c r="N181">
        <f t="shared" si="30"/>
        <v>3.9345134164489137E-4</v>
      </c>
      <c r="O181">
        <f t="shared" si="31"/>
        <v>1416.424829921609</v>
      </c>
      <c r="P181">
        <f t="shared" si="32"/>
        <v>3.9345134164489137E-4</v>
      </c>
      <c r="Q181">
        <f>SUM($P$3:P181)</f>
        <v>2.6248772612379952E-2</v>
      </c>
      <c r="R181">
        <f t="shared" si="33"/>
        <v>0</v>
      </c>
      <c r="S181">
        <f t="shared" si="34"/>
        <v>0</v>
      </c>
      <c r="T181">
        <f>SUM($S$3:S181)</f>
        <v>8.8548853056576518E-3</v>
      </c>
      <c r="V181">
        <f t="shared" si="35"/>
        <v>0</v>
      </c>
      <c r="W181">
        <f>IF(M181&lt;0,SUM($V$3:V181),0)</f>
        <v>0</v>
      </c>
      <c r="Y181">
        <f t="shared" si="41"/>
        <v>1416.424829921609</v>
      </c>
      <c r="Z181">
        <f t="shared" si="36"/>
        <v>1.4164248299216089</v>
      </c>
      <c r="AA181">
        <f t="shared" si="37"/>
        <v>3.9345134164489137E-4</v>
      </c>
      <c r="AB181">
        <f>SUM($AA$3:AA181)</f>
        <v>4.3980870662601902E-3</v>
      </c>
    </row>
    <row r="182" spans="1:28" x14ac:dyDescent="0.3">
      <c r="A182" s="4" t="s">
        <v>16</v>
      </c>
      <c r="B182" s="4">
        <v>179</v>
      </c>
      <c r="C182" s="4">
        <v>179</v>
      </c>
      <c r="D182" s="5">
        <v>29.2</v>
      </c>
      <c r="E182" s="3">
        <f t="shared" si="38"/>
        <v>0.25000000000000011</v>
      </c>
      <c r="F182" s="3">
        <f t="shared" si="39"/>
        <v>0.90000000000000036</v>
      </c>
      <c r="H182" s="13">
        <f t="shared" si="28"/>
        <v>8.1111111111111107</v>
      </c>
      <c r="I182">
        <f>'Panigale V4s 21 Data'!$B$8*'Panigale V4s 21 Data'!$B$5*'Panigale V4s 21 Data'!$B$7*0.5*(Calculations!$H182*Calculations!$H182)</f>
        <v>7.3895177115451665</v>
      </c>
      <c r="J182" s="3">
        <f>$E182*'Panigale V4s 21 Data'!$B$3</f>
        <v>67.500000000000028</v>
      </c>
      <c r="K182" s="27">
        <f>'Panigale V4s 21 Data'!$B$12</f>
        <v>52.974000000000004</v>
      </c>
      <c r="L182" s="3">
        <f t="shared" si="29"/>
        <v>127.8635177115452</v>
      </c>
      <c r="M182">
        <f t="shared" si="27"/>
        <v>1037.1151992158666</v>
      </c>
      <c r="N182">
        <f t="shared" si="30"/>
        <v>2.8808755533774077E-4</v>
      </c>
      <c r="O182">
        <f t="shared" si="31"/>
        <v>1037.1151992158666</v>
      </c>
      <c r="P182">
        <f t="shared" si="32"/>
        <v>2.8808755533774077E-4</v>
      </c>
      <c r="Q182">
        <f>SUM($P$3:P182)</f>
        <v>2.6536860167717693E-2</v>
      </c>
      <c r="R182">
        <f t="shared" si="33"/>
        <v>0</v>
      </c>
      <c r="S182">
        <f t="shared" si="34"/>
        <v>0</v>
      </c>
      <c r="T182">
        <f>SUM($S$3:S182)</f>
        <v>8.8548853056576518E-3</v>
      </c>
      <c r="V182">
        <f t="shared" si="35"/>
        <v>0</v>
      </c>
      <c r="W182">
        <f>IF(M182&lt;0,SUM($V$3:V182),0)</f>
        <v>0</v>
      </c>
      <c r="Y182">
        <f t="shared" si="41"/>
        <v>1037.1151992158666</v>
      </c>
      <c r="Z182">
        <f t="shared" si="36"/>
        <v>1.0371151992158667</v>
      </c>
      <c r="AA182">
        <f t="shared" si="37"/>
        <v>2.8808755533774077E-4</v>
      </c>
      <c r="AB182">
        <f>SUM($AA$3:AA182)</f>
        <v>4.6861746215979307E-3</v>
      </c>
    </row>
    <row r="183" spans="1:28" x14ac:dyDescent="0.3">
      <c r="A183" s="4" t="s">
        <v>16</v>
      </c>
      <c r="B183" s="4">
        <v>180</v>
      </c>
      <c r="C183" s="4">
        <v>180</v>
      </c>
      <c r="D183" s="5">
        <v>29.6</v>
      </c>
      <c r="E183" s="3">
        <f t="shared" si="38"/>
        <v>4.1666666666666761E-2</v>
      </c>
      <c r="F183" s="3">
        <f t="shared" si="39"/>
        <v>0.15000000000000036</v>
      </c>
      <c r="H183" s="13">
        <f t="shared" si="28"/>
        <v>8.2222222222222232</v>
      </c>
      <c r="I183">
        <f>'Panigale V4s 21 Data'!$B$8*'Panigale V4s 21 Data'!$B$5*'Panigale V4s 21 Data'!$B$7*0.5*(Calculations!$H183*Calculations!$H183)</f>
        <v>7.5933569128206688</v>
      </c>
      <c r="J183" s="3">
        <f>$E183*'Panigale V4s 21 Data'!$B$3</f>
        <v>11.250000000000025</v>
      </c>
      <c r="K183" s="27">
        <f>'Panigale V4s 21 Data'!$B$12</f>
        <v>52.974000000000004</v>
      </c>
      <c r="L183" s="3">
        <f t="shared" si="29"/>
        <v>71.817356912820699</v>
      </c>
      <c r="M183">
        <f t="shared" si="27"/>
        <v>590.49826794985916</v>
      </c>
      <c r="N183">
        <f t="shared" si="30"/>
        <v>1.6402729665273866E-4</v>
      </c>
      <c r="O183">
        <f t="shared" si="31"/>
        <v>590.49826794985916</v>
      </c>
      <c r="P183">
        <f t="shared" si="32"/>
        <v>1.6402729665273866E-4</v>
      </c>
      <c r="Q183">
        <f>SUM($P$3:P183)</f>
        <v>2.6700887464370431E-2</v>
      </c>
      <c r="R183">
        <f t="shared" si="33"/>
        <v>0</v>
      </c>
      <c r="S183">
        <f t="shared" si="34"/>
        <v>0</v>
      </c>
      <c r="T183">
        <f>SUM($S$3:S183)</f>
        <v>8.8548853056576518E-3</v>
      </c>
      <c r="V183">
        <f t="shared" si="35"/>
        <v>0</v>
      </c>
      <c r="W183">
        <f>IF(M183&lt;0,SUM($V$3:V183),0)</f>
        <v>0</v>
      </c>
      <c r="Y183">
        <f>W178-SUM(Y179:Y182)</f>
        <v>162.75513030221555</v>
      </c>
      <c r="Z183">
        <f t="shared" si="36"/>
        <v>0.16275513030221556</v>
      </c>
      <c r="AA183">
        <f t="shared" si="37"/>
        <v>4.5209758417282102E-5</v>
      </c>
      <c r="AB183">
        <f>SUM($AA$3:AA183)</f>
        <v>4.7313843800152128E-3</v>
      </c>
    </row>
    <row r="184" spans="1:28" x14ac:dyDescent="0.3">
      <c r="A184" s="4" t="s">
        <v>16</v>
      </c>
      <c r="B184" s="4">
        <v>181</v>
      </c>
      <c r="C184" s="4">
        <v>181</v>
      </c>
      <c r="D184" s="5">
        <v>29.5</v>
      </c>
      <c r="E184" s="3">
        <f t="shared" si="38"/>
        <v>-5.5555555555555851E-2</v>
      </c>
      <c r="F184" s="3">
        <f t="shared" si="39"/>
        <v>-0.20000000000000107</v>
      </c>
      <c r="H184" s="13">
        <f t="shared" si="28"/>
        <v>8.1944444444444446</v>
      </c>
      <c r="I184">
        <f>'Panigale V4s 21 Data'!$B$8*'Panigale V4s 21 Data'!$B$5*'Panigale V4s 21 Data'!$B$7*0.5*(Calculations!$H184*Calculations!$H184)</f>
        <v>7.5421371135205737</v>
      </c>
      <c r="J184" s="3">
        <f>$E184*'Panigale V4s 21 Data'!$B$3</f>
        <v>-15.00000000000008</v>
      </c>
      <c r="K184" s="27">
        <f>'Panigale V4s 21 Data'!$B$12</f>
        <v>52.974000000000004</v>
      </c>
      <c r="L184" s="3">
        <f t="shared" si="29"/>
        <v>45.5161371135205</v>
      </c>
      <c r="M184">
        <f t="shared" si="27"/>
        <v>372.97945690245967</v>
      </c>
      <c r="N184">
        <f t="shared" si="30"/>
        <v>1.0360540469512768E-4</v>
      </c>
      <c r="O184">
        <f t="shared" si="31"/>
        <v>372.97945690245967</v>
      </c>
      <c r="P184">
        <f t="shared" si="32"/>
        <v>1.0360540469512768E-4</v>
      </c>
      <c r="Q184">
        <f>SUM($P$3:P184)</f>
        <v>2.6804492869065558E-2</v>
      </c>
      <c r="R184">
        <f t="shared" si="33"/>
        <v>0</v>
      </c>
      <c r="S184">
        <f t="shared" si="34"/>
        <v>0</v>
      </c>
      <c r="T184">
        <f>SUM($S$3:S184)</f>
        <v>8.8548853056576518E-3</v>
      </c>
      <c r="V184">
        <f t="shared" si="35"/>
        <v>0</v>
      </c>
      <c r="W184">
        <f>IF(M184&lt;0,SUM($V$3:V184),0)</f>
        <v>0</v>
      </c>
      <c r="Y184">
        <v>0</v>
      </c>
      <c r="Z184">
        <f t="shared" si="36"/>
        <v>0</v>
      </c>
      <c r="AA184">
        <f t="shared" si="37"/>
        <v>0</v>
      </c>
      <c r="AB184">
        <f>SUM($AA$3:AA184)</f>
        <v>4.7313843800152128E-3</v>
      </c>
    </row>
    <row r="185" spans="1:28" x14ac:dyDescent="0.3">
      <c r="A185" s="4" t="s">
        <v>16</v>
      </c>
      <c r="B185" s="4">
        <v>182</v>
      </c>
      <c r="C185" s="4">
        <v>182</v>
      </c>
      <c r="D185" s="5">
        <v>29.2</v>
      </c>
      <c r="E185" s="3">
        <f t="shared" si="38"/>
        <v>-0.16666666666666657</v>
      </c>
      <c r="F185" s="3">
        <f t="shared" si="39"/>
        <v>-0.59999999999999964</v>
      </c>
      <c r="H185" s="13">
        <f t="shared" si="28"/>
        <v>8.1111111111111107</v>
      </c>
      <c r="I185">
        <f>'Panigale V4s 21 Data'!$B$8*'Panigale V4s 21 Data'!$B$5*'Panigale V4s 21 Data'!$B$7*0.5*(Calculations!$H185*Calculations!$H185)</f>
        <v>7.3895177115451665</v>
      </c>
      <c r="J185" s="3">
        <f>$E185*'Panigale V4s 21 Data'!$B$3</f>
        <v>-44.999999999999972</v>
      </c>
      <c r="K185" s="27">
        <f>'Panigale V4s 21 Data'!$B$12</f>
        <v>52.974000000000004</v>
      </c>
      <c r="L185" s="3">
        <f t="shared" si="29"/>
        <v>15.3635177115452</v>
      </c>
      <c r="M185">
        <f t="shared" si="27"/>
        <v>124.61519921586661</v>
      </c>
      <c r="N185">
        <f t="shared" si="30"/>
        <v>3.4615333115518507E-5</v>
      </c>
      <c r="O185">
        <f t="shared" si="31"/>
        <v>124.61519921586661</v>
      </c>
      <c r="P185">
        <f t="shared" si="32"/>
        <v>3.4615333115518507E-5</v>
      </c>
      <c r="Q185">
        <f>SUM($P$3:P185)</f>
        <v>2.6839108202181078E-2</v>
      </c>
      <c r="R185">
        <f t="shared" si="33"/>
        <v>0</v>
      </c>
      <c r="S185">
        <f t="shared" si="34"/>
        <v>0</v>
      </c>
      <c r="T185">
        <f>SUM($S$3:S185)</f>
        <v>8.8548853056576518E-3</v>
      </c>
      <c r="V185">
        <f t="shared" si="35"/>
        <v>0</v>
      </c>
      <c r="W185">
        <f>IF(M185&lt;0,SUM($V$3:V185),0)</f>
        <v>0</v>
      </c>
      <c r="Y185">
        <v>0</v>
      </c>
      <c r="Z185">
        <f t="shared" si="36"/>
        <v>0</v>
      </c>
      <c r="AA185">
        <f t="shared" si="37"/>
        <v>0</v>
      </c>
      <c r="AB185">
        <f>SUM($AA$3:AA185)</f>
        <v>4.7313843800152128E-3</v>
      </c>
    </row>
    <row r="186" spans="1:28" x14ac:dyDescent="0.3">
      <c r="A186" s="4" t="s">
        <v>16</v>
      </c>
      <c r="B186" s="4">
        <v>183</v>
      </c>
      <c r="C186" s="4">
        <v>183</v>
      </c>
      <c r="D186" s="5">
        <v>28.3</v>
      </c>
      <c r="E186" s="3">
        <f t="shared" si="38"/>
        <v>-0.43055555555555525</v>
      </c>
      <c r="F186" s="3">
        <f t="shared" si="39"/>
        <v>-1.5499999999999989</v>
      </c>
      <c r="H186" s="13">
        <f t="shared" si="28"/>
        <v>7.8611111111111107</v>
      </c>
      <c r="I186">
        <f>'Panigale V4s 21 Data'!$B$8*'Panigale V4s 21 Data'!$B$5*'Panigale V4s 21 Data'!$B$7*0.5*(Calculations!$H186*Calculations!$H186)</f>
        <v>6.9410194689428231</v>
      </c>
      <c r="J186" s="3">
        <f>$E186*'Panigale V4s 21 Data'!$B$3</f>
        <v>-116.24999999999991</v>
      </c>
      <c r="K186" s="27">
        <f>'Panigale V4s 21 Data'!$B$12</f>
        <v>52.974000000000004</v>
      </c>
      <c r="L186" s="3">
        <f t="shared" si="29"/>
        <v>-56.334980531057084</v>
      </c>
      <c r="M186">
        <f t="shared" si="27"/>
        <v>-442.85554139692096</v>
      </c>
      <c r="N186">
        <f t="shared" si="30"/>
        <v>-1.2301542816581137E-4</v>
      </c>
      <c r="O186">
        <f t="shared" si="31"/>
        <v>0</v>
      </c>
      <c r="P186">
        <f t="shared" si="32"/>
        <v>0</v>
      </c>
      <c r="Q186">
        <f>SUM($P$3:P186)</f>
        <v>2.6839108202181078E-2</v>
      </c>
      <c r="R186">
        <f t="shared" si="33"/>
        <v>442.85554139692096</v>
      </c>
      <c r="S186">
        <f t="shared" si="34"/>
        <v>1.2301542816581137E-4</v>
      </c>
      <c r="T186">
        <f>SUM($S$3:S186)</f>
        <v>8.9779007338234625E-3</v>
      </c>
      <c r="V186">
        <f t="shared" si="35"/>
        <v>348.39224013925076</v>
      </c>
      <c r="W186">
        <f>IF(M186&lt;0,SUM($V$186:V186),0)</f>
        <v>348.39224013925076</v>
      </c>
      <c r="Y186">
        <v>0</v>
      </c>
      <c r="Z186">
        <f t="shared" si="36"/>
        <v>0</v>
      </c>
      <c r="AA186">
        <f t="shared" si="37"/>
        <v>0</v>
      </c>
      <c r="AB186">
        <f>SUM($AA$3:AA186)</f>
        <v>4.7313843800152128E-3</v>
      </c>
    </row>
    <row r="187" spans="1:28" x14ac:dyDescent="0.3">
      <c r="A187" s="4" t="s">
        <v>16</v>
      </c>
      <c r="B187" s="4">
        <v>184</v>
      </c>
      <c r="C187" s="4">
        <v>184</v>
      </c>
      <c r="D187" s="5">
        <v>26.1</v>
      </c>
      <c r="E187" s="3">
        <f t="shared" si="38"/>
        <v>-0.65277777777777768</v>
      </c>
      <c r="F187" s="3">
        <f t="shared" si="39"/>
        <v>-2.3499999999999996</v>
      </c>
      <c r="H187" s="13">
        <f t="shared" si="28"/>
        <v>7.25</v>
      </c>
      <c r="I187">
        <f>'Panigale V4s 21 Data'!$B$8*'Panigale V4s 21 Data'!$B$5*'Panigale V4s 21 Data'!$B$7*0.5*(Calculations!$H187*Calculations!$H187)</f>
        <v>5.9037968665341571</v>
      </c>
      <c r="J187" s="3">
        <f>$E187*'Panigale V4s 21 Data'!$B$3</f>
        <v>-176.24999999999997</v>
      </c>
      <c r="K187" s="27">
        <f>'Panigale V4s 21 Data'!$B$12</f>
        <v>52.974000000000004</v>
      </c>
      <c r="L187" s="3">
        <f t="shared" si="29"/>
        <v>-117.37220313346582</v>
      </c>
      <c r="M187">
        <f t="shared" si="27"/>
        <v>-850.94847271762717</v>
      </c>
      <c r="N187">
        <f t="shared" si="30"/>
        <v>-2.3637457575489645E-4</v>
      </c>
      <c r="O187">
        <f t="shared" si="31"/>
        <v>0</v>
      </c>
      <c r="P187">
        <f t="shared" si="32"/>
        <v>0</v>
      </c>
      <c r="Q187">
        <f>SUM($P$3:P187)</f>
        <v>2.6839108202181078E-2</v>
      </c>
      <c r="R187">
        <f t="shared" si="33"/>
        <v>850.94847271762717</v>
      </c>
      <c r="S187">
        <f t="shared" si="34"/>
        <v>2.3637457575489645E-4</v>
      </c>
      <c r="T187">
        <f>SUM($S$3:S187)</f>
        <v>9.2142753095783587E-3</v>
      </c>
      <c r="V187">
        <f t="shared" si="35"/>
        <v>669.43690874459367</v>
      </c>
      <c r="W187">
        <f>IF(M187&lt;0,SUM($V$186:V187),0)</f>
        <v>1017.8291488838445</v>
      </c>
      <c r="Y187">
        <v>0</v>
      </c>
      <c r="Z187">
        <f t="shared" si="36"/>
        <v>0</v>
      </c>
      <c r="AA187">
        <f t="shared" si="37"/>
        <v>0</v>
      </c>
      <c r="AB187">
        <f>SUM($AA$3:AA187)</f>
        <v>4.7313843800152128E-3</v>
      </c>
    </row>
    <row r="188" spans="1:28" x14ac:dyDescent="0.3">
      <c r="A188" s="4" t="s">
        <v>16</v>
      </c>
      <c r="B188" s="4">
        <v>185</v>
      </c>
      <c r="C188" s="4">
        <v>185</v>
      </c>
      <c r="D188" s="5">
        <v>23.6</v>
      </c>
      <c r="E188" s="3">
        <f t="shared" si="38"/>
        <v>-0.70833333333333348</v>
      </c>
      <c r="F188" s="3">
        <f t="shared" si="39"/>
        <v>-2.5500000000000007</v>
      </c>
      <c r="H188" s="13">
        <f t="shared" si="28"/>
        <v>6.5555555555555554</v>
      </c>
      <c r="I188">
        <f>'Panigale V4s 21 Data'!$B$8*'Panigale V4s 21 Data'!$B$5*'Panigale V4s 21 Data'!$B$7*0.5*(Calculations!$H188*Calculations!$H188)</f>
        <v>4.8269677526531662</v>
      </c>
      <c r="J188" s="3">
        <f>$E188*'Panigale V4s 21 Data'!$B$3</f>
        <v>-191.25000000000003</v>
      </c>
      <c r="K188" s="27">
        <f>'Panigale V4s 21 Data'!$B$12</f>
        <v>52.974000000000004</v>
      </c>
      <c r="L188" s="3">
        <f t="shared" si="29"/>
        <v>-133.44903224734685</v>
      </c>
      <c r="M188">
        <f t="shared" si="27"/>
        <v>-874.83254473260706</v>
      </c>
      <c r="N188">
        <f t="shared" si="30"/>
        <v>-2.4300904020350196E-4</v>
      </c>
      <c r="O188">
        <f t="shared" si="31"/>
        <v>0</v>
      </c>
      <c r="P188">
        <f t="shared" si="32"/>
        <v>0</v>
      </c>
      <c r="Q188">
        <f>SUM($P$3:P188)</f>
        <v>2.6839108202181078E-2</v>
      </c>
      <c r="R188">
        <f t="shared" si="33"/>
        <v>874.83254473260706</v>
      </c>
      <c r="S188">
        <f t="shared" si="34"/>
        <v>2.4300904020350196E-4</v>
      </c>
      <c r="T188">
        <f>SUM($S$3:S188)</f>
        <v>9.4572843497818613E-3</v>
      </c>
      <c r="V188">
        <f t="shared" si="35"/>
        <v>688.22638877841825</v>
      </c>
      <c r="W188">
        <f>IF(M188&lt;0,SUM($V$186:V188),0)</f>
        <v>1706.0555376622629</v>
      </c>
      <c r="Y188">
        <v>0</v>
      </c>
      <c r="Z188">
        <f t="shared" si="36"/>
        <v>0</v>
      </c>
      <c r="AA188">
        <f t="shared" si="37"/>
        <v>0</v>
      </c>
      <c r="AB188">
        <f>SUM($AA$3:AA188)</f>
        <v>4.7313843800152128E-3</v>
      </c>
    </row>
    <row r="189" spans="1:28" x14ac:dyDescent="0.3">
      <c r="A189" s="4" t="s">
        <v>16</v>
      </c>
      <c r="B189" s="4">
        <v>186</v>
      </c>
      <c r="C189" s="4">
        <v>186</v>
      </c>
      <c r="D189" s="5">
        <v>21</v>
      </c>
      <c r="E189" s="3">
        <f t="shared" si="38"/>
        <v>-0.65277777777777812</v>
      </c>
      <c r="F189" s="3">
        <f t="shared" si="39"/>
        <v>-2.3500000000000014</v>
      </c>
      <c r="H189" s="13">
        <f t="shared" si="28"/>
        <v>5.833333333333333</v>
      </c>
      <c r="I189">
        <f>'Panigale V4s 21 Data'!$B$8*'Panigale V4s 21 Data'!$B$5*'Panigale V4s 21 Data'!$B$7*0.5*(Calculations!$H189*Calculations!$H189)</f>
        <v>3.8219850239156248</v>
      </c>
      <c r="J189" s="3">
        <f>$E189*'Panigale V4s 21 Data'!$B$3</f>
        <v>-176.25000000000009</v>
      </c>
      <c r="K189" s="27">
        <f>'Panigale V4s 21 Data'!$B$12</f>
        <v>52.974000000000004</v>
      </c>
      <c r="L189" s="3">
        <f t="shared" si="29"/>
        <v>-119.45401497608445</v>
      </c>
      <c r="M189">
        <f t="shared" si="27"/>
        <v>-696.81508736049261</v>
      </c>
      <c r="N189">
        <f t="shared" si="30"/>
        <v>-1.9355974648902573E-4</v>
      </c>
      <c r="O189">
        <f t="shared" si="31"/>
        <v>0</v>
      </c>
      <c r="P189">
        <f t="shared" si="32"/>
        <v>0</v>
      </c>
      <c r="Q189">
        <f>SUM($P$3:P189)</f>
        <v>2.6839108202181078E-2</v>
      </c>
      <c r="R189">
        <f t="shared" si="33"/>
        <v>696.81508736049261</v>
      </c>
      <c r="S189">
        <f t="shared" si="34"/>
        <v>1.9355974648902573E-4</v>
      </c>
      <c r="T189">
        <f>SUM($S$3:S189)</f>
        <v>9.6508440962708875E-3</v>
      </c>
      <c r="V189">
        <f t="shared" si="35"/>
        <v>548.1809451510627</v>
      </c>
      <c r="W189">
        <f>IF(M189&lt;0,SUM($V$186:V189),0)</f>
        <v>2254.2364828133254</v>
      </c>
      <c r="Y189">
        <v>0</v>
      </c>
      <c r="Z189">
        <f t="shared" si="36"/>
        <v>0</v>
      </c>
      <c r="AA189">
        <f t="shared" si="37"/>
        <v>0</v>
      </c>
      <c r="AB189">
        <f>SUM($AA$3:AA189)</f>
        <v>4.7313843800152128E-3</v>
      </c>
    </row>
    <row r="190" spans="1:28" x14ac:dyDescent="0.3">
      <c r="A190" s="4" t="s">
        <v>16</v>
      </c>
      <c r="B190" s="4">
        <v>187</v>
      </c>
      <c r="C190" s="4">
        <v>187</v>
      </c>
      <c r="D190" s="5">
        <v>18.899999999999999</v>
      </c>
      <c r="E190" s="3">
        <f t="shared" si="38"/>
        <v>-0.54166666666666641</v>
      </c>
      <c r="F190" s="3">
        <f t="shared" si="39"/>
        <v>-1.9499999999999993</v>
      </c>
      <c r="H190" s="13">
        <f t="shared" si="28"/>
        <v>5.2499999999999991</v>
      </c>
      <c r="I190">
        <f>'Panigale V4s 21 Data'!$B$8*'Panigale V4s 21 Data'!$B$5*'Panigale V4s 21 Data'!$B$7*0.5*(Calculations!$H190*Calculations!$H190)</f>
        <v>3.0958078693716553</v>
      </c>
      <c r="J190" s="3">
        <f>$E190*'Panigale V4s 21 Data'!$B$3</f>
        <v>-146.24999999999994</v>
      </c>
      <c r="K190" s="27">
        <f>'Panigale V4s 21 Data'!$B$12</f>
        <v>52.974000000000004</v>
      </c>
      <c r="L190" s="3">
        <f t="shared" si="29"/>
        <v>-90.180192130628271</v>
      </c>
      <c r="M190">
        <f t="shared" si="27"/>
        <v>-473.44600868579835</v>
      </c>
      <c r="N190">
        <f t="shared" si="30"/>
        <v>-1.3151278019049955E-4</v>
      </c>
      <c r="O190">
        <f t="shared" si="31"/>
        <v>0</v>
      </c>
      <c r="P190">
        <f t="shared" si="32"/>
        <v>0</v>
      </c>
      <c r="Q190">
        <f>SUM($P$3:P190)</f>
        <v>2.6839108202181078E-2</v>
      </c>
      <c r="R190">
        <f t="shared" si="33"/>
        <v>473.44600868579835</v>
      </c>
      <c r="S190">
        <f t="shared" si="34"/>
        <v>1.3151278019049955E-4</v>
      </c>
      <c r="T190">
        <f>SUM($S$3:S190)</f>
        <v>9.7823568764613868E-3</v>
      </c>
      <c r="V190">
        <f t="shared" si="35"/>
        <v>372.45760780307415</v>
      </c>
      <c r="W190">
        <f>IF(M190&lt;0,SUM($V$186:V190),0)</f>
        <v>2626.6940906163995</v>
      </c>
      <c r="Y190">
        <v>0</v>
      </c>
      <c r="Z190">
        <f t="shared" si="36"/>
        <v>0</v>
      </c>
      <c r="AA190">
        <f t="shared" si="37"/>
        <v>0</v>
      </c>
      <c r="AB190">
        <f>SUM($AA$3:AA190)</f>
        <v>4.7313843800152128E-3</v>
      </c>
    </row>
    <row r="191" spans="1:28" x14ac:dyDescent="0.3">
      <c r="A191" s="4" t="s">
        <v>16</v>
      </c>
      <c r="B191" s="4">
        <v>188</v>
      </c>
      <c r="C191" s="4">
        <v>188</v>
      </c>
      <c r="D191" s="5">
        <v>17.100000000000001</v>
      </c>
      <c r="E191" s="3">
        <f t="shared" si="38"/>
        <v>-0.44444444444444431</v>
      </c>
      <c r="F191" s="3">
        <f t="shared" si="39"/>
        <v>-1.5999999999999996</v>
      </c>
      <c r="H191" s="13">
        <f t="shared" si="28"/>
        <v>4.75</v>
      </c>
      <c r="I191">
        <f>'Panigale V4s 21 Data'!$B$8*'Panigale V4s 21 Data'!$B$5*'Panigale V4s 21 Data'!$B$7*0.5*(Calculations!$H191*Calculations!$H191)</f>
        <v>2.5342100699391565</v>
      </c>
      <c r="J191" s="3">
        <f>$E191*'Panigale V4s 21 Data'!$B$3</f>
        <v>-119.99999999999996</v>
      </c>
      <c r="K191" s="27">
        <f>'Panigale V4s 21 Data'!$B$12</f>
        <v>52.974000000000004</v>
      </c>
      <c r="L191" s="3">
        <f t="shared" si="29"/>
        <v>-64.49178993006079</v>
      </c>
      <c r="M191">
        <f t="shared" si="27"/>
        <v>-306.33600216778876</v>
      </c>
      <c r="N191">
        <f t="shared" si="30"/>
        <v>-8.5093333935496883E-5</v>
      </c>
      <c r="O191">
        <f t="shared" si="31"/>
        <v>0</v>
      </c>
      <c r="P191">
        <f t="shared" si="32"/>
        <v>0</v>
      </c>
      <c r="Q191">
        <f>SUM($P$3:P191)</f>
        <v>2.6839108202181078E-2</v>
      </c>
      <c r="R191">
        <f t="shared" si="33"/>
        <v>306.33600216778876</v>
      </c>
      <c r="S191">
        <f t="shared" si="34"/>
        <v>8.5093333935496883E-5</v>
      </c>
      <c r="T191">
        <f>SUM($S$3:S191)</f>
        <v>9.8674502103968838E-3</v>
      </c>
      <c r="V191">
        <f t="shared" si="35"/>
        <v>240.99300122538855</v>
      </c>
      <c r="W191">
        <f>IF(M191&lt;0,SUM($V$186:V191),0)</f>
        <v>2867.6870918417881</v>
      </c>
      <c r="Y191">
        <v>0</v>
      </c>
      <c r="Z191">
        <f t="shared" si="36"/>
        <v>0</v>
      </c>
      <c r="AA191">
        <f t="shared" si="37"/>
        <v>0</v>
      </c>
      <c r="AB191">
        <f>SUM($AA$3:AA191)</f>
        <v>4.7313843800152128E-3</v>
      </c>
    </row>
    <row r="192" spans="1:28" x14ac:dyDescent="0.3">
      <c r="A192" s="4" t="s">
        <v>16</v>
      </c>
      <c r="B192" s="4">
        <v>189</v>
      </c>
      <c r="C192" s="4">
        <v>189</v>
      </c>
      <c r="D192" s="5">
        <v>15.7</v>
      </c>
      <c r="E192" s="3">
        <f t="shared" si="38"/>
        <v>-0.36111111111111133</v>
      </c>
      <c r="F192" s="3">
        <f t="shared" si="39"/>
        <v>-1.3000000000000007</v>
      </c>
      <c r="H192" s="13">
        <f t="shared" si="28"/>
        <v>4.3611111111111107</v>
      </c>
      <c r="I192">
        <f>'Panigale V4s 21 Data'!$B$8*'Panigale V4s 21 Data'!$B$5*'Panigale V4s 21 Data'!$B$7*0.5*(Calculations!$H192*Calculations!$H192)</f>
        <v>2.136238296020323</v>
      </c>
      <c r="J192" s="3">
        <f>$E192*'Panigale V4s 21 Data'!$B$3</f>
        <v>-97.500000000000057</v>
      </c>
      <c r="K192" s="27">
        <f>'Panigale V4s 21 Data'!$B$12</f>
        <v>52.974000000000004</v>
      </c>
      <c r="L192" s="3">
        <f t="shared" si="29"/>
        <v>-42.38976170397973</v>
      </c>
      <c r="M192">
        <f t="shared" si="27"/>
        <v>-184.86646076457825</v>
      </c>
      <c r="N192">
        <f t="shared" si="30"/>
        <v>-5.135179465682729E-5</v>
      </c>
      <c r="O192">
        <f t="shared" si="31"/>
        <v>0</v>
      </c>
      <c r="P192">
        <f t="shared" si="32"/>
        <v>0</v>
      </c>
      <c r="Q192">
        <f>SUM($P$3:P192)</f>
        <v>2.6839108202181078E-2</v>
      </c>
      <c r="R192">
        <f t="shared" si="33"/>
        <v>184.86646076457825</v>
      </c>
      <c r="S192">
        <f t="shared" si="34"/>
        <v>5.135179465682729E-5</v>
      </c>
      <c r="T192">
        <f>SUM($S$3:S192)</f>
        <v>9.9188020050537118E-3</v>
      </c>
      <c r="V192">
        <f t="shared" si="35"/>
        <v>145.43352035118988</v>
      </c>
      <c r="W192">
        <f>IF(M192&lt;0,SUM($V$186:V192),0)</f>
        <v>3013.1206121929781</v>
      </c>
      <c r="Y192">
        <v>0</v>
      </c>
      <c r="Z192">
        <f t="shared" si="36"/>
        <v>0</v>
      </c>
      <c r="AA192">
        <f t="shared" si="37"/>
        <v>0</v>
      </c>
      <c r="AB192">
        <f>SUM($AA$3:AA192)</f>
        <v>4.7313843800152128E-3</v>
      </c>
    </row>
    <row r="193" spans="1:28" x14ac:dyDescent="0.3">
      <c r="A193" s="4" t="s">
        <v>16</v>
      </c>
      <c r="B193" s="4">
        <v>190</v>
      </c>
      <c r="C193" s="4">
        <v>190</v>
      </c>
      <c r="D193" s="5">
        <v>14.5</v>
      </c>
      <c r="E193" s="3">
        <f t="shared" si="38"/>
        <v>-0.27777777777777779</v>
      </c>
      <c r="F193" s="3">
        <f t="shared" si="39"/>
        <v>-1</v>
      </c>
      <c r="H193" s="13">
        <f t="shared" si="28"/>
        <v>4.0277777777777777</v>
      </c>
      <c r="I193">
        <f>'Panigale V4s 21 Data'!$B$8*'Panigale V4s 21 Data'!$B$5*'Panigale V4s 21 Data'!$B$7*0.5*(Calculations!$H193*Calculations!$H193)</f>
        <v>1.822159526708073</v>
      </c>
      <c r="J193" s="3">
        <f>$E193*'Panigale V4s 21 Data'!$B$3</f>
        <v>-75</v>
      </c>
      <c r="K193" s="27">
        <f>'Panigale V4s 21 Data'!$B$12</f>
        <v>52.974000000000004</v>
      </c>
      <c r="L193" s="3">
        <f t="shared" si="29"/>
        <v>-20.203840473291919</v>
      </c>
      <c r="M193">
        <f t="shared" si="27"/>
        <v>-81.376579684092448</v>
      </c>
      <c r="N193">
        <f t="shared" si="30"/>
        <v>-2.260460546780346E-5</v>
      </c>
      <c r="O193">
        <f t="shared" si="31"/>
        <v>0</v>
      </c>
      <c r="P193">
        <f t="shared" si="32"/>
        <v>0</v>
      </c>
      <c r="Q193">
        <f>SUM($P$3:P193)</f>
        <v>2.6839108202181078E-2</v>
      </c>
      <c r="R193">
        <f t="shared" si="33"/>
        <v>81.376579684092448</v>
      </c>
      <c r="S193">
        <f t="shared" si="34"/>
        <v>2.260460546780346E-5</v>
      </c>
      <c r="T193">
        <f>SUM($S$3:S193)</f>
        <v>9.9414066105215151E-3</v>
      </c>
      <c r="V193">
        <f t="shared" si="35"/>
        <v>64.018548354577121</v>
      </c>
      <c r="W193">
        <f>IF(M193&lt;0,SUM($V$186:V193),0)</f>
        <v>3077.1391605475551</v>
      </c>
      <c r="Y193">
        <v>0</v>
      </c>
      <c r="Z193">
        <f t="shared" si="36"/>
        <v>0</v>
      </c>
      <c r="AA193">
        <f t="shared" si="37"/>
        <v>0</v>
      </c>
      <c r="AB193">
        <f>SUM($AA$3:AA193)</f>
        <v>4.7313843800152128E-3</v>
      </c>
    </row>
    <row r="194" spans="1:28" x14ac:dyDescent="0.3">
      <c r="A194" s="4" t="s">
        <v>16</v>
      </c>
      <c r="B194" s="4">
        <v>191</v>
      </c>
      <c r="C194" s="4">
        <v>191</v>
      </c>
      <c r="D194" s="5">
        <v>13.7</v>
      </c>
      <c r="E194" s="3">
        <f t="shared" si="38"/>
        <v>-0.22222222222222215</v>
      </c>
      <c r="F194" s="3">
        <f t="shared" si="39"/>
        <v>-0.79999999999999982</v>
      </c>
      <c r="H194" s="13">
        <f t="shared" si="28"/>
        <v>3.8055555555555554</v>
      </c>
      <c r="I194">
        <f>'Panigale V4s 21 Data'!$B$8*'Panigale V4s 21 Data'!$B$5*'Panigale V4s 21 Data'!$B$7*0.5*(Calculations!$H194*Calculations!$H194)</f>
        <v>1.6266402928315729</v>
      </c>
      <c r="J194" s="3">
        <f>$E194*'Panigale V4s 21 Data'!$B$3</f>
        <v>-59.999999999999979</v>
      </c>
      <c r="K194" s="27">
        <f>'Panigale V4s 21 Data'!$B$12</f>
        <v>52.974000000000004</v>
      </c>
      <c r="L194" s="3">
        <f t="shared" si="29"/>
        <v>-5.3993597071684007</v>
      </c>
      <c r="M194">
        <f t="shared" si="27"/>
        <v>-20.547563330057525</v>
      </c>
      <c r="N194">
        <f t="shared" si="30"/>
        <v>-5.7076564805715347E-6</v>
      </c>
      <c r="O194">
        <f t="shared" si="31"/>
        <v>0</v>
      </c>
      <c r="P194">
        <f t="shared" si="32"/>
        <v>0</v>
      </c>
      <c r="Q194">
        <f>SUM($P$3:P194)</f>
        <v>2.6839108202181078E-2</v>
      </c>
      <c r="R194">
        <f t="shared" si="33"/>
        <v>20.547563330057525</v>
      </c>
      <c r="S194">
        <f t="shared" si="34"/>
        <v>5.7076564805715347E-6</v>
      </c>
      <c r="T194">
        <f>SUM($S$3:S194)</f>
        <v>9.9471142670020871E-3</v>
      </c>
      <c r="V194">
        <f t="shared" si="35"/>
        <v>16.164665333939606</v>
      </c>
      <c r="W194">
        <f>IF(M194&lt;0,SUM($V$186:V194),0)</f>
        <v>3093.3038258814945</v>
      </c>
      <c r="Y194">
        <v>0</v>
      </c>
      <c r="Z194">
        <f t="shared" si="36"/>
        <v>0</v>
      </c>
      <c r="AA194">
        <f t="shared" si="37"/>
        <v>0</v>
      </c>
      <c r="AB194">
        <f>SUM($AA$3:AA194)</f>
        <v>4.7313843800152128E-3</v>
      </c>
    </row>
    <row r="195" spans="1:28" x14ac:dyDescent="0.3">
      <c r="A195" s="4" t="s">
        <v>16</v>
      </c>
      <c r="B195" s="4">
        <v>192</v>
      </c>
      <c r="C195" s="4">
        <v>192</v>
      </c>
      <c r="D195" s="5">
        <v>12.9</v>
      </c>
      <c r="E195" s="3">
        <f t="shared" si="38"/>
        <v>-0.16666666666666657</v>
      </c>
      <c r="F195" s="3">
        <f t="shared" si="39"/>
        <v>-0.59999999999999964</v>
      </c>
      <c r="H195" s="13">
        <f t="shared" si="28"/>
        <v>3.5833333333333335</v>
      </c>
      <c r="I195">
        <f>'Panigale V4s 21 Data'!$B$8*'Panigale V4s 21 Data'!$B$5*'Panigale V4s 21 Data'!$B$7*0.5*(Calculations!$H195*Calculations!$H195)</f>
        <v>1.4422143488204064</v>
      </c>
      <c r="J195" s="3">
        <f>$E195*'Panigale V4s 21 Data'!$B$3</f>
        <v>-44.999999999999972</v>
      </c>
      <c r="K195" s="27">
        <f>'Panigale V4s 21 Data'!$B$12</f>
        <v>52.974000000000004</v>
      </c>
      <c r="L195" s="3">
        <f t="shared" si="29"/>
        <v>9.4162143488204393</v>
      </c>
      <c r="M195">
        <f t="shared" ref="M195:M258" si="42">L195*H195</f>
        <v>33.741434749939906</v>
      </c>
      <c r="N195">
        <f t="shared" si="30"/>
        <v>9.3726207638721948E-6</v>
      </c>
      <c r="O195">
        <f t="shared" si="31"/>
        <v>33.741434749939906</v>
      </c>
      <c r="P195">
        <f t="shared" si="32"/>
        <v>9.3726207638721948E-6</v>
      </c>
      <c r="Q195">
        <f>SUM($P$3:P195)</f>
        <v>2.6848480822944949E-2</v>
      </c>
      <c r="R195">
        <f t="shared" si="33"/>
        <v>0</v>
      </c>
      <c r="S195">
        <f t="shared" si="34"/>
        <v>0</v>
      </c>
      <c r="T195">
        <f>SUM($S$3:S195)</f>
        <v>9.9471142670020871E-3</v>
      </c>
      <c r="V195">
        <f t="shared" si="35"/>
        <v>0</v>
      </c>
      <c r="W195">
        <f>IF(M195&lt;0,SUM($V$3:V195),0)</f>
        <v>0</v>
      </c>
      <c r="Y195">
        <f>O195</f>
        <v>33.741434749939906</v>
      </c>
      <c r="Z195">
        <f t="shared" si="36"/>
        <v>3.3741434749939903E-2</v>
      </c>
      <c r="AA195">
        <f t="shared" si="37"/>
        <v>9.3726207638721948E-6</v>
      </c>
      <c r="AB195">
        <f>SUM($AA$3:AA195)</f>
        <v>4.7407570007790851E-3</v>
      </c>
    </row>
    <row r="196" spans="1:28" x14ac:dyDescent="0.3">
      <c r="A196" s="4" t="s">
        <v>16</v>
      </c>
      <c r="B196" s="4">
        <v>193</v>
      </c>
      <c r="C196" s="4">
        <v>193</v>
      </c>
      <c r="D196" s="5">
        <v>12.5</v>
      </c>
      <c r="E196" s="3">
        <f t="shared" si="38"/>
        <v>-9.7222222222222363E-2</v>
      </c>
      <c r="F196" s="3">
        <f t="shared" si="39"/>
        <v>-0.35000000000000053</v>
      </c>
      <c r="H196" s="13">
        <f t="shared" ref="H196:H259" si="43">$D196/3.6</f>
        <v>3.4722222222222223</v>
      </c>
      <c r="I196">
        <f>'Panigale V4s 21 Data'!$B$8*'Panigale V4s 21 Data'!$B$5*'Panigale V4s 21 Data'!$B$7*0.5*(Calculations!$H196*Calculations!$H196)</f>
        <v>1.354161360514323</v>
      </c>
      <c r="J196" s="3">
        <f>$E196*'Panigale V4s 21 Data'!$B$3</f>
        <v>-26.250000000000039</v>
      </c>
      <c r="K196" s="27">
        <f>'Panigale V4s 21 Data'!$B$12</f>
        <v>52.974000000000004</v>
      </c>
      <c r="L196" s="3">
        <f t="shared" ref="L196:L259" si="44">I196+J196+K196</f>
        <v>28.078161360514287</v>
      </c>
      <c r="M196">
        <f t="shared" si="42"/>
        <v>97.493615835119058</v>
      </c>
      <c r="N196">
        <f t="shared" ref="N196:N259" si="45">M196/1000/3600</f>
        <v>2.7081559954199738E-5</v>
      </c>
      <c r="O196">
        <f t="shared" ref="O196:O259" si="46">IF(M196&gt;0,M196,0)</f>
        <v>97.493615835119058</v>
      </c>
      <c r="P196">
        <f t="shared" ref="P196:P259" si="47">IF(N196&gt;0,N196,0)</f>
        <v>2.7081559954199738E-5</v>
      </c>
      <c r="Q196">
        <f>SUM($P$3:P196)</f>
        <v>2.6875562382899149E-2</v>
      </c>
      <c r="R196">
        <f t="shared" ref="R196:R259" si="48">IF(M196&lt;0,M196*-1,0)</f>
        <v>0</v>
      </c>
      <c r="S196">
        <f t="shared" ref="S196:S259" si="49">IF(M196&lt;0,M196/1000/3600*-1,0)</f>
        <v>0</v>
      </c>
      <c r="T196">
        <f>SUM($S$3:S196)</f>
        <v>9.9471142670020871E-3</v>
      </c>
      <c r="V196">
        <f t="shared" ref="V196:V259" si="50">R196*0.91*0.95*0.91</f>
        <v>0</v>
      </c>
      <c r="W196">
        <f>IF(M196&lt;0,SUM($V$3:V196),0)</f>
        <v>0</v>
      </c>
      <c r="Y196">
        <f t="shared" ref="Y196:Y205" si="51">O196</f>
        <v>97.493615835119058</v>
      </c>
      <c r="Z196">
        <f t="shared" ref="Z196:Z259" si="52">Y196/1000</f>
        <v>9.7493615835119063E-2</v>
      </c>
      <c r="AA196">
        <f t="shared" ref="AA196:AA259" si="53">Z196/3600</f>
        <v>2.7081559954199738E-5</v>
      </c>
      <c r="AB196">
        <f>SUM($AA$3:AA196)</f>
        <v>4.7678385607332844E-3</v>
      </c>
    </row>
    <row r="197" spans="1:28" x14ac:dyDescent="0.3">
      <c r="A197" s="4" t="s">
        <v>16</v>
      </c>
      <c r="B197" s="4">
        <v>194</v>
      </c>
      <c r="C197" s="4">
        <v>194</v>
      </c>
      <c r="D197" s="5">
        <v>12.2</v>
      </c>
      <c r="E197" s="3">
        <f t="shared" ref="E197:E260" si="54">($D198-$D196)/2/3.6</f>
        <v>-6.9444444444444448E-2</v>
      </c>
      <c r="F197" s="3">
        <f t="shared" ref="F197:F260" si="55">($D198-$D196)/2</f>
        <v>-0.25</v>
      </c>
      <c r="H197" s="13">
        <f t="shared" si="43"/>
        <v>3.3888888888888884</v>
      </c>
      <c r="I197">
        <f>'Panigale V4s 21 Data'!$B$8*'Panigale V4s 21 Data'!$B$5*'Panigale V4s 21 Data'!$B$7*0.5*(Calculations!$H197*Calculations!$H197)</f>
        <v>1.2899416121532914</v>
      </c>
      <c r="J197" s="3">
        <f>$E197*'Panigale V4s 21 Data'!$B$3</f>
        <v>-18.75</v>
      </c>
      <c r="K197" s="27">
        <f>'Panigale V4s 21 Data'!$B$12</f>
        <v>52.974000000000004</v>
      </c>
      <c r="L197" s="3">
        <f t="shared" si="44"/>
        <v>35.513941612153296</v>
      </c>
      <c r="M197">
        <f t="shared" si="42"/>
        <v>120.35280213007505</v>
      </c>
      <c r="N197">
        <f t="shared" si="45"/>
        <v>3.3431333925020846E-5</v>
      </c>
      <c r="O197">
        <f t="shared" si="46"/>
        <v>120.35280213007505</v>
      </c>
      <c r="P197">
        <f t="shared" si="47"/>
        <v>3.3431333925020846E-5</v>
      </c>
      <c r="Q197">
        <f>SUM($P$3:P197)</f>
        <v>2.6908993716824169E-2</v>
      </c>
      <c r="R197">
        <f t="shared" si="48"/>
        <v>0</v>
      </c>
      <c r="S197">
        <f t="shared" si="49"/>
        <v>0</v>
      </c>
      <c r="T197">
        <f>SUM($S$3:S197)</f>
        <v>9.9471142670020871E-3</v>
      </c>
      <c r="V197">
        <f t="shared" si="50"/>
        <v>0</v>
      </c>
      <c r="W197">
        <f>IF(M197&lt;0,SUM($V$3:V197),0)</f>
        <v>0</v>
      </c>
      <c r="Y197">
        <f t="shared" si="51"/>
        <v>120.35280213007505</v>
      </c>
      <c r="Z197">
        <f t="shared" si="52"/>
        <v>0.12035280213007504</v>
      </c>
      <c r="AA197">
        <f t="shared" si="53"/>
        <v>3.3431333925020846E-5</v>
      </c>
      <c r="AB197">
        <f>SUM($AA$3:AA197)</f>
        <v>4.8012698946583053E-3</v>
      </c>
    </row>
    <row r="198" spans="1:28" x14ac:dyDescent="0.3">
      <c r="A198" s="4" t="s">
        <v>16</v>
      </c>
      <c r="B198" s="4">
        <v>195</v>
      </c>
      <c r="C198" s="4">
        <v>195</v>
      </c>
      <c r="D198" s="5">
        <v>12</v>
      </c>
      <c r="E198" s="3">
        <f t="shared" si="54"/>
        <v>-2.7777777777777679E-2</v>
      </c>
      <c r="F198" s="3">
        <f t="shared" si="55"/>
        <v>-9.9999999999999645E-2</v>
      </c>
      <c r="H198" s="13">
        <f t="shared" si="43"/>
        <v>3.333333333333333</v>
      </c>
      <c r="I198">
        <f>'Panigale V4s 21 Data'!$B$8*'Panigale V4s 21 Data'!$B$5*'Panigale V4s 21 Data'!$B$7*0.5*(Calculations!$H198*Calculations!$H198)</f>
        <v>1.24799510985</v>
      </c>
      <c r="J198" s="3">
        <f>$E198*'Panigale V4s 21 Data'!$B$3</f>
        <v>-7.4999999999999734</v>
      </c>
      <c r="K198" s="27">
        <f>'Panigale V4s 21 Data'!$B$12</f>
        <v>52.974000000000004</v>
      </c>
      <c r="L198" s="3">
        <f t="shared" si="44"/>
        <v>46.721995109850027</v>
      </c>
      <c r="M198">
        <f t="shared" si="42"/>
        <v>155.73998369950007</v>
      </c>
      <c r="N198">
        <f t="shared" si="45"/>
        <v>4.3261106583194464E-5</v>
      </c>
      <c r="O198">
        <f t="shared" si="46"/>
        <v>155.73998369950007</v>
      </c>
      <c r="P198">
        <f t="shared" si="47"/>
        <v>4.3261106583194464E-5</v>
      </c>
      <c r="Q198">
        <f>SUM($P$3:P198)</f>
        <v>2.6952254823407362E-2</v>
      </c>
      <c r="R198">
        <f t="shared" si="48"/>
        <v>0</v>
      </c>
      <c r="S198">
        <f t="shared" si="49"/>
        <v>0</v>
      </c>
      <c r="T198">
        <f>SUM($S$3:S198)</f>
        <v>9.9471142670020871E-3</v>
      </c>
      <c r="V198">
        <f t="shared" si="50"/>
        <v>0</v>
      </c>
      <c r="W198">
        <f>IF(M198&lt;0,SUM($V$3:V198),0)</f>
        <v>0</v>
      </c>
      <c r="Y198">
        <f t="shared" si="51"/>
        <v>155.73998369950007</v>
      </c>
      <c r="Z198">
        <f t="shared" si="52"/>
        <v>0.15573998369950007</v>
      </c>
      <c r="AA198">
        <f t="shared" si="53"/>
        <v>4.3261106583194464E-5</v>
      </c>
      <c r="AB198">
        <f>SUM($AA$3:AA198)</f>
        <v>4.8445310012415E-3</v>
      </c>
    </row>
    <row r="199" spans="1:28" x14ac:dyDescent="0.3">
      <c r="A199" s="4" t="s">
        <v>16</v>
      </c>
      <c r="B199" s="4">
        <v>196</v>
      </c>
      <c r="C199" s="4">
        <v>196</v>
      </c>
      <c r="D199" s="5">
        <v>12</v>
      </c>
      <c r="E199" s="3">
        <f t="shared" si="54"/>
        <v>0</v>
      </c>
      <c r="F199" s="3">
        <f t="shared" si="55"/>
        <v>0</v>
      </c>
      <c r="H199" s="13">
        <f t="shared" si="43"/>
        <v>3.333333333333333</v>
      </c>
      <c r="I199">
        <f>'Panigale V4s 21 Data'!$B$8*'Panigale V4s 21 Data'!$B$5*'Panigale V4s 21 Data'!$B$7*0.5*(Calculations!$H199*Calculations!$H199)</f>
        <v>1.24799510985</v>
      </c>
      <c r="J199" s="3">
        <f>$E199*'Panigale V4s 21 Data'!$B$3</f>
        <v>0</v>
      </c>
      <c r="K199" s="27">
        <f>'Panigale V4s 21 Data'!$B$12</f>
        <v>52.974000000000004</v>
      </c>
      <c r="L199" s="3">
        <f t="shared" si="44"/>
        <v>54.221995109850006</v>
      </c>
      <c r="M199">
        <f t="shared" si="42"/>
        <v>180.73998369950002</v>
      </c>
      <c r="N199">
        <f t="shared" si="45"/>
        <v>5.0205551027638894E-5</v>
      </c>
      <c r="O199">
        <f t="shared" si="46"/>
        <v>180.73998369950002</v>
      </c>
      <c r="P199">
        <f t="shared" si="47"/>
        <v>5.0205551027638894E-5</v>
      </c>
      <c r="Q199">
        <f>SUM($P$3:P199)</f>
        <v>2.7002460374434999E-2</v>
      </c>
      <c r="R199">
        <f t="shared" si="48"/>
        <v>0</v>
      </c>
      <c r="S199">
        <f t="shared" si="49"/>
        <v>0</v>
      </c>
      <c r="T199">
        <f>SUM($S$3:S199)</f>
        <v>9.9471142670020871E-3</v>
      </c>
      <c r="V199">
        <f t="shared" si="50"/>
        <v>0</v>
      </c>
      <c r="W199">
        <f>IF(M199&lt;0,SUM($V$3:V199),0)</f>
        <v>0</v>
      </c>
      <c r="Y199">
        <f t="shared" si="51"/>
        <v>180.73998369950002</v>
      </c>
      <c r="Z199">
        <f t="shared" si="52"/>
        <v>0.18073998369950001</v>
      </c>
      <c r="AA199">
        <f t="shared" si="53"/>
        <v>5.0205551027638894E-5</v>
      </c>
      <c r="AB199">
        <f>SUM($AA$3:AA199)</f>
        <v>4.8947365522691386E-3</v>
      </c>
    </row>
    <row r="200" spans="1:28" x14ac:dyDescent="0.3">
      <c r="A200" s="4" t="s">
        <v>16</v>
      </c>
      <c r="B200" s="4">
        <v>197</v>
      </c>
      <c r="C200" s="4">
        <v>197</v>
      </c>
      <c r="D200" s="5">
        <v>12</v>
      </c>
      <c r="E200" s="3">
        <f t="shared" si="54"/>
        <v>0</v>
      </c>
      <c r="F200" s="3">
        <f t="shared" si="55"/>
        <v>0</v>
      </c>
      <c r="H200" s="13">
        <f t="shared" si="43"/>
        <v>3.333333333333333</v>
      </c>
      <c r="I200">
        <f>'Panigale V4s 21 Data'!$B$8*'Panigale V4s 21 Data'!$B$5*'Panigale V4s 21 Data'!$B$7*0.5*(Calculations!$H200*Calculations!$H200)</f>
        <v>1.24799510985</v>
      </c>
      <c r="J200" s="3">
        <f>$E200*'Panigale V4s 21 Data'!$B$3</f>
        <v>0</v>
      </c>
      <c r="K200" s="27">
        <f>'Panigale V4s 21 Data'!$B$12</f>
        <v>52.974000000000004</v>
      </c>
      <c r="L200" s="3">
        <f t="shared" si="44"/>
        <v>54.221995109850006</v>
      </c>
      <c r="M200">
        <f t="shared" si="42"/>
        <v>180.73998369950002</v>
      </c>
      <c r="N200">
        <f t="shared" si="45"/>
        <v>5.0205551027638894E-5</v>
      </c>
      <c r="O200">
        <f t="shared" si="46"/>
        <v>180.73998369950002</v>
      </c>
      <c r="P200">
        <f t="shared" si="47"/>
        <v>5.0205551027638894E-5</v>
      </c>
      <c r="Q200">
        <f>SUM($P$3:P200)</f>
        <v>2.7052665925462637E-2</v>
      </c>
      <c r="R200">
        <f t="shared" si="48"/>
        <v>0</v>
      </c>
      <c r="S200">
        <f t="shared" si="49"/>
        <v>0</v>
      </c>
      <c r="T200">
        <f>SUM($S$3:S200)</f>
        <v>9.9471142670020871E-3</v>
      </c>
      <c r="V200">
        <f t="shared" si="50"/>
        <v>0</v>
      </c>
      <c r="W200">
        <f>IF(M200&lt;0,SUM($V$3:V200),0)</f>
        <v>0</v>
      </c>
      <c r="Y200">
        <f t="shared" si="51"/>
        <v>180.73998369950002</v>
      </c>
      <c r="Z200">
        <f t="shared" si="52"/>
        <v>0.18073998369950001</v>
      </c>
      <c r="AA200">
        <f t="shared" si="53"/>
        <v>5.0205551027638894E-5</v>
      </c>
      <c r="AB200">
        <f>SUM($AA$3:AA200)</f>
        <v>4.9449421032967773E-3</v>
      </c>
    </row>
    <row r="201" spans="1:28" x14ac:dyDescent="0.3">
      <c r="A201" s="4" t="s">
        <v>16</v>
      </c>
      <c r="B201" s="4">
        <v>198</v>
      </c>
      <c r="C201" s="4">
        <v>198</v>
      </c>
      <c r="D201" s="5">
        <v>12</v>
      </c>
      <c r="E201" s="3">
        <f t="shared" si="54"/>
        <v>6.9444444444444448E-2</v>
      </c>
      <c r="F201" s="3">
        <f t="shared" si="55"/>
        <v>0.25</v>
      </c>
      <c r="H201" s="13">
        <f t="shared" si="43"/>
        <v>3.333333333333333</v>
      </c>
      <c r="I201">
        <f>'Panigale V4s 21 Data'!$B$8*'Panigale V4s 21 Data'!$B$5*'Panigale V4s 21 Data'!$B$7*0.5*(Calculations!$H201*Calculations!$H201)</f>
        <v>1.24799510985</v>
      </c>
      <c r="J201" s="3">
        <f>$E201*'Panigale V4s 21 Data'!$B$3</f>
        <v>18.75</v>
      </c>
      <c r="K201" s="27">
        <f>'Panigale V4s 21 Data'!$B$12</f>
        <v>52.974000000000004</v>
      </c>
      <c r="L201" s="3">
        <f t="shared" si="44"/>
        <v>72.971995109849999</v>
      </c>
      <c r="M201">
        <f t="shared" si="42"/>
        <v>243.23998369949999</v>
      </c>
      <c r="N201">
        <f t="shared" si="45"/>
        <v>6.7566662138749995E-5</v>
      </c>
      <c r="O201">
        <f t="shared" si="46"/>
        <v>243.23998369949999</v>
      </c>
      <c r="P201">
        <f t="shared" si="47"/>
        <v>6.7566662138749995E-5</v>
      </c>
      <c r="Q201">
        <f>SUM($P$3:P201)</f>
        <v>2.7120232587601389E-2</v>
      </c>
      <c r="R201">
        <f t="shared" si="48"/>
        <v>0</v>
      </c>
      <c r="S201">
        <f t="shared" si="49"/>
        <v>0</v>
      </c>
      <c r="T201">
        <f>SUM($S$3:S201)</f>
        <v>9.9471142670020871E-3</v>
      </c>
      <c r="V201">
        <f t="shared" si="50"/>
        <v>0</v>
      </c>
      <c r="W201">
        <f>IF(M201&lt;0,SUM($V$3:V201),0)</f>
        <v>0</v>
      </c>
      <c r="Y201">
        <f t="shared" si="51"/>
        <v>243.23998369949999</v>
      </c>
      <c r="Z201">
        <f t="shared" si="52"/>
        <v>0.24323998369949998</v>
      </c>
      <c r="AA201">
        <f t="shared" si="53"/>
        <v>6.7566662138749995E-5</v>
      </c>
      <c r="AB201">
        <f>SUM($AA$3:AA201)</f>
        <v>5.0125087654355272E-3</v>
      </c>
    </row>
    <row r="202" spans="1:28" x14ac:dyDescent="0.3">
      <c r="A202" s="4" t="s">
        <v>16</v>
      </c>
      <c r="B202" s="4">
        <v>199</v>
      </c>
      <c r="C202" s="4">
        <v>199</v>
      </c>
      <c r="D202" s="5">
        <v>12.5</v>
      </c>
      <c r="E202" s="3">
        <f t="shared" si="54"/>
        <v>0.1388888888888889</v>
      </c>
      <c r="F202" s="3">
        <f t="shared" si="55"/>
        <v>0.5</v>
      </c>
      <c r="H202" s="13">
        <f t="shared" si="43"/>
        <v>3.4722222222222223</v>
      </c>
      <c r="I202">
        <f>'Panigale V4s 21 Data'!$B$8*'Panigale V4s 21 Data'!$B$5*'Panigale V4s 21 Data'!$B$7*0.5*(Calculations!$H202*Calculations!$H202)</f>
        <v>1.354161360514323</v>
      </c>
      <c r="J202" s="3">
        <f>$E202*'Panigale V4s 21 Data'!$B$3</f>
        <v>37.5</v>
      </c>
      <c r="K202" s="27">
        <f>'Panigale V4s 21 Data'!$B$12</f>
        <v>52.974000000000004</v>
      </c>
      <c r="L202" s="3">
        <f t="shared" si="44"/>
        <v>91.828161360514329</v>
      </c>
      <c r="M202">
        <f t="shared" si="42"/>
        <v>318.8477825017859</v>
      </c>
      <c r="N202">
        <f t="shared" si="45"/>
        <v>8.8568828472718308E-5</v>
      </c>
      <c r="O202">
        <f t="shared" si="46"/>
        <v>318.8477825017859</v>
      </c>
      <c r="P202">
        <f t="shared" si="47"/>
        <v>8.8568828472718308E-5</v>
      </c>
      <c r="Q202">
        <f>SUM($P$3:P202)</f>
        <v>2.7208801416074107E-2</v>
      </c>
      <c r="R202">
        <f t="shared" si="48"/>
        <v>0</v>
      </c>
      <c r="S202">
        <f t="shared" si="49"/>
        <v>0</v>
      </c>
      <c r="T202">
        <f>SUM($S$3:S202)</f>
        <v>9.9471142670020871E-3</v>
      </c>
      <c r="V202">
        <f t="shared" si="50"/>
        <v>0</v>
      </c>
      <c r="W202">
        <f>IF(M202&lt;0,SUM($V$3:V202),0)</f>
        <v>0</v>
      </c>
      <c r="Y202">
        <f t="shared" si="51"/>
        <v>318.8477825017859</v>
      </c>
      <c r="Z202">
        <f t="shared" si="52"/>
        <v>0.31884778250178591</v>
      </c>
      <c r="AA202">
        <f t="shared" si="53"/>
        <v>8.8568828472718308E-5</v>
      </c>
      <c r="AB202">
        <f>SUM($AA$3:AA202)</f>
        <v>5.1010775939082454E-3</v>
      </c>
    </row>
    <row r="203" spans="1:28" x14ac:dyDescent="0.3">
      <c r="A203" s="4" t="s">
        <v>16</v>
      </c>
      <c r="B203" s="4">
        <v>200</v>
      </c>
      <c r="C203" s="4">
        <v>200</v>
      </c>
      <c r="D203" s="5">
        <v>13</v>
      </c>
      <c r="E203" s="3">
        <f t="shared" si="54"/>
        <v>0.20833333333333331</v>
      </c>
      <c r="F203" s="3">
        <f t="shared" si="55"/>
        <v>0.75</v>
      </c>
      <c r="H203" s="13">
        <f t="shared" si="43"/>
        <v>3.6111111111111112</v>
      </c>
      <c r="I203">
        <f>'Panigale V4s 21 Data'!$B$8*'Panigale V4s 21 Data'!$B$5*'Panigale V4s 21 Data'!$B$7*0.5*(Calculations!$H203*Calculations!$H203)</f>
        <v>1.4646609275322917</v>
      </c>
      <c r="J203" s="3">
        <f>$E203*'Panigale V4s 21 Data'!$B$3</f>
        <v>56.249999999999993</v>
      </c>
      <c r="K203" s="27">
        <f>'Panigale V4s 21 Data'!$B$12</f>
        <v>52.974000000000004</v>
      </c>
      <c r="L203" s="3">
        <f t="shared" si="44"/>
        <v>110.68866092753228</v>
      </c>
      <c r="M203">
        <f t="shared" si="42"/>
        <v>399.70905334942216</v>
      </c>
      <c r="N203">
        <f t="shared" si="45"/>
        <v>1.110302925970617E-4</v>
      </c>
      <c r="O203">
        <f t="shared" si="46"/>
        <v>399.70905334942216</v>
      </c>
      <c r="P203">
        <f t="shared" si="47"/>
        <v>1.110302925970617E-4</v>
      </c>
      <c r="Q203">
        <f>SUM($P$3:P203)</f>
        <v>2.731983170867117E-2</v>
      </c>
      <c r="R203">
        <f t="shared" si="48"/>
        <v>0</v>
      </c>
      <c r="S203">
        <f t="shared" si="49"/>
        <v>0</v>
      </c>
      <c r="T203">
        <f>SUM($S$3:S203)</f>
        <v>9.9471142670020871E-3</v>
      </c>
      <c r="V203">
        <f t="shared" si="50"/>
        <v>0</v>
      </c>
      <c r="W203">
        <f>IF(M203&lt;0,SUM($V$3:V203),0)</f>
        <v>0</v>
      </c>
      <c r="Y203">
        <f t="shared" si="51"/>
        <v>399.70905334942216</v>
      </c>
      <c r="Z203">
        <f t="shared" si="52"/>
        <v>0.39970905334942214</v>
      </c>
      <c r="AA203">
        <f t="shared" si="53"/>
        <v>1.110302925970617E-4</v>
      </c>
      <c r="AB203">
        <f>SUM($AA$3:AA203)</f>
        <v>5.2121078865053072E-3</v>
      </c>
    </row>
    <row r="204" spans="1:28" x14ac:dyDescent="0.3">
      <c r="A204" s="4" t="s">
        <v>16</v>
      </c>
      <c r="B204" s="4">
        <v>201</v>
      </c>
      <c r="C204" s="4">
        <v>201</v>
      </c>
      <c r="D204" s="5">
        <v>14</v>
      </c>
      <c r="E204" s="3">
        <f t="shared" si="54"/>
        <v>0.27777777777777779</v>
      </c>
      <c r="F204" s="3">
        <f t="shared" si="55"/>
        <v>1</v>
      </c>
      <c r="H204" s="13">
        <f t="shared" si="43"/>
        <v>3.8888888888888888</v>
      </c>
      <c r="I204">
        <f>'Panigale V4s 21 Data'!$B$8*'Panigale V4s 21 Data'!$B$5*'Panigale V4s 21 Data'!$B$7*0.5*(Calculations!$H204*Calculations!$H204)</f>
        <v>1.6986600106291667</v>
      </c>
      <c r="J204" s="3">
        <f>$E204*'Panigale V4s 21 Data'!$B$3</f>
        <v>75</v>
      </c>
      <c r="K204" s="27">
        <f>'Panigale V4s 21 Data'!$B$12</f>
        <v>52.974000000000004</v>
      </c>
      <c r="L204" s="3">
        <f t="shared" si="44"/>
        <v>129.67266001062916</v>
      </c>
      <c r="M204">
        <f t="shared" si="42"/>
        <v>504.28256670800226</v>
      </c>
      <c r="N204">
        <f t="shared" si="45"/>
        <v>1.4007849075222287E-4</v>
      </c>
      <c r="O204">
        <f t="shared" si="46"/>
        <v>504.28256670800226</v>
      </c>
      <c r="P204">
        <f t="shared" si="47"/>
        <v>1.4007849075222287E-4</v>
      </c>
      <c r="Q204">
        <f>SUM($P$3:P204)</f>
        <v>2.7459910199423392E-2</v>
      </c>
      <c r="R204">
        <f t="shared" si="48"/>
        <v>0</v>
      </c>
      <c r="S204">
        <f t="shared" si="49"/>
        <v>0</v>
      </c>
      <c r="T204">
        <f>SUM($S$3:S204)</f>
        <v>9.9471142670020871E-3</v>
      </c>
      <c r="V204">
        <f t="shared" si="50"/>
        <v>0</v>
      </c>
      <c r="W204">
        <f>IF(M204&lt;0,SUM($V$3:V204),0)</f>
        <v>0</v>
      </c>
      <c r="Y204">
        <f t="shared" si="51"/>
        <v>504.28256670800226</v>
      </c>
      <c r="Z204">
        <f t="shared" si="52"/>
        <v>0.50428256670800231</v>
      </c>
      <c r="AA204">
        <f t="shared" si="53"/>
        <v>1.4007849075222287E-4</v>
      </c>
      <c r="AB204">
        <f>SUM($AA$3:AA204)</f>
        <v>5.35218637725753E-3</v>
      </c>
    </row>
    <row r="205" spans="1:28" x14ac:dyDescent="0.3">
      <c r="A205" s="4" t="s">
        <v>16</v>
      </c>
      <c r="B205" s="4">
        <v>202</v>
      </c>
      <c r="C205" s="4">
        <v>202</v>
      </c>
      <c r="D205" s="5">
        <v>15</v>
      </c>
      <c r="E205" s="3">
        <f t="shared" si="54"/>
        <v>0.34722222222222221</v>
      </c>
      <c r="F205" s="3">
        <f t="shared" si="55"/>
        <v>1.25</v>
      </c>
      <c r="H205" s="13">
        <f t="shared" si="43"/>
        <v>4.166666666666667</v>
      </c>
      <c r="I205">
        <f>'Panigale V4s 21 Data'!$B$8*'Panigale V4s 21 Data'!$B$5*'Panigale V4s 21 Data'!$B$7*0.5*(Calculations!$H205*Calculations!$H205)</f>
        <v>1.9499923591406256</v>
      </c>
      <c r="J205" s="3">
        <f>$E205*'Panigale V4s 21 Data'!$B$3</f>
        <v>93.75</v>
      </c>
      <c r="K205" s="27">
        <f>'Panigale V4s 21 Data'!$B$12</f>
        <v>52.974000000000004</v>
      </c>
      <c r="L205" s="3">
        <f t="shared" si="44"/>
        <v>148.67399235914064</v>
      </c>
      <c r="M205">
        <f t="shared" si="42"/>
        <v>619.47496816308603</v>
      </c>
      <c r="N205">
        <f t="shared" si="45"/>
        <v>1.7207638004530166E-4</v>
      </c>
      <c r="O205">
        <f t="shared" si="46"/>
        <v>619.47496816308603</v>
      </c>
      <c r="P205">
        <f t="shared" si="47"/>
        <v>1.7207638004530166E-4</v>
      </c>
      <c r="Q205">
        <f>SUM($P$3:P205)</f>
        <v>2.7631986579468693E-2</v>
      </c>
      <c r="R205">
        <f t="shared" si="48"/>
        <v>0</v>
      </c>
      <c r="S205">
        <f t="shared" si="49"/>
        <v>0</v>
      </c>
      <c r="T205">
        <f>SUM($S$3:S205)</f>
        <v>9.9471142670020871E-3</v>
      </c>
      <c r="V205">
        <f t="shared" si="50"/>
        <v>0</v>
      </c>
      <c r="W205">
        <f>IF(M205&lt;0,SUM($V$3:V205),0)</f>
        <v>0</v>
      </c>
      <c r="Y205">
        <f t="shared" si="51"/>
        <v>619.47496816308603</v>
      </c>
      <c r="Z205">
        <f t="shared" si="52"/>
        <v>0.619474968163086</v>
      </c>
      <c r="AA205">
        <f t="shared" si="53"/>
        <v>1.7207638004530166E-4</v>
      </c>
      <c r="AB205">
        <f>SUM($AA$3:AA205)</f>
        <v>5.5242627573028318E-3</v>
      </c>
    </row>
    <row r="206" spans="1:28" x14ac:dyDescent="0.3">
      <c r="A206" s="4" t="s">
        <v>16</v>
      </c>
      <c r="B206" s="4">
        <v>203</v>
      </c>
      <c r="C206" s="4">
        <v>203</v>
      </c>
      <c r="D206" s="5">
        <v>16.5</v>
      </c>
      <c r="E206" s="3">
        <f t="shared" si="54"/>
        <v>0.55555555555555558</v>
      </c>
      <c r="F206" s="3">
        <f t="shared" si="55"/>
        <v>2</v>
      </c>
      <c r="H206" s="13">
        <f t="shared" si="43"/>
        <v>4.583333333333333</v>
      </c>
      <c r="I206">
        <f>'Panigale V4s 21 Data'!$B$8*'Panigale V4s 21 Data'!$B$5*'Panigale V4s 21 Data'!$B$7*0.5*(Calculations!$H206*Calculations!$H206)</f>
        <v>2.3594907545601562</v>
      </c>
      <c r="J206" s="3">
        <f>$E206*'Panigale V4s 21 Data'!$B$3</f>
        <v>150</v>
      </c>
      <c r="K206" s="27">
        <f>'Panigale V4s 21 Data'!$B$12</f>
        <v>52.974000000000004</v>
      </c>
      <c r="L206" s="3">
        <f t="shared" si="44"/>
        <v>205.33349075456016</v>
      </c>
      <c r="M206">
        <f t="shared" si="42"/>
        <v>941.11183262506734</v>
      </c>
      <c r="N206">
        <f t="shared" si="45"/>
        <v>2.6141995350696315E-4</v>
      </c>
      <c r="O206">
        <f t="shared" si="46"/>
        <v>941.11183262506734</v>
      </c>
      <c r="P206">
        <f t="shared" si="47"/>
        <v>2.6141995350696315E-4</v>
      </c>
      <c r="Q206">
        <f>SUM($P$3:P206)</f>
        <v>2.7893406532975656E-2</v>
      </c>
      <c r="R206">
        <f t="shared" si="48"/>
        <v>0</v>
      </c>
      <c r="S206">
        <f t="shared" si="49"/>
        <v>0</v>
      </c>
      <c r="T206">
        <f>SUM($S$3:S206)</f>
        <v>9.9471142670020871E-3</v>
      </c>
      <c r="V206">
        <f t="shared" si="50"/>
        <v>0</v>
      </c>
      <c r="W206">
        <f>IF(M206&lt;0,SUM($V$3:V206),0)</f>
        <v>0</v>
      </c>
      <c r="Y206">
        <f>W194-SUM(Y195:Y205)</f>
        <v>238.94166764606416</v>
      </c>
      <c r="Z206">
        <f t="shared" si="52"/>
        <v>0.23894166764606417</v>
      </c>
      <c r="AA206">
        <f t="shared" si="53"/>
        <v>6.6372685457240048E-5</v>
      </c>
      <c r="AB206">
        <f>SUM($AA$3:AA206)</f>
        <v>5.5906354427600717E-3</v>
      </c>
    </row>
    <row r="207" spans="1:28" x14ac:dyDescent="0.3">
      <c r="A207" s="4" t="s">
        <v>16</v>
      </c>
      <c r="B207" s="4">
        <v>204</v>
      </c>
      <c r="C207" s="4">
        <v>204</v>
      </c>
      <c r="D207" s="5">
        <v>19</v>
      </c>
      <c r="E207" s="3">
        <f t="shared" si="54"/>
        <v>0.65277777777777768</v>
      </c>
      <c r="F207" s="3">
        <f t="shared" si="55"/>
        <v>2.3499999999999996</v>
      </c>
      <c r="H207" s="13">
        <f t="shared" si="43"/>
        <v>5.2777777777777777</v>
      </c>
      <c r="I207">
        <f>'Panigale V4s 21 Data'!$B$8*'Panigale V4s 21 Data'!$B$5*'Panigale V4s 21 Data'!$B$7*0.5*(Calculations!$H207*Calculations!$H207)</f>
        <v>3.1286544073322919</v>
      </c>
      <c r="J207" s="3">
        <f>$E207*'Panigale V4s 21 Data'!$B$3</f>
        <v>176.24999999999997</v>
      </c>
      <c r="K207" s="27">
        <f>'Panigale V4s 21 Data'!$B$12</f>
        <v>52.974000000000004</v>
      </c>
      <c r="L207" s="3">
        <f t="shared" si="44"/>
        <v>232.3526544073323</v>
      </c>
      <c r="M207">
        <f t="shared" si="42"/>
        <v>1226.3056760386983</v>
      </c>
      <c r="N207">
        <f t="shared" si="45"/>
        <v>3.4064046556630509E-4</v>
      </c>
      <c r="O207">
        <f t="shared" si="46"/>
        <v>1226.3056760386983</v>
      </c>
      <c r="P207">
        <f t="shared" si="47"/>
        <v>3.4064046556630509E-4</v>
      </c>
      <c r="Q207">
        <f>SUM($P$3:P207)</f>
        <v>2.823404699854196E-2</v>
      </c>
      <c r="R207">
        <f t="shared" si="48"/>
        <v>0</v>
      </c>
      <c r="S207">
        <f t="shared" si="49"/>
        <v>0</v>
      </c>
      <c r="T207">
        <f>SUM($S$3:S207)</f>
        <v>9.9471142670020871E-3</v>
      </c>
      <c r="V207">
        <f t="shared" si="50"/>
        <v>0</v>
      </c>
      <c r="W207">
        <f>IF(M207&lt;0,SUM($V$3:V207),0)</f>
        <v>0</v>
      </c>
      <c r="Y207">
        <v>0</v>
      </c>
      <c r="Z207">
        <f t="shared" si="52"/>
        <v>0</v>
      </c>
      <c r="AA207">
        <f t="shared" si="53"/>
        <v>0</v>
      </c>
      <c r="AB207">
        <f>SUM($AA$3:AA207)</f>
        <v>5.5906354427600717E-3</v>
      </c>
    </row>
    <row r="208" spans="1:28" x14ac:dyDescent="0.3">
      <c r="A208" s="4" t="s">
        <v>16</v>
      </c>
      <c r="B208" s="4">
        <v>205</v>
      </c>
      <c r="C208" s="4">
        <v>205</v>
      </c>
      <c r="D208" s="5">
        <v>21.2</v>
      </c>
      <c r="E208" s="3">
        <f t="shared" si="54"/>
        <v>0.66666666666666674</v>
      </c>
      <c r="F208" s="3">
        <f t="shared" si="55"/>
        <v>2.4000000000000004</v>
      </c>
      <c r="H208" s="13">
        <f t="shared" si="43"/>
        <v>5.8888888888888884</v>
      </c>
      <c r="I208">
        <f>'Panigale V4s 21 Data'!$B$8*'Panigale V4s 21 Data'!$B$5*'Panigale V4s 21 Data'!$B$7*0.5*(Calculations!$H208*Calculations!$H208)</f>
        <v>3.8951314039651663</v>
      </c>
      <c r="J208" s="3">
        <f>$E208*'Panigale V4s 21 Data'!$B$3</f>
        <v>180.00000000000003</v>
      </c>
      <c r="K208" s="27">
        <f>'Panigale V4s 21 Data'!$B$12</f>
        <v>52.974000000000004</v>
      </c>
      <c r="L208" s="3">
        <f t="shared" si="44"/>
        <v>236.86913140396518</v>
      </c>
      <c r="M208">
        <f t="shared" si="42"/>
        <v>1394.8959960455727</v>
      </c>
      <c r="N208">
        <f t="shared" si="45"/>
        <v>3.874711100126591E-4</v>
      </c>
      <c r="O208">
        <f t="shared" si="46"/>
        <v>1394.8959960455727</v>
      </c>
      <c r="P208">
        <f t="shared" si="47"/>
        <v>3.874711100126591E-4</v>
      </c>
      <c r="Q208">
        <f>SUM($P$3:P208)</f>
        <v>2.8621518108554619E-2</v>
      </c>
      <c r="R208">
        <f t="shared" si="48"/>
        <v>0</v>
      </c>
      <c r="S208">
        <f t="shared" si="49"/>
        <v>0</v>
      </c>
      <c r="T208">
        <f>SUM($S$3:S208)</f>
        <v>9.9471142670020871E-3</v>
      </c>
      <c r="V208">
        <f t="shared" si="50"/>
        <v>0</v>
      </c>
      <c r="W208">
        <f>IF(M208&lt;0,SUM($V$3:V208),0)</f>
        <v>0</v>
      </c>
      <c r="Y208">
        <v>0</v>
      </c>
      <c r="Z208">
        <f t="shared" si="52"/>
        <v>0</v>
      </c>
      <c r="AA208">
        <f t="shared" si="53"/>
        <v>0</v>
      </c>
      <c r="AB208">
        <f>SUM($AA$3:AA208)</f>
        <v>5.5906354427600717E-3</v>
      </c>
    </row>
    <row r="209" spans="1:28" x14ac:dyDescent="0.3">
      <c r="A209" s="4" t="s">
        <v>16</v>
      </c>
      <c r="B209" s="4">
        <v>206</v>
      </c>
      <c r="C209" s="4">
        <v>206</v>
      </c>
      <c r="D209" s="5">
        <v>23.8</v>
      </c>
      <c r="E209" s="3">
        <f t="shared" si="54"/>
        <v>0.79166666666666652</v>
      </c>
      <c r="F209" s="3">
        <f t="shared" si="55"/>
        <v>2.8499999999999996</v>
      </c>
      <c r="H209" s="13">
        <f t="shared" si="43"/>
        <v>6.6111111111111107</v>
      </c>
      <c r="I209">
        <f>'Panigale V4s 21 Data'!$B$8*'Panigale V4s 21 Data'!$B$5*'Panigale V4s 21 Data'!$B$7*0.5*(Calculations!$H209*Calculations!$H209)</f>
        <v>4.9091274307182919</v>
      </c>
      <c r="J209" s="3">
        <f>$E209*'Panigale V4s 21 Data'!$B$3</f>
        <v>213.74999999999997</v>
      </c>
      <c r="K209" s="27">
        <f>'Panigale V4s 21 Data'!$B$12</f>
        <v>52.974000000000004</v>
      </c>
      <c r="L209" s="3">
        <f t="shared" si="44"/>
        <v>271.63312743071828</v>
      </c>
      <c r="M209">
        <f t="shared" si="42"/>
        <v>1795.7967869030817</v>
      </c>
      <c r="N209">
        <f t="shared" si="45"/>
        <v>4.9883244080641161E-4</v>
      </c>
      <c r="O209">
        <f t="shared" si="46"/>
        <v>1795.7967869030817</v>
      </c>
      <c r="P209">
        <f t="shared" si="47"/>
        <v>4.9883244080641161E-4</v>
      </c>
      <c r="Q209">
        <f>SUM($P$3:P209)</f>
        <v>2.9120350549361032E-2</v>
      </c>
      <c r="R209">
        <f t="shared" si="48"/>
        <v>0</v>
      </c>
      <c r="S209">
        <f t="shared" si="49"/>
        <v>0</v>
      </c>
      <c r="T209">
        <f>SUM($S$3:S209)</f>
        <v>9.9471142670020871E-3</v>
      </c>
      <c r="V209">
        <f t="shared" si="50"/>
        <v>0</v>
      </c>
      <c r="W209">
        <f>IF(M209&lt;0,SUM($V$3:V209),0)</f>
        <v>0</v>
      </c>
      <c r="Y209">
        <v>0</v>
      </c>
      <c r="Z209">
        <f t="shared" si="52"/>
        <v>0</v>
      </c>
      <c r="AA209">
        <f t="shared" si="53"/>
        <v>0</v>
      </c>
      <c r="AB209">
        <f>SUM($AA$3:AA209)</f>
        <v>5.5906354427600717E-3</v>
      </c>
    </row>
    <row r="210" spans="1:28" x14ac:dyDescent="0.3">
      <c r="A210" s="4" t="s">
        <v>16</v>
      </c>
      <c r="B210" s="4">
        <v>207</v>
      </c>
      <c r="C210" s="4">
        <v>207</v>
      </c>
      <c r="D210" s="5">
        <v>26.9</v>
      </c>
      <c r="E210" s="3">
        <f t="shared" si="54"/>
        <v>0.80555555555555558</v>
      </c>
      <c r="F210" s="3">
        <f t="shared" si="55"/>
        <v>2.9000000000000004</v>
      </c>
      <c r="H210" s="13">
        <f t="shared" si="43"/>
        <v>7.4722222222222214</v>
      </c>
      <c r="I210">
        <f>'Panigale V4s 21 Data'!$B$8*'Panigale V4s 21 Data'!$B$5*'Panigale V4s 21 Data'!$B$7*0.5*(Calculations!$H210*Calculations!$H210)</f>
        <v>6.2712620933233225</v>
      </c>
      <c r="J210" s="3">
        <f>$E210*'Panigale V4s 21 Data'!$B$3</f>
        <v>217.5</v>
      </c>
      <c r="K210" s="27">
        <f>'Panigale V4s 21 Data'!$B$12</f>
        <v>52.974000000000004</v>
      </c>
      <c r="L210" s="3">
        <f t="shared" si="44"/>
        <v>276.74526209332333</v>
      </c>
      <c r="M210">
        <f t="shared" si="42"/>
        <v>2067.9020973084434</v>
      </c>
      <c r="N210">
        <f t="shared" si="45"/>
        <v>5.7441724925234546E-4</v>
      </c>
      <c r="O210">
        <f t="shared" si="46"/>
        <v>2067.9020973084434</v>
      </c>
      <c r="P210">
        <f t="shared" si="47"/>
        <v>5.7441724925234546E-4</v>
      </c>
      <c r="Q210">
        <f>SUM($P$3:P210)</f>
        <v>2.9694767798613377E-2</v>
      </c>
      <c r="R210">
        <f t="shared" si="48"/>
        <v>0</v>
      </c>
      <c r="S210">
        <f t="shared" si="49"/>
        <v>0</v>
      </c>
      <c r="T210">
        <f>SUM($S$3:S210)</f>
        <v>9.9471142670020871E-3</v>
      </c>
      <c r="V210">
        <f t="shared" si="50"/>
        <v>0</v>
      </c>
      <c r="W210">
        <f>IF(M210&lt;0,SUM($V$3:V210),0)</f>
        <v>0</v>
      </c>
      <c r="Y210">
        <v>0</v>
      </c>
      <c r="Z210">
        <f t="shared" si="52"/>
        <v>0</v>
      </c>
      <c r="AA210">
        <f t="shared" si="53"/>
        <v>0</v>
      </c>
      <c r="AB210">
        <f>SUM($AA$3:AA210)</f>
        <v>5.5906354427600717E-3</v>
      </c>
    </row>
    <row r="211" spans="1:28" x14ac:dyDescent="0.3">
      <c r="A211" s="4" t="s">
        <v>16</v>
      </c>
      <c r="B211" s="4">
        <v>208</v>
      </c>
      <c r="C211" s="4">
        <v>208</v>
      </c>
      <c r="D211" s="5">
        <v>29.6</v>
      </c>
      <c r="E211" s="3">
        <f t="shared" si="54"/>
        <v>0.70833333333333348</v>
      </c>
      <c r="F211" s="3">
        <f t="shared" si="55"/>
        <v>2.5500000000000007</v>
      </c>
      <c r="H211" s="13">
        <f t="shared" si="43"/>
        <v>8.2222222222222232</v>
      </c>
      <c r="I211">
        <f>'Panigale V4s 21 Data'!$B$8*'Panigale V4s 21 Data'!$B$5*'Panigale V4s 21 Data'!$B$7*0.5*(Calculations!$H211*Calculations!$H211)</f>
        <v>7.5933569128206688</v>
      </c>
      <c r="J211" s="3">
        <f>$E211*'Panigale V4s 21 Data'!$B$3</f>
        <v>191.25000000000003</v>
      </c>
      <c r="K211" s="27">
        <f>'Panigale V4s 21 Data'!$B$12</f>
        <v>52.974000000000004</v>
      </c>
      <c r="L211" s="3">
        <f t="shared" si="44"/>
        <v>251.81735691282069</v>
      </c>
      <c r="M211">
        <f t="shared" si="42"/>
        <v>2070.4982679498594</v>
      </c>
      <c r="N211">
        <f t="shared" si="45"/>
        <v>5.7513840776384981E-4</v>
      </c>
      <c r="O211">
        <f t="shared" si="46"/>
        <v>2070.4982679498594</v>
      </c>
      <c r="P211">
        <f t="shared" si="47"/>
        <v>5.7513840776384981E-4</v>
      </c>
      <c r="Q211">
        <f>SUM($P$3:P211)</f>
        <v>3.0269906206377227E-2</v>
      </c>
      <c r="R211">
        <f t="shared" si="48"/>
        <v>0</v>
      </c>
      <c r="S211">
        <f t="shared" si="49"/>
        <v>0</v>
      </c>
      <c r="T211">
        <f>SUM($S$3:S211)</f>
        <v>9.9471142670020871E-3</v>
      </c>
      <c r="V211">
        <f t="shared" si="50"/>
        <v>0</v>
      </c>
      <c r="W211">
        <f>IF(M211&lt;0,SUM($V$3:V211),0)</f>
        <v>0</v>
      </c>
      <c r="Y211">
        <v>0</v>
      </c>
      <c r="Z211">
        <f t="shared" si="52"/>
        <v>0</v>
      </c>
      <c r="AA211">
        <f t="shared" si="53"/>
        <v>0</v>
      </c>
      <c r="AB211">
        <f>SUM($AA$3:AA211)</f>
        <v>5.5906354427600717E-3</v>
      </c>
    </row>
    <row r="212" spans="1:28" x14ac:dyDescent="0.3">
      <c r="A212" s="4" t="s">
        <v>16</v>
      </c>
      <c r="B212" s="4">
        <v>209</v>
      </c>
      <c r="C212" s="4">
        <v>209</v>
      </c>
      <c r="D212" s="5">
        <v>32</v>
      </c>
      <c r="E212" s="3">
        <f t="shared" si="54"/>
        <v>0.7777777777777779</v>
      </c>
      <c r="F212" s="3">
        <f t="shared" si="55"/>
        <v>2.8000000000000007</v>
      </c>
      <c r="H212" s="13">
        <f t="shared" si="43"/>
        <v>8.8888888888888893</v>
      </c>
      <c r="I212">
        <f>'Panigale V4s 21 Data'!$B$8*'Panigale V4s 21 Data'!$B$5*'Panigale V4s 21 Data'!$B$7*0.5*(Calculations!$H212*Calculations!$H212)</f>
        <v>8.8746318922666685</v>
      </c>
      <c r="J212" s="3">
        <f>$E212*'Panigale V4s 21 Data'!$B$3</f>
        <v>210.00000000000003</v>
      </c>
      <c r="K212" s="27">
        <f>'Panigale V4s 21 Data'!$B$12</f>
        <v>52.974000000000004</v>
      </c>
      <c r="L212" s="3">
        <f t="shared" si="44"/>
        <v>271.84863189226672</v>
      </c>
      <c r="M212">
        <f t="shared" si="42"/>
        <v>2416.4322834868153</v>
      </c>
      <c r="N212">
        <f t="shared" si="45"/>
        <v>6.7123118985744866E-4</v>
      </c>
      <c r="O212">
        <f t="shared" si="46"/>
        <v>2416.4322834868153</v>
      </c>
      <c r="P212">
        <f t="shared" si="47"/>
        <v>6.7123118985744866E-4</v>
      </c>
      <c r="Q212">
        <f>SUM($P$3:P212)</f>
        <v>3.0941137396234674E-2</v>
      </c>
      <c r="R212">
        <f t="shared" si="48"/>
        <v>0</v>
      </c>
      <c r="S212">
        <f t="shared" si="49"/>
        <v>0</v>
      </c>
      <c r="T212">
        <f>SUM($S$3:S212)</f>
        <v>9.9471142670020871E-3</v>
      </c>
      <c r="V212">
        <f t="shared" si="50"/>
        <v>0</v>
      </c>
      <c r="W212">
        <f>IF(M212&lt;0,SUM($V$3:V212),0)</f>
        <v>0</v>
      </c>
      <c r="Y212">
        <v>0</v>
      </c>
      <c r="Z212">
        <f t="shared" si="52"/>
        <v>0</v>
      </c>
      <c r="AA212">
        <f t="shared" si="53"/>
        <v>0</v>
      </c>
      <c r="AB212">
        <f>SUM($AA$3:AA212)</f>
        <v>5.5906354427600717E-3</v>
      </c>
    </row>
    <row r="213" spans="1:28" x14ac:dyDescent="0.3">
      <c r="A213" s="4" t="s">
        <v>16</v>
      </c>
      <c r="B213" s="4">
        <v>210</v>
      </c>
      <c r="C213" s="4">
        <v>210</v>
      </c>
      <c r="D213" s="5">
        <v>35.200000000000003</v>
      </c>
      <c r="E213" s="3">
        <f t="shared" si="54"/>
        <v>0.76388888888888884</v>
      </c>
      <c r="F213" s="3">
        <f t="shared" si="55"/>
        <v>2.75</v>
      </c>
      <c r="H213" s="13">
        <f t="shared" si="43"/>
        <v>9.7777777777777786</v>
      </c>
      <c r="I213">
        <f>'Panigale V4s 21 Data'!$B$8*'Panigale V4s 21 Data'!$B$5*'Panigale V4s 21 Data'!$B$7*0.5*(Calculations!$H213*Calculations!$H213)</f>
        <v>10.738304589642668</v>
      </c>
      <c r="J213" s="3">
        <f>$E213*'Panigale V4s 21 Data'!$B$3</f>
        <v>206.25</v>
      </c>
      <c r="K213" s="27">
        <f>'Panigale V4s 21 Data'!$B$12</f>
        <v>52.974000000000004</v>
      </c>
      <c r="L213" s="3">
        <f t="shared" si="44"/>
        <v>269.96230458964266</v>
      </c>
      <c r="M213">
        <f t="shared" si="42"/>
        <v>2639.6314226542841</v>
      </c>
      <c r="N213">
        <f t="shared" si="45"/>
        <v>7.3323095073730114E-4</v>
      </c>
      <c r="O213">
        <f t="shared" si="46"/>
        <v>2639.6314226542841</v>
      </c>
      <c r="P213">
        <f t="shared" si="47"/>
        <v>7.3323095073730114E-4</v>
      </c>
      <c r="Q213">
        <f>SUM($P$3:P213)</f>
        <v>3.1674368346971973E-2</v>
      </c>
      <c r="R213">
        <f t="shared" si="48"/>
        <v>0</v>
      </c>
      <c r="S213">
        <f t="shared" si="49"/>
        <v>0</v>
      </c>
      <c r="T213">
        <f>SUM($S$3:S213)</f>
        <v>9.9471142670020871E-3</v>
      </c>
      <c r="V213">
        <f t="shared" si="50"/>
        <v>0</v>
      </c>
      <c r="W213">
        <f>IF(M213&lt;0,SUM($V$3:V213),0)</f>
        <v>0</v>
      </c>
      <c r="Y213">
        <v>0</v>
      </c>
      <c r="Z213">
        <f t="shared" si="52"/>
        <v>0</v>
      </c>
      <c r="AA213">
        <f t="shared" si="53"/>
        <v>0</v>
      </c>
      <c r="AB213">
        <f>SUM($AA$3:AA213)</f>
        <v>5.5906354427600717E-3</v>
      </c>
    </row>
    <row r="214" spans="1:28" x14ac:dyDescent="0.3">
      <c r="A214" s="4" t="s">
        <v>16</v>
      </c>
      <c r="B214" s="4">
        <v>211</v>
      </c>
      <c r="C214" s="4">
        <v>211</v>
      </c>
      <c r="D214" s="5">
        <v>37.5</v>
      </c>
      <c r="E214" s="3">
        <f t="shared" si="54"/>
        <v>0.55555555555555558</v>
      </c>
      <c r="F214" s="3">
        <f t="shared" si="55"/>
        <v>2</v>
      </c>
      <c r="H214" s="13">
        <f t="shared" si="43"/>
        <v>10.416666666666666</v>
      </c>
      <c r="I214">
        <f>'Panigale V4s 21 Data'!$B$8*'Panigale V4s 21 Data'!$B$5*'Panigale V4s 21 Data'!$B$7*0.5*(Calculations!$H214*Calculations!$H214)</f>
        <v>12.187452244628906</v>
      </c>
      <c r="J214" s="3">
        <f>$E214*'Panigale V4s 21 Data'!$B$3</f>
        <v>150</v>
      </c>
      <c r="K214" s="27">
        <f>'Panigale V4s 21 Data'!$B$12</f>
        <v>52.974000000000004</v>
      </c>
      <c r="L214" s="3">
        <f t="shared" si="44"/>
        <v>215.16145224462889</v>
      </c>
      <c r="M214">
        <f t="shared" si="42"/>
        <v>2241.2651275482176</v>
      </c>
      <c r="N214">
        <f t="shared" si="45"/>
        <v>6.2257364654117158E-4</v>
      </c>
      <c r="O214">
        <f t="shared" si="46"/>
        <v>2241.2651275482176</v>
      </c>
      <c r="P214">
        <f t="shared" si="47"/>
        <v>6.2257364654117158E-4</v>
      </c>
      <c r="Q214">
        <f>SUM($P$3:P214)</f>
        <v>3.2296941993513142E-2</v>
      </c>
      <c r="R214">
        <f t="shared" si="48"/>
        <v>0</v>
      </c>
      <c r="S214">
        <f t="shared" si="49"/>
        <v>0</v>
      </c>
      <c r="T214">
        <f>SUM($S$3:S214)</f>
        <v>9.9471142670020871E-3</v>
      </c>
      <c r="V214">
        <f t="shared" si="50"/>
        <v>0</v>
      </c>
      <c r="W214">
        <f>IF(M214&lt;0,SUM($V$3:V214),0)</f>
        <v>0</v>
      </c>
      <c r="Y214">
        <v>0</v>
      </c>
      <c r="Z214">
        <f t="shared" si="52"/>
        <v>0</v>
      </c>
      <c r="AA214">
        <f t="shared" si="53"/>
        <v>0</v>
      </c>
      <c r="AB214">
        <f>SUM($AA$3:AA214)</f>
        <v>5.5906354427600717E-3</v>
      </c>
    </row>
    <row r="215" spans="1:28" x14ac:dyDescent="0.3">
      <c r="A215" s="4" t="s">
        <v>16</v>
      </c>
      <c r="B215" s="4">
        <v>212</v>
      </c>
      <c r="C215" s="4">
        <v>212</v>
      </c>
      <c r="D215" s="5">
        <v>39.200000000000003</v>
      </c>
      <c r="E215" s="3">
        <f t="shared" si="54"/>
        <v>0.41666666666666663</v>
      </c>
      <c r="F215" s="3">
        <f t="shared" si="55"/>
        <v>1.5</v>
      </c>
      <c r="H215" s="13">
        <f t="shared" si="43"/>
        <v>10.888888888888889</v>
      </c>
      <c r="I215">
        <f>'Panigale V4s 21 Data'!$B$8*'Panigale V4s 21 Data'!$B$5*'Panigale V4s 21 Data'!$B$7*0.5*(Calculations!$H215*Calculations!$H215)</f>
        <v>13.31749448333267</v>
      </c>
      <c r="J215" s="3">
        <f>$E215*'Panigale V4s 21 Data'!$B$3</f>
        <v>112.49999999999999</v>
      </c>
      <c r="K215" s="27">
        <f>'Panigale V4s 21 Data'!$B$12</f>
        <v>52.974000000000004</v>
      </c>
      <c r="L215" s="3">
        <f t="shared" si="44"/>
        <v>178.79149448333266</v>
      </c>
      <c r="M215">
        <f t="shared" si="42"/>
        <v>1946.8407177074</v>
      </c>
      <c r="N215">
        <f t="shared" si="45"/>
        <v>5.4078908825205558E-4</v>
      </c>
      <c r="O215">
        <f t="shared" si="46"/>
        <v>1946.8407177074</v>
      </c>
      <c r="P215">
        <f t="shared" si="47"/>
        <v>5.4078908825205558E-4</v>
      </c>
      <c r="Q215">
        <f>SUM($P$3:P215)</f>
        <v>3.2837731081765201E-2</v>
      </c>
      <c r="R215">
        <f t="shared" si="48"/>
        <v>0</v>
      </c>
      <c r="S215">
        <f t="shared" si="49"/>
        <v>0</v>
      </c>
      <c r="T215">
        <f>SUM($S$3:S215)</f>
        <v>9.9471142670020871E-3</v>
      </c>
      <c r="V215">
        <f t="shared" si="50"/>
        <v>0</v>
      </c>
      <c r="W215">
        <f>IF(M215&lt;0,SUM($V$3:V215),0)</f>
        <v>0</v>
      </c>
      <c r="Y215">
        <v>0</v>
      </c>
      <c r="Z215">
        <f t="shared" si="52"/>
        <v>0</v>
      </c>
      <c r="AA215">
        <f t="shared" si="53"/>
        <v>0</v>
      </c>
      <c r="AB215">
        <f>SUM($AA$3:AA215)</f>
        <v>5.5906354427600717E-3</v>
      </c>
    </row>
    <row r="216" spans="1:28" x14ac:dyDescent="0.3">
      <c r="A216" s="4" t="s">
        <v>16</v>
      </c>
      <c r="B216" s="4">
        <v>213</v>
      </c>
      <c r="C216" s="4">
        <v>213</v>
      </c>
      <c r="D216" s="5">
        <v>40.5</v>
      </c>
      <c r="E216" s="3">
        <f t="shared" si="54"/>
        <v>0.33333333333333315</v>
      </c>
      <c r="F216" s="3">
        <f t="shared" si="55"/>
        <v>1.1999999999999993</v>
      </c>
      <c r="H216" s="13">
        <f t="shared" si="43"/>
        <v>11.25</v>
      </c>
      <c r="I216">
        <f>'Panigale V4s 21 Data'!$B$8*'Panigale V4s 21 Data'!$B$5*'Panigale V4s 21 Data'!$B$7*0.5*(Calculations!$H216*Calculations!$H216)</f>
        <v>14.215444298135157</v>
      </c>
      <c r="J216" s="3">
        <f>$E216*'Panigale V4s 21 Data'!$B$3</f>
        <v>89.999999999999943</v>
      </c>
      <c r="K216" s="27">
        <f>'Panigale V4s 21 Data'!$B$12</f>
        <v>52.974000000000004</v>
      </c>
      <c r="L216" s="3">
        <f t="shared" si="44"/>
        <v>157.1894442981351</v>
      </c>
      <c r="M216">
        <f t="shared" si="42"/>
        <v>1768.3812483540198</v>
      </c>
      <c r="N216">
        <f t="shared" si="45"/>
        <v>4.9121701343167218E-4</v>
      </c>
      <c r="O216">
        <f t="shared" si="46"/>
        <v>1768.3812483540198</v>
      </c>
      <c r="P216">
        <f t="shared" si="47"/>
        <v>4.9121701343167218E-4</v>
      </c>
      <c r="Q216">
        <f>SUM($P$3:P216)</f>
        <v>3.3328948095196875E-2</v>
      </c>
      <c r="R216">
        <f t="shared" si="48"/>
        <v>0</v>
      </c>
      <c r="S216">
        <f t="shared" si="49"/>
        <v>0</v>
      </c>
      <c r="T216">
        <f>SUM($S$3:S216)</f>
        <v>9.9471142670020871E-3</v>
      </c>
      <c r="V216">
        <f t="shared" si="50"/>
        <v>0</v>
      </c>
      <c r="W216">
        <f>IF(M216&lt;0,SUM($V$3:V216),0)</f>
        <v>0</v>
      </c>
      <c r="Y216">
        <v>0</v>
      </c>
      <c r="Z216">
        <f t="shared" si="52"/>
        <v>0</v>
      </c>
      <c r="AA216">
        <f t="shared" si="53"/>
        <v>0</v>
      </c>
      <c r="AB216">
        <f>SUM($AA$3:AA216)</f>
        <v>5.5906354427600717E-3</v>
      </c>
    </row>
    <row r="217" spans="1:28" x14ac:dyDescent="0.3">
      <c r="A217" s="4" t="s">
        <v>16</v>
      </c>
      <c r="B217" s="4">
        <v>214</v>
      </c>
      <c r="C217" s="4">
        <v>214</v>
      </c>
      <c r="D217" s="5">
        <v>41.6</v>
      </c>
      <c r="E217" s="3">
        <f t="shared" si="54"/>
        <v>0.36111111111111133</v>
      </c>
      <c r="F217" s="3">
        <f t="shared" si="55"/>
        <v>1.3000000000000007</v>
      </c>
      <c r="H217" s="13">
        <f t="shared" si="43"/>
        <v>11.555555555555555</v>
      </c>
      <c r="I217">
        <f>'Panigale V4s 21 Data'!$B$8*'Panigale V4s 21 Data'!$B$5*'Panigale V4s 21 Data'!$B$7*0.5*(Calculations!$H217*Calculations!$H217)</f>
        <v>14.998127897930667</v>
      </c>
      <c r="J217" s="3">
        <f>$E217*'Panigale V4s 21 Data'!$B$3</f>
        <v>97.500000000000057</v>
      </c>
      <c r="K217" s="27">
        <f>'Panigale V4s 21 Data'!$B$12</f>
        <v>52.974000000000004</v>
      </c>
      <c r="L217" s="3">
        <f t="shared" si="44"/>
        <v>165.47212789793073</v>
      </c>
      <c r="M217">
        <f t="shared" si="42"/>
        <v>1912.122366820533</v>
      </c>
      <c r="N217">
        <f t="shared" si="45"/>
        <v>5.3114510189459249E-4</v>
      </c>
      <c r="O217">
        <f t="shared" si="46"/>
        <v>1912.122366820533</v>
      </c>
      <c r="P217">
        <f t="shared" si="47"/>
        <v>5.3114510189459249E-4</v>
      </c>
      <c r="Q217">
        <f>SUM($P$3:P217)</f>
        <v>3.3860093197091469E-2</v>
      </c>
      <c r="R217">
        <f t="shared" si="48"/>
        <v>0</v>
      </c>
      <c r="S217">
        <f t="shared" si="49"/>
        <v>0</v>
      </c>
      <c r="T217">
        <f>SUM($S$3:S217)</f>
        <v>9.9471142670020871E-3</v>
      </c>
      <c r="V217">
        <f t="shared" si="50"/>
        <v>0</v>
      </c>
      <c r="W217">
        <f>IF(M217&lt;0,SUM($V$3:V217),0)</f>
        <v>0</v>
      </c>
      <c r="Y217">
        <v>0</v>
      </c>
      <c r="Z217">
        <f t="shared" si="52"/>
        <v>0</v>
      </c>
      <c r="AA217">
        <f t="shared" si="53"/>
        <v>0</v>
      </c>
      <c r="AB217">
        <f>SUM($AA$3:AA217)</f>
        <v>5.5906354427600717E-3</v>
      </c>
    </row>
    <row r="218" spans="1:28" x14ac:dyDescent="0.3">
      <c r="A218" s="4" t="s">
        <v>16</v>
      </c>
      <c r="B218" s="4">
        <v>215</v>
      </c>
      <c r="C218" s="4">
        <v>215</v>
      </c>
      <c r="D218" s="5">
        <v>43.1</v>
      </c>
      <c r="E218" s="3">
        <f t="shared" si="54"/>
        <v>0.47222222222222199</v>
      </c>
      <c r="F218" s="3">
        <f t="shared" si="55"/>
        <v>1.6999999999999993</v>
      </c>
      <c r="H218" s="13">
        <f t="shared" si="43"/>
        <v>11.972222222222223</v>
      </c>
      <c r="I218">
        <f>'Panigale V4s 21 Data'!$B$8*'Panigale V4s 21 Data'!$B$5*'Panigale V4s 21 Data'!$B$7*0.5*(Calculations!$H218*Calculations!$H218)</f>
        <v>16.099223583392078</v>
      </c>
      <c r="J218" s="3">
        <f>$E218*'Panigale V4s 21 Data'!$B$3</f>
        <v>127.49999999999994</v>
      </c>
      <c r="K218" s="27">
        <f>'Panigale V4s 21 Data'!$B$12</f>
        <v>52.974000000000004</v>
      </c>
      <c r="L218" s="3">
        <f t="shared" si="44"/>
        <v>196.57322358339201</v>
      </c>
      <c r="M218">
        <f t="shared" si="42"/>
        <v>2353.4183156789436</v>
      </c>
      <c r="N218">
        <f t="shared" si="45"/>
        <v>6.537273099108176E-4</v>
      </c>
      <c r="O218">
        <f t="shared" si="46"/>
        <v>2353.4183156789436</v>
      </c>
      <c r="P218">
        <f t="shared" si="47"/>
        <v>6.537273099108176E-4</v>
      </c>
      <c r="Q218">
        <f>SUM($P$3:P218)</f>
        <v>3.4513820507002288E-2</v>
      </c>
      <c r="R218">
        <f t="shared" si="48"/>
        <v>0</v>
      </c>
      <c r="S218">
        <f t="shared" si="49"/>
        <v>0</v>
      </c>
      <c r="T218">
        <f>SUM($S$3:S218)</f>
        <v>9.9471142670020871E-3</v>
      </c>
      <c r="V218">
        <f t="shared" si="50"/>
        <v>0</v>
      </c>
      <c r="W218">
        <f>IF(M218&lt;0,SUM($V$3:V218),0)</f>
        <v>0</v>
      </c>
      <c r="Y218">
        <v>0</v>
      </c>
      <c r="Z218">
        <f t="shared" si="52"/>
        <v>0</v>
      </c>
      <c r="AA218">
        <f t="shared" si="53"/>
        <v>0</v>
      </c>
      <c r="AB218">
        <f>SUM($AA$3:AA218)</f>
        <v>5.5906354427600717E-3</v>
      </c>
    </row>
    <row r="219" spans="1:28" x14ac:dyDescent="0.3">
      <c r="A219" s="4" t="s">
        <v>16</v>
      </c>
      <c r="B219" s="4">
        <v>216</v>
      </c>
      <c r="C219" s="4">
        <v>216</v>
      </c>
      <c r="D219" s="5">
        <v>45</v>
      </c>
      <c r="E219" s="3">
        <f t="shared" si="54"/>
        <v>0.55555555555555558</v>
      </c>
      <c r="F219" s="3">
        <f t="shared" si="55"/>
        <v>2</v>
      </c>
      <c r="H219" s="13">
        <f t="shared" si="43"/>
        <v>12.5</v>
      </c>
      <c r="I219">
        <f>'Panigale V4s 21 Data'!$B$8*'Panigale V4s 21 Data'!$B$5*'Panigale V4s 21 Data'!$B$7*0.5*(Calculations!$H219*Calculations!$H219)</f>
        <v>17.549931232265628</v>
      </c>
      <c r="J219" s="3">
        <f>$E219*'Panigale V4s 21 Data'!$B$3</f>
        <v>150</v>
      </c>
      <c r="K219" s="27">
        <f>'Panigale V4s 21 Data'!$B$12</f>
        <v>52.974000000000004</v>
      </c>
      <c r="L219" s="3">
        <f t="shared" si="44"/>
        <v>220.52393123226562</v>
      </c>
      <c r="M219">
        <f t="shared" si="42"/>
        <v>2756.5491404033205</v>
      </c>
      <c r="N219">
        <f t="shared" si="45"/>
        <v>7.6570809455647792E-4</v>
      </c>
      <c r="O219">
        <f t="shared" si="46"/>
        <v>2756.5491404033205</v>
      </c>
      <c r="P219">
        <f t="shared" si="47"/>
        <v>7.6570809455647792E-4</v>
      </c>
      <c r="Q219">
        <f>SUM($P$3:P219)</f>
        <v>3.5279528601558766E-2</v>
      </c>
      <c r="R219">
        <f t="shared" si="48"/>
        <v>0</v>
      </c>
      <c r="S219">
        <f t="shared" si="49"/>
        <v>0</v>
      </c>
      <c r="T219">
        <f>SUM($S$3:S219)</f>
        <v>9.9471142670020871E-3</v>
      </c>
      <c r="V219">
        <f t="shared" si="50"/>
        <v>0</v>
      </c>
      <c r="W219">
        <f>IF(M219&lt;0,SUM($V$3:V219),0)</f>
        <v>0</v>
      </c>
      <c r="Y219">
        <v>0</v>
      </c>
      <c r="Z219">
        <f t="shared" si="52"/>
        <v>0</v>
      </c>
      <c r="AA219">
        <f t="shared" si="53"/>
        <v>0</v>
      </c>
      <c r="AB219">
        <f>SUM($AA$3:AA219)</f>
        <v>5.5906354427600717E-3</v>
      </c>
    </row>
    <row r="220" spans="1:28" x14ac:dyDescent="0.3">
      <c r="A220" s="4" t="s">
        <v>16</v>
      </c>
      <c r="B220" s="4">
        <v>217</v>
      </c>
      <c r="C220" s="4">
        <v>217</v>
      </c>
      <c r="D220" s="5">
        <v>47.1</v>
      </c>
      <c r="E220" s="3">
        <f t="shared" si="54"/>
        <v>0.55555555555555558</v>
      </c>
      <c r="F220" s="3">
        <f t="shared" si="55"/>
        <v>2</v>
      </c>
      <c r="H220" s="13">
        <f t="shared" si="43"/>
        <v>13.083333333333334</v>
      </c>
      <c r="I220">
        <f>'Panigale V4s 21 Data'!$B$8*'Panigale V4s 21 Data'!$B$5*'Panigale V4s 21 Data'!$B$7*0.5*(Calculations!$H220*Calculations!$H220)</f>
        <v>19.226144664182907</v>
      </c>
      <c r="J220" s="3">
        <f>$E220*'Panigale V4s 21 Data'!$B$3</f>
        <v>150</v>
      </c>
      <c r="K220" s="27">
        <f>'Panigale V4s 21 Data'!$B$12</f>
        <v>52.974000000000004</v>
      </c>
      <c r="L220" s="3">
        <f t="shared" si="44"/>
        <v>222.20014466418291</v>
      </c>
      <c r="M220">
        <f t="shared" si="42"/>
        <v>2907.1185593563932</v>
      </c>
      <c r="N220">
        <f t="shared" si="45"/>
        <v>8.0753293315455365E-4</v>
      </c>
      <c r="O220">
        <f t="shared" si="46"/>
        <v>2907.1185593563932</v>
      </c>
      <c r="P220">
        <f t="shared" si="47"/>
        <v>8.0753293315455365E-4</v>
      </c>
      <c r="Q220">
        <f>SUM($P$3:P220)</f>
        <v>3.6087061534713319E-2</v>
      </c>
      <c r="R220">
        <f t="shared" si="48"/>
        <v>0</v>
      </c>
      <c r="S220">
        <f t="shared" si="49"/>
        <v>0</v>
      </c>
      <c r="T220">
        <f>SUM($S$3:S220)</f>
        <v>9.9471142670020871E-3</v>
      </c>
      <c r="V220">
        <f t="shared" si="50"/>
        <v>0</v>
      </c>
      <c r="W220">
        <f>IF(M220&lt;0,SUM($V$3:V220),0)</f>
        <v>0</v>
      </c>
      <c r="Y220">
        <v>0</v>
      </c>
      <c r="Z220">
        <f t="shared" si="52"/>
        <v>0</v>
      </c>
      <c r="AA220">
        <f t="shared" si="53"/>
        <v>0</v>
      </c>
      <c r="AB220">
        <f>SUM($AA$3:AA220)</f>
        <v>5.5906354427600717E-3</v>
      </c>
    </row>
    <row r="221" spans="1:28" x14ac:dyDescent="0.3">
      <c r="A221" s="4" t="s">
        <v>16</v>
      </c>
      <c r="B221" s="4">
        <v>218</v>
      </c>
      <c r="C221" s="4">
        <v>218</v>
      </c>
      <c r="D221" s="5">
        <v>49</v>
      </c>
      <c r="E221" s="3">
        <f t="shared" si="54"/>
        <v>0.4861111111111111</v>
      </c>
      <c r="F221" s="3">
        <f t="shared" si="55"/>
        <v>1.75</v>
      </c>
      <c r="H221" s="13">
        <f t="shared" si="43"/>
        <v>13.611111111111111</v>
      </c>
      <c r="I221">
        <f>'Panigale V4s 21 Data'!$B$8*'Panigale V4s 21 Data'!$B$5*'Panigale V4s 21 Data'!$B$7*0.5*(Calculations!$H221*Calculations!$H221)</f>
        <v>20.808585130207291</v>
      </c>
      <c r="J221" s="3">
        <f>$E221*'Panigale V4s 21 Data'!$B$3</f>
        <v>131.25</v>
      </c>
      <c r="K221" s="27">
        <f>'Panigale V4s 21 Data'!$B$12</f>
        <v>52.974000000000004</v>
      </c>
      <c r="L221" s="3">
        <f t="shared" si="44"/>
        <v>205.03258513020728</v>
      </c>
      <c r="M221">
        <f t="shared" si="42"/>
        <v>2790.7212976055989</v>
      </c>
      <c r="N221">
        <f t="shared" si="45"/>
        <v>7.7520036044599963E-4</v>
      </c>
      <c r="O221">
        <f t="shared" si="46"/>
        <v>2790.7212976055989</v>
      </c>
      <c r="P221">
        <f t="shared" si="47"/>
        <v>7.7520036044599963E-4</v>
      </c>
      <c r="Q221">
        <f>SUM($P$3:P221)</f>
        <v>3.6862261895159315E-2</v>
      </c>
      <c r="R221">
        <f t="shared" si="48"/>
        <v>0</v>
      </c>
      <c r="S221">
        <f t="shared" si="49"/>
        <v>0</v>
      </c>
      <c r="T221">
        <f>SUM($S$3:S221)</f>
        <v>9.9471142670020871E-3</v>
      </c>
      <c r="V221">
        <f t="shared" si="50"/>
        <v>0</v>
      </c>
      <c r="W221">
        <f>IF(M221&lt;0,SUM($V$3:V221),0)</f>
        <v>0</v>
      </c>
      <c r="Y221">
        <v>0</v>
      </c>
      <c r="Z221">
        <f t="shared" si="52"/>
        <v>0</v>
      </c>
      <c r="AA221">
        <f t="shared" si="53"/>
        <v>0</v>
      </c>
      <c r="AB221">
        <f>SUM($AA$3:AA221)</f>
        <v>5.5906354427600717E-3</v>
      </c>
    </row>
    <row r="222" spans="1:28" x14ac:dyDescent="0.3">
      <c r="A222" s="4" t="s">
        <v>16</v>
      </c>
      <c r="B222" s="4">
        <v>219</v>
      </c>
      <c r="C222" s="4">
        <v>219</v>
      </c>
      <c r="D222" s="5">
        <v>50.6</v>
      </c>
      <c r="E222" s="3">
        <f t="shared" si="54"/>
        <v>0.38888888888888851</v>
      </c>
      <c r="F222" s="3">
        <f t="shared" si="55"/>
        <v>1.3999999999999986</v>
      </c>
      <c r="H222" s="13">
        <f t="shared" si="43"/>
        <v>14.055555555555555</v>
      </c>
      <c r="I222">
        <f>'Panigale V4s 21 Data'!$B$8*'Panigale V4s 21 Data'!$B$5*'Panigale V4s 21 Data'!$B$7*0.5*(Calculations!$H222*Calculations!$H222)</f>
        <v>22.189699718441293</v>
      </c>
      <c r="J222" s="3">
        <f>$E222*'Panigale V4s 21 Data'!$B$3</f>
        <v>104.9999999999999</v>
      </c>
      <c r="K222" s="27">
        <f>'Panigale V4s 21 Data'!$B$12</f>
        <v>52.974000000000004</v>
      </c>
      <c r="L222" s="3">
        <f t="shared" si="44"/>
        <v>180.16369971844119</v>
      </c>
      <c r="M222">
        <f t="shared" si="42"/>
        <v>2532.3008904869789</v>
      </c>
      <c r="N222">
        <f t="shared" si="45"/>
        <v>7.0341691402416083E-4</v>
      </c>
      <c r="O222">
        <f t="shared" si="46"/>
        <v>2532.3008904869789</v>
      </c>
      <c r="P222">
        <f t="shared" si="47"/>
        <v>7.0341691402416083E-4</v>
      </c>
      <c r="Q222">
        <f>SUM($P$3:P222)</f>
        <v>3.7565678809183475E-2</v>
      </c>
      <c r="R222">
        <f t="shared" si="48"/>
        <v>0</v>
      </c>
      <c r="S222">
        <f t="shared" si="49"/>
        <v>0</v>
      </c>
      <c r="T222">
        <f>SUM($S$3:S222)</f>
        <v>9.9471142670020871E-3</v>
      </c>
      <c r="V222">
        <f t="shared" si="50"/>
        <v>0</v>
      </c>
      <c r="W222">
        <f>IF(M222&lt;0,SUM($V$3:V222),0)</f>
        <v>0</v>
      </c>
      <c r="Y222">
        <v>0</v>
      </c>
      <c r="Z222">
        <f t="shared" si="52"/>
        <v>0</v>
      </c>
      <c r="AA222">
        <f t="shared" si="53"/>
        <v>0</v>
      </c>
      <c r="AB222">
        <f>SUM($AA$3:AA222)</f>
        <v>5.5906354427600717E-3</v>
      </c>
    </row>
    <row r="223" spans="1:28" x14ac:dyDescent="0.3">
      <c r="A223" s="4" t="s">
        <v>16</v>
      </c>
      <c r="B223" s="4">
        <v>220</v>
      </c>
      <c r="C223" s="4">
        <v>220</v>
      </c>
      <c r="D223" s="5">
        <v>51.8</v>
      </c>
      <c r="E223" s="3">
        <f t="shared" si="54"/>
        <v>0.29166666666666685</v>
      </c>
      <c r="F223" s="3">
        <f t="shared" si="55"/>
        <v>1.0500000000000007</v>
      </c>
      <c r="H223" s="13">
        <f t="shared" si="43"/>
        <v>14.388888888888888</v>
      </c>
      <c r="I223">
        <f>'Panigale V4s 21 Data'!$B$8*'Panigale V4s 21 Data'!$B$5*'Panigale V4s 21 Data'!$B$7*0.5*(Calculations!$H223*Calculations!$H223)</f>
        <v>23.254655545513288</v>
      </c>
      <c r="J223" s="3">
        <f>$E223*'Panigale V4s 21 Data'!$B$3</f>
        <v>78.750000000000057</v>
      </c>
      <c r="K223" s="27">
        <f>'Panigale V4s 21 Data'!$B$12</f>
        <v>52.974000000000004</v>
      </c>
      <c r="L223" s="3">
        <f t="shared" si="44"/>
        <v>154.97865554551333</v>
      </c>
      <c r="M223">
        <f t="shared" si="42"/>
        <v>2229.9706547937749</v>
      </c>
      <c r="N223">
        <f t="shared" si="45"/>
        <v>6.1943629299827084E-4</v>
      </c>
      <c r="O223">
        <f t="shared" si="46"/>
        <v>2229.9706547937749</v>
      </c>
      <c r="P223">
        <f t="shared" si="47"/>
        <v>6.1943629299827084E-4</v>
      </c>
      <c r="Q223">
        <f>SUM($P$3:P223)</f>
        <v>3.8185115102181748E-2</v>
      </c>
      <c r="R223">
        <f t="shared" si="48"/>
        <v>0</v>
      </c>
      <c r="S223">
        <f t="shared" si="49"/>
        <v>0</v>
      </c>
      <c r="T223">
        <f>SUM($S$3:S223)</f>
        <v>9.9471142670020871E-3</v>
      </c>
      <c r="V223">
        <f t="shared" si="50"/>
        <v>0</v>
      </c>
      <c r="W223">
        <f>IF(M223&lt;0,SUM($V$3:V223),0)</f>
        <v>0</v>
      </c>
      <c r="Y223">
        <v>0</v>
      </c>
      <c r="Z223">
        <f t="shared" si="52"/>
        <v>0</v>
      </c>
      <c r="AA223">
        <f t="shared" si="53"/>
        <v>0</v>
      </c>
      <c r="AB223">
        <f>SUM($AA$3:AA223)</f>
        <v>5.5906354427600717E-3</v>
      </c>
    </row>
    <row r="224" spans="1:28" x14ac:dyDescent="0.3">
      <c r="A224" s="4" t="s">
        <v>16</v>
      </c>
      <c r="B224" s="4">
        <v>221</v>
      </c>
      <c r="C224" s="4">
        <v>221</v>
      </c>
      <c r="D224" s="5">
        <v>52.7</v>
      </c>
      <c r="E224" s="3">
        <f t="shared" si="54"/>
        <v>0.18055555555555614</v>
      </c>
      <c r="F224" s="3">
        <f t="shared" si="55"/>
        <v>0.65000000000000213</v>
      </c>
      <c r="H224" s="13">
        <f t="shared" si="43"/>
        <v>14.638888888888889</v>
      </c>
      <c r="I224">
        <f>'Panigale V4s 21 Data'!$B$8*'Panigale V4s 21 Data'!$B$5*'Panigale V4s 21 Data'!$B$7*0.5*(Calculations!$H224*Calculations!$H224)</f>
        <v>24.069752351634076</v>
      </c>
      <c r="J224" s="3">
        <f>$E224*'Panigale V4s 21 Data'!$B$3</f>
        <v>48.750000000000156</v>
      </c>
      <c r="K224" s="27">
        <f>'Panigale V4s 21 Data'!$B$12</f>
        <v>52.974000000000004</v>
      </c>
      <c r="L224" s="3">
        <f t="shared" si="44"/>
        <v>125.79375235163424</v>
      </c>
      <c r="M224">
        <f t="shared" si="42"/>
        <v>1841.480763591979</v>
      </c>
      <c r="N224">
        <f t="shared" si="45"/>
        <v>5.115224343311053E-4</v>
      </c>
      <c r="O224">
        <f t="shared" si="46"/>
        <v>1841.480763591979</v>
      </c>
      <c r="P224">
        <f t="shared" si="47"/>
        <v>5.115224343311053E-4</v>
      </c>
      <c r="Q224">
        <f>SUM($P$3:P224)</f>
        <v>3.8696637536512854E-2</v>
      </c>
      <c r="R224">
        <f t="shared" si="48"/>
        <v>0</v>
      </c>
      <c r="S224">
        <f t="shared" si="49"/>
        <v>0</v>
      </c>
      <c r="T224">
        <f>SUM($S$3:S224)</f>
        <v>9.9471142670020871E-3</v>
      </c>
      <c r="V224">
        <f t="shared" si="50"/>
        <v>0</v>
      </c>
      <c r="W224">
        <f>IF(M224&lt;0,SUM($V$3:V224),0)</f>
        <v>0</v>
      </c>
      <c r="Y224">
        <v>0</v>
      </c>
      <c r="Z224">
        <f t="shared" si="52"/>
        <v>0</v>
      </c>
      <c r="AA224">
        <f t="shared" si="53"/>
        <v>0</v>
      </c>
      <c r="AB224">
        <f>SUM($AA$3:AA224)</f>
        <v>5.5906354427600717E-3</v>
      </c>
    </row>
    <row r="225" spans="1:28" x14ac:dyDescent="0.3">
      <c r="A225" s="4" t="s">
        <v>16</v>
      </c>
      <c r="B225" s="4">
        <v>222</v>
      </c>
      <c r="C225" s="4">
        <v>222</v>
      </c>
      <c r="D225" s="5">
        <v>53.1</v>
      </c>
      <c r="E225" s="3">
        <f t="shared" si="54"/>
        <v>0.11111111111111072</v>
      </c>
      <c r="F225" s="3">
        <f t="shared" si="55"/>
        <v>0.39999999999999858</v>
      </c>
      <c r="H225" s="13">
        <f t="shared" si="43"/>
        <v>14.75</v>
      </c>
      <c r="I225">
        <f>'Panigale V4s 21 Data'!$B$8*'Panigale V4s 21 Data'!$B$5*'Panigale V4s 21 Data'!$B$7*0.5*(Calculations!$H225*Calculations!$H225)</f>
        <v>24.436524247806659</v>
      </c>
      <c r="J225" s="3">
        <f>$E225*'Panigale V4s 21 Data'!$B$3</f>
        <v>29.999999999999893</v>
      </c>
      <c r="K225" s="27">
        <f>'Panigale V4s 21 Data'!$B$12</f>
        <v>52.974000000000004</v>
      </c>
      <c r="L225" s="3">
        <f t="shared" si="44"/>
        <v>107.41052424780656</v>
      </c>
      <c r="M225">
        <f t="shared" si="42"/>
        <v>1584.3052326551467</v>
      </c>
      <c r="N225">
        <f t="shared" si="45"/>
        <v>4.4008478684865186E-4</v>
      </c>
      <c r="O225">
        <f t="shared" si="46"/>
        <v>1584.3052326551467</v>
      </c>
      <c r="P225">
        <f t="shared" si="47"/>
        <v>4.4008478684865186E-4</v>
      </c>
      <c r="Q225">
        <f>SUM($P$3:P225)</f>
        <v>3.9136722323361503E-2</v>
      </c>
      <c r="R225">
        <f t="shared" si="48"/>
        <v>0</v>
      </c>
      <c r="S225">
        <f t="shared" si="49"/>
        <v>0</v>
      </c>
      <c r="T225">
        <f>SUM($S$3:S225)</f>
        <v>9.9471142670020871E-3</v>
      </c>
      <c r="V225">
        <f t="shared" si="50"/>
        <v>0</v>
      </c>
      <c r="W225">
        <f>IF(M225&lt;0,SUM($V$3:V225),0)</f>
        <v>0</v>
      </c>
      <c r="Y225">
        <v>0</v>
      </c>
      <c r="Z225">
        <f t="shared" si="52"/>
        <v>0</v>
      </c>
      <c r="AA225">
        <f t="shared" si="53"/>
        <v>0</v>
      </c>
      <c r="AB225">
        <f>SUM($AA$3:AA225)</f>
        <v>5.5906354427600717E-3</v>
      </c>
    </row>
    <row r="226" spans="1:28" x14ac:dyDescent="0.3">
      <c r="A226" s="4" t="s">
        <v>16</v>
      </c>
      <c r="B226" s="4">
        <v>223</v>
      </c>
      <c r="C226" s="4">
        <v>223</v>
      </c>
      <c r="D226" s="5">
        <v>53.5</v>
      </c>
      <c r="E226" s="3">
        <f t="shared" si="54"/>
        <v>9.7222222222221627E-2</v>
      </c>
      <c r="F226" s="3">
        <f t="shared" si="55"/>
        <v>0.34999999999999787</v>
      </c>
      <c r="H226" s="13">
        <f t="shared" si="43"/>
        <v>14.861111111111111</v>
      </c>
      <c r="I226">
        <f>'Panigale V4s 21 Data'!$B$8*'Panigale V4s 21 Data'!$B$5*'Panigale V4s 21 Data'!$B$7*0.5*(Calculations!$H226*Calculations!$H226)</f>
        <v>24.806069466445571</v>
      </c>
      <c r="J226" s="3">
        <f>$E226*'Panigale V4s 21 Data'!$B$3</f>
        <v>26.24999999999984</v>
      </c>
      <c r="K226" s="27">
        <f>'Panigale V4s 21 Data'!$B$12</f>
        <v>52.974000000000004</v>
      </c>
      <c r="L226" s="3">
        <f t="shared" si="44"/>
        <v>104.03006946644541</v>
      </c>
      <c r="M226">
        <f t="shared" si="42"/>
        <v>1546.0024212374526</v>
      </c>
      <c r="N226">
        <f t="shared" si="45"/>
        <v>4.2944511701040352E-4</v>
      </c>
      <c r="O226">
        <f t="shared" si="46"/>
        <v>1546.0024212374526</v>
      </c>
      <c r="P226">
        <f t="shared" si="47"/>
        <v>4.2944511701040352E-4</v>
      </c>
      <c r="Q226">
        <f>SUM($P$3:P226)</f>
        <v>3.9566167440371905E-2</v>
      </c>
      <c r="R226">
        <f t="shared" si="48"/>
        <v>0</v>
      </c>
      <c r="S226">
        <f t="shared" si="49"/>
        <v>0</v>
      </c>
      <c r="T226">
        <f>SUM($S$3:S226)</f>
        <v>9.9471142670020871E-3</v>
      </c>
      <c r="V226">
        <f t="shared" si="50"/>
        <v>0</v>
      </c>
      <c r="W226">
        <f>IF(M226&lt;0,SUM($V$3:V226),0)</f>
        <v>0</v>
      </c>
      <c r="Y226">
        <v>0</v>
      </c>
      <c r="Z226">
        <f t="shared" si="52"/>
        <v>0</v>
      </c>
      <c r="AA226">
        <f t="shared" si="53"/>
        <v>0</v>
      </c>
      <c r="AB226">
        <f>SUM($AA$3:AA226)</f>
        <v>5.5906354427600717E-3</v>
      </c>
    </row>
    <row r="227" spans="1:28" x14ac:dyDescent="0.3">
      <c r="A227" s="4" t="s">
        <v>16</v>
      </c>
      <c r="B227" s="4">
        <v>224</v>
      </c>
      <c r="C227" s="4">
        <v>224</v>
      </c>
      <c r="D227" s="5">
        <v>53.8</v>
      </c>
      <c r="E227" s="3">
        <f t="shared" si="54"/>
        <v>9.7222222222222612E-2</v>
      </c>
      <c r="F227" s="3">
        <f t="shared" si="55"/>
        <v>0.35000000000000142</v>
      </c>
      <c r="H227" s="13">
        <f t="shared" si="43"/>
        <v>14.944444444444443</v>
      </c>
      <c r="I227">
        <f>'Panigale V4s 21 Data'!$B$8*'Panigale V4s 21 Data'!$B$5*'Panigale V4s 21 Data'!$B$7*0.5*(Calculations!$H227*Calculations!$H227)</f>
        <v>25.08504837329329</v>
      </c>
      <c r="J227" s="3">
        <f>$E227*'Panigale V4s 21 Data'!$B$3</f>
        <v>26.250000000000107</v>
      </c>
      <c r="K227" s="27">
        <f>'Panigale V4s 21 Data'!$B$12</f>
        <v>52.974000000000004</v>
      </c>
      <c r="L227" s="3">
        <f t="shared" si="44"/>
        <v>104.30904837329339</v>
      </c>
      <c r="M227">
        <f t="shared" si="42"/>
        <v>1558.840778467551</v>
      </c>
      <c r="N227">
        <f t="shared" si="45"/>
        <v>4.3301132735209754E-4</v>
      </c>
      <c r="O227">
        <f t="shared" si="46"/>
        <v>1558.840778467551</v>
      </c>
      <c r="P227">
        <f t="shared" si="47"/>
        <v>4.3301132735209754E-4</v>
      </c>
      <c r="Q227">
        <f>SUM($P$3:P227)</f>
        <v>3.9999178767724006E-2</v>
      </c>
      <c r="R227">
        <f t="shared" si="48"/>
        <v>0</v>
      </c>
      <c r="S227">
        <f t="shared" si="49"/>
        <v>0</v>
      </c>
      <c r="T227">
        <f>SUM($S$3:S227)</f>
        <v>9.9471142670020871E-3</v>
      </c>
      <c r="V227">
        <f t="shared" si="50"/>
        <v>0</v>
      </c>
      <c r="W227">
        <f>IF(M227&lt;0,SUM($V$3:V227),0)</f>
        <v>0</v>
      </c>
      <c r="Y227">
        <v>0</v>
      </c>
      <c r="Z227">
        <f t="shared" si="52"/>
        <v>0</v>
      </c>
      <c r="AA227">
        <f t="shared" si="53"/>
        <v>0</v>
      </c>
      <c r="AB227">
        <f>SUM($AA$3:AA227)</f>
        <v>5.5906354427600717E-3</v>
      </c>
    </row>
    <row r="228" spans="1:28" x14ac:dyDescent="0.3">
      <c r="A228" s="4" t="s">
        <v>16</v>
      </c>
      <c r="B228" s="4">
        <v>225</v>
      </c>
      <c r="C228" s="4">
        <v>225</v>
      </c>
      <c r="D228" s="5">
        <v>54.2</v>
      </c>
      <c r="E228" s="3">
        <f t="shared" si="54"/>
        <v>0.1388888888888889</v>
      </c>
      <c r="F228" s="3">
        <f t="shared" si="55"/>
        <v>0.5</v>
      </c>
      <c r="H228" s="13">
        <f t="shared" si="43"/>
        <v>15.055555555555555</v>
      </c>
      <c r="I228">
        <f>'Panigale V4s 21 Data'!$B$8*'Panigale V4s 21 Data'!$B$5*'Panigale V4s 21 Data'!$B$7*0.5*(Calculations!$H228*Calculations!$H228)</f>
        <v>25.459446906248292</v>
      </c>
      <c r="J228" s="3">
        <f>$E228*'Panigale V4s 21 Data'!$B$3</f>
        <v>37.5</v>
      </c>
      <c r="K228" s="27">
        <f>'Panigale V4s 21 Data'!$B$12</f>
        <v>52.974000000000004</v>
      </c>
      <c r="L228" s="3">
        <f t="shared" si="44"/>
        <v>115.93344690624829</v>
      </c>
      <c r="M228">
        <f t="shared" si="42"/>
        <v>1745.4424506440714</v>
      </c>
      <c r="N228">
        <f t="shared" si="45"/>
        <v>4.8484512517890871E-4</v>
      </c>
      <c r="O228">
        <f t="shared" si="46"/>
        <v>1745.4424506440714</v>
      </c>
      <c r="P228">
        <f t="shared" si="47"/>
        <v>4.8484512517890871E-4</v>
      </c>
      <c r="Q228">
        <f>SUM($P$3:P228)</f>
        <v>4.0484023892902912E-2</v>
      </c>
      <c r="R228">
        <f t="shared" si="48"/>
        <v>0</v>
      </c>
      <c r="S228">
        <f t="shared" si="49"/>
        <v>0</v>
      </c>
      <c r="T228">
        <f>SUM($S$3:S228)</f>
        <v>9.9471142670020871E-3</v>
      </c>
      <c r="V228">
        <f t="shared" si="50"/>
        <v>0</v>
      </c>
      <c r="W228">
        <f>IF(M228&lt;0,SUM($V$3:V228),0)</f>
        <v>0</v>
      </c>
      <c r="Y228">
        <v>0</v>
      </c>
      <c r="Z228">
        <f t="shared" si="52"/>
        <v>0</v>
      </c>
      <c r="AA228">
        <f t="shared" si="53"/>
        <v>0</v>
      </c>
      <c r="AB228">
        <f>SUM($AA$3:AA228)</f>
        <v>5.5906354427600717E-3</v>
      </c>
    </row>
    <row r="229" spans="1:28" x14ac:dyDescent="0.3">
      <c r="A229" s="4" t="s">
        <v>16</v>
      </c>
      <c r="B229" s="4">
        <v>226</v>
      </c>
      <c r="C229" s="4">
        <v>226</v>
      </c>
      <c r="D229" s="5">
        <v>54.8</v>
      </c>
      <c r="E229" s="3">
        <f t="shared" si="54"/>
        <v>0.15277777777777699</v>
      </c>
      <c r="F229" s="3">
        <f t="shared" si="55"/>
        <v>0.54999999999999716</v>
      </c>
      <c r="H229" s="13">
        <f t="shared" si="43"/>
        <v>15.222222222222221</v>
      </c>
      <c r="I229">
        <f>'Panigale V4s 21 Data'!$B$8*'Panigale V4s 21 Data'!$B$5*'Panigale V4s 21 Data'!$B$7*0.5*(Calculations!$H229*Calculations!$H229)</f>
        <v>26.026244685305166</v>
      </c>
      <c r="J229" s="3">
        <f>$E229*'Panigale V4s 21 Data'!$B$3</f>
        <v>41.249999999999787</v>
      </c>
      <c r="K229" s="27">
        <f>'Panigale V4s 21 Data'!$B$12</f>
        <v>52.974000000000004</v>
      </c>
      <c r="L229" s="3">
        <f t="shared" si="44"/>
        <v>120.25024468530496</v>
      </c>
      <c r="M229">
        <f t="shared" si="42"/>
        <v>1830.4759468763089</v>
      </c>
      <c r="N229">
        <f t="shared" si="45"/>
        <v>5.0846554079897466E-4</v>
      </c>
      <c r="O229">
        <f t="shared" si="46"/>
        <v>1830.4759468763089</v>
      </c>
      <c r="P229">
        <f t="shared" si="47"/>
        <v>5.0846554079897466E-4</v>
      </c>
      <c r="Q229">
        <f>SUM($P$3:P229)</f>
        <v>4.0992489433701887E-2</v>
      </c>
      <c r="R229">
        <f t="shared" si="48"/>
        <v>0</v>
      </c>
      <c r="S229">
        <f t="shared" si="49"/>
        <v>0</v>
      </c>
      <c r="T229">
        <f>SUM($S$3:S229)</f>
        <v>9.9471142670020871E-3</v>
      </c>
      <c r="V229">
        <f t="shared" si="50"/>
        <v>0</v>
      </c>
      <c r="W229">
        <f>IF(M229&lt;0,SUM($V$3:V229),0)</f>
        <v>0</v>
      </c>
      <c r="Y229">
        <v>0</v>
      </c>
      <c r="Z229">
        <f t="shared" si="52"/>
        <v>0</v>
      </c>
      <c r="AA229">
        <f t="shared" si="53"/>
        <v>0</v>
      </c>
      <c r="AB229">
        <f>SUM($AA$3:AA229)</f>
        <v>5.5906354427600717E-3</v>
      </c>
    </row>
    <row r="230" spans="1:28" x14ac:dyDescent="0.3">
      <c r="A230" s="4" t="s">
        <v>16</v>
      </c>
      <c r="B230" s="4">
        <v>227</v>
      </c>
      <c r="C230" s="4">
        <v>227</v>
      </c>
      <c r="D230" s="5">
        <v>55.3</v>
      </c>
      <c r="E230" s="3">
        <f t="shared" si="54"/>
        <v>0.1388888888888889</v>
      </c>
      <c r="F230" s="3">
        <f t="shared" si="55"/>
        <v>0.5</v>
      </c>
      <c r="H230" s="13">
        <f t="shared" si="43"/>
        <v>15.361111111111111</v>
      </c>
      <c r="I230">
        <f>'Panigale V4s 21 Data'!$B$8*'Panigale V4s 21 Data'!$B$5*'Panigale V4s 21 Data'!$B$7*0.5*(Calculations!$H230*Calculations!$H230)</f>
        <v>26.503342815841574</v>
      </c>
      <c r="J230" s="3">
        <f>$E230*'Panigale V4s 21 Data'!$B$3</f>
        <v>37.5</v>
      </c>
      <c r="K230" s="27">
        <f>'Panigale V4s 21 Data'!$B$12</f>
        <v>52.974000000000004</v>
      </c>
      <c r="L230" s="3">
        <f t="shared" si="44"/>
        <v>116.97734281584158</v>
      </c>
      <c r="M230">
        <f t="shared" si="42"/>
        <v>1796.9019604766777</v>
      </c>
      <c r="N230">
        <f t="shared" si="45"/>
        <v>4.9913943346574377E-4</v>
      </c>
      <c r="O230">
        <f t="shared" si="46"/>
        <v>1796.9019604766777</v>
      </c>
      <c r="P230">
        <f t="shared" si="47"/>
        <v>4.9913943346574377E-4</v>
      </c>
      <c r="Q230">
        <f>SUM($P$3:P230)</f>
        <v>4.1491628867167632E-2</v>
      </c>
      <c r="R230">
        <f t="shared" si="48"/>
        <v>0</v>
      </c>
      <c r="S230">
        <f t="shared" si="49"/>
        <v>0</v>
      </c>
      <c r="T230">
        <f>SUM($S$3:S230)</f>
        <v>9.9471142670020871E-3</v>
      </c>
      <c r="V230">
        <f t="shared" si="50"/>
        <v>0</v>
      </c>
      <c r="W230">
        <f>IF(M230&lt;0,SUM($V$3:V230),0)</f>
        <v>0</v>
      </c>
      <c r="Y230">
        <v>0</v>
      </c>
      <c r="Z230">
        <f t="shared" si="52"/>
        <v>0</v>
      </c>
      <c r="AA230">
        <f t="shared" si="53"/>
        <v>0</v>
      </c>
      <c r="AB230">
        <f>SUM($AA$3:AA230)</f>
        <v>5.5906354427600717E-3</v>
      </c>
    </row>
    <row r="231" spans="1:28" x14ac:dyDescent="0.3">
      <c r="A231" s="4" t="s">
        <v>16</v>
      </c>
      <c r="B231" s="4">
        <v>228</v>
      </c>
      <c r="C231" s="4">
        <v>228</v>
      </c>
      <c r="D231" s="5">
        <v>55.8</v>
      </c>
      <c r="E231" s="3">
        <f t="shared" si="54"/>
        <v>0.12500000000000078</v>
      </c>
      <c r="F231" s="3">
        <f t="shared" si="55"/>
        <v>0.45000000000000284</v>
      </c>
      <c r="H231" s="13">
        <f t="shared" si="43"/>
        <v>15.499999999999998</v>
      </c>
      <c r="I231">
        <f>'Panigale V4s 21 Data'!$B$8*'Panigale V4s 21 Data'!$B$5*'Panigale V4s 21 Data'!$B$7*0.5*(Calculations!$H231*Calculations!$H231)</f>
        <v>26.984774262731623</v>
      </c>
      <c r="J231" s="3">
        <f>$E231*'Panigale V4s 21 Data'!$B$3</f>
        <v>33.750000000000213</v>
      </c>
      <c r="K231" s="27">
        <f>'Panigale V4s 21 Data'!$B$12</f>
        <v>52.974000000000004</v>
      </c>
      <c r="L231" s="3">
        <f t="shared" si="44"/>
        <v>113.70877426273184</v>
      </c>
      <c r="M231">
        <f t="shared" si="42"/>
        <v>1762.4860010723432</v>
      </c>
      <c r="N231">
        <f t="shared" si="45"/>
        <v>4.895794447423176E-4</v>
      </c>
      <c r="O231">
        <f t="shared" si="46"/>
        <v>1762.4860010723432</v>
      </c>
      <c r="P231">
        <f t="shared" si="47"/>
        <v>4.895794447423176E-4</v>
      </c>
      <c r="Q231">
        <f>SUM($P$3:P231)</f>
        <v>4.1981208311909948E-2</v>
      </c>
      <c r="R231">
        <f t="shared" si="48"/>
        <v>0</v>
      </c>
      <c r="S231">
        <f t="shared" si="49"/>
        <v>0</v>
      </c>
      <c r="T231">
        <f>SUM($S$3:S231)</f>
        <v>9.9471142670020871E-3</v>
      </c>
      <c r="V231">
        <f t="shared" si="50"/>
        <v>0</v>
      </c>
      <c r="W231">
        <f>IF(M231&lt;0,SUM($V$3:V231),0)</f>
        <v>0</v>
      </c>
      <c r="Y231">
        <v>0</v>
      </c>
      <c r="Z231">
        <f t="shared" si="52"/>
        <v>0</v>
      </c>
      <c r="AA231">
        <f t="shared" si="53"/>
        <v>0</v>
      </c>
      <c r="AB231">
        <f>SUM($AA$3:AA231)</f>
        <v>5.5906354427600717E-3</v>
      </c>
    </row>
    <row r="232" spans="1:28" x14ac:dyDescent="0.3">
      <c r="A232" s="4" t="s">
        <v>16</v>
      </c>
      <c r="B232" s="4">
        <v>229</v>
      </c>
      <c r="C232" s="4">
        <v>229</v>
      </c>
      <c r="D232" s="5">
        <v>56.2</v>
      </c>
      <c r="E232" s="3">
        <f t="shared" si="54"/>
        <v>9.7222222222222612E-2</v>
      </c>
      <c r="F232" s="3">
        <f t="shared" si="55"/>
        <v>0.35000000000000142</v>
      </c>
      <c r="H232" s="13">
        <f t="shared" si="43"/>
        <v>15.611111111111111</v>
      </c>
      <c r="I232">
        <f>'Panigale V4s 21 Data'!$B$8*'Panigale V4s 21 Data'!$B$5*'Panigale V4s 21 Data'!$B$7*0.5*(Calculations!$H232*Calculations!$H232)</f>
        <v>27.373039408018293</v>
      </c>
      <c r="J232" s="3">
        <f>$E232*'Panigale V4s 21 Data'!$B$3</f>
        <v>26.250000000000107</v>
      </c>
      <c r="K232" s="27">
        <f>'Panigale V4s 21 Data'!$B$12</f>
        <v>52.974000000000004</v>
      </c>
      <c r="L232" s="3">
        <f t="shared" si="44"/>
        <v>106.5970394080184</v>
      </c>
      <c r="M232">
        <f t="shared" si="42"/>
        <v>1664.098226314065</v>
      </c>
      <c r="N232">
        <f t="shared" si="45"/>
        <v>4.6224950730946248E-4</v>
      </c>
      <c r="O232">
        <f t="shared" si="46"/>
        <v>1664.098226314065</v>
      </c>
      <c r="P232">
        <f t="shared" si="47"/>
        <v>4.6224950730946248E-4</v>
      </c>
      <c r="Q232">
        <f>SUM($P$3:P232)</f>
        <v>4.2443457819219411E-2</v>
      </c>
      <c r="R232">
        <f t="shared" si="48"/>
        <v>0</v>
      </c>
      <c r="S232">
        <f t="shared" si="49"/>
        <v>0</v>
      </c>
      <c r="T232">
        <f>SUM($S$3:S232)</f>
        <v>9.9471142670020871E-3</v>
      </c>
      <c r="V232">
        <f t="shared" si="50"/>
        <v>0</v>
      </c>
      <c r="W232">
        <f>IF(M232&lt;0,SUM($V$3:V232),0)</f>
        <v>0</v>
      </c>
      <c r="Y232">
        <v>0</v>
      </c>
      <c r="Z232">
        <f t="shared" si="52"/>
        <v>0</v>
      </c>
      <c r="AA232">
        <f t="shared" si="53"/>
        <v>0</v>
      </c>
      <c r="AB232">
        <f>SUM($AA$3:AA232)</f>
        <v>5.5906354427600717E-3</v>
      </c>
    </row>
    <row r="233" spans="1:28" x14ac:dyDescent="0.3">
      <c r="A233" s="4" t="s">
        <v>16</v>
      </c>
      <c r="B233" s="4">
        <v>230</v>
      </c>
      <c r="C233" s="4">
        <v>230</v>
      </c>
      <c r="D233" s="5">
        <v>56.5</v>
      </c>
      <c r="E233" s="3">
        <f t="shared" si="54"/>
        <v>4.1666666666666269E-2</v>
      </c>
      <c r="F233" s="3">
        <f t="shared" si="55"/>
        <v>0.14999999999999858</v>
      </c>
      <c r="H233" s="13">
        <f t="shared" si="43"/>
        <v>15.694444444444445</v>
      </c>
      <c r="I233">
        <f>'Panigale V4s 21 Data'!$B$8*'Panigale V4s 21 Data'!$B$5*'Panigale V4s 21 Data'!$B$7*0.5*(Calculations!$H233*Calculations!$H233)</f>
        <v>27.666058259851827</v>
      </c>
      <c r="J233" s="3">
        <f>$E233*'Panigale V4s 21 Data'!$B$3</f>
        <v>11.249999999999893</v>
      </c>
      <c r="K233" s="27">
        <f>'Panigale V4s 21 Data'!$B$12</f>
        <v>52.974000000000004</v>
      </c>
      <c r="L233" s="3">
        <f t="shared" si="44"/>
        <v>91.890058259851727</v>
      </c>
      <c r="M233">
        <f t="shared" si="42"/>
        <v>1442.1634143560063</v>
      </c>
      <c r="N233">
        <f t="shared" si="45"/>
        <v>4.0060094843222396E-4</v>
      </c>
      <c r="O233">
        <f t="shared" si="46"/>
        <v>1442.1634143560063</v>
      </c>
      <c r="P233">
        <f t="shared" si="47"/>
        <v>4.0060094843222396E-4</v>
      </c>
      <c r="Q233">
        <f>SUM($P$3:P233)</f>
        <v>4.2844058767651634E-2</v>
      </c>
      <c r="R233">
        <f t="shared" si="48"/>
        <v>0</v>
      </c>
      <c r="S233">
        <f t="shared" si="49"/>
        <v>0</v>
      </c>
      <c r="T233">
        <f>SUM($S$3:S233)</f>
        <v>9.9471142670020871E-3</v>
      </c>
      <c r="V233">
        <f t="shared" si="50"/>
        <v>0</v>
      </c>
      <c r="W233">
        <f>IF(M233&lt;0,SUM($V$3:V233),0)</f>
        <v>0</v>
      </c>
      <c r="Y233">
        <v>0</v>
      </c>
      <c r="Z233">
        <f t="shared" si="52"/>
        <v>0</v>
      </c>
      <c r="AA233">
        <f t="shared" si="53"/>
        <v>0</v>
      </c>
      <c r="AB233">
        <f>SUM($AA$3:AA233)</f>
        <v>5.5906354427600717E-3</v>
      </c>
    </row>
    <row r="234" spans="1:28" x14ac:dyDescent="0.3">
      <c r="A234" s="4" t="s">
        <v>16</v>
      </c>
      <c r="B234" s="4">
        <v>231</v>
      </c>
      <c r="C234" s="4">
        <v>231</v>
      </c>
      <c r="D234" s="5">
        <v>56.5</v>
      </c>
      <c r="E234" s="3">
        <f t="shared" si="54"/>
        <v>-4.1666666666666269E-2</v>
      </c>
      <c r="F234" s="3">
        <f t="shared" si="55"/>
        <v>-0.14999999999999858</v>
      </c>
      <c r="H234" s="13">
        <f t="shared" si="43"/>
        <v>15.694444444444445</v>
      </c>
      <c r="I234">
        <f>'Panigale V4s 21 Data'!$B$8*'Panigale V4s 21 Data'!$B$5*'Panigale V4s 21 Data'!$B$7*0.5*(Calculations!$H234*Calculations!$H234)</f>
        <v>27.666058259851827</v>
      </c>
      <c r="J234" s="3">
        <f>$E234*'Panigale V4s 21 Data'!$B$3</f>
        <v>-11.249999999999893</v>
      </c>
      <c r="K234" s="27">
        <f>'Panigale V4s 21 Data'!$B$12</f>
        <v>52.974000000000004</v>
      </c>
      <c r="L234" s="3">
        <f t="shared" si="44"/>
        <v>69.390058259851941</v>
      </c>
      <c r="M234">
        <f t="shared" si="42"/>
        <v>1089.0384143560095</v>
      </c>
      <c r="N234">
        <f t="shared" si="45"/>
        <v>3.0251067065444705E-4</v>
      </c>
      <c r="O234">
        <f t="shared" si="46"/>
        <v>1089.0384143560095</v>
      </c>
      <c r="P234">
        <f t="shared" si="47"/>
        <v>3.0251067065444705E-4</v>
      </c>
      <c r="Q234">
        <f>SUM($P$3:P234)</f>
        <v>4.3146569438306082E-2</v>
      </c>
      <c r="R234">
        <f t="shared" si="48"/>
        <v>0</v>
      </c>
      <c r="S234">
        <f t="shared" si="49"/>
        <v>0</v>
      </c>
      <c r="T234">
        <f>SUM($S$3:S234)</f>
        <v>9.9471142670020871E-3</v>
      </c>
      <c r="V234">
        <f t="shared" si="50"/>
        <v>0</v>
      </c>
      <c r="W234">
        <f>IF(M234&lt;0,SUM($V$3:V234),0)</f>
        <v>0</v>
      </c>
      <c r="Y234">
        <v>0</v>
      </c>
      <c r="Z234">
        <f t="shared" si="52"/>
        <v>0</v>
      </c>
      <c r="AA234">
        <f t="shared" si="53"/>
        <v>0</v>
      </c>
      <c r="AB234">
        <f>SUM($AA$3:AA234)</f>
        <v>5.5906354427600717E-3</v>
      </c>
    </row>
    <row r="235" spans="1:28" x14ac:dyDescent="0.3">
      <c r="A235" s="4" t="s">
        <v>16</v>
      </c>
      <c r="B235" s="4">
        <v>232</v>
      </c>
      <c r="C235" s="4">
        <v>232</v>
      </c>
      <c r="D235" s="5">
        <v>56.2</v>
      </c>
      <c r="E235" s="3">
        <f t="shared" si="54"/>
        <v>-0.2222222222222224</v>
      </c>
      <c r="F235" s="3">
        <f t="shared" si="55"/>
        <v>-0.80000000000000071</v>
      </c>
      <c r="H235" s="13">
        <f t="shared" si="43"/>
        <v>15.611111111111111</v>
      </c>
      <c r="I235">
        <f>'Panigale V4s 21 Data'!$B$8*'Panigale V4s 21 Data'!$B$5*'Panigale V4s 21 Data'!$B$7*0.5*(Calculations!$H235*Calculations!$H235)</f>
        <v>27.373039408018293</v>
      </c>
      <c r="J235" s="3">
        <f>$E235*'Panigale V4s 21 Data'!$B$3</f>
        <v>-60.00000000000005</v>
      </c>
      <c r="K235" s="27">
        <f>'Panigale V4s 21 Data'!$B$12</f>
        <v>52.974000000000004</v>
      </c>
      <c r="L235" s="3">
        <f t="shared" si="44"/>
        <v>20.347039408018247</v>
      </c>
      <c r="M235">
        <f t="shared" si="42"/>
        <v>317.63989298072931</v>
      </c>
      <c r="N235">
        <f t="shared" si="45"/>
        <v>8.8233303605758136E-5</v>
      </c>
      <c r="O235">
        <f t="shared" si="46"/>
        <v>317.63989298072931</v>
      </c>
      <c r="P235">
        <f t="shared" si="47"/>
        <v>8.8233303605758136E-5</v>
      </c>
      <c r="Q235">
        <f>SUM($P$3:P235)</f>
        <v>4.323480274191184E-2</v>
      </c>
      <c r="R235">
        <f t="shared" si="48"/>
        <v>0</v>
      </c>
      <c r="S235">
        <f t="shared" si="49"/>
        <v>0</v>
      </c>
      <c r="T235">
        <f>SUM($S$3:S235)</f>
        <v>9.9471142670020871E-3</v>
      </c>
      <c r="V235">
        <f t="shared" si="50"/>
        <v>0</v>
      </c>
      <c r="W235">
        <f>IF(M235&lt;0,SUM($V$3:V235),0)</f>
        <v>0</v>
      </c>
      <c r="Y235">
        <v>0</v>
      </c>
      <c r="Z235">
        <f t="shared" si="52"/>
        <v>0</v>
      </c>
      <c r="AA235">
        <f t="shared" si="53"/>
        <v>0</v>
      </c>
      <c r="AB235">
        <f>SUM($AA$3:AA235)</f>
        <v>5.5906354427600717E-3</v>
      </c>
    </row>
    <row r="236" spans="1:28" x14ac:dyDescent="0.3">
      <c r="A236" s="4" t="s">
        <v>16</v>
      </c>
      <c r="B236" s="4">
        <v>233</v>
      </c>
      <c r="C236" s="4">
        <v>233</v>
      </c>
      <c r="D236" s="5">
        <v>54.9</v>
      </c>
      <c r="E236" s="3">
        <f t="shared" si="54"/>
        <v>-0.45833333333333393</v>
      </c>
      <c r="F236" s="3">
        <f t="shared" si="55"/>
        <v>-1.6500000000000021</v>
      </c>
      <c r="H236" s="13">
        <f t="shared" si="43"/>
        <v>15.25</v>
      </c>
      <c r="I236">
        <f>'Panigale V4s 21 Data'!$B$8*'Panigale V4s 21 Data'!$B$5*'Panigale V4s 21 Data'!$B$7*0.5*(Calculations!$H236*Calculations!$H236)</f>
        <v>26.12131764610416</v>
      </c>
      <c r="J236" s="3">
        <f>$E236*'Panigale V4s 21 Data'!$B$3</f>
        <v>-123.75000000000016</v>
      </c>
      <c r="K236" s="27">
        <f>'Panigale V4s 21 Data'!$B$12</f>
        <v>52.974000000000004</v>
      </c>
      <c r="L236" s="3">
        <f t="shared" si="44"/>
        <v>-44.654682353895993</v>
      </c>
      <c r="M236">
        <f t="shared" si="42"/>
        <v>-680.98390589691394</v>
      </c>
      <c r="N236">
        <f t="shared" si="45"/>
        <v>-1.8916219608247609E-4</v>
      </c>
      <c r="O236">
        <f t="shared" si="46"/>
        <v>0</v>
      </c>
      <c r="P236">
        <f t="shared" si="47"/>
        <v>0</v>
      </c>
      <c r="Q236">
        <f>SUM($P$3:P236)</f>
        <v>4.323480274191184E-2</v>
      </c>
      <c r="R236">
        <f t="shared" si="48"/>
        <v>680.98390589691394</v>
      </c>
      <c r="S236">
        <f t="shared" si="49"/>
        <v>1.8916219608247609E-4</v>
      </c>
      <c r="T236">
        <f>SUM($S$3:S236)</f>
        <v>1.0136276463084563E-2</v>
      </c>
      <c r="V236">
        <f t="shared" si="50"/>
        <v>535.72663384957275</v>
      </c>
      <c r="W236">
        <f>IF(M236&lt;0,SUM($V$236:V236),0)</f>
        <v>535.72663384957275</v>
      </c>
      <c r="Y236">
        <v>0</v>
      </c>
      <c r="Z236">
        <f t="shared" si="52"/>
        <v>0</v>
      </c>
      <c r="AA236">
        <f t="shared" si="53"/>
        <v>0</v>
      </c>
      <c r="AB236">
        <f>SUM($AA$3:AA236)</f>
        <v>5.5906354427600717E-3</v>
      </c>
    </row>
    <row r="237" spans="1:28" x14ac:dyDescent="0.3">
      <c r="A237" s="4" t="s">
        <v>16</v>
      </c>
      <c r="B237" s="4">
        <v>234</v>
      </c>
      <c r="C237" s="4">
        <v>234</v>
      </c>
      <c r="D237" s="5">
        <v>52.9</v>
      </c>
      <c r="E237" s="3">
        <f t="shared" si="54"/>
        <v>-0.54166666666666641</v>
      </c>
      <c r="F237" s="3">
        <f t="shared" si="55"/>
        <v>-1.9499999999999993</v>
      </c>
      <c r="H237" s="13">
        <f t="shared" si="43"/>
        <v>14.694444444444443</v>
      </c>
      <c r="I237">
        <f>'Panigale V4s 21 Data'!$B$8*'Panigale V4s 21 Data'!$B$5*'Panigale V4s 21 Data'!$B$7*0.5*(Calculations!$H237*Calculations!$H237)</f>
        <v>24.25279163441207</v>
      </c>
      <c r="J237" s="3">
        <f>$E237*'Panigale V4s 21 Data'!$B$3</f>
        <v>-146.24999999999994</v>
      </c>
      <c r="K237" s="27">
        <f>'Panigale V4s 21 Data'!$B$12</f>
        <v>52.974000000000004</v>
      </c>
      <c r="L237" s="3">
        <f t="shared" si="44"/>
        <v>-69.023208365587877</v>
      </c>
      <c r="M237">
        <f t="shared" si="42"/>
        <v>-1014.257700705444</v>
      </c>
      <c r="N237">
        <f t="shared" si="45"/>
        <v>-2.8173825019595669E-4</v>
      </c>
      <c r="O237">
        <f t="shared" si="46"/>
        <v>0</v>
      </c>
      <c r="P237">
        <f t="shared" si="47"/>
        <v>0</v>
      </c>
      <c r="Q237">
        <f>SUM($P$3:P237)</f>
        <v>4.323480274191184E-2</v>
      </c>
      <c r="R237">
        <f t="shared" si="48"/>
        <v>1014.257700705444</v>
      </c>
      <c r="S237">
        <f t="shared" si="49"/>
        <v>2.8173825019595669E-4</v>
      </c>
      <c r="T237">
        <f>SUM($S$3:S237)</f>
        <v>1.0418014713280519E-2</v>
      </c>
      <c r="V237">
        <f t="shared" si="50"/>
        <v>797.91146185646937</v>
      </c>
      <c r="W237">
        <f>IF(M237&lt;0,SUM($V$236:V237),0)</f>
        <v>1333.6380957060421</v>
      </c>
      <c r="Y237">
        <v>0</v>
      </c>
      <c r="Z237">
        <f t="shared" si="52"/>
        <v>0</v>
      </c>
      <c r="AA237">
        <f t="shared" si="53"/>
        <v>0</v>
      </c>
      <c r="AB237">
        <f>SUM($AA$3:AA237)</f>
        <v>5.5906354427600717E-3</v>
      </c>
    </row>
    <row r="238" spans="1:28" x14ac:dyDescent="0.3">
      <c r="A238" s="4" t="s">
        <v>16</v>
      </c>
      <c r="B238" s="4">
        <v>235</v>
      </c>
      <c r="C238" s="4">
        <v>235</v>
      </c>
      <c r="D238" s="5">
        <v>51</v>
      </c>
      <c r="E238" s="3">
        <f t="shared" si="54"/>
        <v>-0.43055555555555575</v>
      </c>
      <c r="F238" s="3">
        <f t="shared" si="55"/>
        <v>-1.5500000000000007</v>
      </c>
      <c r="H238" s="13">
        <f t="shared" si="43"/>
        <v>14.166666666666666</v>
      </c>
      <c r="I238">
        <f>'Panigale V4s 21 Data'!$B$8*'Panigale V4s 21 Data'!$B$5*'Panigale V4s 21 Data'!$B$7*0.5*(Calculations!$H238*Calculations!$H238)</f>
        <v>22.541911671665627</v>
      </c>
      <c r="J238" s="3">
        <f>$E238*'Panigale V4s 21 Data'!$B$3</f>
        <v>-116.25000000000006</v>
      </c>
      <c r="K238" s="27">
        <f>'Panigale V4s 21 Data'!$B$12</f>
        <v>52.974000000000004</v>
      </c>
      <c r="L238" s="3">
        <f t="shared" si="44"/>
        <v>-40.734088328334423</v>
      </c>
      <c r="M238">
        <f t="shared" si="42"/>
        <v>-577.06625131807095</v>
      </c>
      <c r="N238">
        <f t="shared" si="45"/>
        <v>-1.6029618092168639E-4</v>
      </c>
      <c r="O238">
        <f t="shared" si="46"/>
        <v>0</v>
      </c>
      <c r="P238">
        <f t="shared" si="47"/>
        <v>0</v>
      </c>
      <c r="Q238">
        <f>SUM($P$3:P238)</f>
        <v>4.323480274191184E-2</v>
      </c>
      <c r="R238">
        <f t="shared" si="48"/>
        <v>577.06625131807095</v>
      </c>
      <c r="S238">
        <f t="shared" si="49"/>
        <v>1.6029618092168639E-4</v>
      </c>
      <c r="T238">
        <f>SUM($S$3:S238)</f>
        <v>1.0578310894202206E-2</v>
      </c>
      <c r="V238">
        <f t="shared" si="50"/>
        <v>453.97513458066982</v>
      </c>
      <c r="W238">
        <f>IF(M238&lt;0,SUM($V$236:V238),0)</f>
        <v>1787.613230286712</v>
      </c>
      <c r="Y238">
        <v>0</v>
      </c>
      <c r="Z238">
        <f t="shared" si="52"/>
        <v>0</v>
      </c>
      <c r="AA238">
        <f t="shared" si="53"/>
        <v>0</v>
      </c>
      <c r="AB238">
        <f>SUM($AA$3:AA238)</f>
        <v>5.5906354427600717E-3</v>
      </c>
    </row>
    <row r="239" spans="1:28" x14ac:dyDescent="0.3">
      <c r="A239" s="4" t="s">
        <v>16</v>
      </c>
      <c r="B239" s="4">
        <v>236</v>
      </c>
      <c r="C239" s="4">
        <v>236</v>
      </c>
      <c r="D239" s="5">
        <v>49.8</v>
      </c>
      <c r="E239" s="3">
        <f t="shared" si="54"/>
        <v>-0.24999999999999961</v>
      </c>
      <c r="F239" s="3">
        <f t="shared" si="55"/>
        <v>-0.89999999999999858</v>
      </c>
      <c r="H239" s="13">
        <f t="shared" si="43"/>
        <v>13.833333333333332</v>
      </c>
      <c r="I239">
        <f>'Panigale V4s 21 Data'!$B$8*'Panigale V4s 21 Data'!$B$5*'Panigale V4s 21 Data'!$B$7*0.5*(Calculations!$H239*Calculations!$H239)</f>
        <v>21.493595779391626</v>
      </c>
      <c r="J239" s="3">
        <f>$E239*'Panigale V4s 21 Data'!$B$3</f>
        <v>-67.499999999999901</v>
      </c>
      <c r="K239" s="27">
        <f>'Panigale V4s 21 Data'!$B$12</f>
        <v>52.974000000000004</v>
      </c>
      <c r="L239" s="3">
        <f t="shared" si="44"/>
        <v>6.9675957793917291</v>
      </c>
      <c r="M239">
        <f t="shared" si="42"/>
        <v>96.385074948252239</v>
      </c>
      <c r="N239">
        <f t="shared" si="45"/>
        <v>2.6773631930070066E-5</v>
      </c>
      <c r="O239">
        <f t="shared" si="46"/>
        <v>96.385074948252239</v>
      </c>
      <c r="P239">
        <f t="shared" si="47"/>
        <v>2.6773631930070066E-5</v>
      </c>
      <c r="Q239">
        <f>SUM($P$3:P239)</f>
        <v>4.3261576373841912E-2</v>
      </c>
      <c r="R239">
        <f t="shared" si="48"/>
        <v>0</v>
      </c>
      <c r="S239">
        <f t="shared" si="49"/>
        <v>0</v>
      </c>
      <c r="T239">
        <f>SUM($S$3:S239)</f>
        <v>1.0578310894202206E-2</v>
      </c>
      <c r="V239">
        <f t="shared" si="50"/>
        <v>0</v>
      </c>
      <c r="W239">
        <f>IF(M239&lt;0,SUM($V$236:V239),0)</f>
        <v>0</v>
      </c>
      <c r="Y239">
        <f>O239</f>
        <v>96.385074948252239</v>
      </c>
      <c r="Z239">
        <f t="shared" si="52"/>
        <v>9.6385074948252242E-2</v>
      </c>
      <c r="AA239">
        <f t="shared" si="53"/>
        <v>2.6773631930070066E-5</v>
      </c>
      <c r="AB239">
        <f>SUM($AA$3:AA239)</f>
        <v>5.6174090746901415E-3</v>
      </c>
    </row>
    <row r="240" spans="1:28" x14ac:dyDescent="0.3">
      <c r="A240" s="4" t="s">
        <v>16</v>
      </c>
      <c r="B240" s="4">
        <v>237</v>
      </c>
      <c r="C240" s="4">
        <v>237</v>
      </c>
      <c r="D240" s="5">
        <v>49.2</v>
      </c>
      <c r="E240" s="3">
        <f t="shared" si="54"/>
        <v>-0.19444444444444425</v>
      </c>
      <c r="F240" s="3">
        <f t="shared" si="55"/>
        <v>-0.69999999999999929</v>
      </c>
      <c r="H240" s="13">
        <f t="shared" si="43"/>
        <v>13.666666666666668</v>
      </c>
      <c r="I240">
        <f>'Panigale V4s 21 Data'!$B$8*'Panigale V4s 21 Data'!$B$5*'Panigale V4s 21 Data'!$B$7*0.5*(Calculations!$H240*Calculations!$H240)</f>
        <v>20.978797796578505</v>
      </c>
      <c r="J240" s="3">
        <f>$E240*'Panigale V4s 21 Data'!$B$3</f>
        <v>-52.49999999999995</v>
      </c>
      <c r="K240" s="27">
        <f>'Panigale V4s 21 Data'!$B$12</f>
        <v>52.974000000000004</v>
      </c>
      <c r="L240" s="3">
        <f t="shared" si="44"/>
        <v>21.452797796578558</v>
      </c>
      <c r="M240">
        <f t="shared" si="42"/>
        <v>293.1882365532403</v>
      </c>
      <c r="N240">
        <f t="shared" si="45"/>
        <v>8.1441176820344521E-5</v>
      </c>
      <c r="O240">
        <f t="shared" si="46"/>
        <v>293.1882365532403</v>
      </c>
      <c r="P240">
        <f t="shared" si="47"/>
        <v>8.1441176820344521E-5</v>
      </c>
      <c r="Q240">
        <f>SUM($P$3:P240)</f>
        <v>4.3343017550662256E-2</v>
      </c>
      <c r="R240">
        <f t="shared" si="48"/>
        <v>0</v>
      </c>
      <c r="S240">
        <f t="shared" si="49"/>
        <v>0</v>
      </c>
      <c r="T240">
        <f>SUM($S$3:S240)</f>
        <v>1.0578310894202206E-2</v>
      </c>
      <c r="V240">
        <f t="shared" si="50"/>
        <v>0</v>
      </c>
      <c r="W240">
        <f>IF(M240&lt;0,SUM($V$236:V240),0)</f>
        <v>0</v>
      </c>
      <c r="Y240">
        <f>O240</f>
        <v>293.1882365532403</v>
      </c>
      <c r="Z240">
        <f t="shared" si="52"/>
        <v>0.29318823655324028</v>
      </c>
      <c r="AA240">
        <f t="shared" si="53"/>
        <v>8.1441176820344521E-5</v>
      </c>
      <c r="AB240">
        <f>SUM($AA$3:AA240)</f>
        <v>5.6988502515104861E-3</v>
      </c>
    </row>
    <row r="241" spans="1:28" x14ac:dyDescent="0.3">
      <c r="A241" s="4" t="s">
        <v>16</v>
      </c>
      <c r="B241" s="4">
        <v>238</v>
      </c>
      <c r="C241" s="4">
        <v>238</v>
      </c>
      <c r="D241" s="5">
        <v>48.4</v>
      </c>
      <c r="E241" s="3">
        <f t="shared" si="54"/>
        <v>-0.31944444444444503</v>
      </c>
      <c r="F241" s="3">
        <f t="shared" si="55"/>
        <v>-1.1500000000000021</v>
      </c>
      <c r="H241" s="13">
        <f t="shared" si="43"/>
        <v>13.444444444444443</v>
      </c>
      <c r="I241">
        <f>'Panigale V4s 21 Data'!$B$8*'Panigale V4s 21 Data'!$B$5*'Panigale V4s 21 Data'!$B$7*0.5*(Calculations!$H241*Calculations!$H241)</f>
        <v>20.302107114793163</v>
      </c>
      <c r="J241" s="3">
        <f>$E241*'Panigale V4s 21 Data'!$B$3</f>
        <v>-86.250000000000156</v>
      </c>
      <c r="K241" s="27">
        <f>'Panigale V4s 21 Data'!$B$12</f>
        <v>52.974000000000004</v>
      </c>
      <c r="L241" s="3">
        <f t="shared" si="44"/>
        <v>-12.973892885206993</v>
      </c>
      <c r="M241">
        <f t="shared" si="42"/>
        <v>-174.42678212333846</v>
      </c>
      <c r="N241">
        <f t="shared" si="45"/>
        <v>-4.8451883923149567E-5</v>
      </c>
      <c r="O241">
        <f t="shared" si="46"/>
        <v>0</v>
      </c>
      <c r="P241">
        <f t="shared" si="47"/>
        <v>0</v>
      </c>
      <c r="Q241">
        <f>SUM($P$3:P241)</f>
        <v>4.3343017550662256E-2</v>
      </c>
      <c r="R241">
        <f t="shared" si="48"/>
        <v>174.42678212333846</v>
      </c>
      <c r="S241">
        <f t="shared" si="49"/>
        <v>4.8451883923149567E-5</v>
      </c>
      <c r="T241">
        <f>SUM($S$3:S241)</f>
        <v>1.0626762778125355E-2</v>
      </c>
      <c r="V241">
        <f t="shared" si="50"/>
        <v>137.22067736251975</v>
      </c>
      <c r="W241">
        <f>IF(M241&lt;0,SUM($V$241:V241),0)</f>
        <v>137.22067736251975</v>
      </c>
      <c r="Y241">
        <v>0</v>
      </c>
      <c r="Z241">
        <f t="shared" si="52"/>
        <v>0</v>
      </c>
      <c r="AA241">
        <f t="shared" si="53"/>
        <v>0</v>
      </c>
      <c r="AB241">
        <f>SUM($AA$3:AA241)</f>
        <v>5.6988502515104861E-3</v>
      </c>
    </row>
    <row r="242" spans="1:28" x14ac:dyDescent="0.3">
      <c r="A242" s="4" t="s">
        <v>16</v>
      </c>
      <c r="B242" s="4">
        <v>239</v>
      </c>
      <c r="C242" s="4">
        <v>239</v>
      </c>
      <c r="D242" s="5">
        <v>46.9</v>
      </c>
      <c r="E242" s="3">
        <f t="shared" si="54"/>
        <v>-0.56944444444444464</v>
      </c>
      <c r="F242" s="3">
        <f t="shared" si="55"/>
        <v>-2.0500000000000007</v>
      </c>
      <c r="H242" s="13">
        <f t="shared" si="43"/>
        <v>13.027777777777777</v>
      </c>
      <c r="I242">
        <f>'Panigale V4s 21 Data'!$B$8*'Panigale V4s 21 Data'!$B$5*'Panigale V4s 21 Data'!$B$7*0.5*(Calculations!$H242*Calculations!$H242)</f>
        <v>19.063211969285824</v>
      </c>
      <c r="J242" s="3">
        <f>$E242*'Panigale V4s 21 Data'!$B$3</f>
        <v>-153.75000000000006</v>
      </c>
      <c r="K242" s="27">
        <f>'Panigale V4s 21 Data'!$B$12</f>
        <v>52.974000000000004</v>
      </c>
      <c r="L242" s="3">
        <f t="shared" si="44"/>
        <v>-81.712788030714236</v>
      </c>
      <c r="M242">
        <f t="shared" si="42"/>
        <v>-1064.5360440668048</v>
      </c>
      <c r="N242">
        <f t="shared" si="45"/>
        <v>-2.9570445668522353E-4</v>
      </c>
      <c r="O242">
        <f t="shared" si="46"/>
        <v>0</v>
      </c>
      <c r="P242">
        <f t="shared" si="47"/>
        <v>0</v>
      </c>
      <c r="Q242">
        <f>SUM($P$3:P242)</f>
        <v>4.3343017550662256E-2</v>
      </c>
      <c r="R242">
        <f t="shared" si="48"/>
        <v>1064.5360440668048</v>
      </c>
      <c r="S242">
        <f t="shared" si="49"/>
        <v>2.9570445668522353E-4</v>
      </c>
      <c r="T242">
        <f>SUM($S$3:S242)</f>
        <v>1.0922467234810579E-2</v>
      </c>
      <c r="V242">
        <f t="shared" si="50"/>
        <v>837.46518318713504</v>
      </c>
      <c r="W242">
        <f>IF(M242&lt;0,SUM($V$241:V242),0)</f>
        <v>974.68586054965476</v>
      </c>
      <c r="Y242">
        <v>0</v>
      </c>
      <c r="Z242">
        <f t="shared" si="52"/>
        <v>0</v>
      </c>
      <c r="AA242">
        <f t="shared" si="53"/>
        <v>0</v>
      </c>
      <c r="AB242">
        <f>SUM($AA$3:AA242)</f>
        <v>5.6988502515104861E-3</v>
      </c>
    </row>
    <row r="243" spans="1:28" x14ac:dyDescent="0.3">
      <c r="A243" s="4" t="s">
        <v>16</v>
      </c>
      <c r="B243" s="4">
        <v>240</v>
      </c>
      <c r="C243" s="4">
        <v>240</v>
      </c>
      <c r="D243" s="5">
        <v>44.3</v>
      </c>
      <c r="E243" s="3">
        <f t="shared" si="54"/>
        <v>-0.74999999999999978</v>
      </c>
      <c r="F243" s="3">
        <f t="shared" si="55"/>
        <v>-2.6999999999999993</v>
      </c>
      <c r="H243" s="13">
        <f t="shared" si="43"/>
        <v>12.305555555555554</v>
      </c>
      <c r="I243">
        <f>'Panigale V4s 21 Data'!$B$8*'Panigale V4s 21 Data'!$B$5*'Panigale V4s 21 Data'!$B$7*0.5*(Calculations!$H243*Calculations!$H243)</f>
        <v>17.008180021732819</v>
      </c>
      <c r="J243" s="3">
        <f>$E243*'Panigale V4s 21 Data'!$B$3</f>
        <v>-202.49999999999994</v>
      </c>
      <c r="K243" s="27">
        <f>'Panigale V4s 21 Data'!$B$12</f>
        <v>52.974000000000004</v>
      </c>
      <c r="L243" s="3">
        <f t="shared" si="44"/>
        <v>-132.51781997826714</v>
      </c>
      <c r="M243">
        <f t="shared" si="42"/>
        <v>-1630.7053958436759</v>
      </c>
      <c r="N243">
        <f t="shared" si="45"/>
        <v>-4.5297372106768778E-4</v>
      </c>
      <c r="O243">
        <f t="shared" si="46"/>
        <v>0</v>
      </c>
      <c r="P243">
        <f t="shared" si="47"/>
        <v>0</v>
      </c>
      <c r="Q243">
        <f>SUM($P$3:P243)</f>
        <v>4.3343017550662256E-2</v>
      </c>
      <c r="R243">
        <f t="shared" si="48"/>
        <v>1630.7053958436759</v>
      </c>
      <c r="S243">
        <f t="shared" si="49"/>
        <v>4.5297372106768778E-4</v>
      </c>
      <c r="T243">
        <f>SUM($S$3:S243)</f>
        <v>1.1375440955878266E-2</v>
      </c>
      <c r="V243">
        <f t="shared" si="50"/>
        <v>1282.8677813832408</v>
      </c>
      <c r="W243">
        <f>IF(M243&lt;0,SUM($V$241:V243),0)</f>
        <v>2257.5536419328955</v>
      </c>
      <c r="Y243">
        <v>0</v>
      </c>
      <c r="Z243">
        <f t="shared" si="52"/>
        <v>0</v>
      </c>
      <c r="AA243">
        <f t="shared" si="53"/>
        <v>0</v>
      </c>
      <c r="AB243">
        <f>SUM($AA$3:AA243)</f>
        <v>5.6988502515104861E-3</v>
      </c>
    </row>
    <row r="244" spans="1:28" x14ac:dyDescent="0.3">
      <c r="A244" s="4" t="s">
        <v>16</v>
      </c>
      <c r="B244" s="4">
        <v>241</v>
      </c>
      <c r="C244" s="4">
        <v>241</v>
      </c>
      <c r="D244" s="5">
        <v>41.5</v>
      </c>
      <c r="E244" s="3">
        <f t="shared" si="54"/>
        <v>-0.6666666666666663</v>
      </c>
      <c r="F244" s="3">
        <f t="shared" si="55"/>
        <v>-2.3999999999999986</v>
      </c>
      <c r="H244" s="13">
        <f t="shared" si="43"/>
        <v>11.527777777777777</v>
      </c>
      <c r="I244">
        <f>'Panigale V4s 21 Data'!$B$8*'Panigale V4s 21 Data'!$B$5*'Panigale V4s 21 Data'!$B$7*0.5*(Calculations!$H244*Calculations!$H244)</f>
        <v>14.926108180133072</v>
      </c>
      <c r="J244" s="3">
        <f>$E244*'Panigale V4s 21 Data'!$B$3</f>
        <v>-179.99999999999989</v>
      </c>
      <c r="K244" s="27">
        <f>'Panigale V4s 21 Data'!$B$12</f>
        <v>52.974000000000004</v>
      </c>
      <c r="L244" s="3">
        <f t="shared" si="44"/>
        <v>-112.09989181986681</v>
      </c>
      <c r="M244">
        <f t="shared" si="42"/>
        <v>-1292.2626418123534</v>
      </c>
      <c r="N244">
        <f t="shared" si="45"/>
        <v>-3.5896184494787597E-4</v>
      </c>
      <c r="O244">
        <f t="shared" si="46"/>
        <v>0</v>
      </c>
      <c r="P244">
        <f t="shared" si="47"/>
        <v>0</v>
      </c>
      <c r="Q244">
        <f>SUM($P$3:P244)</f>
        <v>4.3343017550662256E-2</v>
      </c>
      <c r="R244">
        <f t="shared" si="48"/>
        <v>1292.2626418123534</v>
      </c>
      <c r="S244">
        <f t="shared" si="49"/>
        <v>3.5896184494787597E-4</v>
      </c>
      <c r="T244">
        <f>SUM($S$3:S244)</f>
        <v>1.1734402800826141E-2</v>
      </c>
      <c r="V244">
        <f t="shared" si="50"/>
        <v>1016.6165590005695</v>
      </c>
      <c r="W244">
        <f>IF(M244&lt;0,SUM($V$241:V244),0)</f>
        <v>3274.1702009334649</v>
      </c>
      <c r="Y244">
        <v>0</v>
      </c>
      <c r="Z244">
        <f t="shared" si="52"/>
        <v>0</v>
      </c>
      <c r="AA244">
        <f t="shared" si="53"/>
        <v>0</v>
      </c>
      <c r="AB244">
        <f>SUM($AA$3:AA244)</f>
        <v>5.6988502515104861E-3</v>
      </c>
    </row>
    <row r="245" spans="1:28" x14ac:dyDescent="0.3">
      <c r="A245" s="4" t="s">
        <v>16</v>
      </c>
      <c r="B245" s="4">
        <v>242</v>
      </c>
      <c r="C245" s="4">
        <v>242</v>
      </c>
      <c r="D245" s="5">
        <v>39.5</v>
      </c>
      <c r="E245" s="3">
        <f t="shared" si="54"/>
        <v>-0.625</v>
      </c>
      <c r="F245" s="3">
        <f t="shared" si="55"/>
        <v>-2.25</v>
      </c>
      <c r="H245" s="13">
        <f t="shared" si="43"/>
        <v>10.972222222222221</v>
      </c>
      <c r="I245">
        <f>'Panigale V4s 21 Data'!$B$8*'Panigale V4s 21 Data'!$B$5*'Panigale V4s 21 Data'!$B$7*0.5*(Calculations!$H245*Calculations!$H245)</f>
        <v>13.522113681551822</v>
      </c>
      <c r="J245" s="3">
        <f>$E245*'Panigale V4s 21 Data'!$B$3</f>
        <v>-168.75</v>
      </c>
      <c r="K245" s="27">
        <f>'Panigale V4s 21 Data'!$B$12</f>
        <v>52.974000000000004</v>
      </c>
      <c r="L245" s="3">
        <f t="shared" si="44"/>
        <v>-102.25388631844818</v>
      </c>
      <c r="M245">
        <f t="shared" si="42"/>
        <v>-1121.9523637718619</v>
      </c>
      <c r="N245">
        <f t="shared" si="45"/>
        <v>-3.1165343438107273E-4</v>
      </c>
      <c r="O245">
        <f t="shared" si="46"/>
        <v>0</v>
      </c>
      <c r="P245">
        <f t="shared" si="47"/>
        <v>0</v>
      </c>
      <c r="Q245">
        <f>SUM($P$3:P245)</f>
        <v>4.3343017550662256E-2</v>
      </c>
      <c r="R245">
        <f t="shared" si="48"/>
        <v>1121.9523637718619</v>
      </c>
      <c r="S245">
        <f t="shared" si="49"/>
        <v>3.1165343438107273E-4</v>
      </c>
      <c r="T245">
        <f>SUM($S$3:S245)</f>
        <v>1.2046056235207214E-2</v>
      </c>
      <c r="V245">
        <f t="shared" si="50"/>
        <v>882.6343148175049</v>
      </c>
      <c r="W245">
        <f>IF(M245&lt;0,SUM($V$241:V245),0)</f>
        <v>4156.8045157509696</v>
      </c>
      <c r="Y245">
        <v>0</v>
      </c>
      <c r="Z245">
        <f t="shared" si="52"/>
        <v>0</v>
      </c>
      <c r="AA245">
        <f t="shared" si="53"/>
        <v>0</v>
      </c>
      <c r="AB245">
        <f>SUM($AA$3:AA245)</f>
        <v>5.6988502515104861E-3</v>
      </c>
    </row>
    <row r="246" spans="1:28" x14ac:dyDescent="0.3">
      <c r="A246" s="4" t="s">
        <v>16</v>
      </c>
      <c r="B246" s="4">
        <v>243</v>
      </c>
      <c r="C246" s="4">
        <v>243</v>
      </c>
      <c r="D246" s="5">
        <v>37</v>
      </c>
      <c r="E246" s="3">
        <f t="shared" si="54"/>
        <v>-0.68055555555555536</v>
      </c>
      <c r="F246" s="3">
        <f t="shared" si="55"/>
        <v>-2.4499999999999993</v>
      </c>
      <c r="H246" s="13">
        <f t="shared" si="43"/>
        <v>10.277777777777777</v>
      </c>
      <c r="I246">
        <f>'Panigale V4s 21 Data'!$B$8*'Panigale V4s 21 Data'!$B$5*'Panigale V4s 21 Data'!$B$7*0.5*(Calculations!$H246*Calculations!$H246)</f>
        <v>11.86462017628229</v>
      </c>
      <c r="J246" s="3">
        <f>$E246*'Panigale V4s 21 Data'!$B$3</f>
        <v>-183.74999999999994</v>
      </c>
      <c r="K246" s="27">
        <f>'Panigale V4s 21 Data'!$B$12</f>
        <v>52.974000000000004</v>
      </c>
      <c r="L246" s="3">
        <f t="shared" si="44"/>
        <v>-118.91137982371764</v>
      </c>
      <c r="M246">
        <f t="shared" si="42"/>
        <v>-1222.1447370770979</v>
      </c>
      <c r="N246">
        <f t="shared" si="45"/>
        <v>-3.3948464918808277E-4</v>
      </c>
      <c r="O246">
        <f t="shared" si="46"/>
        <v>0</v>
      </c>
      <c r="P246">
        <f t="shared" si="47"/>
        <v>0</v>
      </c>
      <c r="Q246">
        <f>SUM($P$3:P246)</f>
        <v>4.3343017550662256E-2</v>
      </c>
      <c r="R246">
        <f t="shared" si="48"/>
        <v>1222.1447370770979</v>
      </c>
      <c r="S246">
        <f t="shared" si="49"/>
        <v>3.3948464918808277E-4</v>
      </c>
      <c r="T246">
        <f>SUM($S$3:S246)</f>
        <v>1.2385540884395297E-2</v>
      </c>
      <c r="V246">
        <f t="shared" si="50"/>
        <v>961.45515393486767</v>
      </c>
      <c r="W246">
        <f>IF(M246&lt;0,SUM($V$241:V246),0)</f>
        <v>5118.2596696858373</v>
      </c>
      <c r="Y246">
        <v>0</v>
      </c>
      <c r="Z246">
        <f t="shared" si="52"/>
        <v>0</v>
      </c>
      <c r="AA246">
        <f t="shared" si="53"/>
        <v>0</v>
      </c>
      <c r="AB246">
        <f>SUM($AA$3:AA246)</f>
        <v>5.6988502515104861E-3</v>
      </c>
    </row>
    <row r="247" spans="1:28" x14ac:dyDescent="0.3">
      <c r="A247" s="4" t="s">
        <v>16</v>
      </c>
      <c r="B247" s="4">
        <v>244</v>
      </c>
      <c r="C247" s="4">
        <v>244</v>
      </c>
      <c r="D247" s="5">
        <v>34.6</v>
      </c>
      <c r="E247" s="3">
        <f t="shared" si="54"/>
        <v>-0.65277777777777812</v>
      </c>
      <c r="F247" s="3">
        <f t="shared" si="55"/>
        <v>-2.3500000000000014</v>
      </c>
      <c r="H247" s="13">
        <f t="shared" si="43"/>
        <v>9.6111111111111107</v>
      </c>
      <c r="I247">
        <f>'Panigale V4s 21 Data'!$B$8*'Panigale V4s 21 Data'!$B$5*'Panigale V4s 21 Data'!$B$7*0.5*(Calculations!$H247*Calculations!$H247)</f>
        <v>10.375346011861293</v>
      </c>
      <c r="J247" s="3">
        <f>$E247*'Panigale V4s 21 Data'!$B$3</f>
        <v>-176.25000000000009</v>
      </c>
      <c r="K247" s="27">
        <f>'Panigale V4s 21 Data'!$B$12</f>
        <v>52.974000000000004</v>
      </c>
      <c r="L247" s="3">
        <f t="shared" si="44"/>
        <v>-112.90065398813879</v>
      </c>
      <c r="M247">
        <f t="shared" si="42"/>
        <v>-1085.1007299971116</v>
      </c>
      <c r="N247">
        <f t="shared" si="45"/>
        <v>-3.0141686944364212E-4</v>
      </c>
      <c r="O247">
        <f t="shared" si="46"/>
        <v>0</v>
      </c>
      <c r="P247">
        <f t="shared" si="47"/>
        <v>0</v>
      </c>
      <c r="Q247">
        <f>SUM($P$3:P247)</f>
        <v>4.3343017550662256E-2</v>
      </c>
      <c r="R247">
        <f t="shared" si="48"/>
        <v>1085.1007299971116</v>
      </c>
      <c r="S247">
        <f t="shared" si="49"/>
        <v>3.0141686944364212E-4</v>
      </c>
      <c r="T247">
        <f>SUM($S$3:S247)</f>
        <v>1.268695775383894E-2</v>
      </c>
      <c r="V247">
        <f t="shared" si="50"/>
        <v>853.64331878507767</v>
      </c>
      <c r="W247">
        <f>IF(M247&lt;0,SUM($V$241:V247),0)</f>
        <v>5971.9029884709153</v>
      </c>
      <c r="Y247">
        <v>0</v>
      </c>
      <c r="Z247">
        <f t="shared" si="52"/>
        <v>0</v>
      </c>
      <c r="AA247">
        <f t="shared" si="53"/>
        <v>0</v>
      </c>
      <c r="AB247">
        <f>SUM($AA$3:AA247)</f>
        <v>5.6988502515104861E-3</v>
      </c>
    </row>
    <row r="248" spans="1:28" x14ac:dyDescent="0.3">
      <c r="A248" s="4" t="s">
        <v>16</v>
      </c>
      <c r="B248" s="4">
        <v>245</v>
      </c>
      <c r="C248" s="4">
        <v>245</v>
      </c>
      <c r="D248" s="5">
        <v>32.299999999999997</v>
      </c>
      <c r="E248" s="3">
        <f t="shared" si="54"/>
        <v>-0.7777777777777779</v>
      </c>
      <c r="F248" s="3">
        <f t="shared" si="55"/>
        <v>-2.8000000000000007</v>
      </c>
      <c r="H248" s="13">
        <f t="shared" si="43"/>
        <v>8.9722222222222214</v>
      </c>
      <c r="I248">
        <f>'Panigale V4s 21 Data'!$B$8*'Panigale V4s 21 Data'!$B$5*'Panigale V4s 21 Data'!$B$7*0.5*(Calculations!$H248*Calculations!$H248)</f>
        <v>9.0418112371903216</v>
      </c>
      <c r="J248" s="3">
        <f>$E248*'Panigale V4s 21 Data'!$B$3</f>
        <v>-210.00000000000003</v>
      </c>
      <c r="K248" s="27">
        <f>'Panigale V4s 21 Data'!$B$12</f>
        <v>52.974000000000004</v>
      </c>
      <c r="L248" s="3">
        <f t="shared" si="44"/>
        <v>-147.98418876280971</v>
      </c>
      <c r="M248">
        <f t="shared" si="42"/>
        <v>-1327.7470269552093</v>
      </c>
      <c r="N248">
        <f t="shared" si="45"/>
        <v>-3.6881861859866928E-4</v>
      </c>
      <c r="O248">
        <f t="shared" si="46"/>
        <v>0</v>
      </c>
      <c r="P248">
        <f t="shared" si="47"/>
        <v>0</v>
      </c>
      <c r="Q248">
        <f>SUM($P$3:P248)</f>
        <v>4.3343017550662256E-2</v>
      </c>
      <c r="R248">
        <f t="shared" si="48"/>
        <v>1327.7470269552093</v>
      </c>
      <c r="S248">
        <f t="shared" si="49"/>
        <v>3.6881861859866928E-4</v>
      </c>
      <c r="T248">
        <f>SUM($S$3:S248)</f>
        <v>1.3055776372437608E-2</v>
      </c>
      <c r="V248">
        <f t="shared" si="50"/>
        <v>1044.5319473705283</v>
      </c>
      <c r="W248">
        <f>IF(M248&lt;0,SUM($V$241:V248),0)</f>
        <v>7016.4349358414438</v>
      </c>
      <c r="Y248">
        <v>0</v>
      </c>
      <c r="Z248">
        <f t="shared" si="52"/>
        <v>0</v>
      </c>
      <c r="AA248">
        <f t="shared" si="53"/>
        <v>0</v>
      </c>
      <c r="AB248">
        <f>SUM($AA$3:AA248)</f>
        <v>5.6988502515104861E-3</v>
      </c>
    </row>
    <row r="249" spans="1:28" x14ac:dyDescent="0.3">
      <c r="A249" s="4" t="s">
        <v>16</v>
      </c>
      <c r="B249" s="4">
        <v>246</v>
      </c>
      <c r="C249" s="4">
        <v>246</v>
      </c>
      <c r="D249" s="5">
        <v>29</v>
      </c>
      <c r="E249" s="3">
        <f t="shared" si="54"/>
        <v>-0.99999999999999933</v>
      </c>
      <c r="F249" s="3">
        <f t="shared" si="55"/>
        <v>-3.5999999999999979</v>
      </c>
      <c r="H249" s="13">
        <f t="shared" si="43"/>
        <v>8.0555555555555554</v>
      </c>
      <c r="I249">
        <f>'Panigale V4s 21 Data'!$B$8*'Panigale V4s 21 Data'!$B$5*'Panigale V4s 21 Data'!$B$7*0.5*(Calculations!$H249*Calculations!$H249)</f>
        <v>7.2886381068322921</v>
      </c>
      <c r="J249" s="3">
        <f>$E249*'Panigale V4s 21 Data'!$B$3</f>
        <v>-269.99999999999983</v>
      </c>
      <c r="K249" s="27">
        <f>'Panigale V4s 21 Data'!$B$12</f>
        <v>52.974000000000004</v>
      </c>
      <c r="L249" s="3">
        <f t="shared" si="44"/>
        <v>-209.73736189316753</v>
      </c>
      <c r="M249">
        <f t="shared" si="42"/>
        <v>-1689.5509708060717</v>
      </c>
      <c r="N249">
        <f t="shared" si="45"/>
        <v>-4.693197141127977E-4</v>
      </c>
      <c r="O249">
        <f t="shared" si="46"/>
        <v>0</v>
      </c>
      <c r="P249">
        <f t="shared" si="47"/>
        <v>0</v>
      </c>
      <c r="Q249">
        <f>SUM($P$3:P249)</f>
        <v>4.3343017550662256E-2</v>
      </c>
      <c r="R249">
        <f t="shared" si="48"/>
        <v>1689.5509708060717</v>
      </c>
      <c r="S249">
        <f t="shared" si="49"/>
        <v>4.693197141127977E-4</v>
      </c>
      <c r="T249">
        <f>SUM($S$3:S249)</f>
        <v>1.3525096086550406E-2</v>
      </c>
      <c r="V249">
        <f t="shared" si="50"/>
        <v>1329.1613009782825</v>
      </c>
      <c r="W249">
        <f>IF(M249&lt;0,SUM($V$241:V249),0)</f>
        <v>8345.596236819727</v>
      </c>
      <c r="Y249">
        <v>0</v>
      </c>
      <c r="Z249">
        <f t="shared" si="52"/>
        <v>0</v>
      </c>
      <c r="AA249">
        <f t="shared" si="53"/>
        <v>0</v>
      </c>
      <c r="AB249">
        <f>SUM($AA$3:AA249)</f>
        <v>5.6988502515104861E-3</v>
      </c>
    </row>
    <row r="250" spans="1:28" x14ac:dyDescent="0.3">
      <c r="A250" s="4" t="s">
        <v>16</v>
      </c>
      <c r="B250" s="4">
        <v>247</v>
      </c>
      <c r="C250" s="4">
        <v>247</v>
      </c>
      <c r="D250" s="5">
        <v>25.1</v>
      </c>
      <c r="E250" s="3">
        <f t="shared" si="54"/>
        <v>-0.94444444444444453</v>
      </c>
      <c r="F250" s="3">
        <f t="shared" si="55"/>
        <v>-3.4000000000000004</v>
      </c>
      <c r="H250" s="13">
        <f t="shared" si="43"/>
        <v>6.9722222222222223</v>
      </c>
      <c r="I250">
        <f>'Panigale V4s 21 Data'!$B$8*'Panigale V4s 21 Data'!$B$5*'Panigale V4s 21 Data'!$B$7*0.5*(Calculations!$H250*Calculations!$H250)</f>
        <v>5.4600652719208238</v>
      </c>
      <c r="J250" s="3">
        <f>$E250*'Panigale V4s 21 Data'!$B$3</f>
        <v>-255.00000000000003</v>
      </c>
      <c r="K250" s="27">
        <f>'Panigale V4s 21 Data'!$B$12</f>
        <v>52.974000000000004</v>
      </c>
      <c r="L250" s="3">
        <f t="shared" si="44"/>
        <v>-196.56593472807918</v>
      </c>
      <c r="M250">
        <f t="shared" si="42"/>
        <v>-1370.5013782429965</v>
      </c>
      <c r="N250">
        <f t="shared" si="45"/>
        <v>-3.8069482728972121E-4</v>
      </c>
      <c r="O250">
        <f t="shared" si="46"/>
        <v>0</v>
      </c>
      <c r="P250">
        <f t="shared" si="47"/>
        <v>0</v>
      </c>
      <c r="Q250">
        <f>SUM($P$3:P250)</f>
        <v>4.3343017550662256E-2</v>
      </c>
      <c r="R250">
        <f t="shared" si="48"/>
        <v>1370.5013782429965</v>
      </c>
      <c r="S250">
        <f t="shared" si="49"/>
        <v>3.8069482728972121E-4</v>
      </c>
      <c r="T250">
        <f>SUM($S$3:S250)</f>
        <v>1.3905790913840128E-2</v>
      </c>
      <c r="V250">
        <f t="shared" si="50"/>
        <v>1078.1665817568742</v>
      </c>
      <c r="W250">
        <f>IF(M250&lt;0,SUM($V$241:V250),0)</f>
        <v>9423.7628185766007</v>
      </c>
      <c r="Y250">
        <v>0</v>
      </c>
      <c r="Z250">
        <f t="shared" si="52"/>
        <v>0</v>
      </c>
      <c r="AA250">
        <f t="shared" si="53"/>
        <v>0</v>
      </c>
      <c r="AB250">
        <f>SUM($AA$3:AA250)</f>
        <v>5.6988502515104861E-3</v>
      </c>
    </row>
    <row r="251" spans="1:28" x14ac:dyDescent="0.3">
      <c r="A251" s="4" t="s">
        <v>16</v>
      </c>
      <c r="B251" s="4">
        <v>248</v>
      </c>
      <c r="C251" s="4">
        <v>248</v>
      </c>
      <c r="D251" s="5">
        <v>22.2</v>
      </c>
      <c r="E251" s="3">
        <f t="shared" si="54"/>
        <v>-0.5833333333333337</v>
      </c>
      <c r="F251" s="3">
        <f t="shared" si="55"/>
        <v>-2.1000000000000014</v>
      </c>
      <c r="H251" s="13">
        <f t="shared" si="43"/>
        <v>6.1666666666666661</v>
      </c>
      <c r="I251">
        <f>'Panigale V4s 21 Data'!$B$8*'Panigale V4s 21 Data'!$B$5*'Panigale V4s 21 Data'!$B$7*0.5*(Calculations!$H251*Calculations!$H251)</f>
        <v>4.2712632634616243</v>
      </c>
      <c r="J251" s="3">
        <f>$E251*'Panigale V4s 21 Data'!$B$3</f>
        <v>-157.50000000000011</v>
      </c>
      <c r="K251" s="27">
        <f>'Panigale V4s 21 Data'!$B$12</f>
        <v>52.974000000000004</v>
      </c>
      <c r="L251" s="3">
        <f t="shared" si="44"/>
        <v>-100.25473673653848</v>
      </c>
      <c r="M251">
        <f t="shared" si="42"/>
        <v>-618.23754320865385</v>
      </c>
      <c r="N251">
        <f t="shared" si="45"/>
        <v>-1.7173265089129273E-4</v>
      </c>
      <c r="O251">
        <f t="shared" si="46"/>
        <v>0</v>
      </c>
      <c r="P251">
        <f t="shared" si="47"/>
        <v>0</v>
      </c>
      <c r="Q251">
        <f>SUM($P$3:P251)</f>
        <v>4.3343017550662256E-2</v>
      </c>
      <c r="R251">
        <f t="shared" si="48"/>
        <v>618.23754320865385</v>
      </c>
      <c r="S251">
        <f t="shared" si="49"/>
        <v>1.7173265089129273E-4</v>
      </c>
      <c r="T251">
        <f>SUM($S$3:S251)</f>
        <v>1.4077523564731421E-2</v>
      </c>
      <c r="V251">
        <f t="shared" si="50"/>
        <v>486.36438405453197</v>
      </c>
      <c r="W251">
        <f>IF(M251&lt;0,SUM($V$241:V251),0)</f>
        <v>9910.1272026311326</v>
      </c>
      <c r="Y251">
        <v>0</v>
      </c>
      <c r="Z251">
        <f t="shared" si="52"/>
        <v>0</v>
      </c>
      <c r="AA251">
        <f t="shared" si="53"/>
        <v>0</v>
      </c>
      <c r="AB251">
        <f>SUM($AA$3:AA251)</f>
        <v>5.6988502515104861E-3</v>
      </c>
    </row>
    <row r="252" spans="1:28" x14ac:dyDescent="0.3">
      <c r="A252" s="4" t="s">
        <v>16</v>
      </c>
      <c r="B252" s="4">
        <v>249</v>
      </c>
      <c r="C252" s="4">
        <v>249</v>
      </c>
      <c r="D252" s="5">
        <v>20.9</v>
      </c>
      <c r="E252" s="3">
        <f t="shared" si="54"/>
        <v>-0.25000000000000011</v>
      </c>
      <c r="F252" s="3">
        <f t="shared" si="55"/>
        <v>-0.90000000000000036</v>
      </c>
      <c r="H252" s="13">
        <f t="shared" si="43"/>
        <v>5.8055555555555554</v>
      </c>
      <c r="I252">
        <f>'Panigale V4s 21 Data'!$B$8*'Panigale V4s 21 Data'!$B$5*'Panigale V4s 21 Data'!$B$7*0.5*(Calculations!$H252*Calculations!$H252)</f>
        <v>3.7856718328720733</v>
      </c>
      <c r="J252" s="3">
        <f>$E252*'Panigale V4s 21 Data'!$B$3</f>
        <v>-67.500000000000028</v>
      </c>
      <c r="K252" s="27">
        <f>'Panigale V4s 21 Data'!$B$12</f>
        <v>52.974000000000004</v>
      </c>
      <c r="L252" s="3">
        <f t="shared" si="44"/>
        <v>-10.740328167127949</v>
      </c>
      <c r="M252">
        <f t="shared" si="42"/>
        <v>-62.35357185915948</v>
      </c>
      <c r="N252">
        <f t="shared" si="45"/>
        <v>-1.7320436627544301E-5</v>
      </c>
      <c r="O252">
        <f t="shared" si="46"/>
        <v>0</v>
      </c>
      <c r="P252">
        <f t="shared" si="47"/>
        <v>0</v>
      </c>
      <c r="Q252">
        <f>SUM($P$3:P252)</f>
        <v>4.3343017550662256E-2</v>
      </c>
      <c r="R252">
        <f t="shared" si="48"/>
        <v>62.35357185915948</v>
      </c>
      <c r="S252">
        <f t="shared" si="49"/>
        <v>1.7320436627544301E-5</v>
      </c>
      <c r="T252">
        <f>SUM($S$3:S252)</f>
        <v>1.4094844001358965E-2</v>
      </c>
      <c r="V252">
        <f t="shared" si="50"/>
        <v>49.05324321374146</v>
      </c>
      <c r="W252">
        <f>IF(M252&lt;0,SUM($V$241:V252),0)</f>
        <v>9959.1804458448732</v>
      </c>
      <c r="Y252">
        <v>0</v>
      </c>
      <c r="Z252">
        <f t="shared" si="52"/>
        <v>0</v>
      </c>
      <c r="AA252">
        <f t="shared" si="53"/>
        <v>0</v>
      </c>
      <c r="AB252">
        <f>SUM($AA$3:AA252)</f>
        <v>5.6988502515104861E-3</v>
      </c>
    </row>
    <row r="253" spans="1:28" x14ac:dyDescent="0.3">
      <c r="A253" s="4" t="s">
        <v>16</v>
      </c>
      <c r="B253" s="4">
        <v>250</v>
      </c>
      <c r="C253" s="4">
        <v>250</v>
      </c>
      <c r="D253" s="5">
        <v>20.399999999999999</v>
      </c>
      <c r="E253" s="3">
        <f t="shared" si="54"/>
        <v>-0.19444444444444425</v>
      </c>
      <c r="F253" s="3">
        <f t="shared" si="55"/>
        <v>-0.69999999999999929</v>
      </c>
      <c r="H253" s="13">
        <f t="shared" si="43"/>
        <v>5.6666666666666661</v>
      </c>
      <c r="I253">
        <f>'Panigale V4s 21 Data'!$B$8*'Panigale V4s 21 Data'!$B$5*'Panigale V4s 21 Data'!$B$7*0.5*(Calculations!$H253*Calculations!$H253)</f>
        <v>3.6067058674664998</v>
      </c>
      <c r="J253" s="3">
        <f>$E253*'Panigale V4s 21 Data'!$B$3</f>
        <v>-52.49999999999995</v>
      </c>
      <c r="K253" s="27">
        <f>'Panigale V4s 21 Data'!$B$12</f>
        <v>52.974000000000004</v>
      </c>
      <c r="L253" s="3">
        <f t="shared" si="44"/>
        <v>4.0807058674665555</v>
      </c>
      <c r="M253">
        <f t="shared" si="42"/>
        <v>23.123999915643811</v>
      </c>
      <c r="N253">
        <f t="shared" si="45"/>
        <v>6.423333309901058E-6</v>
      </c>
      <c r="O253">
        <f t="shared" si="46"/>
        <v>23.123999915643811</v>
      </c>
      <c r="P253">
        <f t="shared" si="47"/>
        <v>6.423333309901058E-6</v>
      </c>
      <c r="Q253">
        <f>SUM($P$3:P253)</f>
        <v>4.3349440883972155E-2</v>
      </c>
      <c r="R253">
        <f t="shared" si="48"/>
        <v>0</v>
      </c>
      <c r="S253">
        <f t="shared" si="49"/>
        <v>0</v>
      </c>
      <c r="T253">
        <f>SUM($S$3:S253)</f>
        <v>1.4094844001358965E-2</v>
      </c>
      <c r="V253">
        <f t="shared" si="50"/>
        <v>0</v>
      </c>
      <c r="W253">
        <f>IF(M253&lt;0,SUM($V$236:V253),0)</f>
        <v>0</v>
      </c>
      <c r="Y253">
        <f>O253</f>
        <v>23.123999915643811</v>
      </c>
      <c r="Z253">
        <f t="shared" si="52"/>
        <v>2.312399991564381E-2</v>
      </c>
      <c r="AA253">
        <f t="shared" si="53"/>
        <v>6.423333309901058E-6</v>
      </c>
      <c r="AB253">
        <f>SUM($AA$3:AA253)</f>
        <v>5.7052735848203869E-3</v>
      </c>
    </row>
    <row r="254" spans="1:28" x14ac:dyDescent="0.3">
      <c r="A254" s="4" t="s">
        <v>16</v>
      </c>
      <c r="B254" s="4">
        <v>251</v>
      </c>
      <c r="C254" s="4">
        <v>251</v>
      </c>
      <c r="D254" s="5">
        <v>19.5</v>
      </c>
      <c r="E254" s="3">
        <f t="shared" si="54"/>
        <v>-0.27777777777777779</v>
      </c>
      <c r="F254" s="3">
        <f t="shared" si="55"/>
        <v>-1</v>
      </c>
      <c r="H254" s="13">
        <f t="shared" si="43"/>
        <v>5.416666666666667</v>
      </c>
      <c r="I254">
        <f>'Panigale V4s 21 Data'!$B$8*'Panigale V4s 21 Data'!$B$5*'Panigale V4s 21 Data'!$B$7*0.5*(Calculations!$H254*Calculations!$H254)</f>
        <v>3.2954870869476571</v>
      </c>
      <c r="J254" s="3">
        <f>$E254*'Panigale V4s 21 Data'!$B$3</f>
        <v>-75</v>
      </c>
      <c r="K254" s="27">
        <f>'Panigale V4s 21 Data'!$B$12</f>
        <v>52.974000000000004</v>
      </c>
      <c r="L254" s="3">
        <f t="shared" si="44"/>
        <v>-18.730512913052337</v>
      </c>
      <c r="M254">
        <f t="shared" si="42"/>
        <v>-101.45694494570016</v>
      </c>
      <c r="N254">
        <f t="shared" si="45"/>
        <v>-2.8182484707138933E-5</v>
      </c>
      <c r="O254">
        <f t="shared" si="46"/>
        <v>0</v>
      </c>
      <c r="P254">
        <f t="shared" si="47"/>
        <v>0</v>
      </c>
      <c r="Q254">
        <f>SUM($P$3:P254)</f>
        <v>4.3349440883972155E-2</v>
      </c>
      <c r="R254">
        <f t="shared" si="48"/>
        <v>101.45694494570016</v>
      </c>
      <c r="S254">
        <f t="shared" si="49"/>
        <v>2.8182484707138933E-5</v>
      </c>
      <c r="T254">
        <f>SUM($S$3:S254)</f>
        <v>1.4123026486066104E-2</v>
      </c>
      <c r="V254">
        <f t="shared" si="50"/>
        <v>79.815671304057588</v>
      </c>
      <c r="W254">
        <f>IF(M254&lt;0,SUM($V$254:V254),0)</f>
        <v>79.815671304057588</v>
      </c>
      <c r="Y254">
        <v>0</v>
      </c>
      <c r="Z254">
        <f t="shared" si="52"/>
        <v>0</v>
      </c>
      <c r="AA254">
        <f t="shared" si="53"/>
        <v>0</v>
      </c>
      <c r="AB254">
        <f>SUM($AA$3:AA254)</f>
        <v>5.7052735848203869E-3</v>
      </c>
    </row>
    <row r="255" spans="1:28" x14ac:dyDescent="0.3">
      <c r="A255" s="4" t="s">
        <v>16</v>
      </c>
      <c r="B255" s="4">
        <v>252</v>
      </c>
      <c r="C255" s="4">
        <v>252</v>
      </c>
      <c r="D255" s="5">
        <v>18.399999999999999</v>
      </c>
      <c r="E255" s="3">
        <f t="shared" si="54"/>
        <v>-0.23611111111111099</v>
      </c>
      <c r="F255" s="3">
        <f t="shared" si="55"/>
        <v>-0.84999999999999964</v>
      </c>
      <c r="H255" s="13">
        <f t="shared" si="43"/>
        <v>5.1111111111111107</v>
      </c>
      <c r="I255">
        <f>'Panigale V4s 21 Data'!$B$8*'Panigale V4s 21 Data'!$B$5*'Panigale V4s 21 Data'!$B$7*0.5*(Calculations!$H255*Calculations!$H255)</f>
        <v>2.9341751693806666</v>
      </c>
      <c r="J255" s="3">
        <f>$E255*'Panigale V4s 21 Data'!$B$3</f>
        <v>-63.749999999999972</v>
      </c>
      <c r="K255" s="27">
        <f>'Panigale V4s 21 Data'!$B$12</f>
        <v>52.974000000000004</v>
      </c>
      <c r="L255" s="3">
        <f t="shared" si="44"/>
        <v>-7.8418248306193021</v>
      </c>
      <c r="M255">
        <f t="shared" si="42"/>
        <v>-40.080438023165321</v>
      </c>
      <c r="N255">
        <f t="shared" si="45"/>
        <v>-1.1133455006434811E-5</v>
      </c>
      <c r="O255">
        <f t="shared" si="46"/>
        <v>0</v>
      </c>
      <c r="P255">
        <f t="shared" si="47"/>
        <v>0</v>
      </c>
      <c r="Q255">
        <f>SUM($P$3:P255)</f>
        <v>4.3349440883972155E-2</v>
      </c>
      <c r="R255">
        <f t="shared" si="48"/>
        <v>40.080438023165321</v>
      </c>
      <c r="S255">
        <f t="shared" si="49"/>
        <v>1.1133455006434811E-5</v>
      </c>
      <c r="T255">
        <f>SUM($S$3:S255)</f>
        <v>1.413415994107254E-2</v>
      </c>
      <c r="V255">
        <f t="shared" si="50"/>
        <v>31.531080190634043</v>
      </c>
      <c r="W255">
        <f>IF(M255&lt;0,SUM($V$254:V255),0)</f>
        <v>111.34675149469163</v>
      </c>
      <c r="Y255">
        <v>0</v>
      </c>
      <c r="Z255">
        <f t="shared" si="52"/>
        <v>0</v>
      </c>
      <c r="AA255">
        <f t="shared" si="53"/>
        <v>0</v>
      </c>
      <c r="AB255">
        <f>SUM($AA$3:AA255)</f>
        <v>5.7052735848203869E-3</v>
      </c>
    </row>
    <row r="256" spans="1:28" x14ac:dyDescent="0.3">
      <c r="A256" s="4" t="s">
        <v>16</v>
      </c>
      <c r="B256" s="4">
        <v>253</v>
      </c>
      <c r="C256" s="4">
        <v>253</v>
      </c>
      <c r="D256" s="5">
        <v>17.8</v>
      </c>
      <c r="E256" s="3">
        <f t="shared" si="54"/>
        <v>-8.3333333333333037E-2</v>
      </c>
      <c r="F256" s="3">
        <f t="shared" si="55"/>
        <v>-0.29999999999999893</v>
      </c>
      <c r="H256" s="13">
        <f t="shared" si="43"/>
        <v>4.9444444444444446</v>
      </c>
      <c r="I256">
        <f>'Panigale V4s 21 Data'!$B$8*'Panigale V4s 21 Data'!$B$5*'Panigale V4s 21 Data'!$B$7*0.5*(Calculations!$H256*Calculations!$H256)</f>
        <v>2.7459359069782923</v>
      </c>
      <c r="J256" s="3">
        <f>$E256*'Panigale V4s 21 Data'!$B$3</f>
        <v>-22.499999999999922</v>
      </c>
      <c r="K256" s="27">
        <f>'Panigale V4s 21 Data'!$B$12</f>
        <v>52.974000000000004</v>
      </c>
      <c r="L256" s="3">
        <f t="shared" si="44"/>
        <v>33.219935906978378</v>
      </c>
      <c r="M256">
        <f t="shared" si="42"/>
        <v>164.25412754005976</v>
      </c>
      <c r="N256">
        <f t="shared" si="45"/>
        <v>4.5626146538905488E-5</v>
      </c>
      <c r="O256">
        <f t="shared" si="46"/>
        <v>164.25412754005976</v>
      </c>
      <c r="P256">
        <f t="shared" si="47"/>
        <v>4.5626146538905488E-5</v>
      </c>
      <c r="Q256">
        <f>SUM($P$3:P256)</f>
        <v>4.3395067030511061E-2</v>
      </c>
      <c r="R256">
        <f t="shared" si="48"/>
        <v>0</v>
      </c>
      <c r="S256">
        <f t="shared" si="49"/>
        <v>0</v>
      </c>
      <c r="T256">
        <f>SUM($S$3:S256)</f>
        <v>1.413415994107254E-2</v>
      </c>
      <c r="V256">
        <f t="shared" si="50"/>
        <v>0</v>
      </c>
      <c r="W256">
        <f>IF(M256&lt;0,SUM($V$3:V256),0)</f>
        <v>0</v>
      </c>
      <c r="Y256">
        <f>W255</f>
        <v>111.34675149469163</v>
      </c>
      <c r="Z256">
        <f t="shared" si="52"/>
        <v>0.11134675149469163</v>
      </c>
      <c r="AA256">
        <f t="shared" si="53"/>
        <v>3.0929653192969895E-5</v>
      </c>
      <c r="AB256">
        <f>SUM($AA$3:AA256)</f>
        <v>5.7362032380133569E-3</v>
      </c>
    </row>
    <row r="257" spans="1:28" x14ac:dyDescent="0.3">
      <c r="A257" s="4" t="s">
        <v>16</v>
      </c>
      <c r="B257" s="4">
        <v>254</v>
      </c>
      <c r="C257" s="4">
        <v>254</v>
      </c>
      <c r="D257" s="5">
        <v>17.8</v>
      </c>
      <c r="E257" s="3">
        <f t="shared" si="54"/>
        <v>-5.5555555555555851E-2</v>
      </c>
      <c r="F257" s="3">
        <f t="shared" si="55"/>
        <v>-0.20000000000000107</v>
      </c>
      <c r="H257" s="13">
        <f t="shared" si="43"/>
        <v>4.9444444444444446</v>
      </c>
      <c r="I257">
        <f>'Panigale V4s 21 Data'!$B$8*'Panigale V4s 21 Data'!$B$5*'Panigale V4s 21 Data'!$B$7*0.5*(Calculations!$H257*Calculations!$H257)</f>
        <v>2.7459359069782923</v>
      </c>
      <c r="J257" s="3">
        <f>$E257*'Panigale V4s 21 Data'!$B$3</f>
        <v>-15.00000000000008</v>
      </c>
      <c r="K257" s="27">
        <f>'Panigale V4s 21 Data'!$B$12</f>
        <v>52.974000000000004</v>
      </c>
      <c r="L257" s="3">
        <f t="shared" si="44"/>
        <v>40.719935906978215</v>
      </c>
      <c r="M257">
        <f t="shared" si="42"/>
        <v>201.3374608733923</v>
      </c>
      <c r="N257">
        <f t="shared" si="45"/>
        <v>5.5927072464831195E-5</v>
      </c>
      <c r="O257">
        <f t="shared" si="46"/>
        <v>201.3374608733923</v>
      </c>
      <c r="P257">
        <f t="shared" si="47"/>
        <v>5.5927072464831195E-5</v>
      </c>
      <c r="Q257">
        <f>SUM($P$3:P257)</f>
        <v>4.3450994102975891E-2</v>
      </c>
      <c r="R257">
        <f t="shared" si="48"/>
        <v>0</v>
      </c>
      <c r="S257">
        <f t="shared" si="49"/>
        <v>0</v>
      </c>
      <c r="T257">
        <f>SUM($S$3:S257)</f>
        <v>1.413415994107254E-2</v>
      </c>
      <c r="V257">
        <f t="shared" si="50"/>
        <v>0</v>
      </c>
      <c r="W257">
        <f>IF(M257&lt;0,SUM($V$3:V257),0)</f>
        <v>0</v>
      </c>
      <c r="Y257">
        <v>0</v>
      </c>
      <c r="Z257">
        <f t="shared" si="52"/>
        <v>0</v>
      </c>
      <c r="AA257">
        <f t="shared" si="53"/>
        <v>0</v>
      </c>
      <c r="AB257">
        <f>SUM($AA$3:AA257)</f>
        <v>5.7362032380133569E-3</v>
      </c>
    </row>
    <row r="258" spans="1:28" x14ac:dyDescent="0.3">
      <c r="A258" s="4" t="s">
        <v>16</v>
      </c>
      <c r="B258" s="4">
        <v>255</v>
      </c>
      <c r="C258" s="4">
        <v>255</v>
      </c>
      <c r="D258" s="5">
        <v>17.399999999999999</v>
      </c>
      <c r="E258" s="3">
        <f t="shared" si="54"/>
        <v>-0.29166666666666685</v>
      </c>
      <c r="F258" s="3">
        <f t="shared" si="55"/>
        <v>-1.0500000000000007</v>
      </c>
      <c r="H258" s="13">
        <f t="shared" si="43"/>
        <v>4.833333333333333</v>
      </c>
      <c r="I258">
        <f>'Panigale V4s 21 Data'!$B$8*'Panigale V4s 21 Data'!$B$5*'Panigale V4s 21 Data'!$B$7*0.5*(Calculations!$H258*Calculations!$H258)</f>
        <v>2.623909718459625</v>
      </c>
      <c r="J258" s="3">
        <f>$E258*'Panigale V4s 21 Data'!$B$3</f>
        <v>-78.750000000000057</v>
      </c>
      <c r="K258" s="27">
        <f>'Panigale V4s 21 Data'!$B$12</f>
        <v>52.974000000000004</v>
      </c>
      <c r="L258" s="3">
        <f t="shared" si="44"/>
        <v>-23.152090281540424</v>
      </c>
      <c r="M258">
        <f t="shared" si="42"/>
        <v>-111.90176969411205</v>
      </c>
      <c r="N258">
        <f t="shared" si="45"/>
        <v>-3.108382491503112E-5</v>
      </c>
      <c r="O258">
        <f t="shared" si="46"/>
        <v>0</v>
      </c>
      <c r="P258">
        <f t="shared" si="47"/>
        <v>0</v>
      </c>
      <c r="Q258">
        <f>SUM($P$3:P258)</f>
        <v>4.3450994102975891E-2</v>
      </c>
      <c r="R258">
        <f t="shared" si="48"/>
        <v>111.90176969411205</v>
      </c>
      <c r="S258">
        <f t="shared" si="49"/>
        <v>3.108382491503112E-5</v>
      </c>
      <c r="T258">
        <f>SUM($S$3:S258)</f>
        <v>1.4165243765987571E-2</v>
      </c>
      <c r="V258">
        <f t="shared" si="50"/>
        <v>88.032562709509477</v>
      </c>
      <c r="W258">
        <f>IF(M258&lt;0,SUM($V$258:V258),0)</f>
        <v>88.032562709509477</v>
      </c>
      <c r="Y258">
        <v>0</v>
      </c>
      <c r="Z258">
        <f t="shared" si="52"/>
        <v>0</v>
      </c>
      <c r="AA258">
        <f t="shared" si="53"/>
        <v>0</v>
      </c>
      <c r="AB258">
        <f>SUM($AA$3:AA258)</f>
        <v>5.7362032380133569E-3</v>
      </c>
    </row>
    <row r="259" spans="1:28" x14ac:dyDescent="0.3">
      <c r="A259" s="4" t="s">
        <v>16</v>
      </c>
      <c r="B259" s="4">
        <v>256</v>
      </c>
      <c r="C259" s="4">
        <v>256</v>
      </c>
      <c r="D259" s="5">
        <v>15.7</v>
      </c>
      <c r="E259" s="3">
        <f t="shared" si="54"/>
        <v>-0.40277777777777757</v>
      </c>
      <c r="F259" s="3">
        <f t="shared" si="55"/>
        <v>-1.4499999999999993</v>
      </c>
      <c r="H259" s="13">
        <f t="shared" si="43"/>
        <v>4.3611111111111107</v>
      </c>
      <c r="I259">
        <f>'Panigale V4s 21 Data'!$B$8*'Panigale V4s 21 Data'!$B$5*'Panigale V4s 21 Data'!$B$7*0.5*(Calculations!$H259*Calculations!$H259)</f>
        <v>2.136238296020323</v>
      </c>
      <c r="J259" s="3">
        <f>$E259*'Panigale V4s 21 Data'!$B$3</f>
        <v>-108.74999999999994</v>
      </c>
      <c r="K259" s="27">
        <f>'Panigale V4s 21 Data'!$B$12</f>
        <v>52.974000000000004</v>
      </c>
      <c r="L259" s="3">
        <f t="shared" si="44"/>
        <v>-53.639761703979616</v>
      </c>
      <c r="M259">
        <f t="shared" ref="M259:M322" si="56">L259*H259</f>
        <v>-233.92896076457774</v>
      </c>
      <c r="N259">
        <f t="shared" si="45"/>
        <v>-6.4980266879049369E-5</v>
      </c>
      <c r="O259">
        <f t="shared" si="46"/>
        <v>0</v>
      </c>
      <c r="P259">
        <f t="shared" si="47"/>
        <v>0</v>
      </c>
      <c r="Q259">
        <f>SUM($P$3:P259)</f>
        <v>4.3450994102975891E-2</v>
      </c>
      <c r="R259">
        <f t="shared" si="48"/>
        <v>233.92896076457774</v>
      </c>
      <c r="S259">
        <f t="shared" si="49"/>
        <v>6.4980266879049369E-5</v>
      </c>
      <c r="T259">
        <f>SUM($S$3:S259)</f>
        <v>1.4230224032866621E-2</v>
      </c>
      <c r="V259">
        <f t="shared" si="50"/>
        <v>184.03074378868948</v>
      </c>
      <c r="W259">
        <f>IF(M259&lt;0,SUM($V$258:V259),0)</f>
        <v>272.06330649819893</v>
      </c>
      <c r="Y259">
        <v>0</v>
      </c>
      <c r="Z259">
        <f t="shared" si="52"/>
        <v>0</v>
      </c>
      <c r="AA259">
        <f t="shared" si="53"/>
        <v>0</v>
      </c>
      <c r="AB259">
        <f>SUM($AA$3:AA259)</f>
        <v>5.7362032380133569E-3</v>
      </c>
    </row>
    <row r="260" spans="1:28" x14ac:dyDescent="0.3">
      <c r="A260" s="4" t="s">
        <v>16</v>
      </c>
      <c r="B260" s="4">
        <v>257</v>
      </c>
      <c r="C260" s="4">
        <v>257</v>
      </c>
      <c r="D260" s="5">
        <v>14.5</v>
      </c>
      <c r="E260" s="3">
        <f t="shared" si="54"/>
        <v>-4.1666666666666519E-2</v>
      </c>
      <c r="F260" s="3">
        <f t="shared" si="55"/>
        <v>-0.14999999999999947</v>
      </c>
      <c r="H260" s="13">
        <f t="shared" ref="H260:H323" si="57">$D260/3.6</f>
        <v>4.0277777777777777</v>
      </c>
      <c r="I260">
        <f>'Panigale V4s 21 Data'!$B$8*'Panigale V4s 21 Data'!$B$5*'Panigale V4s 21 Data'!$B$7*0.5*(Calculations!$H260*Calculations!$H260)</f>
        <v>1.822159526708073</v>
      </c>
      <c r="J260" s="3">
        <f>$E260*'Panigale V4s 21 Data'!$B$3</f>
        <v>-11.249999999999961</v>
      </c>
      <c r="K260" s="27">
        <f>'Panigale V4s 21 Data'!$B$12</f>
        <v>52.974000000000004</v>
      </c>
      <c r="L260" s="3">
        <f t="shared" ref="L260:L323" si="58">I260+J260+K260</f>
        <v>43.546159526708117</v>
      </c>
      <c r="M260">
        <f t="shared" si="56"/>
        <v>175.39425364924102</v>
      </c>
      <c r="N260">
        <f t="shared" ref="N260:N323" si="59">M260/1000/3600</f>
        <v>4.8720626013678064E-5</v>
      </c>
      <c r="O260">
        <f t="shared" ref="O260:O323" si="60">IF(M260&gt;0,M260,0)</f>
        <v>175.39425364924102</v>
      </c>
      <c r="P260">
        <f t="shared" ref="P260:P323" si="61">IF(N260&gt;0,N260,0)</f>
        <v>4.8720626013678064E-5</v>
      </c>
      <c r="Q260">
        <f>SUM($P$3:P260)</f>
        <v>4.3499714728989572E-2</v>
      </c>
      <c r="R260">
        <f t="shared" ref="R260:R323" si="62">IF(M260&lt;0,M260*-1,0)</f>
        <v>0</v>
      </c>
      <c r="S260">
        <f t="shared" ref="S260:S323" si="63">IF(M260&lt;0,M260/1000/3600*-1,0)</f>
        <v>0</v>
      </c>
      <c r="T260">
        <f>SUM($S$3:S260)</f>
        <v>1.4230224032866621E-2</v>
      </c>
      <c r="V260">
        <f t="shared" ref="V260:V323" si="64">R260*0.91*0.95*0.91</f>
        <v>0</v>
      </c>
      <c r="W260">
        <f>IF(M260&lt;0,SUM($V$3:V260),0)</f>
        <v>0</v>
      </c>
      <c r="Y260">
        <f>O260</f>
        <v>175.39425364924102</v>
      </c>
      <c r="Z260">
        <f t="shared" ref="Z260:Z323" si="65">Y260/1000</f>
        <v>0.17539425364924102</v>
      </c>
      <c r="AA260">
        <f t="shared" ref="AA260:AA323" si="66">Z260/3600</f>
        <v>4.8720626013678064E-5</v>
      </c>
      <c r="AB260">
        <f>SUM($AA$3:AA260)</f>
        <v>5.7849238640270348E-3</v>
      </c>
    </row>
    <row r="261" spans="1:28" x14ac:dyDescent="0.3">
      <c r="A261" s="4" t="s">
        <v>16</v>
      </c>
      <c r="B261" s="4">
        <v>258</v>
      </c>
      <c r="C261" s="4">
        <v>258</v>
      </c>
      <c r="D261" s="5">
        <v>15.4</v>
      </c>
      <c r="E261" s="3">
        <f t="shared" ref="E261:E324" si="67">($D262-$D260)/2/3.6</f>
        <v>0.47222222222222199</v>
      </c>
      <c r="F261" s="3">
        <f t="shared" ref="F261:F324" si="68">($D262-$D260)/2</f>
        <v>1.6999999999999993</v>
      </c>
      <c r="H261" s="13">
        <f t="shared" si="57"/>
        <v>4.2777777777777777</v>
      </c>
      <c r="I261">
        <f>'Panigale V4s 21 Data'!$B$8*'Panigale V4s 21 Data'!$B$5*'Panigale V4s 21 Data'!$B$7*0.5*(Calculations!$H261*Calculations!$H261)</f>
        <v>2.0553786128612921</v>
      </c>
      <c r="J261" s="3">
        <f>$E261*'Panigale V4s 21 Data'!$B$3</f>
        <v>127.49999999999994</v>
      </c>
      <c r="K261" s="27">
        <f>'Panigale V4s 21 Data'!$B$12</f>
        <v>52.974000000000004</v>
      </c>
      <c r="L261" s="3">
        <f t="shared" si="58"/>
        <v>182.52937861286125</v>
      </c>
      <c r="M261">
        <f t="shared" si="56"/>
        <v>780.82011962168417</v>
      </c>
      <c r="N261">
        <f t="shared" si="59"/>
        <v>2.1689447767269006E-4</v>
      </c>
      <c r="O261">
        <f t="shared" si="60"/>
        <v>780.82011962168417</v>
      </c>
      <c r="P261">
        <f t="shared" si="61"/>
        <v>2.1689447767269006E-4</v>
      </c>
      <c r="Q261">
        <f>SUM($P$3:P261)</f>
        <v>4.371660920666226E-2</v>
      </c>
      <c r="R261">
        <f t="shared" si="62"/>
        <v>0</v>
      </c>
      <c r="S261">
        <f t="shared" si="63"/>
        <v>0</v>
      </c>
      <c r="T261">
        <f>SUM($S$3:S261)</f>
        <v>1.4230224032866621E-2</v>
      </c>
      <c r="V261">
        <f t="shared" si="64"/>
        <v>0</v>
      </c>
      <c r="W261">
        <f>IF(M261&lt;0,SUM($V$3:V261),0)</f>
        <v>0</v>
      </c>
      <c r="Y261">
        <f>W259-Y260</f>
        <v>96.669052848957904</v>
      </c>
      <c r="Z261">
        <f t="shared" si="65"/>
        <v>9.6669052848957909E-2</v>
      </c>
      <c r="AA261">
        <f t="shared" si="66"/>
        <v>2.6852514680266084E-5</v>
      </c>
      <c r="AB261">
        <f>SUM($AA$3:AA261)</f>
        <v>5.811776378707301E-3</v>
      </c>
    </row>
    <row r="262" spans="1:28" x14ac:dyDescent="0.3">
      <c r="A262" s="4" t="s">
        <v>16</v>
      </c>
      <c r="B262" s="4">
        <v>259</v>
      </c>
      <c r="C262" s="4">
        <v>259</v>
      </c>
      <c r="D262" s="5">
        <v>17.899999999999999</v>
      </c>
      <c r="E262" s="3">
        <f t="shared" si="67"/>
        <v>0.72222222222222232</v>
      </c>
      <c r="F262" s="3">
        <f t="shared" si="68"/>
        <v>2.6000000000000005</v>
      </c>
      <c r="H262" s="13">
        <f t="shared" si="57"/>
        <v>4.9722222222222214</v>
      </c>
      <c r="I262">
        <f>'Panigale V4s 21 Data'!$B$8*'Panigale V4s 21 Data'!$B$5*'Panigale V4s 21 Data'!$B$7*0.5*(Calculations!$H262*Calculations!$H262)</f>
        <v>2.7768757857433224</v>
      </c>
      <c r="J262" s="3">
        <f>$E262*'Panigale V4s 21 Data'!$B$3</f>
        <v>195.00000000000003</v>
      </c>
      <c r="K262" s="27">
        <f>'Panigale V4s 21 Data'!$B$12</f>
        <v>52.974000000000004</v>
      </c>
      <c r="L262" s="3">
        <f t="shared" si="58"/>
        <v>250.75087578574335</v>
      </c>
      <c r="M262">
        <f t="shared" si="56"/>
        <v>1246.789076823557</v>
      </c>
      <c r="N262">
        <f t="shared" si="59"/>
        <v>3.4633029911765474E-4</v>
      </c>
      <c r="O262">
        <f t="shared" si="60"/>
        <v>1246.789076823557</v>
      </c>
      <c r="P262">
        <f t="shared" si="61"/>
        <v>3.4633029911765474E-4</v>
      </c>
      <c r="Q262">
        <f>SUM($P$3:P262)</f>
        <v>4.4062939505779913E-2</v>
      </c>
      <c r="R262">
        <f t="shared" si="62"/>
        <v>0</v>
      </c>
      <c r="S262">
        <f t="shared" si="63"/>
        <v>0</v>
      </c>
      <c r="T262">
        <f>SUM($S$3:S262)</f>
        <v>1.4230224032866621E-2</v>
      </c>
      <c r="V262">
        <f t="shared" si="64"/>
        <v>0</v>
      </c>
      <c r="W262">
        <f>IF(M262&lt;0,SUM($V$3:V262),0)</f>
        <v>0</v>
      </c>
      <c r="Y262">
        <v>0</v>
      </c>
      <c r="Z262">
        <f t="shared" si="65"/>
        <v>0</v>
      </c>
      <c r="AA262">
        <f t="shared" si="66"/>
        <v>0</v>
      </c>
      <c r="AB262">
        <f>SUM($AA$3:AA262)</f>
        <v>5.811776378707301E-3</v>
      </c>
    </row>
    <row r="263" spans="1:28" x14ac:dyDescent="0.3">
      <c r="A263" s="4" t="s">
        <v>16</v>
      </c>
      <c r="B263" s="4">
        <v>260</v>
      </c>
      <c r="C263" s="4">
        <v>260</v>
      </c>
      <c r="D263" s="5">
        <v>20.6</v>
      </c>
      <c r="E263" s="3">
        <f t="shared" si="67"/>
        <v>0.73611111111111116</v>
      </c>
      <c r="F263" s="3">
        <f t="shared" si="68"/>
        <v>2.6500000000000004</v>
      </c>
      <c r="H263" s="13">
        <f t="shared" si="57"/>
        <v>5.7222222222222223</v>
      </c>
      <c r="I263">
        <f>'Panigale V4s 21 Data'!$B$8*'Panigale V4s 21 Data'!$B$5*'Panigale V4s 21 Data'!$B$7*0.5*(Calculations!$H263*Calculations!$H263)</f>
        <v>3.6777722556662922</v>
      </c>
      <c r="J263" s="3">
        <f>$E263*'Panigale V4s 21 Data'!$B$3</f>
        <v>198.75</v>
      </c>
      <c r="K263" s="27">
        <f>'Panigale V4s 21 Data'!$B$12</f>
        <v>52.974000000000004</v>
      </c>
      <c r="L263" s="3">
        <f t="shared" si="58"/>
        <v>255.40177225566629</v>
      </c>
      <c r="M263">
        <f t="shared" si="56"/>
        <v>1461.4656967963126</v>
      </c>
      <c r="N263">
        <f t="shared" si="59"/>
        <v>4.059626935545313E-4</v>
      </c>
      <c r="O263">
        <f t="shared" si="60"/>
        <v>1461.4656967963126</v>
      </c>
      <c r="P263">
        <f t="shared" si="61"/>
        <v>4.059626935545313E-4</v>
      </c>
      <c r="Q263">
        <f>SUM($P$3:P263)</f>
        <v>4.4468902199334442E-2</v>
      </c>
      <c r="R263">
        <f t="shared" si="62"/>
        <v>0</v>
      </c>
      <c r="S263">
        <f t="shared" si="63"/>
        <v>0</v>
      </c>
      <c r="T263">
        <f>SUM($S$3:S263)</f>
        <v>1.4230224032866621E-2</v>
      </c>
      <c r="V263">
        <f t="shared" si="64"/>
        <v>0</v>
      </c>
      <c r="W263">
        <f>IF(M263&lt;0,SUM($V$3:V263),0)</f>
        <v>0</v>
      </c>
      <c r="Y263">
        <v>0</v>
      </c>
      <c r="Z263">
        <f t="shared" si="65"/>
        <v>0</v>
      </c>
      <c r="AA263">
        <f t="shared" si="66"/>
        <v>0</v>
      </c>
      <c r="AB263">
        <f>SUM($AA$3:AA263)</f>
        <v>5.811776378707301E-3</v>
      </c>
    </row>
    <row r="264" spans="1:28" x14ac:dyDescent="0.3">
      <c r="A264" s="4" t="s">
        <v>16</v>
      </c>
      <c r="B264" s="4">
        <v>261</v>
      </c>
      <c r="C264" s="4">
        <v>261</v>
      </c>
      <c r="D264" s="5">
        <v>23.2</v>
      </c>
      <c r="E264" s="3">
        <f t="shared" si="67"/>
        <v>0.70833333333333304</v>
      </c>
      <c r="F264" s="3">
        <f t="shared" si="68"/>
        <v>2.5499999999999989</v>
      </c>
      <c r="H264" s="13">
        <f t="shared" si="57"/>
        <v>6.4444444444444438</v>
      </c>
      <c r="I264">
        <f>'Panigale V4s 21 Data'!$B$8*'Panigale V4s 21 Data'!$B$5*'Panigale V4s 21 Data'!$B$7*0.5*(Calculations!$H264*Calculations!$H264)</f>
        <v>4.6647283883726658</v>
      </c>
      <c r="J264" s="3">
        <f>$E264*'Panigale V4s 21 Data'!$B$3</f>
        <v>191.24999999999991</v>
      </c>
      <c r="K264" s="27">
        <f>'Panigale V4s 21 Data'!$B$12</f>
        <v>52.974000000000004</v>
      </c>
      <c r="L264" s="3">
        <f t="shared" si="58"/>
        <v>248.88872838837256</v>
      </c>
      <c r="M264">
        <f t="shared" si="56"/>
        <v>1603.9495829472896</v>
      </c>
      <c r="N264">
        <f t="shared" si="59"/>
        <v>4.4554155081869158E-4</v>
      </c>
      <c r="O264">
        <f t="shared" si="60"/>
        <v>1603.9495829472896</v>
      </c>
      <c r="P264">
        <f t="shared" si="61"/>
        <v>4.4554155081869158E-4</v>
      </c>
      <c r="Q264">
        <f>SUM($P$3:P264)</f>
        <v>4.4914443750153132E-2</v>
      </c>
      <c r="R264">
        <f t="shared" si="62"/>
        <v>0</v>
      </c>
      <c r="S264">
        <f t="shared" si="63"/>
        <v>0</v>
      </c>
      <c r="T264">
        <f>SUM($S$3:S264)</f>
        <v>1.4230224032866621E-2</v>
      </c>
      <c r="V264">
        <f t="shared" si="64"/>
        <v>0</v>
      </c>
      <c r="W264">
        <f>IF(M264&lt;0,SUM($V$3:V264),0)</f>
        <v>0</v>
      </c>
      <c r="Y264">
        <v>0</v>
      </c>
      <c r="Z264">
        <f t="shared" si="65"/>
        <v>0</v>
      </c>
      <c r="AA264">
        <f t="shared" si="66"/>
        <v>0</v>
      </c>
      <c r="AB264">
        <f>SUM($AA$3:AA264)</f>
        <v>5.811776378707301E-3</v>
      </c>
    </row>
    <row r="265" spans="1:28" x14ac:dyDescent="0.3">
      <c r="A265" s="4" t="s">
        <v>16</v>
      </c>
      <c r="B265" s="4">
        <v>262</v>
      </c>
      <c r="C265" s="4">
        <v>262</v>
      </c>
      <c r="D265" s="5">
        <v>25.7</v>
      </c>
      <c r="E265" s="3">
        <f t="shared" si="67"/>
        <v>0.76388888888888884</v>
      </c>
      <c r="F265" s="3">
        <f t="shared" si="68"/>
        <v>2.75</v>
      </c>
      <c r="H265" s="13">
        <f t="shared" si="57"/>
        <v>7.1388888888888884</v>
      </c>
      <c r="I265">
        <f>'Panigale V4s 21 Data'!$B$8*'Panigale V4s 21 Data'!$B$5*'Panigale V4s 21 Data'!$B$7*0.5*(Calculations!$H265*Calculations!$H265)</f>
        <v>5.7242242368390723</v>
      </c>
      <c r="J265" s="3">
        <f>$E265*'Panigale V4s 21 Data'!$B$3</f>
        <v>206.25</v>
      </c>
      <c r="K265" s="27">
        <f>'Panigale V4s 21 Data'!$B$12</f>
        <v>52.974000000000004</v>
      </c>
      <c r="L265" s="3">
        <f t="shared" si="58"/>
        <v>264.94822423683905</v>
      </c>
      <c r="M265">
        <f t="shared" si="56"/>
        <v>1891.4359341352119</v>
      </c>
      <c r="N265">
        <f t="shared" si="59"/>
        <v>5.2539887059311436E-4</v>
      </c>
      <c r="O265">
        <f t="shared" si="60"/>
        <v>1891.4359341352119</v>
      </c>
      <c r="P265">
        <f t="shared" si="61"/>
        <v>5.2539887059311436E-4</v>
      </c>
      <c r="Q265">
        <f>SUM($P$3:P265)</f>
        <v>4.5439842620746247E-2</v>
      </c>
      <c r="R265">
        <f t="shared" si="62"/>
        <v>0</v>
      </c>
      <c r="S265">
        <f t="shared" si="63"/>
        <v>0</v>
      </c>
      <c r="T265">
        <f>SUM($S$3:S265)</f>
        <v>1.4230224032866621E-2</v>
      </c>
      <c r="V265">
        <f t="shared" si="64"/>
        <v>0</v>
      </c>
      <c r="W265">
        <f>IF(M265&lt;0,SUM($V$3:V265),0)</f>
        <v>0</v>
      </c>
      <c r="Y265">
        <v>0</v>
      </c>
      <c r="Z265">
        <f t="shared" si="65"/>
        <v>0</v>
      </c>
      <c r="AA265">
        <f t="shared" si="66"/>
        <v>0</v>
      </c>
      <c r="AB265">
        <f>SUM($AA$3:AA265)</f>
        <v>5.811776378707301E-3</v>
      </c>
    </row>
    <row r="266" spans="1:28" x14ac:dyDescent="0.3">
      <c r="A266" s="4" t="s">
        <v>16</v>
      </c>
      <c r="B266" s="4">
        <v>263</v>
      </c>
      <c r="C266" s="4">
        <v>263</v>
      </c>
      <c r="D266" s="5">
        <v>28.7</v>
      </c>
      <c r="E266" s="3">
        <f t="shared" si="67"/>
        <v>0.94444444444444453</v>
      </c>
      <c r="F266" s="3">
        <f t="shared" si="68"/>
        <v>3.4000000000000004</v>
      </c>
      <c r="H266" s="13">
        <f t="shared" si="57"/>
        <v>7.9722222222222214</v>
      </c>
      <c r="I266">
        <f>'Panigale V4s 21 Data'!$B$8*'Panigale V4s 21 Data'!$B$5*'Panigale V4s 21 Data'!$B$7*0.5*(Calculations!$H266*Calculations!$H266)</f>
        <v>7.1386186946690726</v>
      </c>
      <c r="J266" s="3">
        <f>$E266*'Panigale V4s 21 Data'!$B$3</f>
        <v>255.00000000000003</v>
      </c>
      <c r="K266" s="27">
        <f>'Panigale V4s 21 Data'!$B$12</f>
        <v>52.974000000000004</v>
      </c>
      <c r="L266" s="3">
        <f t="shared" si="58"/>
        <v>315.1126186946691</v>
      </c>
      <c r="M266">
        <f t="shared" si="56"/>
        <v>2512.1478212602783</v>
      </c>
      <c r="N266">
        <f t="shared" si="59"/>
        <v>6.978188392389662E-4</v>
      </c>
      <c r="O266">
        <f t="shared" si="60"/>
        <v>2512.1478212602783</v>
      </c>
      <c r="P266">
        <f t="shared" si="61"/>
        <v>6.978188392389662E-4</v>
      </c>
      <c r="Q266">
        <f>SUM($P$3:P266)</f>
        <v>4.6137661459985213E-2</v>
      </c>
      <c r="R266">
        <f t="shared" si="62"/>
        <v>0</v>
      </c>
      <c r="S266">
        <f t="shared" si="63"/>
        <v>0</v>
      </c>
      <c r="T266">
        <f>SUM($S$3:S266)</f>
        <v>1.4230224032866621E-2</v>
      </c>
      <c r="V266">
        <f t="shared" si="64"/>
        <v>0</v>
      </c>
      <c r="W266">
        <f>IF(M266&lt;0,SUM($V$3:V266),0)</f>
        <v>0</v>
      </c>
      <c r="Y266">
        <v>0</v>
      </c>
      <c r="Z266">
        <f t="shared" si="65"/>
        <v>0</v>
      </c>
      <c r="AA266">
        <f t="shared" si="66"/>
        <v>0</v>
      </c>
      <c r="AB266">
        <f>SUM($AA$3:AA266)</f>
        <v>5.811776378707301E-3</v>
      </c>
    </row>
    <row r="267" spans="1:28" x14ac:dyDescent="0.3">
      <c r="A267" s="4" t="s">
        <v>16</v>
      </c>
      <c r="B267" s="4">
        <v>264</v>
      </c>
      <c r="C267" s="4">
        <v>264</v>
      </c>
      <c r="D267" s="5">
        <v>32.5</v>
      </c>
      <c r="E267" s="3">
        <f t="shared" si="67"/>
        <v>1.0277777777777781</v>
      </c>
      <c r="F267" s="3">
        <f t="shared" si="68"/>
        <v>3.7000000000000011</v>
      </c>
      <c r="H267" s="13">
        <f t="shared" si="57"/>
        <v>9.0277777777777768</v>
      </c>
      <c r="I267">
        <f>'Panigale V4s 21 Data'!$B$8*'Panigale V4s 21 Data'!$B$5*'Panigale V4s 21 Data'!$B$7*0.5*(Calculations!$H267*Calculations!$H267)</f>
        <v>9.1541307970768209</v>
      </c>
      <c r="J267" s="3">
        <f>$E267*'Panigale V4s 21 Data'!$B$3</f>
        <v>277.50000000000011</v>
      </c>
      <c r="K267" s="27">
        <f>'Panigale V4s 21 Data'!$B$12</f>
        <v>52.974000000000004</v>
      </c>
      <c r="L267" s="3">
        <f t="shared" si="58"/>
        <v>339.62813079707695</v>
      </c>
      <c r="M267">
        <f t="shared" si="56"/>
        <v>3066.0872919180556</v>
      </c>
      <c r="N267">
        <f t="shared" si="59"/>
        <v>8.5169091442168204E-4</v>
      </c>
      <c r="O267">
        <f t="shared" si="60"/>
        <v>3066.0872919180556</v>
      </c>
      <c r="P267">
        <f t="shared" si="61"/>
        <v>8.5169091442168204E-4</v>
      </c>
      <c r="Q267">
        <f>SUM($P$3:P267)</f>
        <v>4.6989352374406892E-2</v>
      </c>
      <c r="R267">
        <f t="shared" si="62"/>
        <v>0</v>
      </c>
      <c r="S267">
        <f t="shared" si="63"/>
        <v>0</v>
      </c>
      <c r="T267">
        <f>SUM($S$3:S267)</f>
        <v>1.4230224032866621E-2</v>
      </c>
      <c r="V267">
        <f t="shared" si="64"/>
        <v>0</v>
      </c>
      <c r="W267">
        <f>IF(M267&lt;0,SUM($V$3:V267),0)</f>
        <v>0</v>
      </c>
      <c r="Y267">
        <v>0</v>
      </c>
      <c r="Z267">
        <f t="shared" si="65"/>
        <v>0</v>
      </c>
      <c r="AA267">
        <f t="shared" si="66"/>
        <v>0</v>
      </c>
      <c r="AB267">
        <f>SUM($AA$3:AA267)</f>
        <v>5.811776378707301E-3</v>
      </c>
    </row>
    <row r="268" spans="1:28" x14ac:dyDescent="0.3">
      <c r="A268" s="4" t="s">
        <v>16</v>
      </c>
      <c r="B268" s="4">
        <v>265</v>
      </c>
      <c r="C268" s="4">
        <v>265</v>
      </c>
      <c r="D268" s="5">
        <v>36.1</v>
      </c>
      <c r="E268" s="3">
        <f t="shared" si="67"/>
        <v>0.90277777777777779</v>
      </c>
      <c r="F268" s="3">
        <f t="shared" si="68"/>
        <v>3.25</v>
      </c>
      <c r="H268" s="13">
        <f t="shared" si="57"/>
        <v>10.027777777777779</v>
      </c>
      <c r="I268">
        <f>'Panigale V4s 21 Data'!$B$8*'Panigale V4s 21 Data'!$B$5*'Panigale V4s 21 Data'!$B$7*0.5*(Calculations!$H268*Calculations!$H268)</f>
        <v>11.294442410469575</v>
      </c>
      <c r="J268" s="3">
        <f>$E268*'Panigale V4s 21 Data'!$B$3</f>
        <v>243.75</v>
      </c>
      <c r="K268" s="27">
        <f>'Panigale V4s 21 Data'!$B$12</f>
        <v>52.974000000000004</v>
      </c>
      <c r="L268" s="3">
        <f t="shared" si="58"/>
        <v>308.01844241046956</v>
      </c>
      <c r="M268">
        <f t="shared" si="56"/>
        <v>3088.7404919494311</v>
      </c>
      <c r="N268">
        <f t="shared" si="59"/>
        <v>8.5798346998595303E-4</v>
      </c>
      <c r="O268">
        <f t="shared" si="60"/>
        <v>3088.7404919494311</v>
      </c>
      <c r="P268">
        <f t="shared" si="61"/>
        <v>8.5798346998595303E-4</v>
      </c>
      <c r="Q268">
        <f>SUM($P$3:P268)</f>
        <v>4.7847335844392845E-2</v>
      </c>
      <c r="R268">
        <f t="shared" si="62"/>
        <v>0</v>
      </c>
      <c r="S268">
        <f t="shared" si="63"/>
        <v>0</v>
      </c>
      <c r="T268">
        <f>SUM($S$3:S268)</f>
        <v>1.4230224032866621E-2</v>
      </c>
      <c r="V268">
        <f t="shared" si="64"/>
        <v>0</v>
      </c>
      <c r="W268">
        <f>IF(M268&lt;0,SUM($V$3:V268),0)</f>
        <v>0</v>
      </c>
      <c r="Y268">
        <v>0</v>
      </c>
      <c r="Z268">
        <f t="shared" si="65"/>
        <v>0</v>
      </c>
      <c r="AA268">
        <f t="shared" si="66"/>
        <v>0</v>
      </c>
      <c r="AB268">
        <f>SUM($AA$3:AA268)</f>
        <v>5.811776378707301E-3</v>
      </c>
    </row>
    <row r="269" spans="1:28" x14ac:dyDescent="0.3">
      <c r="A269" s="4" t="s">
        <v>16</v>
      </c>
      <c r="B269" s="4">
        <v>266</v>
      </c>
      <c r="C269" s="4">
        <v>266</v>
      </c>
      <c r="D269" s="5">
        <v>39</v>
      </c>
      <c r="E269" s="3">
        <f t="shared" si="67"/>
        <v>0.65277777777777712</v>
      </c>
      <c r="F269" s="3">
        <f t="shared" si="68"/>
        <v>2.3499999999999979</v>
      </c>
      <c r="H269" s="13">
        <f t="shared" si="57"/>
        <v>10.833333333333334</v>
      </c>
      <c r="I269">
        <f>'Panigale V4s 21 Data'!$B$8*'Panigale V4s 21 Data'!$B$5*'Panigale V4s 21 Data'!$B$7*0.5*(Calculations!$H269*Calculations!$H269)</f>
        <v>13.181948347790629</v>
      </c>
      <c r="J269" s="3">
        <f>$E269*'Panigale V4s 21 Data'!$B$3</f>
        <v>176.24999999999983</v>
      </c>
      <c r="K269" s="27">
        <f>'Panigale V4s 21 Data'!$B$12</f>
        <v>52.974000000000004</v>
      </c>
      <c r="L269" s="3">
        <f t="shared" si="58"/>
        <v>242.40594834779046</v>
      </c>
      <c r="M269">
        <f t="shared" si="56"/>
        <v>2626.0644404343966</v>
      </c>
      <c r="N269">
        <f t="shared" si="59"/>
        <v>7.2946234456511012E-4</v>
      </c>
      <c r="O269">
        <f t="shared" si="60"/>
        <v>2626.0644404343966</v>
      </c>
      <c r="P269">
        <f t="shared" si="61"/>
        <v>7.2946234456511012E-4</v>
      </c>
      <c r="Q269">
        <f>SUM($P$3:P269)</f>
        <v>4.8576798188957958E-2</v>
      </c>
      <c r="R269">
        <f t="shared" si="62"/>
        <v>0</v>
      </c>
      <c r="S269">
        <f t="shared" si="63"/>
        <v>0</v>
      </c>
      <c r="T269">
        <f>SUM($S$3:S269)</f>
        <v>1.4230224032866621E-2</v>
      </c>
      <c r="V269">
        <f t="shared" si="64"/>
        <v>0</v>
      </c>
      <c r="W269">
        <f>IF(M269&lt;0,SUM($V$3:V269),0)</f>
        <v>0</v>
      </c>
      <c r="Y269">
        <v>0</v>
      </c>
      <c r="Z269">
        <f t="shared" si="65"/>
        <v>0</v>
      </c>
      <c r="AA269">
        <f t="shared" si="66"/>
        <v>0</v>
      </c>
      <c r="AB269">
        <f>SUM($AA$3:AA269)</f>
        <v>5.811776378707301E-3</v>
      </c>
    </row>
    <row r="270" spans="1:28" x14ac:dyDescent="0.3">
      <c r="A270" s="4" t="s">
        <v>16</v>
      </c>
      <c r="B270" s="4">
        <v>267</v>
      </c>
      <c r="C270" s="4">
        <v>267</v>
      </c>
      <c r="D270" s="5">
        <v>40.799999999999997</v>
      </c>
      <c r="E270" s="3">
        <f t="shared" si="67"/>
        <v>0.54166666666666641</v>
      </c>
      <c r="F270" s="3">
        <f t="shared" si="68"/>
        <v>1.9499999999999993</v>
      </c>
      <c r="H270" s="13">
        <f t="shared" si="57"/>
        <v>11.333333333333332</v>
      </c>
      <c r="I270">
        <f>'Panigale V4s 21 Data'!$B$8*'Panigale V4s 21 Data'!$B$5*'Panigale V4s 21 Data'!$B$7*0.5*(Calculations!$H270*Calculations!$H270)</f>
        <v>14.426823469865999</v>
      </c>
      <c r="J270" s="3">
        <f>$E270*'Panigale V4s 21 Data'!$B$3</f>
        <v>146.24999999999994</v>
      </c>
      <c r="K270" s="27">
        <f>'Panigale V4s 21 Data'!$B$12</f>
        <v>52.974000000000004</v>
      </c>
      <c r="L270" s="3">
        <f t="shared" si="58"/>
        <v>213.65082346986594</v>
      </c>
      <c r="M270">
        <f t="shared" si="56"/>
        <v>2421.3759993251469</v>
      </c>
      <c r="N270">
        <f t="shared" si="59"/>
        <v>6.726044442569853E-4</v>
      </c>
      <c r="O270">
        <f t="shared" si="60"/>
        <v>2421.3759993251469</v>
      </c>
      <c r="P270">
        <f t="shared" si="61"/>
        <v>6.726044442569853E-4</v>
      </c>
      <c r="Q270">
        <f>SUM($P$3:P270)</f>
        <v>4.9249402633214943E-2</v>
      </c>
      <c r="R270">
        <f t="shared" si="62"/>
        <v>0</v>
      </c>
      <c r="S270">
        <f t="shared" si="63"/>
        <v>0</v>
      </c>
      <c r="T270">
        <f>SUM($S$3:S270)</f>
        <v>1.4230224032866621E-2</v>
      </c>
      <c r="V270">
        <f t="shared" si="64"/>
        <v>0</v>
      </c>
      <c r="W270">
        <f>IF(M270&lt;0,SUM($V$3:V270),0)</f>
        <v>0</v>
      </c>
      <c r="Y270">
        <v>0</v>
      </c>
      <c r="Z270">
        <f t="shared" si="65"/>
        <v>0</v>
      </c>
      <c r="AA270">
        <f t="shared" si="66"/>
        <v>0</v>
      </c>
      <c r="AB270">
        <f>SUM($AA$3:AA270)</f>
        <v>5.811776378707301E-3</v>
      </c>
    </row>
    <row r="271" spans="1:28" x14ac:dyDescent="0.3">
      <c r="A271" s="4" t="s">
        <v>16</v>
      </c>
      <c r="B271" s="4">
        <v>268</v>
      </c>
      <c r="C271" s="4">
        <v>268</v>
      </c>
      <c r="D271" s="5">
        <v>42.9</v>
      </c>
      <c r="E271" s="3">
        <f t="shared" si="67"/>
        <v>0.50000000000000022</v>
      </c>
      <c r="F271" s="3">
        <f t="shared" si="68"/>
        <v>1.8000000000000007</v>
      </c>
      <c r="H271" s="13">
        <f t="shared" si="57"/>
        <v>11.916666666666666</v>
      </c>
      <c r="I271">
        <f>'Panigale V4s 21 Data'!$B$8*'Panigale V4s 21 Data'!$B$5*'Panigale V4s 21 Data'!$B$7*0.5*(Calculations!$H271*Calculations!$H271)</f>
        <v>15.950157500826656</v>
      </c>
      <c r="J271" s="3">
        <f>$E271*'Panigale V4s 21 Data'!$B$3</f>
        <v>135.00000000000006</v>
      </c>
      <c r="K271" s="27">
        <f>'Panigale V4s 21 Data'!$B$12</f>
        <v>52.974000000000004</v>
      </c>
      <c r="L271" s="3">
        <f t="shared" si="58"/>
        <v>203.92415750082671</v>
      </c>
      <c r="M271">
        <f t="shared" si="56"/>
        <v>2430.0962102181848</v>
      </c>
      <c r="N271">
        <f t="shared" si="59"/>
        <v>6.7502672506060694E-4</v>
      </c>
      <c r="O271">
        <f t="shared" si="60"/>
        <v>2430.0962102181848</v>
      </c>
      <c r="P271">
        <f t="shared" si="61"/>
        <v>6.7502672506060694E-4</v>
      </c>
      <c r="Q271">
        <f>SUM($P$3:P271)</f>
        <v>4.9924429358275547E-2</v>
      </c>
      <c r="R271">
        <f t="shared" si="62"/>
        <v>0</v>
      </c>
      <c r="S271">
        <f t="shared" si="63"/>
        <v>0</v>
      </c>
      <c r="T271">
        <f>SUM($S$3:S271)</f>
        <v>1.4230224032866621E-2</v>
      </c>
      <c r="V271">
        <f t="shared" si="64"/>
        <v>0</v>
      </c>
      <c r="W271">
        <f>IF(M271&lt;0,SUM($V$3:V271),0)</f>
        <v>0</v>
      </c>
      <c r="Y271">
        <v>0</v>
      </c>
      <c r="Z271">
        <f t="shared" si="65"/>
        <v>0</v>
      </c>
      <c r="AA271">
        <f t="shared" si="66"/>
        <v>0</v>
      </c>
      <c r="AB271">
        <f>SUM($AA$3:AA271)</f>
        <v>5.811776378707301E-3</v>
      </c>
    </row>
    <row r="272" spans="1:28" x14ac:dyDescent="0.3">
      <c r="A272" s="4" t="s">
        <v>16</v>
      </c>
      <c r="B272" s="4">
        <v>269</v>
      </c>
      <c r="C272" s="4">
        <v>269</v>
      </c>
      <c r="D272" s="5">
        <v>44.4</v>
      </c>
      <c r="E272" s="3">
        <f t="shared" si="67"/>
        <v>0.41666666666666663</v>
      </c>
      <c r="F272" s="3">
        <f t="shared" si="68"/>
        <v>1.5</v>
      </c>
      <c r="H272" s="13">
        <f t="shared" si="57"/>
        <v>12.333333333333332</v>
      </c>
      <c r="I272">
        <f>'Panigale V4s 21 Data'!$B$8*'Panigale V4s 21 Data'!$B$5*'Panigale V4s 21 Data'!$B$7*0.5*(Calculations!$H272*Calculations!$H272)</f>
        <v>17.085053053846497</v>
      </c>
      <c r="J272" s="3">
        <f>$E272*'Panigale V4s 21 Data'!$B$3</f>
        <v>112.49999999999999</v>
      </c>
      <c r="K272" s="27">
        <f>'Panigale V4s 21 Data'!$B$12</f>
        <v>52.974000000000004</v>
      </c>
      <c r="L272" s="3">
        <f t="shared" si="58"/>
        <v>182.55905305384647</v>
      </c>
      <c r="M272">
        <f t="shared" si="56"/>
        <v>2251.5616543307729</v>
      </c>
      <c r="N272">
        <f t="shared" si="59"/>
        <v>6.2543379286965914E-4</v>
      </c>
      <c r="O272">
        <f t="shared" si="60"/>
        <v>2251.5616543307729</v>
      </c>
      <c r="P272">
        <f t="shared" si="61"/>
        <v>6.2543379286965914E-4</v>
      </c>
      <c r="Q272">
        <f>SUM($P$3:P272)</f>
        <v>5.0549863151145208E-2</v>
      </c>
      <c r="R272">
        <f t="shared" si="62"/>
        <v>0</v>
      </c>
      <c r="S272">
        <f t="shared" si="63"/>
        <v>0</v>
      </c>
      <c r="T272">
        <f>SUM($S$3:S272)</f>
        <v>1.4230224032866621E-2</v>
      </c>
      <c r="V272">
        <f t="shared" si="64"/>
        <v>0</v>
      </c>
      <c r="W272">
        <f>IF(M272&lt;0,SUM($V$3:V272),0)</f>
        <v>0</v>
      </c>
      <c r="Y272">
        <v>0</v>
      </c>
      <c r="Z272">
        <f t="shared" si="65"/>
        <v>0</v>
      </c>
      <c r="AA272">
        <f t="shared" si="66"/>
        <v>0</v>
      </c>
      <c r="AB272">
        <f>SUM($AA$3:AA272)</f>
        <v>5.811776378707301E-3</v>
      </c>
    </row>
    <row r="273" spans="1:28" x14ac:dyDescent="0.3">
      <c r="A273" s="4" t="s">
        <v>16</v>
      </c>
      <c r="B273" s="4">
        <v>270</v>
      </c>
      <c r="C273" s="4">
        <v>270</v>
      </c>
      <c r="D273" s="5">
        <v>45.9</v>
      </c>
      <c r="E273" s="3">
        <f t="shared" si="67"/>
        <v>0.2222222222222224</v>
      </c>
      <c r="F273" s="3">
        <f t="shared" si="68"/>
        <v>0.80000000000000071</v>
      </c>
      <c r="H273" s="13">
        <f t="shared" si="57"/>
        <v>12.75</v>
      </c>
      <c r="I273">
        <f>'Panigale V4s 21 Data'!$B$8*'Panigale V4s 21 Data'!$B$5*'Panigale V4s 21 Data'!$B$7*0.5*(Calculations!$H273*Calculations!$H273)</f>
        <v>18.258948454049158</v>
      </c>
      <c r="J273" s="3">
        <f>$E273*'Panigale V4s 21 Data'!$B$3</f>
        <v>60.00000000000005</v>
      </c>
      <c r="K273" s="27">
        <f>'Panigale V4s 21 Data'!$B$12</f>
        <v>52.974000000000004</v>
      </c>
      <c r="L273" s="3">
        <f t="shared" si="58"/>
        <v>131.23294845404922</v>
      </c>
      <c r="M273">
        <f t="shared" si="56"/>
        <v>1673.2200927891276</v>
      </c>
      <c r="N273">
        <f t="shared" si="59"/>
        <v>4.64783359108091E-4</v>
      </c>
      <c r="O273">
        <f t="shared" si="60"/>
        <v>1673.2200927891276</v>
      </c>
      <c r="P273">
        <f t="shared" si="61"/>
        <v>4.64783359108091E-4</v>
      </c>
      <c r="Q273">
        <f>SUM($P$3:P273)</f>
        <v>5.1014646510253302E-2</v>
      </c>
      <c r="R273">
        <f t="shared" si="62"/>
        <v>0</v>
      </c>
      <c r="S273">
        <f t="shared" si="63"/>
        <v>0</v>
      </c>
      <c r="T273">
        <f>SUM($S$3:S273)</f>
        <v>1.4230224032866621E-2</v>
      </c>
      <c r="V273">
        <f t="shared" si="64"/>
        <v>0</v>
      </c>
      <c r="W273">
        <f>IF(M273&lt;0,SUM($V$3:V273),0)</f>
        <v>0</v>
      </c>
      <c r="Y273">
        <v>0</v>
      </c>
      <c r="Z273">
        <f t="shared" si="65"/>
        <v>0</v>
      </c>
      <c r="AA273">
        <f t="shared" si="66"/>
        <v>0</v>
      </c>
      <c r="AB273">
        <f>SUM($AA$3:AA273)</f>
        <v>5.811776378707301E-3</v>
      </c>
    </row>
    <row r="274" spans="1:28" x14ac:dyDescent="0.3">
      <c r="A274" s="4" t="s">
        <v>16</v>
      </c>
      <c r="B274" s="4">
        <v>271</v>
      </c>
      <c r="C274" s="4">
        <v>271</v>
      </c>
      <c r="D274" s="5">
        <v>46</v>
      </c>
      <c r="E274" s="3">
        <f t="shared" si="67"/>
        <v>-4.1666666666666269E-2</v>
      </c>
      <c r="F274" s="3">
        <f t="shared" si="68"/>
        <v>-0.14999999999999858</v>
      </c>
      <c r="H274" s="13">
        <f t="shared" si="57"/>
        <v>12.777777777777777</v>
      </c>
      <c r="I274">
        <f>'Panigale V4s 21 Data'!$B$8*'Panigale V4s 21 Data'!$B$5*'Panigale V4s 21 Data'!$B$7*0.5*(Calculations!$H274*Calculations!$H274)</f>
        <v>18.338594808629168</v>
      </c>
      <c r="J274" s="3">
        <f>$E274*'Panigale V4s 21 Data'!$B$3</f>
        <v>-11.249999999999893</v>
      </c>
      <c r="K274" s="27">
        <f>'Panigale V4s 21 Data'!$B$12</f>
        <v>52.974000000000004</v>
      </c>
      <c r="L274" s="3">
        <f t="shared" si="58"/>
        <v>60.062594808629278</v>
      </c>
      <c r="M274">
        <f t="shared" si="56"/>
        <v>767.4664892213741</v>
      </c>
      <c r="N274">
        <f t="shared" si="59"/>
        <v>2.1318513589482614E-4</v>
      </c>
      <c r="O274">
        <f t="shared" si="60"/>
        <v>767.4664892213741</v>
      </c>
      <c r="P274">
        <f t="shared" si="61"/>
        <v>2.1318513589482614E-4</v>
      </c>
      <c r="Q274">
        <f>SUM($P$3:P274)</f>
        <v>5.122783164614813E-2</v>
      </c>
      <c r="R274">
        <f t="shared" si="62"/>
        <v>0</v>
      </c>
      <c r="S274">
        <f t="shared" si="63"/>
        <v>0</v>
      </c>
      <c r="T274">
        <f>SUM($S$3:S274)</f>
        <v>1.4230224032866621E-2</v>
      </c>
      <c r="V274">
        <f t="shared" si="64"/>
        <v>0</v>
      </c>
      <c r="W274">
        <f>IF(M274&lt;0,SUM($V$3:V274),0)</f>
        <v>0</v>
      </c>
      <c r="Y274">
        <v>0</v>
      </c>
      <c r="Z274">
        <f t="shared" si="65"/>
        <v>0</v>
      </c>
      <c r="AA274">
        <f t="shared" si="66"/>
        <v>0</v>
      </c>
      <c r="AB274">
        <f>SUM($AA$3:AA274)</f>
        <v>5.811776378707301E-3</v>
      </c>
    </row>
    <row r="275" spans="1:28" x14ac:dyDescent="0.3">
      <c r="A275" s="4" t="s">
        <v>16</v>
      </c>
      <c r="B275" s="4">
        <v>272</v>
      </c>
      <c r="C275" s="4">
        <v>272</v>
      </c>
      <c r="D275" s="5">
        <v>45.6</v>
      </c>
      <c r="E275" s="3">
        <f t="shared" si="67"/>
        <v>-9.7222222222222612E-2</v>
      </c>
      <c r="F275" s="3">
        <f t="shared" si="68"/>
        <v>-0.35000000000000142</v>
      </c>
      <c r="H275" s="13">
        <f t="shared" si="57"/>
        <v>12.666666666666666</v>
      </c>
      <c r="I275">
        <f>'Panigale V4s 21 Data'!$B$8*'Panigale V4s 21 Data'!$B$5*'Panigale V4s 21 Data'!$B$7*0.5*(Calculations!$H275*Calculations!$H275)</f>
        <v>18.021049386234001</v>
      </c>
      <c r="J275" s="3">
        <f>$E275*'Panigale V4s 21 Data'!$B$3</f>
        <v>-26.250000000000107</v>
      </c>
      <c r="K275" s="27">
        <f>'Panigale V4s 21 Data'!$B$12</f>
        <v>52.974000000000004</v>
      </c>
      <c r="L275" s="3">
        <f t="shared" si="58"/>
        <v>44.745049386233902</v>
      </c>
      <c r="M275">
        <f t="shared" si="56"/>
        <v>566.77062555896271</v>
      </c>
      <c r="N275">
        <f t="shared" si="59"/>
        <v>1.5743628487748966E-4</v>
      </c>
      <c r="O275">
        <f t="shared" si="60"/>
        <v>566.77062555896271</v>
      </c>
      <c r="P275">
        <f t="shared" si="61"/>
        <v>1.5743628487748966E-4</v>
      </c>
      <c r="Q275">
        <f>SUM($P$3:P275)</f>
        <v>5.1385267931025616E-2</v>
      </c>
      <c r="R275">
        <f t="shared" si="62"/>
        <v>0</v>
      </c>
      <c r="S275">
        <f t="shared" si="63"/>
        <v>0</v>
      </c>
      <c r="T275">
        <f>SUM($S$3:S275)</f>
        <v>1.4230224032866621E-2</v>
      </c>
      <c r="V275">
        <f t="shared" si="64"/>
        <v>0</v>
      </c>
      <c r="W275">
        <f>IF(M275&lt;0,SUM($V$3:V275),0)</f>
        <v>0</v>
      </c>
      <c r="Y275">
        <v>0</v>
      </c>
      <c r="Z275">
        <f t="shared" si="65"/>
        <v>0</v>
      </c>
      <c r="AA275">
        <f t="shared" si="66"/>
        <v>0</v>
      </c>
      <c r="AB275">
        <f>SUM($AA$3:AA275)</f>
        <v>5.811776378707301E-3</v>
      </c>
    </row>
    <row r="276" spans="1:28" x14ac:dyDescent="0.3">
      <c r="A276" s="4" t="s">
        <v>16</v>
      </c>
      <c r="B276" s="4">
        <v>273</v>
      </c>
      <c r="C276" s="4">
        <v>273</v>
      </c>
      <c r="D276" s="5">
        <v>45.3</v>
      </c>
      <c r="E276" s="3">
        <f t="shared" si="67"/>
        <v>-0.26388888888888867</v>
      </c>
      <c r="F276" s="3">
        <f t="shared" si="68"/>
        <v>-0.94999999999999929</v>
      </c>
      <c r="H276" s="13">
        <f t="shared" si="57"/>
        <v>12.583333333333332</v>
      </c>
      <c r="I276">
        <f>'Panigale V4s 21 Data'!$B$8*'Panigale V4s 21 Data'!$B$5*'Panigale V4s 21 Data'!$B$7*0.5*(Calculations!$H276*Calculations!$H276)</f>
        <v>17.784710312306153</v>
      </c>
      <c r="J276" s="3">
        <f>$E276*'Panigale V4s 21 Data'!$B$3</f>
        <v>-71.249999999999943</v>
      </c>
      <c r="K276" s="27">
        <f>'Panigale V4s 21 Data'!$B$12</f>
        <v>52.974000000000004</v>
      </c>
      <c r="L276" s="3">
        <f t="shared" si="58"/>
        <v>-0.49128968769378645</v>
      </c>
      <c r="M276">
        <f t="shared" si="56"/>
        <v>-6.1820619034801458</v>
      </c>
      <c r="N276">
        <f t="shared" si="59"/>
        <v>-1.7172394176333737E-6</v>
      </c>
      <c r="O276">
        <f t="shared" si="60"/>
        <v>0</v>
      </c>
      <c r="P276">
        <f t="shared" si="61"/>
        <v>0</v>
      </c>
      <c r="Q276">
        <f>SUM($P$3:P276)</f>
        <v>5.1385267931025616E-2</v>
      </c>
      <c r="R276">
        <f t="shared" si="62"/>
        <v>6.1820619034801458</v>
      </c>
      <c r="S276">
        <f t="shared" si="63"/>
        <v>1.7172394176333737E-6</v>
      </c>
      <c r="T276">
        <f>SUM($S$3:S276)</f>
        <v>1.4231941272284254E-2</v>
      </c>
      <c r="V276">
        <f t="shared" si="64"/>
        <v>4.8633971891583139</v>
      </c>
      <c r="W276">
        <f>IF(M276&lt;0,SUM($V$276:V276),0)</f>
        <v>4.8633971891583139</v>
      </c>
      <c r="Y276">
        <v>0</v>
      </c>
      <c r="Z276">
        <f t="shared" si="65"/>
        <v>0</v>
      </c>
      <c r="AA276">
        <f t="shared" si="66"/>
        <v>0</v>
      </c>
      <c r="AB276">
        <f>SUM($AA$3:AA276)</f>
        <v>5.811776378707301E-3</v>
      </c>
    </row>
    <row r="277" spans="1:28" x14ac:dyDescent="0.3">
      <c r="A277" s="4" t="s">
        <v>16</v>
      </c>
      <c r="B277" s="4">
        <v>274</v>
      </c>
      <c r="C277" s="4">
        <v>274</v>
      </c>
      <c r="D277" s="5">
        <v>43.7</v>
      </c>
      <c r="E277" s="3">
        <f t="shared" si="67"/>
        <v>-0.625</v>
      </c>
      <c r="F277" s="3">
        <f t="shared" si="68"/>
        <v>-2.25</v>
      </c>
      <c r="H277" s="13">
        <f t="shared" si="57"/>
        <v>12.138888888888889</v>
      </c>
      <c r="I277">
        <f>'Panigale V4s 21 Data'!$B$8*'Panigale V4s 21 Data'!$B$5*'Panigale V4s 21 Data'!$B$7*0.5*(Calculations!$H277*Calculations!$H277)</f>
        <v>16.550581814787826</v>
      </c>
      <c r="J277" s="3">
        <f>$E277*'Panigale V4s 21 Data'!$B$3</f>
        <v>-168.75</v>
      </c>
      <c r="K277" s="27">
        <f>'Panigale V4s 21 Data'!$B$12</f>
        <v>52.974000000000004</v>
      </c>
      <c r="L277" s="3">
        <f t="shared" si="58"/>
        <v>-99.225418185212177</v>
      </c>
      <c r="M277">
        <f t="shared" si="56"/>
        <v>-1204.4863263038255</v>
      </c>
      <c r="N277">
        <f t="shared" si="59"/>
        <v>-3.3457953508439595E-4</v>
      </c>
      <c r="O277">
        <f t="shared" si="60"/>
        <v>0</v>
      </c>
      <c r="P277">
        <f t="shared" si="61"/>
        <v>0</v>
      </c>
      <c r="Q277">
        <f>SUM($P$3:P277)</f>
        <v>5.1385267931025616E-2</v>
      </c>
      <c r="R277">
        <f t="shared" si="62"/>
        <v>1204.4863263038255</v>
      </c>
      <c r="S277">
        <f t="shared" si="63"/>
        <v>3.3457953508439595E-4</v>
      </c>
      <c r="T277">
        <f>SUM($S$3:S277)</f>
        <v>1.4566520807368651E-2</v>
      </c>
      <c r="V277">
        <f t="shared" si="64"/>
        <v>947.5633704715882</v>
      </c>
      <c r="W277">
        <f>IF(M277&lt;0,SUM($V$276:V277),0)</f>
        <v>952.42676766074646</v>
      </c>
      <c r="Y277">
        <v>0</v>
      </c>
      <c r="Z277">
        <f t="shared" si="65"/>
        <v>0</v>
      </c>
      <c r="AA277">
        <f t="shared" si="66"/>
        <v>0</v>
      </c>
      <c r="AB277">
        <f>SUM($AA$3:AA277)</f>
        <v>5.811776378707301E-3</v>
      </c>
    </row>
    <row r="278" spans="1:28" x14ac:dyDescent="0.3">
      <c r="A278" s="4" t="s">
        <v>16</v>
      </c>
      <c r="B278" s="4">
        <v>275</v>
      </c>
      <c r="C278" s="4">
        <v>275</v>
      </c>
      <c r="D278" s="5">
        <v>40.799999999999997</v>
      </c>
      <c r="E278" s="3">
        <f t="shared" si="67"/>
        <v>-0.79166666666666707</v>
      </c>
      <c r="F278" s="3">
        <f t="shared" si="68"/>
        <v>-2.8500000000000014</v>
      </c>
      <c r="H278" s="13">
        <f t="shared" si="57"/>
        <v>11.333333333333332</v>
      </c>
      <c r="I278">
        <f>'Panigale V4s 21 Data'!$B$8*'Panigale V4s 21 Data'!$B$5*'Panigale V4s 21 Data'!$B$7*0.5*(Calculations!$H278*Calculations!$H278)</f>
        <v>14.426823469865999</v>
      </c>
      <c r="J278" s="3">
        <f>$E278*'Panigale V4s 21 Data'!$B$3</f>
        <v>-213.75000000000011</v>
      </c>
      <c r="K278" s="27">
        <f>'Panigale V4s 21 Data'!$B$12</f>
        <v>52.974000000000004</v>
      </c>
      <c r="L278" s="3">
        <f t="shared" si="58"/>
        <v>-146.34917653013412</v>
      </c>
      <c r="M278">
        <f t="shared" si="56"/>
        <v>-1658.6240006748531</v>
      </c>
      <c r="N278">
        <f t="shared" si="59"/>
        <v>-4.6072888907634812E-4</v>
      </c>
      <c r="O278">
        <f t="shared" si="60"/>
        <v>0</v>
      </c>
      <c r="P278">
        <f t="shared" si="61"/>
        <v>0</v>
      </c>
      <c r="Q278">
        <f>SUM($P$3:P278)</f>
        <v>5.1385267931025616E-2</v>
      </c>
      <c r="R278">
        <f t="shared" si="62"/>
        <v>1658.6240006748531</v>
      </c>
      <c r="S278">
        <f t="shared" si="63"/>
        <v>4.6072888907634812E-4</v>
      </c>
      <c r="T278">
        <f>SUM($S$3:S278)</f>
        <v>1.5027249696444998E-2</v>
      </c>
      <c r="V278">
        <f t="shared" si="64"/>
        <v>1304.8312082109037</v>
      </c>
      <c r="W278">
        <f>IF(M278&lt;0,SUM($V$276:V278),0)</f>
        <v>2257.2579758716502</v>
      </c>
      <c r="Y278">
        <v>0</v>
      </c>
      <c r="Z278">
        <f t="shared" si="65"/>
        <v>0</v>
      </c>
      <c r="AA278">
        <f t="shared" si="66"/>
        <v>0</v>
      </c>
      <c r="AB278">
        <f>SUM($AA$3:AA278)</f>
        <v>5.811776378707301E-3</v>
      </c>
    </row>
    <row r="279" spans="1:28" x14ac:dyDescent="0.3">
      <c r="A279" s="4" t="s">
        <v>16</v>
      </c>
      <c r="B279" s="4">
        <v>276</v>
      </c>
      <c r="C279" s="4">
        <v>276</v>
      </c>
      <c r="D279" s="5">
        <v>38</v>
      </c>
      <c r="E279" s="3">
        <f t="shared" si="67"/>
        <v>-0.88888888888888862</v>
      </c>
      <c r="F279" s="3">
        <f t="shared" si="68"/>
        <v>-3.1999999999999993</v>
      </c>
      <c r="H279" s="13">
        <f t="shared" si="57"/>
        <v>10.555555555555555</v>
      </c>
      <c r="I279">
        <f>'Panigale V4s 21 Data'!$B$8*'Panigale V4s 21 Data'!$B$5*'Panigale V4s 21 Data'!$B$7*0.5*(Calculations!$H279*Calculations!$H279)</f>
        <v>12.514617629329168</v>
      </c>
      <c r="J279" s="3">
        <f>$E279*'Panigale V4s 21 Data'!$B$3</f>
        <v>-239.99999999999991</v>
      </c>
      <c r="K279" s="27">
        <f>'Panigale V4s 21 Data'!$B$12</f>
        <v>52.974000000000004</v>
      </c>
      <c r="L279" s="3">
        <f t="shared" si="58"/>
        <v>-174.51138237067073</v>
      </c>
      <c r="M279">
        <f t="shared" si="56"/>
        <v>-1842.0645916904132</v>
      </c>
      <c r="N279">
        <f t="shared" si="59"/>
        <v>-5.1168460880289253E-4</v>
      </c>
      <c r="O279">
        <f t="shared" si="60"/>
        <v>0</v>
      </c>
      <c r="P279">
        <f t="shared" si="61"/>
        <v>0</v>
      </c>
      <c r="Q279">
        <f>SUM($P$3:P279)</f>
        <v>5.1385267931025616E-2</v>
      </c>
      <c r="R279">
        <f t="shared" si="62"/>
        <v>1842.0645916904132</v>
      </c>
      <c r="S279">
        <f t="shared" si="63"/>
        <v>5.1168460880289253E-4</v>
      </c>
      <c r="T279">
        <f>SUM($S$3:S279)</f>
        <v>1.553893430524789E-2</v>
      </c>
      <c r="V279">
        <f t="shared" si="64"/>
        <v>1449.1430039598897</v>
      </c>
      <c r="W279">
        <f>IF(M279&lt;0,SUM($V$276:V279),0)</f>
        <v>3706.4009798315401</v>
      </c>
      <c r="Y279">
        <v>0</v>
      </c>
      <c r="Z279">
        <f t="shared" si="65"/>
        <v>0</v>
      </c>
      <c r="AA279">
        <f t="shared" si="66"/>
        <v>0</v>
      </c>
      <c r="AB279">
        <f>SUM($AA$3:AA279)</f>
        <v>5.811776378707301E-3</v>
      </c>
    </row>
    <row r="280" spans="1:28" x14ac:dyDescent="0.3">
      <c r="A280" s="4" t="s">
        <v>16</v>
      </c>
      <c r="B280" s="4">
        <v>277</v>
      </c>
      <c r="C280" s="4">
        <v>277</v>
      </c>
      <c r="D280" s="5">
        <v>34.4</v>
      </c>
      <c r="E280" s="3">
        <f t="shared" si="67"/>
        <v>-0.98611111111111127</v>
      </c>
      <c r="F280" s="3">
        <f t="shared" si="68"/>
        <v>-3.5500000000000007</v>
      </c>
      <c r="H280" s="13">
        <f t="shared" si="57"/>
        <v>9.5555555555555554</v>
      </c>
      <c r="I280">
        <f>'Panigale V4s 21 Data'!$B$8*'Panigale V4s 21 Data'!$B$5*'Panigale V4s 21 Data'!$B$7*0.5*(Calculations!$H280*Calculations!$H280)</f>
        <v>10.255746480500667</v>
      </c>
      <c r="J280" s="3">
        <f>$E280*'Panigale V4s 21 Data'!$B$3</f>
        <v>-266.25000000000006</v>
      </c>
      <c r="K280" s="27">
        <f>'Panigale V4s 21 Data'!$B$12</f>
        <v>52.974000000000004</v>
      </c>
      <c r="L280" s="3">
        <f t="shared" si="58"/>
        <v>-203.02025351949936</v>
      </c>
      <c r="M280">
        <f t="shared" si="56"/>
        <v>-1939.9713114085494</v>
      </c>
      <c r="N280">
        <f t="shared" si="59"/>
        <v>-5.3888091983570808E-4</v>
      </c>
      <c r="O280">
        <f t="shared" si="60"/>
        <v>0</v>
      </c>
      <c r="P280">
        <f t="shared" si="61"/>
        <v>0</v>
      </c>
      <c r="Q280">
        <f>SUM($P$3:P280)</f>
        <v>5.1385267931025616E-2</v>
      </c>
      <c r="R280">
        <f t="shared" si="62"/>
        <v>1939.9713114085494</v>
      </c>
      <c r="S280">
        <f t="shared" si="63"/>
        <v>5.3888091983570808E-4</v>
      </c>
      <c r="T280">
        <f>SUM($S$3:S280)</f>
        <v>1.60778152250836E-2</v>
      </c>
      <c r="V280">
        <f t="shared" si="64"/>
        <v>1526.1657308285487</v>
      </c>
      <c r="W280">
        <f>IF(M280&lt;0,SUM($V$276:V280),0)</f>
        <v>5232.5667106600886</v>
      </c>
      <c r="Y280">
        <v>0</v>
      </c>
      <c r="Z280">
        <f t="shared" si="65"/>
        <v>0</v>
      </c>
      <c r="AA280">
        <f t="shared" si="66"/>
        <v>0</v>
      </c>
      <c r="AB280">
        <f>SUM($AA$3:AA280)</f>
        <v>5.811776378707301E-3</v>
      </c>
    </row>
    <row r="281" spans="1:28" x14ac:dyDescent="0.3">
      <c r="A281" s="4" t="s">
        <v>16</v>
      </c>
      <c r="B281" s="4">
        <v>278</v>
      </c>
      <c r="C281" s="4">
        <v>278</v>
      </c>
      <c r="D281" s="5">
        <v>30.9</v>
      </c>
      <c r="E281" s="3">
        <f t="shared" si="67"/>
        <v>-1.2361111111111109</v>
      </c>
      <c r="F281" s="3">
        <f t="shared" si="68"/>
        <v>-4.4499999999999993</v>
      </c>
      <c r="H281" s="13">
        <f t="shared" si="57"/>
        <v>8.5833333333333321</v>
      </c>
      <c r="I281">
        <f>'Panigale V4s 21 Data'!$B$8*'Panigale V4s 21 Data'!$B$5*'Panigale V4s 21 Data'!$B$7*0.5*(Calculations!$H281*Calculations!$H281)</f>
        <v>8.2749875752491544</v>
      </c>
      <c r="J281" s="3">
        <f>$E281*'Panigale V4s 21 Data'!$B$3</f>
        <v>-333.74999999999994</v>
      </c>
      <c r="K281" s="27">
        <f>'Panigale V4s 21 Data'!$B$12</f>
        <v>52.974000000000004</v>
      </c>
      <c r="L281" s="3">
        <f t="shared" si="58"/>
        <v>-272.5010124247508</v>
      </c>
      <c r="M281">
        <f t="shared" si="56"/>
        <v>-2338.9670233124439</v>
      </c>
      <c r="N281">
        <f t="shared" si="59"/>
        <v>-6.4971306203123443E-4</v>
      </c>
      <c r="O281">
        <f t="shared" si="60"/>
        <v>0</v>
      </c>
      <c r="P281">
        <f t="shared" si="61"/>
        <v>0</v>
      </c>
      <c r="Q281">
        <f>SUM($P$3:P281)</f>
        <v>5.1385267931025616E-2</v>
      </c>
      <c r="R281">
        <f t="shared" si="62"/>
        <v>2338.9670233124439</v>
      </c>
      <c r="S281">
        <f t="shared" si="63"/>
        <v>6.4971306203123443E-4</v>
      </c>
      <c r="T281">
        <f>SUM($S$3:S281)</f>
        <v>1.6727528287114834E-2</v>
      </c>
      <c r="V281">
        <f t="shared" si="64"/>
        <v>1840.0536624047829</v>
      </c>
      <c r="W281">
        <f>IF(M281&lt;0,SUM($V$276:V281),0)</f>
        <v>7072.6203730648713</v>
      </c>
      <c r="Y281">
        <v>0</v>
      </c>
      <c r="Z281">
        <f t="shared" si="65"/>
        <v>0</v>
      </c>
      <c r="AA281">
        <f t="shared" si="66"/>
        <v>0</v>
      </c>
      <c r="AB281">
        <f>SUM($AA$3:AA281)</f>
        <v>5.811776378707301E-3</v>
      </c>
    </row>
    <row r="282" spans="1:28" x14ac:dyDescent="0.3">
      <c r="A282" s="4" t="s">
        <v>16</v>
      </c>
      <c r="B282" s="4">
        <v>279</v>
      </c>
      <c r="C282" s="4">
        <v>279</v>
      </c>
      <c r="D282" s="5">
        <v>25.5</v>
      </c>
      <c r="E282" s="3">
        <f t="shared" si="67"/>
        <v>-1.3194444444444444</v>
      </c>
      <c r="F282" s="3">
        <f t="shared" si="68"/>
        <v>-4.75</v>
      </c>
      <c r="H282" s="13">
        <f t="shared" si="57"/>
        <v>7.083333333333333</v>
      </c>
      <c r="I282">
        <f>'Panigale V4s 21 Data'!$B$8*'Panigale V4s 21 Data'!$B$5*'Panigale V4s 21 Data'!$B$7*0.5*(Calculations!$H282*Calculations!$H282)</f>
        <v>5.6354779179164067</v>
      </c>
      <c r="J282" s="3">
        <f>$E282*'Panigale V4s 21 Data'!$B$3</f>
        <v>-356.25</v>
      </c>
      <c r="K282" s="27">
        <f>'Panigale V4s 21 Data'!$B$12</f>
        <v>52.974000000000004</v>
      </c>
      <c r="L282" s="3">
        <f t="shared" si="58"/>
        <v>-297.64052208208358</v>
      </c>
      <c r="M282">
        <f t="shared" si="56"/>
        <v>-2108.2870314147585</v>
      </c>
      <c r="N282">
        <f t="shared" si="59"/>
        <v>-5.8563528650409956E-4</v>
      </c>
      <c r="O282">
        <f t="shared" si="60"/>
        <v>0</v>
      </c>
      <c r="P282">
        <f t="shared" si="61"/>
        <v>0</v>
      </c>
      <c r="Q282">
        <f>SUM($P$3:P282)</f>
        <v>5.1385267931025616E-2</v>
      </c>
      <c r="R282">
        <f t="shared" si="62"/>
        <v>2108.2870314147585</v>
      </c>
      <c r="S282">
        <f t="shared" si="63"/>
        <v>5.8563528650409956E-4</v>
      </c>
      <c r="T282">
        <f>SUM($S$3:S282)</f>
        <v>1.7313163573618933E-2</v>
      </c>
      <c r="V282">
        <f t="shared" si="64"/>
        <v>1658.5788661788336</v>
      </c>
      <c r="W282">
        <f>IF(M282&lt;0,SUM($V$276:V282),0)</f>
        <v>8731.1992392437041</v>
      </c>
      <c r="Y282">
        <v>0</v>
      </c>
      <c r="Z282">
        <f t="shared" si="65"/>
        <v>0</v>
      </c>
      <c r="AA282">
        <f t="shared" si="66"/>
        <v>0</v>
      </c>
      <c r="AB282">
        <f>SUM($AA$3:AA282)</f>
        <v>5.811776378707301E-3</v>
      </c>
    </row>
    <row r="283" spans="1:28" x14ac:dyDescent="0.3">
      <c r="A283" s="4" t="s">
        <v>16</v>
      </c>
      <c r="B283" s="4">
        <v>280</v>
      </c>
      <c r="C283" s="4">
        <v>280</v>
      </c>
      <c r="D283" s="5">
        <v>21.4</v>
      </c>
      <c r="E283" s="3">
        <f t="shared" si="67"/>
        <v>-0.73611111111111116</v>
      </c>
      <c r="F283" s="3">
        <f t="shared" si="68"/>
        <v>-2.6500000000000004</v>
      </c>
      <c r="H283" s="13">
        <f t="shared" si="57"/>
        <v>5.9444444444444438</v>
      </c>
      <c r="I283">
        <f>'Panigale V4s 21 Data'!$B$8*'Panigale V4s 21 Data'!$B$5*'Panigale V4s 21 Data'!$B$7*0.5*(Calculations!$H283*Calculations!$H283)</f>
        <v>3.9689711146312909</v>
      </c>
      <c r="J283" s="3">
        <f>$E283*'Panigale V4s 21 Data'!$B$3</f>
        <v>-198.75</v>
      </c>
      <c r="K283" s="27">
        <f>'Panigale V4s 21 Data'!$B$12</f>
        <v>52.974000000000004</v>
      </c>
      <c r="L283" s="3">
        <f t="shared" si="58"/>
        <v>-141.80702888536871</v>
      </c>
      <c r="M283">
        <f t="shared" si="56"/>
        <v>-842.96400504080282</v>
      </c>
      <c r="N283">
        <f t="shared" si="59"/>
        <v>-2.3415666806688966E-4</v>
      </c>
      <c r="O283">
        <f t="shared" si="60"/>
        <v>0</v>
      </c>
      <c r="P283">
        <f t="shared" si="61"/>
        <v>0</v>
      </c>
      <c r="Q283">
        <f>SUM($P$3:P283)</f>
        <v>5.1385267931025616E-2</v>
      </c>
      <c r="R283">
        <f t="shared" si="62"/>
        <v>842.96400504080282</v>
      </c>
      <c r="S283">
        <f t="shared" si="63"/>
        <v>2.3415666806688966E-4</v>
      </c>
      <c r="T283">
        <f>SUM($S$3:S283)</f>
        <v>1.7547320241685822E-2</v>
      </c>
      <c r="V283">
        <f t="shared" si="64"/>
        <v>663.15556794557449</v>
      </c>
      <c r="W283">
        <f>IF(M283&lt;0,SUM($V$276:V283),0)</f>
        <v>9394.3548071892783</v>
      </c>
      <c r="Y283">
        <v>0</v>
      </c>
      <c r="Z283">
        <f t="shared" si="65"/>
        <v>0</v>
      </c>
      <c r="AA283">
        <f t="shared" si="66"/>
        <v>0</v>
      </c>
      <c r="AB283">
        <f>SUM($AA$3:AA283)</f>
        <v>5.811776378707301E-3</v>
      </c>
    </row>
    <row r="284" spans="1:28" x14ac:dyDescent="0.3">
      <c r="A284" s="4" t="s">
        <v>16</v>
      </c>
      <c r="B284" s="4">
        <v>281</v>
      </c>
      <c r="C284" s="4">
        <v>281</v>
      </c>
      <c r="D284" s="5">
        <v>20.2</v>
      </c>
      <c r="E284" s="3">
        <f t="shared" si="67"/>
        <v>0.20833333333333331</v>
      </c>
      <c r="F284" s="3">
        <f t="shared" si="68"/>
        <v>0.75</v>
      </c>
      <c r="H284" s="13">
        <f t="shared" si="57"/>
        <v>5.6111111111111107</v>
      </c>
      <c r="I284">
        <f>'Panigale V4s 21 Data'!$B$8*'Panigale V4s 21 Data'!$B$5*'Panigale V4s 21 Data'!$B$7*0.5*(Calculations!$H284*Calculations!$H284)</f>
        <v>3.5363328098832914</v>
      </c>
      <c r="J284" s="3">
        <f>$E284*'Panigale V4s 21 Data'!$B$3</f>
        <v>56.249999999999993</v>
      </c>
      <c r="K284" s="27">
        <f>'Panigale V4s 21 Data'!$B$12</f>
        <v>52.974000000000004</v>
      </c>
      <c r="L284" s="3">
        <f t="shared" si="58"/>
        <v>112.76033280988329</v>
      </c>
      <c r="M284">
        <f t="shared" si="56"/>
        <v>632.71075632212285</v>
      </c>
      <c r="N284">
        <f t="shared" si="59"/>
        <v>1.7575298786725633E-4</v>
      </c>
      <c r="O284">
        <f t="shared" si="60"/>
        <v>632.71075632212285</v>
      </c>
      <c r="P284">
        <f t="shared" si="61"/>
        <v>1.7575298786725633E-4</v>
      </c>
      <c r="Q284">
        <f>SUM($P$3:P284)</f>
        <v>5.1561020918892871E-2</v>
      </c>
      <c r="R284">
        <f t="shared" si="62"/>
        <v>0</v>
      </c>
      <c r="S284">
        <f t="shared" si="63"/>
        <v>0</v>
      </c>
      <c r="T284">
        <f>SUM($S$3:S284)</f>
        <v>1.7547320241685822E-2</v>
      </c>
      <c r="V284">
        <f t="shared" si="64"/>
        <v>0</v>
      </c>
      <c r="W284">
        <f>IF(M284&lt;0,SUM($V$3:V284),0)</f>
        <v>0</v>
      </c>
      <c r="Y284">
        <f>O284</f>
        <v>632.71075632212285</v>
      </c>
      <c r="Z284">
        <f t="shared" si="65"/>
        <v>0.63271075632212281</v>
      </c>
      <c r="AA284">
        <f t="shared" si="66"/>
        <v>1.7575298786725633E-4</v>
      </c>
      <c r="AB284">
        <f>SUM($AA$3:AA284)</f>
        <v>5.9875293665745573E-3</v>
      </c>
    </row>
    <row r="285" spans="1:28" x14ac:dyDescent="0.3">
      <c r="A285" s="4" t="s">
        <v>16</v>
      </c>
      <c r="B285" s="4">
        <v>282</v>
      </c>
      <c r="C285" s="4">
        <v>282</v>
      </c>
      <c r="D285" s="5">
        <v>22.9</v>
      </c>
      <c r="E285" s="3">
        <f t="shared" si="67"/>
        <v>0.88888888888888917</v>
      </c>
      <c r="F285" s="3">
        <f t="shared" si="68"/>
        <v>3.2000000000000011</v>
      </c>
      <c r="H285" s="13">
        <f t="shared" si="57"/>
        <v>6.3611111111111107</v>
      </c>
      <c r="I285">
        <f>'Panigale V4s 21 Data'!$B$8*'Panigale V4s 21 Data'!$B$5*'Panigale V4s 21 Data'!$B$7*0.5*(Calculations!$H285*Calculations!$H285)</f>
        <v>4.5448688580308225</v>
      </c>
      <c r="J285" s="3">
        <f>$E285*'Panigale V4s 21 Data'!$B$3</f>
        <v>240.00000000000009</v>
      </c>
      <c r="K285" s="27">
        <f>'Panigale V4s 21 Data'!$B$12</f>
        <v>52.974000000000004</v>
      </c>
      <c r="L285" s="3">
        <f t="shared" si="58"/>
        <v>297.51886885803088</v>
      </c>
      <c r="M285">
        <f t="shared" si="56"/>
        <v>1892.5505824580296</v>
      </c>
      <c r="N285">
        <f t="shared" si="59"/>
        <v>5.257084951272304E-4</v>
      </c>
      <c r="O285">
        <f t="shared" si="60"/>
        <v>1892.5505824580296</v>
      </c>
      <c r="P285">
        <f t="shared" si="61"/>
        <v>5.257084951272304E-4</v>
      </c>
      <c r="Q285">
        <f>SUM($P$3:P285)</f>
        <v>5.2086729414020101E-2</v>
      </c>
      <c r="R285">
        <f t="shared" si="62"/>
        <v>0</v>
      </c>
      <c r="S285">
        <f t="shared" si="63"/>
        <v>0</v>
      </c>
      <c r="T285">
        <f>SUM($S$3:S285)</f>
        <v>1.7547320241685822E-2</v>
      </c>
      <c r="V285">
        <f t="shared" si="64"/>
        <v>0</v>
      </c>
      <c r="W285">
        <f>IF(M285&lt;0,SUM($V$3:V285),0)</f>
        <v>0</v>
      </c>
      <c r="Y285">
        <f t="shared" ref="Y285:Y287" si="69">O285</f>
        <v>1892.5505824580296</v>
      </c>
      <c r="Z285">
        <f t="shared" si="65"/>
        <v>1.8925505824580295</v>
      </c>
      <c r="AA285">
        <f t="shared" si="66"/>
        <v>5.257084951272304E-4</v>
      </c>
      <c r="AB285">
        <f>SUM($AA$3:AA285)</f>
        <v>6.5132378617017879E-3</v>
      </c>
    </row>
    <row r="286" spans="1:28" x14ac:dyDescent="0.3">
      <c r="A286" s="4" t="s">
        <v>16</v>
      </c>
      <c r="B286" s="4">
        <v>283</v>
      </c>
      <c r="C286" s="4">
        <v>283</v>
      </c>
      <c r="D286" s="5">
        <v>26.6</v>
      </c>
      <c r="E286" s="3">
        <f t="shared" si="67"/>
        <v>1.0138888888888891</v>
      </c>
      <c r="F286" s="3">
        <f t="shared" si="68"/>
        <v>3.6500000000000004</v>
      </c>
      <c r="H286" s="13">
        <f t="shared" si="57"/>
        <v>7.3888888888888893</v>
      </c>
      <c r="I286">
        <f>'Panigale V4s 21 Data'!$B$8*'Panigale V4s 21 Data'!$B$5*'Panigale V4s 21 Data'!$B$7*0.5*(Calculations!$H286*Calculations!$H286)</f>
        <v>6.1321626383712928</v>
      </c>
      <c r="J286" s="3">
        <f>$E286*'Panigale V4s 21 Data'!$B$3</f>
        <v>273.75000000000006</v>
      </c>
      <c r="K286" s="27">
        <f>'Panigale V4s 21 Data'!$B$12</f>
        <v>52.974000000000004</v>
      </c>
      <c r="L286" s="3">
        <f t="shared" si="58"/>
        <v>332.85616263837136</v>
      </c>
      <c r="M286">
        <f t="shared" si="56"/>
        <v>2459.4372017168553</v>
      </c>
      <c r="N286">
        <f t="shared" si="59"/>
        <v>6.831770004769042E-4</v>
      </c>
      <c r="O286">
        <f t="shared" si="60"/>
        <v>2459.4372017168553</v>
      </c>
      <c r="P286">
        <f t="shared" si="61"/>
        <v>6.831770004769042E-4</v>
      </c>
      <c r="Q286">
        <f>SUM($P$3:P286)</f>
        <v>5.2769906414497005E-2</v>
      </c>
      <c r="R286">
        <f t="shared" si="62"/>
        <v>0</v>
      </c>
      <c r="S286">
        <f t="shared" si="63"/>
        <v>0</v>
      </c>
      <c r="T286">
        <f>SUM($S$3:S286)</f>
        <v>1.7547320241685822E-2</v>
      </c>
      <c r="V286">
        <f t="shared" si="64"/>
        <v>0</v>
      </c>
      <c r="W286">
        <f>IF(M286&lt;0,SUM($V$3:V286),0)</f>
        <v>0</v>
      </c>
      <c r="Y286">
        <f t="shared" si="69"/>
        <v>2459.4372017168553</v>
      </c>
      <c r="Z286">
        <f t="shared" si="65"/>
        <v>2.4594372017168551</v>
      </c>
      <c r="AA286">
        <f t="shared" si="66"/>
        <v>6.831770004769042E-4</v>
      </c>
      <c r="AB286">
        <f>SUM($AA$3:AA286)</f>
        <v>7.1964148621786921E-3</v>
      </c>
    </row>
    <row r="287" spans="1:28" x14ac:dyDescent="0.3">
      <c r="A287" s="4" t="s">
        <v>16</v>
      </c>
      <c r="B287" s="4">
        <v>284</v>
      </c>
      <c r="C287" s="4">
        <v>284</v>
      </c>
      <c r="D287" s="5">
        <v>30.2</v>
      </c>
      <c r="E287" s="3">
        <f t="shared" si="67"/>
        <v>1.0416666666666667</v>
      </c>
      <c r="F287" s="3">
        <f t="shared" si="68"/>
        <v>3.75</v>
      </c>
      <c r="H287" s="13">
        <f t="shared" si="57"/>
        <v>8.3888888888888893</v>
      </c>
      <c r="I287">
        <f>'Panigale V4s 21 Data'!$B$8*'Panigale V4s 21 Data'!$B$5*'Panigale V4s 21 Data'!$B$7*0.5*(Calculations!$H287*Calculations!$H287)</f>
        <v>7.904315694358294</v>
      </c>
      <c r="J287" s="3">
        <f>$E287*'Panigale V4s 21 Data'!$B$3</f>
        <v>281.25</v>
      </c>
      <c r="K287" s="27">
        <f>'Panigale V4s 21 Data'!$B$12</f>
        <v>52.974000000000004</v>
      </c>
      <c r="L287" s="3">
        <f t="shared" si="58"/>
        <v>342.12831569435826</v>
      </c>
      <c r="M287">
        <f t="shared" si="56"/>
        <v>2870.076426102672</v>
      </c>
      <c r="N287">
        <f t="shared" si="59"/>
        <v>7.9724345169518668E-4</v>
      </c>
      <c r="O287">
        <f t="shared" si="60"/>
        <v>2870.076426102672</v>
      </c>
      <c r="P287">
        <f t="shared" si="61"/>
        <v>7.9724345169518668E-4</v>
      </c>
      <c r="Q287">
        <f>SUM($P$3:P287)</f>
        <v>5.3567149866192189E-2</v>
      </c>
      <c r="R287">
        <f t="shared" si="62"/>
        <v>0</v>
      </c>
      <c r="S287">
        <f t="shared" si="63"/>
        <v>0</v>
      </c>
      <c r="T287">
        <f>SUM($S$3:S287)</f>
        <v>1.7547320241685822E-2</v>
      </c>
      <c r="V287">
        <f t="shared" si="64"/>
        <v>0</v>
      </c>
      <c r="W287">
        <f>IF(M287&lt;0,SUM($V$3:V287),0)</f>
        <v>0</v>
      </c>
      <c r="Y287">
        <f t="shared" si="69"/>
        <v>2870.076426102672</v>
      </c>
      <c r="Z287">
        <f t="shared" si="65"/>
        <v>2.8700764261026719</v>
      </c>
      <c r="AA287">
        <f t="shared" si="66"/>
        <v>7.9724345169518668E-4</v>
      </c>
      <c r="AB287">
        <f>SUM($AA$3:AA287)</f>
        <v>7.993658313873879E-3</v>
      </c>
    </row>
    <row r="288" spans="1:28" x14ac:dyDescent="0.3">
      <c r="A288" s="4" t="s">
        <v>16</v>
      </c>
      <c r="B288" s="4">
        <v>285</v>
      </c>
      <c r="C288" s="4">
        <v>285</v>
      </c>
      <c r="D288" s="5">
        <v>34.1</v>
      </c>
      <c r="E288" s="3">
        <f t="shared" si="67"/>
        <v>0.99999999999999989</v>
      </c>
      <c r="F288" s="3">
        <f t="shared" si="68"/>
        <v>3.5999999999999996</v>
      </c>
      <c r="H288" s="13">
        <f t="shared" si="57"/>
        <v>9.4722222222222232</v>
      </c>
      <c r="I288">
        <f>'Panigale V4s 21 Data'!$B$8*'Panigale V4s 21 Data'!$B$5*'Panigale V4s 21 Data'!$B$7*0.5*(Calculations!$H288*Calculations!$H288)</f>
        <v>10.077647178365826</v>
      </c>
      <c r="J288" s="3">
        <f>$E288*'Panigale V4s 21 Data'!$B$3</f>
        <v>269.99999999999994</v>
      </c>
      <c r="K288" s="27">
        <f>'Panigale V4s 21 Data'!$B$12</f>
        <v>52.974000000000004</v>
      </c>
      <c r="L288" s="3">
        <f t="shared" si="58"/>
        <v>333.05164717836578</v>
      </c>
      <c r="M288">
        <f t="shared" si="56"/>
        <v>3154.7392135506316</v>
      </c>
      <c r="N288">
        <f t="shared" si="59"/>
        <v>8.7631644820850875E-4</v>
      </c>
      <c r="O288">
        <f t="shared" si="60"/>
        <v>3154.7392135506316</v>
      </c>
      <c r="P288">
        <f t="shared" si="61"/>
        <v>8.7631644820850875E-4</v>
      </c>
      <c r="Q288">
        <f>SUM($P$3:P288)</f>
        <v>5.4443466314400696E-2</v>
      </c>
      <c r="R288">
        <f t="shared" si="62"/>
        <v>0</v>
      </c>
      <c r="S288">
        <f t="shared" si="63"/>
        <v>0</v>
      </c>
      <c r="T288">
        <f>SUM($S$3:S288)</f>
        <v>1.7547320241685822E-2</v>
      </c>
      <c r="V288">
        <f t="shared" si="64"/>
        <v>0</v>
      </c>
      <c r="W288">
        <f>IF(M288&lt;0,SUM($V$3:V288),0)</f>
        <v>0</v>
      </c>
      <c r="Y288">
        <f>W283-SUM(Y284:Y287)</f>
        <v>1539.5798405895985</v>
      </c>
      <c r="Z288">
        <f t="shared" si="65"/>
        <v>1.5395798405895984</v>
      </c>
      <c r="AA288">
        <f t="shared" si="66"/>
        <v>4.2766106683044398E-4</v>
      </c>
      <c r="AB288">
        <f>SUM($AA$3:AA288)</f>
        <v>8.4213193807043223E-3</v>
      </c>
    </row>
    <row r="289" spans="1:28" x14ac:dyDescent="0.3">
      <c r="A289" s="4" t="s">
        <v>16</v>
      </c>
      <c r="B289" s="4">
        <v>286</v>
      </c>
      <c r="C289" s="4">
        <v>286</v>
      </c>
      <c r="D289" s="5">
        <v>37.4</v>
      </c>
      <c r="E289" s="3">
        <f t="shared" si="67"/>
        <v>0.91666666666666685</v>
      </c>
      <c r="F289" s="3">
        <f t="shared" si="68"/>
        <v>3.3000000000000007</v>
      </c>
      <c r="H289" s="13">
        <f t="shared" si="57"/>
        <v>10.388888888888888</v>
      </c>
      <c r="I289">
        <f>'Panigale V4s 21 Data'!$B$8*'Panigale V4s 21 Data'!$B$5*'Panigale V4s 21 Data'!$B$7*0.5*(Calculations!$H289*Calculations!$H289)</f>
        <v>12.12253916565129</v>
      </c>
      <c r="J289" s="3">
        <f>$E289*'Panigale V4s 21 Data'!$B$3</f>
        <v>247.50000000000006</v>
      </c>
      <c r="K289" s="27">
        <f>'Panigale V4s 21 Data'!$B$12</f>
        <v>52.974000000000004</v>
      </c>
      <c r="L289" s="3">
        <f t="shared" si="58"/>
        <v>312.59653916565134</v>
      </c>
      <c r="M289">
        <f t="shared" si="56"/>
        <v>3247.5307124431552</v>
      </c>
      <c r="N289">
        <f t="shared" si="59"/>
        <v>9.0209186456754304E-4</v>
      </c>
      <c r="O289">
        <f t="shared" si="60"/>
        <v>3247.5307124431552</v>
      </c>
      <c r="P289">
        <f t="shared" si="61"/>
        <v>9.0209186456754304E-4</v>
      </c>
      <c r="Q289">
        <f>SUM($P$3:P289)</f>
        <v>5.5345558178968239E-2</v>
      </c>
      <c r="R289">
        <f t="shared" si="62"/>
        <v>0</v>
      </c>
      <c r="S289">
        <f t="shared" si="63"/>
        <v>0</v>
      </c>
      <c r="T289">
        <f>SUM($S$3:S289)</f>
        <v>1.7547320241685822E-2</v>
      </c>
      <c r="V289">
        <f t="shared" si="64"/>
        <v>0</v>
      </c>
      <c r="W289">
        <f>IF(M289&lt;0,SUM($V$3:V289),0)</f>
        <v>0</v>
      </c>
      <c r="Y289">
        <v>0</v>
      </c>
      <c r="Z289">
        <f t="shared" si="65"/>
        <v>0</v>
      </c>
      <c r="AA289">
        <f t="shared" si="66"/>
        <v>0</v>
      </c>
      <c r="AB289">
        <f>SUM($AA$3:AA289)</f>
        <v>8.4213193807043223E-3</v>
      </c>
    </row>
    <row r="290" spans="1:28" x14ac:dyDescent="0.3">
      <c r="A290" s="4" t="s">
        <v>16</v>
      </c>
      <c r="B290" s="4">
        <v>287</v>
      </c>
      <c r="C290" s="4">
        <v>287</v>
      </c>
      <c r="D290" s="5">
        <v>40.700000000000003</v>
      </c>
      <c r="E290" s="3">
        <f t="shared" si="67"/>
        <v>0.91666666666666685</v>
      </c>
      <c r="F290" s="3">
        <f t="shared" si="68"/>
        <v>3.3000000000000007</v>
      </c>
      <c r="H290" s="13">
        <f t="shared" si="57"/>
        <v>11.305555555555555</v>
      </c>
      <c r="I290">
        <f>'Panigale V4s 21 Data'!$B$8*'Panigale V4s 21 Data'!$B$5*'Panigale V4s 21 Data'!$B$7*0.5*(Calculations!$H290*Calculations!$H290)</f>
        <v>14.356190413301574</v>
      </c>
      <c r="J290" s="3">
        <f>$E290*'Panigale V4s 21 Data'!$B$3</f>
        <v>247.50000000000006</v>
      </c>
      <c r="K290" s="27">
        <f>'Panigale V4s 21 Data'!$B$12</f>
        <v>52.974000000000004</v>
      </c>
      <c r="L290" s="3">
        <f t="shared" si="58"/>
        <v>314.83019041330164</v>
      </c>
      <c r="M290">
        <f t="shared" si="56"/>
        <v>3559.3302082837158</v>
      </c>
      <c r="N290">
        <f t="shared" si="59"/>
        <v>9.8870283563436546E-4</v>
      </c>
      <c r="O290">
        <f t="shared" si="60"/>
        <v>3559.3302082837158</v>
      </c>
      <c r="P290">
        <f t="shared" si="61"/>
        <v>9.8870283563436546E-4</v>
      </c>
      <c r="Q290">
        <f>SUM($P$3:P290)</f>
        <v>5.6334261014602607E-2</v>
      </c>
      <c r="R290">
        <f t="shared" si="62"/>
        <v>0</v>
      </c>
      <c r="S290">
        <f t="shared" si="63"/>
        <v>0</v>
      </c>
      <c r="T290">
        <f>SUM($S$3:S290)</f>
        <v>1.7547320241685822E-2</v>
      </c>
      <c r="V290">
        <f t="shared" si="64"/>
        <v>0</v>
      </c>
      <c r="W290">
        <f>IF(M290&lt;0,SUM($V$3:V290),0)</f>
        <v>0</v>
      </c>
      <c r="Y290">
        <v>0</v>
      </c>
      <c r="Z290">
        <f t="shared" si="65"/>
        <v>0</v>
      </c>
      <c r="AA290">
        <f t="shared" si="66"/>
        <v>0</v>
      </c>
      <c r="AB290">
        <f>SUM($AA$3:AA290)</f>
        <v>8.4213193807043223E-3</v>
      </c>
    </row>
    <row r="291" spans="1:28" x14ac:dyDescent="0.3">
      <c r="A291" s="4" t="s">
        <v>16</v>
      </c>
      <c r="B291" s="4">
        <v>288</v>
      </c>
      <c r="C291" s="4">
        <v>288</v>
      </c>
      <c r="D291" s="5">
        <v>44</v>
      </c>
      <c r="E291" s="3">
        <f t="shared" si="67"/>
        <v>0.91666666666666585</v>
      </c>
      <c r="F291" s="3">
        <f t="shared" si="68"/>
        <v>3.2999999999999972</v>
      </c>
      <c r="H291" s="13">
        <f t="shared" si="57"/>
        <v>12.222222222222221</v>
      </c>
      <c r="I291">
        <f>'Panigale V4s 21 Data'!$B$8*'Panigale V4s 21 Data'!$B$5*'Panigale V4s 21 Data'!$B$7*0.5*(Calculations!$H291*Calculations!$H291)</f>
        <v>16.778600921316666</v>
      </c>
      <c r="J291" s="3">
        <f>$E291*'Panigale V4s 21 Data'!$B$3</f>
        <v>247.49999999999977</v>
      </c>
      <c r="K291" s="27">
        <f>'Panigale V4s 21 Data'!$B$12</f>
        <v>52.974000000000004</v>
      </c>
      <c r="L291" s="3">
        <f t="shared" si="58"/>
        <v>317.2526009213164</v>
      </c>
      <c r="M291">
        <f t="shared" si="56"/>
        <v>3877.5317890383112</v>
      </c>
      <c r="N291">
        <f t="shared" si="59"/>
        <v>1.0770921636217533E-3</v>
      </c>
      <c r="O291">
        <f t="shared" si="60"/>
        <v>3877.5317890383112</v>
      </c>
      <c r="P291">
        <f t="shared" si="61"/>
        <v>1.0770921636217533E-3</v>
      </c>
      <c r="Q291">
        <f>SUM($P$3:P291)</f>
        <v>5.7411353178224364E-2</v>
      </c>
      <c r="R291">
        <f t="shared" si="62"/>
        <v>0</v>
      </c>
      <c r="S291">
        <f t="shared" si="63"/>
        <v>0</v>
      </c>
      <c r="T291">
        <f>SUM($S$3:S291)</f>
        <v>1.7547320241685822E-2</v>
      </c>
      <c r="V291">
        <f t="shared" si="64"/>
        <v>0</v>
      </c>
      <c r="W291">
        <f>IF(M291&lt;0,SUM($V$3:V291),0)</f>
        <v>0</v>
      </c>
      <c r="Y291">
        <v>0</v>
      </c>
      <c r="Z291">
        <f t="shared" si="65"/>
        <v>0</v>
      </c>
      <c r="AA291">
        <f t="shared" si="66"/>
        <v>0</v>
      </c>
      <c r="AB291">
        <f>SUM($AA$3:AA291)</f>
        <v>8.4213193807043223E-3</v>
      </c>
    </row>
    <row r="292" spans="1:28" x14ac:dyDescent="0.3">
      <c r="A292" s="4" t="s">
        <v>16</v>
      </c>
      <c r="B292" s="4">
        <v>289</v>
      </c>
      <c r="C292" s="4">
        <v>289</v>
      </c>
      <c r="D292" s="5">
        <v>47.3</v>
      </c>
      <c r="E292" s="3">
        <f t="shared" si="67"/>
        <v>0.72222222222222265</v>
      </c>
      <c r="F292" s="3">
        <f t="shared" si="68"/>
        <v>2.6000000000000014</v>
      </c>
      <c r="H292" s="13">
        <f t="shared" si="57"/>
        <v>13.138888888888888</v>
      </c>
      <c r="I292">
        <f>'Panigale V4s 21 Data'!$B$8*'Panigale V4s 21 Data'!$B$5*'Panigale V4s 21 Data'!$B$7*0.5*(Calculations!$H292*Calculations!$H292)</f>
        <v>19.389770689696572</v>
      </c>
      <c r="J292" s="3">
        <f>$E292*'Panigale V4s 21 Data'!$B$3</f>
        <v>195.00000000000011</v>
      </c>
      <c r="K292" s="27">
        <f>'Panigale V4s 21 Data'!$B$12</f>
        <v>52.974000000000004</v>
      </c>
      <c r="L292" s="3">
        <f t="shared" si="58"/>
        <v>267.36377068969671</v>
      </c>
      <c r="M292">
        <f t="shared" si="56"/>
        <v>3512.8628760062925</v>
      </c>
      <c r="N292">
        <f t="shared" si="59"/>
        <v>9.7579524333508126E-4</v>
      </c>
      <c r="O292">
        <f t="shared" si="60"/>
        <v>3512.8628760062925</v>
      </c>
      <c r="P292">
        <f t="shared" si="61"/>
        <v>9.7579524333508126E-4</v>
      </c>
      <c r="Q292">
        <f>SUM($P$3:P292)</f>
        <v>5.8387148421559447E-2</v>
      </c>
      <c r="R292">
        <f t="shared" si="62"/>
        <v>0</v>
      </c>
      <c r="S292">
        <f t="shared" si="63"/>
        <v>0</v>
      </c>
      <c r="T292">
        <f>SUM($S$3:S292)</f>
        <v>1.7547320241685822E-2</v>
      </c>
      <c r="V292">
        <f t="shared" si="64"/>
        <v>0</v>
      </c>
      <c r="W292">
        <f>IF(M292&lt;0,SUM($V$3:V292),0)</f>
        <v>0</v>
      </c>
      <c r="Y292">
        <v>0</v>
      </c>
      <c r="Z292">
        <f t="shared" si="65"/>
        <v>0</v>
      </c>
      <c r="AA292">
        <f t="shared" si="66"/>
        <v>0</v>
      </c>
      <c r="AB292">
        <f>SUM($AA$3:AA292)</f>
        <v>8.4213193807043223E-3</v>
      </c>
    </row>
    <row r="293" spans="1:28" x14ac:dyDescent="0.3">
      <c r="A293" s="4" t="s">
        <v>16</v>
      </c>
      <c r="B293" s="4">
        <v>290</v>
      </c>
      <c r="C293" s="4">
        <v>290</v>
      </c>
      <c r="D293" s="5">
        <v>49.2</v>
      </c>
      <c r="E293" s="3">
        <f t="shared" si="67"/>
        <v>0.34722222222222221</v>
      </c>
      <c r="F293" s="3">
        <f t="shared" si="68"/>
        <v>1.25</v>
      </c>
      <c r="H293" s="13">
        <f t="shared" si="57"/>
        <v>13.666666666666668</v>
      </c>
      <c r="I293">
        <f>'Panigale V4s 21 Data'!$B$8*'Panigale V4s 21 Data'!$B$5*'Panigale V4s 21 Data'!$B$7*0.5*(Calculations!$H293*Calculations!$H293)</f>
        <v>20.978797796578505</v>
      </c>
      <c r="J293" s="3">
        <f>$E293*'Panigale V4s 21 Data'!$B$3</f>
        <v>93.75</v>
      </c>
      <c r="K293" s="27">
        <f>'Panigale V4s 21 Data'!$B$12</f>
        <v>52.974000000000004</v>
      </c>
      <c r="L293" s="3">
        <f t="shared" si="58"/>
        <v>167.70279779657852</v>
      </c>
      <c r="M293">
        <f t="shared" si="56"/>
        <v>2291.9382365532401</v>
      </c>
      <c r="N293">
        <f t="shared" si="59"/>
        <v>6.3664951015367786E-4</v>
      </c>
      <c r="O293">
        <f t="shared" si="60"/>
        <v>2291.9382365532401</v>
      </c>
      <c r="P293">
        <f t="shared" si="61"/>
        <v>6.3664951015367786E-4</v>
      </c>
      <c r="Q293">
        <f>SUM($P$3:P293)</f>
        <v>5.9023797931713126E-2</v>
      </c>
      <c r="R293">
        <f t="shared" si="62"/>
        <v>0</v>
      </c>
      <c r="S293">
        <f t="shared" si="63"/>
        <v>0</v>
      </c>
      <c r="T293">
        <f>SUM($S$3:S293)</f>
        <v>1.7547320241685822E-2</v>
      </c>
      <c r="V293">
        <f t="shared" si="64"/>
        <v>0</v>
      </c>
      <c r="W293">
        <f>IF(M293&lt;0,SUM($V$3:V293),0)</f>
        <v>0</v>
      </c>
      <c r="Y293">
        <v>0</v>
      </c>
      <c r="Z293">
        <f t="shared" si="65"/>
        <v>0</v>
      </c>
      <c r="AA293">
        <f t="shared" si="66"/>
        <v>0</v>
      </c>
      <c r="AB293">
        <f>SUM($AA$3:AA293)</f>
        <v>8.4213193807043223E-3</v>
      </c>
    </row>
    <row r="294" spans="1:28" x14ac:dyDescent="0.3">
      <c r="A294" s="4" t="s">
        <v>16</v>
      </c>
      <c r="B294" s="4">
        <v>291</v>
      </c>
      <c r="C294" s="4">
        <v>291</v>
      </c>
      <c r="D294" s="5">
        <v>49.8</v>
      </c>
      <c r="E294" s="3">
        <f t="shared" si="67"/>
        <v>0</v>
      </c>
      <c r="F294" s="3">
        <f t="shared" si="68"/>
        <v>0</v>
      </c>
      <c r="H294" s="13">
        <f t="shared" si="57"/>
        <v>13.833333333333332</v>
      </c>
      <c r="I294">
        <f>'Panigale V4s 21 Data'!$B$8*'Panigale V4s 21 Data'!$B$5*'Panigale V4s 21 Data'!$B$7*0.5*(Calculations!$H294*Calculations!$H294)</f>
        <v>21.493595779391626</v>
      </c>
      <c r="J294" s="3">
        <f>$E294*'Panigale V4s 21 Data'!$B$3</f>
        <v>0</v>
      </c>
      <c r="K294" s="27">
        <f>'Panigale V4s 21 Data'!$B$12</f>
        <v>52.974000000000004</v>
      </c>
      <c r="L294" s="3">
        <f t="shared" si="58"/>
        <v>74.46759577939163</v>
      </c>
      <c r="M294">
        <f t="shared" si="56"/>
        <v>1030.1350749482508</v>
      </c>
      <c r="N294">
        <f t="shared" si="59"/>
        <v>2.8614863193006965E-4</v>
      </c>
      <c r="O294">
        <f t="shared" si="60"/>
        <v>1030.1350749482508</v>
      </c>
      <c r="P294">
        <f t="shared" si="61"/>
        <v>2.8614863193006965E-4</v>
      </c>
      <c r="Q294">
        <f>SUM($P$3:P294)</f>
        <v>5.9309946563643197E-2</v>
      </c>
      <c r="R294">
        <f t="shared" si="62"/>
        <v>0</v>
      </c>
      <c r="S294">
        <f t="shared" si="63"/>
        <v>0</v>
      </c>
      <c r="T294">
        <f>SUM($S$3:S294)</f>
        <v>1.7547320241685822E-2</v>
      </c>
      <c r="V294">
        <f t="shared" si="64"/>
        <v>0</v>
      </c>
      <c r="W294">
        <f>IF(M294&lt;0,SUM($V$3:V294),0)</f>
        <v>0</v>
      </c>
      <c r="Y294">
        <v>0</v>
      </c>
      <c r="Z294">
        <f t="shared" si="65"/>
        <v>0</v>
      </c>
      <c r="AA294">
        <f t="shared" si="66"/>
        <v>0</v>
      </c>
      <c r="AB294">
        <f>SUM($AA$3:AA294)</f>
        <v>8.4213193807043223E-3</v>
      </c>
    </row>
    <row r="295" spans="1:28" x14ac:dyDescent="0.3">
      <c r="A295" s="4" t="s">
        <v>16</v>
      </c>
      <c r="B295" s="4">
        <v>292</v>
      </c>
      <c r="C295" s="4">
        <v>292</v>
      </c>
      <c r="D295" s="5">
        <v>49.2</v>
      </c>
      <c r="E295" s="3">
        <f t="shared" si="67"/>
        <v>-0.23611111111111052</v>
      </c>
      <c r="F295" s="3">
        <f t="shared" si="68"/>
        <v>-0.84999999999999787</v>
      </c>
      <c r="H295" s="13">
        <f t="shared" si="57"/>
        <v>13.666666666666668</v>
      </c>
      <c r="I295">
        <f>'Panigale V4s 21 Data'!$B$8*'Panigale V4s 21 Data'!$B$5*'Panigale V4s 21 Data'!$B$7*0.5*(Calculations!$H295*Calculations!$H295)</f>
        <v>20.978797796578505</v>
      </c>
      <c r="J295" s="3">
        <f>$E295*'Panigale V4s 21 Data'!$B$3</f>
        <v>-63.749999999999844</v>
      </c>
      <c r="K295" s="27">
        <f>'Panigale V4s 21 Data'!$B$12</f>
        <v>52.974000000000004</v>
      </c>
      <c r="L295" s="3">
        <f t="shared" si="58"/>
        <v>10.202797796578665</v>
      </c>
      <c r="M295">
        <f t="shared" si="56"/>
        <v>139.43823655324175</v>
      </c>
      <c r="N295">
        <f t="shared" si="59"/>
        <v>3.8732843487011595E-5</v>
      </c>
      <c r="O295">
        <f t="shared" si="60"/>
        <v>139.43823655324175</v>
      </c>
      <c r="P295">
        <f t="shared" si="61"/>
        <v>3.8732843487011595E-5</v>
      </c>
      <c r="Q295">
        <f>SUM($P$3:P295)</f>
        <v>5.9348679407130206E-2</v>
      </c>
      <c r="R295">
        <f t="shared" si="62"/>
        <v>0</v>
      </c>
      <c r="S295">
        <f t="shared" si="63"/>
        <v>0</v>
      </c>
      <c r="T295">
        <f>SUM($S$3:S295)</f>
        <v>1.7547320241685822E-2</v>
      </c>
      <c r="V295">
        <f t="shared" si="64"/>
        <v>0</v>
      </c>
      <c r="W295">
        <f>IF(M295&lt;0,SUM($V$3:V295),0)</f>
        <v>0</v>
      </c>
      <c r="Y295">
        <v>0</v>
      </c>
      <c r="Z295">
        <f t="shared" si="65"/>
        <v>0</v>
      </c>
      <c r="AA295">
        <f t="shared" si="66"/>
        <v>0</v>
      </c>
      <c r="AB295">
        <f>SUM($AA$3:AA295)</f>
        <v>8.4213193807043223E-3</v>
      </c>
    </row>
    <row r="296" spans="1:28" x14ac:dyDescent="0.3">
      <c r="A296" s="4" t="s">
        <v>16</v>
      </c>
      <c r="B296" s="4">
        <v>293</v>
      </c>
      <c r="C296" s="4">
        <v>293</v>
      </c>
      <c r="D296" s="5">
        <v>48.1</v>
      </c>
      <c r="E296" s="3">
        <f t="shared" si="67"/>
        <v>-0.26388888888888967</v>
      </c>
      <c r="F296" s="3">
        <f t="shared" si="68"/>
        <v>-0.95000000000000284</v>
      </c>
      <c r="H296" s="13">
        <f t="shared" si="57"/>
        <v>13.361111111111111</v>
      </c>
      <c r="I296">
        <f>'Panigale V4s 21 Data'!$B$8*'Panigale V4s 21 Data'!$B$5*'Panigale V4s 21 Data'!$B$7*0.5*(Calculations!$H296*Calculations!$H296)</f>
        <v>20.051208097917073</v>
      </c>
      <c r="J296" s="3">
        <f>$E296*'Panigale V4s 21 Data'!$B$3</f>
        <v>-71.250000000000213</v>
      </c>
      <c r="K296" s="27">
        <f>'Panigale V4s 21 Data'!$B$12</f>
        <v>52.974000000000004</v>
      </c>
      <c r="L296" s="3">
        <f t="shared" si="58"/>
        <v>1.7752080979168596</v>
      </c>
      <c r="M296">
        <f t="shared" si="56"/>
        <v>23.718752641611374</v>
      </c>
      <c r="N296">
        <f t="shared" si="59"/>
        <v>6.5885424004476037E-6</v>
      </c>
      <c r="O296">
        <f t="shared" si="60"/>
        <v>23.718752641611374</v>
      </c>
      <c r="P296">
        <f t="shared" si="61"/>
        <v>6.5885424004476037E-6</v>
      </c>
      <c r="Q296">
        <f>SUM($P$3:P296)</f>
        <v>5.9355267949530652E-2</v>
      </c>
      <c r="R296">
        <f t="shared" si="62"/>
        <v>0</v>
      </c>
      <c r="S296">
        <f t="shared" si="63"/>
        <v>0</v>
      </c>
      <c r="T296">
        <f>SUM($S$3:S296)</f>
        <v>1.7547320241685822E-2</v>
      </c>
      <c r="V296">
        <f t="shared" si="64"/>
        <v>0</v>
      </c>
      <c r="W296">
        <f>IF(M296&lt;0,SUM($V$3:V296),0)</f>
        <v>0</v>
      </c>
      <c r="Y296">
        <v>0</v>
      </c>
      <c r="Z296">
        <f t="shared" si="65"/>
        <v>0</v>
      </c>
      <c r="AA296">
        <f t="shared" si="66"/>
        <v>0</v>
      </c>
      <c r="AB296">
        <f>SUM($AA$3:AA296)</f>
        <v>8.4213193807043223E-3</v>
      </c>
    </row>
    <row r="297" spans="1:28" x14ac:dyDescent="0.3">
      <c r="A297" s="4" t="s">
        <v>16</v>
      </c>
      <c r="B297" s="4">
        <v>294</v>
      </c>
      <c r="C297" s="4">
        <v>294</v>
      </c>
      <c r="D297" s="5">
        <v>47.3</v>
      </c>
      <c r="E297" s="3">
        <f t="shared" si="67"/>
        <v>-0.18055555555555614</v>
      </c>
      <c r="F297" s="3">
        <f t="shared" si="68"/>
        <v>-0.65000000000000213</v>
      </c>
      <c r="H297" s="13">
        <f t="shared" si="57"/>
        <v>13.138888888888888</v>
      </c>
      <c r="I297">
        <f>'Panigale V4s 21 Data'!$B$8*'Panigale V4s 21 Data'!$B$5*'Panigale V4s 21 Data'!$B$7*0.5*(Calculations!$H297*Calculations!$H297)</f>
        <v>19.389770689696572</v>
      </c>
      <c r="J297" s="3">
        <f>$E297*'Panigale V4s 21 Data'!$B$3</f>
        <v>-48.750000000000156</v>
      </c>
      <c r="K297" s="27">
        <f>'Panigale V4s 21 Data'!$B$12</f>
        <v>52.974000000000004</v>
      </c>
      <c r="L297" s="3">
        <f t="shared" si="58"/>
        <v>23.61377068969642</v>
      </c>
      <c r="M297">
        <f t="shared" si="56"/>
        <v>310.25870933962238</v>
      </c>
      <c r="N297">
        <f t="shared" si="59"/>
        <v>8.6182974816561777E-5</v>
      </c>
      <c r="O297">
        <f t="shared" si="60"/>
        <v>310.25870933962238</v>
      </c>
      <c r="P297">
        <f t="shared" si="61"/>
        <v>8.6182974816561777E-5</v>
      </c>
      <c r="Q297">
        <f>SUM($P$3:P297)</f>
        <v>5.9441450924347217E-2</v>
      </c>
      <c r="R297">
        <f t="shared" si="62"/>
        <v>0</v>
      </c>
      <c r="S297">
        <f t="shared" si="63"/>
        <v>0</v>
      </c>
      <c r="T297">
        <f>SUM($S$3:S297)</f>
        <v>1.7547320241685822E-2</v>
      </c>
      <c r="V297">
        <f t="shared" si="64"/>
        <v>0</v>
      </c>
      <c r="W297">
        <f>IF(M297&lt;0,SUM($V$3:V297),0)</f>
        <v>0</v>
      </c>
      <c r="Y297">
        <v>0</v>
      </c>
      <c r="Z297">
        <f t="shared" si="65"/>
        <v>0</v>
      </c>
      <c r="AA297">
        <f t="shared" si="66"/>
        <v>0</v>
      </c>
      <c r="AB297">
        <f>SUM($AA$3:AA297)</f>
        <v>8.4213193807043223E-3</v>
      </c>
    </row>
    <row r="298" spans="1:28" x14ac:dyDescent="0.3">
      <c r="A298" s="4" t="s">
        <v>16</v>
      </c>
      <c r="B298" s="4">
        <v>295</v>
      </c>
      <c r="C298" s="4">
        <v>295</v>
      </c>
      <c r="D298" s="5">
        <v>46.8</v>
      </c>
      <c r="E298" s="3">
        <f t="shared" si="67"/>
        <v>-8.3333333333332538E-2</v>
      </c>
      <c r="F298" s="3">
        <f t="shared" si="68"/>
        <v>-0.29999999999999716</v>
      </c>
      <c r="H298" s="13">
        <f t="shared" si="57"/>
        <v>12.999999999999998</v>
      </c>
      <c r="I298">
        <f>'Panigale V4s 21 Data'!$B$8*'Panigale V4s 21 Data'!$B$5*'Panigale V4s 21 Data'!$B$7*0.5*(Calculations!$H298*Calculations!$H298)</f>
        <v>18.982005620818494</v>
      </c>
      <c r="J298" s="3">
        <f>$E298*'Panigale V4s 21 Data'!$B$3</f>
        <v>-22.499999999999787</v>
      </c>
      <c r="K298" s="27">
        <f>'Panigale V4s 21 Data'!$B$12</f>
        <v>52.974000000000004</v>
      </c>
      <c r="L298" s="3">
        <f t="shared" si="58"/>
        <v>49.456005620818715</v>
      </c>
      <c r="M298">
        <f t="shared" si="56"/>
        <v>642.92807307064322</v>
      </c>
      <c r="N298">
        <f t="shared" si="59"/>
        <v>1.7859113140851203E-4</v>
      </c>
      <c r="O298">
        <f t="shared" si="60"/>
        <v>642.92807307064322</v>
      </c>
      <c r="P298">
        <f t="shared" si="61"/>
        <v>1.7859113140851203E-4</v>
      </c>
      <c r="Q298">
        <f>SUM($P$3:P298)</f>
        <v>5.9620042055755731E-2</v>
      </c>
      <c r="R298">
        <f t="shared" si="62"/>
        <v>0</v>
      </c>
      <c r="S298">
        <f t="shared" si="63"/>
        <v>0</v>
      </c>
      <c r="T298">
        <f>SUM($S$3:S298)</f>
        <v>1.7547320241685822E-2</v>
      </c>
      <c r="V298">
        <f t="shared" si="64"/>
        <v>0</v>
      </c>
      <c r="W298">
        <f>IF(M298&lt;0,SUM($V$3:V298),0)</f>
        <v>0</v>
      </c>
      <c r="Y298">
        <v>0</v>
      </c>
      <c r="Z298">
        <f t="shared" si="65"/>
        <v>0</v>
      </c>
      <c r="AA298">
        <f t="shared" si="66"/>
        <v>0</v>
      </c>
      <c r="AB298">
        <f>SUM($AA$3:AA298)</f>
        <v>8.4213193807043223E-3</v>
      </c>
    </row>
    <row r="299" spans="1:28" x14ac:dyDescent="0.3">
      <c r="A299" s="4" t="s">
        <v>16</v>
      </c>
      <c r="B299" s="4">
        <v>296</v>
      </c>
      <c r="C299" s="4">
        <v>296</v>
      </c>
      <c r="D299" s="5">
        <v>46.7</v>
      </c>
      <c r="E299" s="3">
        <f t="shared" si="67"/>
        <v>0</v>
      </c>
      <c r="F299" s="3">
        <f t="shared" si="68"/>
        <v>0</v>
      </c>
      <c r="H299" s="13">
        <f t="shared" si="57"/>
        <v>12.972222222222223</v>
      </c>
      <c r="I299">
        <f>'Panigale V4s 21 Data'!$B$8*'Panigale V4s 21 Data'!$B$5*'Panigale V4s 21 Data'!$B$7*0.5*(Calculations!$H299*Calculations!$H299)</f>
        <v>18.900972605005329</v>
      </c>
      <c r="J299" s="3">
        <f>$E299*'Panigale V4s 21 Data'!$B$3</f>
        <v>0</v>
      </c>
      <c r="K299" s="27">
        <f>'Panigale V4s 21 Data'!$B$12</f>
        <v>52.974000000000004</v>
      </c>
      <c r="L299" s="3">
        <f t="shared" si="58"/>
        <v>71.874972605005325</v>
      </c>
      <c r="M299">
        <f t="shared" si="56"/>
        <v>932.37811684826363</v>
      </c>
      <c r="N299">
        <f t="shared" si="59"/>
        <v>2.589939213467399E-4</v>
      </c>
      <c r="O299">
        <f t="shared" si="60"/>
        <v>932.37811684826363</v>
      </c>
      <c r="P299">
        <f t="shared" si="61"/>
        <v>2.589939213467399E-4</v>
      </c>
      <c r="Q299">
        <f>SUM($P$3:P299)</f>
        <v>5.9879035977102472E-2</v>
      </c>
      <c r="R299">
        <f t="shared" si="62"/>
        <v>0</v>
      </c>
      <c r="S299">
        <f t="shared" si="63"/>
        <v>0</v>
      </c>
      <c r="T299">
        <f>SUM($S$3:S299)</f>
        <v>1.7547320241685822E-2</v>
      </c>
      <c r="V299">
        <f t="shared" si="64"/>
        <v>0</v>
      </c>
      <c r="W299">
        <f>IF(M299&lt;0,SUM($V$3:V299),0)</f>
        <v>0</v>
      </c>
      <c r="Y299">
        <v>0</v>
      </c>
      <c r="Z299">
        <f t="shared" si="65"/>
        <v>0</v>
      </c>
      <c r="AA299">
        <f t="shared" si="66"/>
        <v>0</v>
      </c>
      <c r="AB299">
        <f>SUM($AA$3:AA299)</f>
        <v>8.4213193807043223E-3</v>
      </c>
    </row>
    <row r="300" spans="1:28" x14ac:dyDescent="0.3">
      <c r="A300" s="4" t="s">
        <v>16</v>
      </c>
      <c r="B300" s="4">
        <v>297</v>
      </c>
      <c r="C300" s="4">
        <v>297</v>
      </c>
      <c r="D300" s="5">
        <v>46.8</v>
      </c>
      <c r="E300" s="3">
        <f t="shared" si="67"/>
        <v>5.5555555555555358E-2</v>
      </c>
      <c r="F300" s="3">
        <f t="shared" si="68"/>
        <v>0.19999999999999929</v>
      </c>
      <c r="H300" s="13">
        <f t="shared" si="57"/>
        <v>12.999999999999998</v>
      </c>
      <c r="I300">
        <f>'Panigale V4s 21 Data'!$B$8*'Panigale V4s 21 Data'!$B$5*'Panigale V4s 21 Data'!$B$7*0.5*(Calculations!$H300*Calculations!$H300)</f>
        <v>18.982005620818494</v>
      </c>
      <c r="J300" s="3">
        <f>$E300*'Panigale V4s 21 Data'!$B$3</f>
        <v>14.999999999999947</v>
      </c>
      <c r="K300" s="27">
        <f>'Panigale V4s 21 Data'!$B$12</f>
        <v>52.974000000000004</v>
      </c>
      <c r="L300" s="3">
        <f t="shared" si="58"/>
        <v>86.956005620818445</v>
      </c>
      <c r="M300">
        <f t="shared" si="56"/>
        <v>1130.4280730706396</v>
      </c>
      <c r="N300">
        <f t="shared" si="59"/>
        <v>3.1400779807517766E-4</v>
      </c>
      <c r="O300">
        <f t="shared" si="60"/>
        <v>1130.4280730706396</v>
      </c>
      <c r="P300">
        <f t="shared" si="61"/>
        <v>3.1400779807517766E-4</v>
      </c>
      <c r="Q300">
        <f>SUM($P$3:P300)</f>
        <v>6.0193043775177653E-2</v>
      </c>
      <c r="R300">
        <f t="shared" si="62"/>
        <v>0</v>
      </c>
      <c r="S300">
        <f t="shared" si="63"/>
        <v>0</v>
      </c>
      <c r="T300">
        <f>SUM($S$3:S300)</f>
        <v>1.7547320241685822E-2</v>
      </c>
      <c r="V300">
        <f t="shared" si="64"/>
        <v>0</v>
      </c>
      <c r="W300">
        <f>IF(M300&lt;0,SUM($V$3:V300),0)</f>
        <v>0</v>
      </c>
      <c r="Y300">
        <v>0</v>
      </c>
      <c r="Z300">
        <f t="shared" si="65"/>
        <v>0</v>
      </c>
      <c r="AA300">
        <f t="shared" si="66"/>
        <v>0</v>
      </c>
      <c r="AB300">
        <f>SUM($AA$3:AA300)</f>
        <v>8.4213193807043223E-3</v>
      </c>
    </row>
    <row r="301" spans="1:28" x14ac:dyDescent="0.3">
      <c r="A301" s="4" t="s">
        <v>16</v>
      </c>
      <c r="B301" s="4">
        <v>298</v>
      </c>
      <c r="C301" s="4">
        <v>298</v>
      </c>
      <c r="D301" s="5">
        <v>47.1</v>
      </c>
      <c r="E301" s="3">
        <f t="shared" si="67"/>
        <v>6.9444444444444448E-2</v>
      </c>
      <c r="F301" s="3">
        <f t="shared" si="68"/>
        <v>0.25</v>
      </c>
      <c r="H301" s="13">
        <f t="shared" si="57"/>
        <v>13.083333333333334</v>
      </c>
      <c r="I301">
        <f>'Panigale V4s 21 Data'!$B$8*'Panigale V4s 21 Data'!$B$5*'Panigale V4s 21 Data'!$B$7*0.5*(Calculations!$H301*Calculations!$H301)</f>
        <v>19.226144664182907</v>
      </c>
      <c r="J301" s="3">
        <f>$E301*'Panigale V4s 21 Data'!$B$3</f>
        <v>18.75</v>
      </c>
      <c r="K301" s="27">
        <f>'Panigale V4s 21 Data'!$B$12</f>
        <v>52.974000000000004</v>
      </c>
      <c r="L301" s="3">
        <f t="shared" si="58"/>
        <v>90.950144664182915</v>
      </c>
      <c r="M301">
        <f t="shared" si="56"/>
        <v>1189.9310593563932</v>
      </c>
      <c r="N301">
        <f t="shared" si="59"/>
        <v>3.3053640537677591E-4</v>
      </c>
      <c r="O301">
        <f t="shared" si="60"/>
        <v>1189.9310593563932</v>
      </c>
      <c r="P301">
        <f t="shared" si="61"/>
        <v>3.3053640537677591E-4</v>
      </c>
      <c r="Q301">
        <f>SUM($P$3:P301)</f>
        <v>6.0523580180554426E-2</v>
      </c>
      <c r="R301">
        <f t="shared" si="62"/>
        <v>0</v>
      </c>
      <c r="S301">
        <f t="shared" si="63"/>
        <v>0</v>
      </c>
      <c r="T301">
        <f>SUM($S$3:S301)</f>
        <v>1.7547320241685822E-2</v>
      </c>
      <c r="V301">
        <f t="shared" si="64"/>
        <v>0</v>
      </c>
      <c r="W301">
        <f>IF(M301&lt;0,SUM($V$3:V301),0)</f>
        <v>0</v>
      </c>
      <c r="Y301">
        <v>0</v>
      </c>
      <c r="Z301">
        <f t="shared" si="65"/>
        <v>0</v>
      </c>
      <c r="AA301">
        <f t="shared" si="66"/>
        <v>0</v>
      </c>
      <c r="AB301">
        <f>SUM($AA$3:AA301)</f>
        <v>8.4213193807043223E-3</v>
      </c>
    </row>
    <row r="302" spans="1:28" x14ac:dyDescent="0.3">
      <c r="A302" s="4" t="s">
        <v>16</v>
      </c>
      <c r="B302" s="4">
        <v>299</v>
      </c>
      <c r="C302" s="4">
        <v>299</v>
      </c>
      <c r="D302" s="5">
        <v>47.3</v>
      </c>
      <c r="E302" s="3">
        <f t="shared" si="67"/>
        <v>2.7777777777777186E-2</v>
      </c>
      <c r="F302" s="3">
        <f t="shared" si="68"/>
        <v>9.9999999999997868E-2</v>
      </c>
      <c r="H302" s="13">
        <f t="shared" si="57"/>
        <v>13.138888888888888</v>
      </c>
      <c r="I302">
        <f>'Panigale V4s 21 Data'!$B$8*'Panigale V4s 21 Data'!$B$5*'Panigale V4s 21 Data'!$B$7*0.5*(Calculations!$H302*Calculations!$H302)</f>
        <v>19.389770689696572</v>
      </c>
      <c r="J302" s="3">
        <f>$E302*'Panigale V4s 21 Data'!$B$3</f>
        <v>7.4999999999998401</v>
      </c>
      <c r="K302" s="27">
        <f>'Panigale V4s 21 Data'!$B$12</f>
        <v>52.974000000000004</v>
      </c>
      <c r="L302" s="3">
        <f t="shared" si="58"/>
        <v>79.863770689696423</v>
      </c>
      <c r="M302">
        <f t="shared" si="56"/>
        <v>1049.3212093396223</v>
      </c>
      <c r="N302">
        <f t="shared" si="59"/>
        <v>2.9147811370545062E-4</v>
      </c>
      <c r="O302">
        <f t="shared" si="60"/>
        <v>1049.3212093396223</v>
      </c>
      <c r="P302">
        <f t="shared" si="61"/>
        <v>2.9147811370545062E-4</v>
      </c>
      <c r="Q302">
        <f>SUM($P$3:P302)</f>
        <v>6.0815058294259879E-2</v>
      </c>
      <c r="R302">
        <f t="shared" si="62"/>
        <v>0</v>
      </c>
      <c r="S302">
        <f t="shared" si="63"/>
        <v>0</v>
      </c>
      <c r="T302">
        <f>SUM($S$3:S302)</f>
        <v>1.7547320241685822E-2</v>
      </c>
      <c r="V302">
        <f t="shared" si="64"/>
        <v>0</v>
      </c>
      <c r="W302">
        <f>IF(M302&lt;0,SUM($V$3:V302),0)</f>
        <v>0</v>
      </c>
      <c r="Y302">
        <v>0</v>
      </c>
      <c r="Z302">
        <f t="shared" si="65"/>
        <v>0</v>
      </c>
      <c r="AA302">
        <f t="shared" si="66"/>
        <v>0</v>
      </c>
      <c r="AB302">
        <f>SUM($AA$3:AA302)</f>
        <v>8.4213193807043223E-3</v>
      </c>
    </row>
    <row r="303" spans="1:28" x14ac:dyDescent="0.3">
      <c r="A303" s="4" t="s">
        <v>16</v>
      </c>
      <c r="B303" s="4">
        <v>300</v>
      </c>
      <c r="C303" s="4">
        <v>300</v>
      </c>
      <c r="D303" s="5">
        <v>47.3</v>
      </c>
      <c r="E303" s="3">
        <f t="shared" si="67"/>
        <v>-2.7777777777777186E-2</v>
      </c>
      <c r="F303" s="3">
        <f t="shared" si="68"/>
        <v>-9.9999999999997868E-2</v>
      </c>
      <c r="H303" s="13">
        <f t="shared" si="57"/>
        <v>13.138888888888888</v>
      </c>
      <c r="I303">
        <f>'Panigale V4s 21 Data'!$B$8*'Panigale V4s 21 Data'!$B$5*'Panigale V4s 21 Data'!$B$7*0.5*(Calculations!$H303*Calculations!$H303)</f>
        <v>19.389770689696572</v>
      </c>
      <c r="J303" s="3">
        <f>$E303*'Panigale V4s 21 Data'!$B$3</f>
        <v>-7.4999999999998401</v>
      </c>
      <c r="K303" s="27">
        <f>'Panigale V4s 21 Data'!$B$12</f>
        <v>52.974000000000004</v>
      </c>
      <c r="L303" s="3">
        <f t="shared" si="58"/>
        <v>64.863770689696736</v>
      </c>
      <c r="M303">
        <f t="shared" si="56"/>
        <v>852.23787600629316</v>
      </c>
      <c r="N303">
        <f t="shared" si="59"/>
        <v>2.3673274333508145E-4</v>
      </c>
      <c r="O303">
        <f t="shared" si="60"/>
        <v>852.23787600629316</v>
      </c>
      <c r="P303">
        <f t="shared" si="61"/>
        <v>2.3673274333508145E-4</v>
      </c>
      <c r="Q303">
        <f>SUM($P$3:P303)</f>
        <v>6.1051791037594963E-2</v>
      </c>
      <c r="R303">
        <f t="shared" si="62"/>
        <v>0</v>
      </c>
      <c r="S303">
        <f t="shared" si="63"/>
        <v>0</v>
      </c>
      <c r="T303">
        <f>SUM($S$3:S303)</f>
        <v>1.7547320241685822E-2</v>
      </c>
      <c r="V303">
        <f t="shared" si="64"/>
        <v>0</v>
      </c>
      <c r="W303">
        <f>IF(M303&lt;0,SUM($V$3:V303),0)</f>
        <v>0</v>
      </c>
      <c r="Y303">
        <v>0</v>
      </c>
      <c r="Z303">
        <f t="shared" si="65"/>
        <v>0</v>
      </c>
      <c r="AA303">
        <f t="shared" si="66"/>
        <v>0</v>
      </c>
      <c r="AB303">
        <f>SUM($AA$3:AA303)</f>
        <v>8.4213193807043223E-3</v>
      </c>
    </row>
    <row r="304" spans="1:28" x14ac:dyDescent="0.3">
      <c r="A304" s="4" t="s">
        <v>16</v>
      </c>
      <c r="B304" s="4">
        <v>301</v>
      </c>
      <c r="C304" s="4">
        <v>301</v>
      </c>
      <c r="D304" s="5">
        <v>47.1</v>
      </c>
      <c r="E304" s="3">
        <f t="shared" si="67"/>
        <v>-9.7222222222221627E-2</v>
      </c>
      <c r="F304" s="3">
        <f t="shared" si="68"/>
        <v>-0.34999999999999787</v>
      </c>
      <c r="H304" s="13">
        <f t="shared" si="57"/>
        <v>13.083333333333334</v>
      </c>
      <c r="I304">
        <f>'Panigale V4s 21 Data'!$B$8*'Panigale V4s 21 Data'!$B$5*'Panigale V4s 21 Data'!$B$7*0.5*(Calculations!$H304*Calculations!$H304)</f>
        <v>19.226144664182907</v>
      </c>
      <c r="J304" s="3">
        <f>$E304*'Panigale V4s 21 Data'!$B$3</f>
        <v>-26.24999999999984</v>
      </c>
      <c r="K304" s="27">
        <f>'Panigale V4s 21 Data'!$B$12</f>
        <v>52.974000000000004</v>
      </c>
      <c r="L304" s="3">
        <f t="shared" si="58"/>
        <v>45.950144664183071</v>
      </c>
      <c r="M304">
        <f t="shared" si="56"/>
        <v>601.18105935639517</v>
      </c>
      <c r="N304">
        <f t="shared" si="59"/>
        <v>1.6699473871010977E-4</v>
      </c>
      <c r="O304">
        <f t="shared" si="60"/>
        <v>601.18105935639517</v>
      </c>
      <c r="P304">
        <f t="shared" si="61"/>
        <v>1.6699473871010977E-4</v>
      </c>
      <c r="Q304">
        <f>SUM($P$3:P304)</f>
        <v>6.1218785776305074E-2</v>
      </c>
      <c r="R304">
        <f t="shared" si="62"/>
        <v>0</v>
      </c>
      <c r="S304">
        <f t="shared" si="63"/>
        <v>0</v>
      </c>
      <c r="T304">
        <f>SUM($S$3:S304)</f>
        <v>1.7547320241685822E-2</v>
      </c>
      <c r="V304">
        <f t="shared" si="64"/>
        <v>0</v>
      </c>
      <c r="W304">
        <f>IF(M304&lt;0,SUM($V$3:V304),0)</f>
        <v>0</v>
      </c>
      <c r="Y304">
        <v>0</v>
      </c>
      <c r="Z304">
        <f t="shared" si="65"/>
        <v>0</v>
      </c>
      <c r="AA304">
        <f t="shared" si="66"/>
        <v>0</v>
      </c>
      <c r="AB304">
        <f>SUM($AA$3:AA304)</f>
        <v>8.4213193807043223E-3</v>
      </c>
    </row>
    <row r="305" spans="1:28" x14ac:dyDescent="0.3">
      <c r="A305" s="4" t="s">
        <v>16</v>
      </c>
      <c r="B305" s="4">
        <v>302</v>
      </c>
      <c r="C305" s="4">
        <v>302</v>
      </c>
      <c r="D305" s="5">
        <v>46.6</v>
      </c>
      <c r="E305" s="3">
        <f t="shared" si="67"/>
        <v>-0.18055555555555614</v>
      </c>
      <c r="F305" s="3">
        <f t="shared" si="68"/>
        <v>-0.65000000000000213</v>
      </c>
      <c r="H305" s="13">
        <f t="shared" si="57"/>
        <v>12.944444444444445</v>
      </c>
      <c r="I305">
        <f>'Panigale V4s 21 Data'!$B$8*'Panigale V4s 21 Data'!$B$5*'Panigale V4s 21 Data'!$B$7*0.5*(Calculations!$H305*Calculations!$H305)</f>
        <v>18.820112921846295</v>
      </c>
      <c r="J305" s="3">
        <f>$E305*'Panigale V4s 21 Data'!$B$3</f>
        <v>-48.750000000000156</v>
      </c>
      <c r="K305" s="27">
        <f>'Panigale V4s 21 Data'!$B$12</f>
        <v>52.974000000000004</v>
      </c>
      <c r="L305" s="3">
        <f t="shared" si="58"/>
        <v>23.044112921846143</v>
      </c>
      <c r="M305">
        <f t="shared" si="56"/>
        <v>298.29323948834173</v>
      </c>
      <c r="N305">
        <f t="shared" si="59"/>
        <v>8.2859233191206037E-5</v>
      </c>
      <c r="O305">
        <f t="shared" si="60"/>
        <v>298.29323948834173</v>
      </c>
      <c r="P305">
        <f t="shared" si="61"/>
        <v>8.2859233191206037E-5</v>
      </c>
      <c r="Q305">
        <f>SUM($P$3:P305)</f>
        <v>6.1301645009496281E-2</v>
      </c>
      <c r="R305">
        <f t="shared" si="62"/>
        <v>0</v>
      </c>
      <c r="S305">
        <f t="shared" si="63"/>
        <v>0</v>
      </c>
      <c r="T305">
        <f>SUM($S$3:S305)</f>
        <v>1.7547320241685822E-2</v>
      </c>
      <c r="V305">
        <f t="shared" si="64"/>
        <v>0</v>
      </c>
      <c r="W305">
        <f>IF(M305&lt;0,SUM($V$3:V305),0)</f>
        <v>0</v>
      </c>
      <c r="Y305">
        <v>0</v>
      </c>
      <c r="Z305">
        <f t="shared" si="65"/>
        <v>0</v>
      </c>
      <c r="AA305">
        <f t="shared" si="66"/>
        <v>0</v>
      </c>
      <c r="AB305">
        <f>SUM($AA$3:AA305)</f>
        <v>8.4213193807043223E-3</v>
      </c>
    </row>
    <row r="306" spans="1:28" x14ac:dyDescent="0.3">
      <c r="A306" s="4" t="s">
        <v>16</v>
      </c>
      <c r="B306" s="4">
        <v>303</v>
      </c>
      <c r="C306" s="4">
        <v>303</v>
      </c>
      <c r="D306" s="5">
        <v>45.8</v>
      </c>
      <c r="E306" s="3">
        <f t="shared" si="67"/>
        <v>-0.25000000000000061</v>
      </c>
      <c r="F306" s="3">
        <f t="shared" si="68"/>
        <v>-0.90000000000000213</v>
      </c>
      <c r="H306" s="13">
        <f t="shared" si="57"/>
        <v>12.722222222222221</v>
      </c>
      <c r="I306">
        <f>'Panigale V4s 21 Data'!$B$8*'Panigale V4s 21 Data'!$B$5*'Panigale V4s 21 Data'!$B$7*0.5*(Calculations!$H306*Calculations!$H306)</f>
        <v>18.17947543212329</v>
      </c>
      <c r="J306" s="3">
        <f>$E306*'Panigale V4s 21 Data'!$B$3</f>
        <v>-67.500000000000171</v>
      </c>
      <c r="K306" s="27">
        <f>'Panigale V4s 21 Data'!$B$12</f>
        <v>52.974000000000004</v>
      </c>
      <c r="L306" s="3">
        <f t="shared" si="58"/>
        <v>3.6534754321231233</v>
      </c>
      <c r="M306">
        <f t="shared" si="56"/>
        <v>46.480326330899736</v>
      </c>
      <c r="N306">
        <f t="shared" si="59"/>
        <v>1.291120175858326E-5</v>
      </c>
      <c r="O306">
        <f t="shared" si="60"/>
        <v>46.480326330899736</v>
      </c>
      <c r="P306">
        <f t="shared" si="61"/>
        <v>1.291120175858326E-5</v>
      </c>
      <c r="Q306">
        <f>SUM($P$3:P306)</f>
        <v>6.1314556211254867E-2</v>
      </c>
      <c r="R306">
        <f t="shared" si="62"/>
        <v>0</v>
      </c>
      <c r="S306">
        <f t="shared" si="63"/>
        <v>0</v>
      </c>
      <c r="T306">
        <f>SUM($S$3:S306)</f>
        <v>1.7547320241685822E-2</v>
      </c>
      <c r="V306">
        <f t="shared" si="64"/>
        <v>0</v>
      </c>
      <c r="W306">
        <f>IF(M306&lt;0,SUM($V$3:V306),0)</f>
        <v>0</v>
      </c>
      <c r="Y306">
        <v>0</v>
      </c>
      <c r="Z306">
        <f t="shared" si="65"/>
        <v>0</v>
      </c>
      <c r="AA306">
        <f t="shared" si="66"/>
        <v>0</v>
      </c>
      <c r="AB306">
        <f>SUM($AA$3:AA306)</f>
        <v>8.4213193807043223E-3</v>
      </c>
    </row>
    <row r="307" spans="1:28" x14ac:dyDescent="0.3">
      <c r="A307" s="4" t="s">
        <v>16</v>
      </c>
      <c r="B307" s="4">
        <v>304</v>
      </c>
      <c r="C307" s="4">
        <v>304</v>
      </c>
      <c r="D307" s="5">
        <v>44.8</v>
      </c>
      <c r="E307" s="3">
        <f t="shared" si="67"/>
        <v>-0.34722222222222221</v>
      </c>
      <c r="F307" s="3">
        <f t="shared" si="68"/>
        <v>-1.25</v>
      </c>
      <c r="H307" s="13">
        <f t="shared" si="57"/>
        <v>12.444444444444443</v>
      </c>
      <c r="I307">
        <f>'Panigale V4s 21 Data'!$B$8*'Panigale V4s 21 Data'!$B$5*'Panigale V4s 21 Data'!$B$7*0.5*(Calculations!$H307*Calculations!$H307)</f>
        <v>17.394278508842664</v>
      </c>
      <c r="J307" s="3">
        <f>$E307*'Panigale V4s 21 Data'!$B$3</f>
        <v>-93.75</v>
      </c>
      <c r="K307" s="27">
        <f>'Panigale V4s 21 Data'!$B$12</f>
        <v>52.974000000000004</v>
      </c>
      <c r="L307" s="3">
        <f t="shared" si="58"/>
        <v>-23.381721491157336</v>
      </c>
      <c r="M307">
        <f t="shared" si="56"/>
        <v>-290.97253411218014</v>
      </c>
      <c r="N307">
        <f t="shared" si="59"/>
        <v>-8.0825703920050043E-5</v>
      </c>
      <c r="O307">
        <f t="shared" si="60"/>
        <v>0</v>
      </c>
      <c r="P307">
        <f t="shared" si="61"/>
        <v>0</v>
      </c>
      <c r="Q307">
        <f>SUM($P$3:P307)</f>
        <v>6.1314556211254867E-2</v>
      </c>
      <c r="R307">
        <f t="shared" si="62"/>
        <v>290.97253411218014</v>
      </c>
      <c r="S307">
        <f t="shared" si="63"/>
        <v>8.0825703920050043E-5</v>
      </c>
      <c r="T307">
        <f>SUM($S$3:S307)</f>
        <v>1.7628145945605873E-2</v>
      </c>
      <c r="V307">
        <f t="shared" si="64"/>
        <v>228.90663772338155</v>
      </c>
      <c r="W307">
        <f>IF(M307&lt;0,SUM($V$307:V307),0)</f>
        <v>228.90663772338155</v>
      </c>
      <c r="Y307">
        <v>0</v>
      </c>
      <c r="Z307">
        <f t="shared" si="65"/>
        <v>0</v>
      </c>
      <c r="AA307">
        <f t="shared" si="66"/>
        <v>0</v>
      </c>
      <c r="AB307">
        <f>SUM($AA$3:AA307)</f>
        <v>8.4213193807043223E-3</v>
      </c>
    </row>
    <row r="308" spans="1:28" x14ac:dyDescent="0.3">
      <c r="A308" s="4" t="s">
        <v>16</v>
      </c>
      <c r="B308" s="4">
        <v>305</v>
      </c>
      <c r="C308" s="4">
        <v>305</v>
      </c>
      <c r="D308" s="5">
        <v>43.3</v>
      </c>
      <c r="E308" s="3">
        <f t="shared" si="67"/>
        <v>-0.41666666666666663</v>
      </c>
      <c r="F308" s="3">
        <f t="shared" si="68"/>
        <v>-1.5</v>
      </c>
      <c r="H308" s="13">
        <f t="shared" si="57"/>
        <v>12.027777777777777</v>
      </c>
      <c r="I308">
        <f>'Panigale V4s 21 Data'!$B$8*'Panigale V4s 21 Data'!$B$5*'Panigale V4s 21 Data'!$B$7*0.5*(Calculations!$H308*Calculations!$H308)</f>
        <v>16.248982996574071</v>
      </c>
      <c r="J308" s="3">
        <f>$E308*'Panigale V4s 21 Data'!$B$3</f>
        <v>-112.49999999999999</v>
      </c>
      <c r="K308" s="27">
        <f>'Panigale V4s 21 Data'!$B$12</f>
        <v>52.974000000000004</v>
      </c>
      <c r="L308" s="3">
        <f t="shared" si="58"/>
        <v>-43.277017003425911</v>
      </c>
      <c r="M308">
        <f t="shared" si="56"/>
        <v>-520.52634340231714</v>
      </c>
      <c r="N308">
        <f t="shared" si="59"/>
        <v>-1.4459065094508811E-4</v>
      </c>
      <c r="O308">
        <f t="shared" si="60"/>
        <v>0</v>
      </c>
      <c r="P308">
        <f t="shared" si="61"/>
        <v>0</v>
      </c>
      <c r="Q308">
        <f>SUM($P$3:P308)</f>
        <v>6.1314556211254867E-2</v>
      </c>
      <c r="R308">
        <f t="shared" si="62"/>
        <v>520.52634340231714</v>
      </c>
      <c r="S308">
        <f t="shared" si="63"/>
        <v>1.4459065094508811E-4</v>
      </c>
      <c r="T308">
        <f>SUM($S$3:S308)</f>
        <v>1.7772736596550962E-2</v>
      </c>
      <c r="V308">
        <f t="shared" si="64"/>
        <v>409.4954717228859</v>
      </c>
      <c r="W308">
        <f>IF(M308&lt;0,SUM($V$307:V308),0)</f>
        <v>638.40210944626745</v>
      </c>
      <c r="Y308">
        <v>0</v>
      </c>
      <c r="Z308">
        <f t="shared" si="65"/>
        <v>0</v>
      </c>
      <c r="AA308">
        <f t="shared" si="66"/>
        <v>0</v>
      </c>
      <c r="AB308">
        <f>SUM($AA$3:AA308)</f>
        <v>8.4213193807043223E-3</v>
      </c>
    </row>
    <row r="309" spans="1:28" x14ac:dyDescent="0.3">
      <c r="A309" s="4" t="s">
        <v>16</v>
      </c>
      <c r="B309" s="4">
        <v>306</v>
      </c>
      <c r="C309" s="4">
        <v>306</v>
      </c>
      <c r="D309" s="5">
        <v>41.8</v>
      </c>
      <c r="E309" s="3">
        <f t="shared" si="67"/>
        <v>-0.34722222222222221</v>
      </c>
      <c r="F309" s="3">
        <f t="shared" si="68"/>
        <v>-1.25</v>
      </c>
      <c r="H309" s="13">
        <f t="shared" si="57"/>
        <v>11.611111111111111</v>
      </c>
      <c r="I309">
        <f>'Panigale V4s 21 Data'!$B$8*'Panigale V4s 21 Data'!$B$5*'Panigale V4s 21 Data'!$B$7*0.5*(Calculations!$H309*Calculations!$H309)</f>
        <v>15.142687331488293</v>
      </c>
      <c r="J309" s="3">
        <f>$E309*'Panigale V4s 21 Data'!$B$3</f>
        <v>-93.75</v>
      </c>
      <c r="K309" s="27">
        <f>'Panigale V4s 21 Data'!$B$12</f>
        <v>52.974000000000004</v>
      </c>
      <c r="L309" s="3">
        <f t="shared" si="58"/>
        <v>-25.633312668511707</v>
      </c>
      <c r="M309">
        <f t="shared" si="56"/>
        <v>-297.63124153994147</v>
      </c>
      <c r="N309">
        <f t="shared" si="59"/>
        <v>-8.2675344872205965E-5</v>
      </c>
      <c r="O309">
        <f t="shared" si="60"/>
        <v>0</v>
      </c>
      <c r="P309">
        <f t="shared" si="61"/>
        <v>0</v>
      </c>
      <c r="Q309">
        <f>SUM($P$3:P309)</f>
        <v>6.1314556211254867E-2</v>
      </c>
      <c r="R309">
        <f t="shared" si="62"/>
        <v>297.63124153994147</v>
      </c>
      <c r="S309">
        <f t="shared" si="63"/>
        <v>8.2675344872205965E-5</v>
      </c>
      <c r="T309">
        <f>SUM($S$3:S309)</f>
        <v>1.7855411941423167E-2</v>
      </c>
      <c r="V309">
        <f t="shared" si="64"/>
        <v>234.14500956326427</v>
      </c>
      <c r="W309">
        <f>IF(M309&lt;0,SUM($V$307:V309),0)</f>
        <v>872.54711900953168</v>
      </c>
      <c r="Y309">
        <v>0</v>
      </c>
      <c r="Z309">
        <f t="shared" si="65"/>
        <v>0</v>
      </c>
      <c r="AA309">
        <f t="shared" si="66"/>
        <v>0</v>
      </c>
      <c r="AB309">
        <f>SUM($AA$3:AA309)</f>
        <v>8.4213193807043223E-3</v>
      </c>
    </row>
    <row r="310" spans="1:28" x14ac:dyDescent="0.3">
      <c r="A310" s="4" t="s">
        <v>16</v>
      </c>
      <c r="B310" s="4">
        <v>307</v>
      </c>
      <c r="C310" s="4">
        <v>307</v>
      </c>
      <c r="D310" s="5">
        <v>40.799999999999997</v>
      </c>
      <c r="E310" s="3">
        <f t="shared" si="67"/>
        <v>-0.20833333333333331</v>
      </c>
      <c r="F310" s="3">
        <f t="shared" si="68"/>
        <v>-0.75</v>
      </c>
      <c r="H310" s="13">
        <f t="shared" si="57"/>
        <v>11.333333333333332</v>
      </c>
      <c r="I310">
        <f>'Panigale V4s 21 Data'!$B$8*'Panigale V4s 21 Data'!$B$5*'Panigale V4s 21 Data'!$B$7*0.5*(Calculations!$H310*Calculations!$H310)</f>
        <v>14.426823469865999</v>
      </c>
      <c r="J310" s="3">
        <f>$E310*'Panigale V4s 21 Data'!$B$3</f>
        <v>-56.249999999999993</v>
      </c>
      <c r="K310" s="27">
        <f>'Panigale V4s 21 Data'!$B$12</f>
        <v>52.974000000000004</v>
      </c>
      <c r="L310" s="3">
        <f t="shared" si="58"/>
        <v>11.150823469866012</v>
      </c>
      <c r="M310">
        <f t="shared" si="56"/>
        <v>126.37599932514811</v>
      </c>
      <c r="N310">
        <f t="shared" si="59"/>
        <v>3.5104444256985591E-5</v>
      </c>
      <c r="O310">
        <f t="shared" si="60"/>
        <v>126.37599932514811</v>
      </c>
      <c r="P310">
        <f t="shared" si="61"/>
        <v>3.5104444256985591E-5</v>
      </c>
      <c r="Q310">
        <f>SUM($P$3:P310)</f>
        <v>6.1349660655511853E-2</v>
      </c>
      <c r="R310">
        <f t="shared" si="62"/>
        <v>0</v>
      </c>
      <c r="S310">
        <f t="shared" si="63"/>
        <v>0</v>
      </c>
      <c r="T310">
        <f>SUM($S$3:S310)</f>
        <v>1.7855411941423167E-2</v>
      </c>
      <c r="V310">
        <f t="shared" si="64"/>
        <v>0</v>
      </c>
      <c r="W310">
        <f>IF(M310&lt;0,SUM($V$3:V310),0)</f>
        <v>0</v>
      </c>
      <c r="Y310">
        <f>O310</f>
        <v>126.37599932514811</v>
      </c>
      <c r="Z310">
        <f t="shared" si="65"/>
        <v>0.12637599932514812</v>
      </c>
      <c r="AA310">
        <f t="shared" si="66"/>
        <v>3.5104444256985591E-5</v>
      </c>
      <c r="AB310">
        <f>SUM($AA$3:AA310)</f>
        <v>8.4564238249613087E-3</v>
      </c>
    </row>
    <row r="311" spans="1:28" x14ac:dyDescent="0.3">
      <c r="A311" s="4" t="s">
        <v>16</v>
      </c>
      <c r="B311" s="4">
        <v>308</v>
      </c>
      <c r="C311" s="4">
        <v>308</v>
      </c>
      <c r="D311" s="5">
        <v>40.299999999999997</v>
      </c>
      <c r="E311" s="3">
        <f t="shared" si="67"/>
        <v>-9.7222222222221627E-2</v>
      </c>
      <c r="F311" s="3">
        <f t="shared" si="68"/>
        <v>-0.34999999999999787</v>
      </c>
      <c r="H311" s="13">
        <f t="shared" si="57"/>
        <v>11.194444444444443</v>
      </c>
      <c r="I311">
        <f>'Panigale V4s 21 Data'!$B$8*'Panigale V4s 21 Data'!$B$5*'Panigale V4s 21 Data'!$B$7*0.5*(Calculations!$H311*Calculations!$H311)</f>
        <v>14.07539151358532</v>
      </c>
      <c r="J311" s="3">
        <f>$E311*'Panigale V4s 21 Data'!$B$3</f>
        <v>-26.24999999999984</v>
      </c>
      <c r="K311" s="27">
        <f>'Panigale V4s 21 Data'!$B$12</f>
        <v>52.974000000000004</v>
      </c>
      <c r="L311" s="3">
        <f t="shared" si="58"/>
        <v>40.799391513585483</v>
      </c>
      <c r="M311">
        <f t="shared" si="56"/>
        <v>456.72652166597078</v>
      </c>
      <c r="N311">
        <f t="shared" si="59"/>
        <v>1.2686847824054743E-4</v>
      </c>
      <c r="O311">
        <f t="shared" si="60"/>
        <v>456.72652166597078</v>
      </c>
      <c r="P311">
        <f t="shared" si="61"/>
        <v>1.2686847824054743E-4</v>
      </c>
      <c r="Q311">
        <f>SUM($P$3:P311)</f>
        <v>6.14765291337524E-2</v>
      </c>
      <c r="R311">
        <f t="shared" si="62"/>
        <v>0</v>
      </c>
      <c r="S311">
        <f t="shared" si="63"/>
        <v>0</v>
      </c>
      <c r="T311">
        <f>SUM($S$3:S311)</f>
        <v>1.7855411941423167E-2</v>
      </c>
      <c r="V311">
        <f t="shared" si="64"/>
        <v>0</v>
      </c>
      <c r="W311">
        <f>IF(M311&lt;0,SUM($V$3:V311),0)</f>
        <v>0</v>
      </c>
      <c r="Y311">
        <f t="shared" ref="Y311" si="70">O311</f>
        <v>456.72652166597078</v>
      </c>
      <c r="Z311">
        <f t="shared" si="65"/>
        <v>0.45672652166597077</v>
      </c>
      <c r="AA311">
        <f t="shared" si="66"/>
        <v>1.2686847824054743E-4</v>
      </c>
      <c r="AB311">
        <f>SUM($AA$3:AA311)</f>
        <v>8.5832923032018553E-3</v>
      </c>
    </row>
    <row r="312" spans="1:28" x14ac:dyDescent="0.3">
      <c r="A312" s="4" t="s">
        <v>16</v>
      </c>
      <c r="B312" s="4">
        <v>309</v>
      </c>
      <c r="C312" s="4">
        <v>309</v>
      </c>
      <c r="D312" s="5">
        <v>40.1</v>
      </c>
      <c r="E312" s="3">
        <f t="shared" si="67"/>
        <v>-8.3333333333332538E-2</v>
      </c>
      <c r="F312" s="3">
        <f t="shared" si="68"/>
        <v>-0.29999999999999716</v>
      </c>
      <c r="H312" s="13">
        <f t="shared" si="57"/>
        <v>11.138888888888889</v>
      </c>
      <c r="I312">
        <f>'Panigale V4s 21 Data'!$B$8*'Panigale V4s 21 Data'!$B$5*'Panigale V4s 21 Data'!$B$7*0.5*(Calculations!$H312*Calculations!$H312)</f>
        <v>13.936032059652076</v>
      </c>
      <c r="J312" s="3">
        <f>$E312*'Panigale V4s 21 Data'!$B$3</f>
        <v>-22.499999999999787</v>
      </c>
      <c r="K312" s="27">
        <f>'Panigale V4s 21 Data'!$B$12</f>
        <v>52.974000000000004</v>
      </c>
      <c r="L312" s="3">
        <f t="shared" si="58"/>
        <v>44.410032059652295</v>
      </c>
      <c r="M312">
        <f t="shared" si="56"/>
        <v>494.67841266446032</v>
      </c>
      <c r="N312">
        <f t="shared" si="59"/>
        <v>1.3741067018457231E-4</v>
      </c>
      <c r="O312">
        <f t="shared" si="60"/>
        <v>494.67841266446032</v>
      </c>
      <c r="P312">
        <f t="shared" si="61"/>
        <v>1.3741067018457231E-4</v>
      </c>
      <c r="Q312">
        <f>SUM($P$3:P312)</f>
        <v>6.1613939803936972E-2</v>
      </c>
      <c r="R312">
        <f t="shared" si="62"/>
        <v>0</v>
      </c>
      <c r="S312">
        <f t="shared" si="63"/>
        <v>0</v>
      </c>
      <c r="T312">
        <f>SUM($S$3:S312)</f>
        <v>1.7855411941423167E-2</v>
      </c>
      <c r="V312">
        <f t="shared" si="64"/>
        <v>0</v>
      </c>
      <c r="W312">
        <f>IF(M312&lt;0,SUM($V$3:V312),0)</f>
        <v>0</v>
      </c>
      <c r="Y312">
        <f>W309-SUM(Y310:Y311)</f>
        <v>289.44459801841276</v>
      </c>
      <c r="Z312">
        <f t="shared" si="65"/>
        <v>0.28944459801841277</v>
      </c>
      <c r="AA312">
        <f t="shared" si="66"/>
        <v>8.0401277227336876E-5</v>
      </c>
      <c r="AB312">
        <f>SUM($AA$3:AA312)</f>
        <v>8.6636935804291926E-3</v>
      </c>
    </row>
    <row r="313" spans="1:28" x14ac:dyDescent="0.3">
      <c r="A313" s="4" t="s">
        <v>16</v>
      </c>
      <c r="B313" s="4">
        <v>310</v>
      </c>
      <c r="C313" s="4">
        <v>310</v>
      </c>
      <c r="D313" s="5">
        <v>39.700000000000003</v>
      </c>
      <c r="E313" s="3">
        <f t="shared" si="67"/>
        <v>-0.12499999999999981</v>
      </c>
      <c r="F313" s="3">
        <f t="shared" si="68"/>
        <v>-0.44999999999999929</v>
      </c>
      <c r="H313" s="13">
        <f t="shared" si="57"/>
        <v>11.027777777777779</v>
      </c>
      <c r="I313">
        <f>'Panigale V4s 21 Data'!$B$8*'Panigale V4s 21 Data'!$B$5*'Panigale V4s 21 Data'!$B$7*0.5*(Calculations!$H313*Calculations!$H313)</f>
        <v>13.659393143635326</v>
      </c>
      <c r="J313" s="3">
        <f>$E313*'Panigale V4s 21 Data'!$B$3</f>
        <v>-33.74999999999995</v>
      </c>
      <c r="K313" s="27">
        <f>'Panigale V4s 21 Data'!$B$12</f>
        <v>52.974000000000004</v>
      </c>
      <c r="L313" s="3">
        <f t="shared" si="58"/>
        <v>32.883393143635381</v>
      </c>
      <c r="M313">
        <f t="shared" si="56"/>
        <v>362.63075216731244</v>
      </c>
      <c r="N313">
        <f t="shared" si="59"/>
        <v>1.0073076449092012E-4</v>
      </c>
      <c r="O313">
        <f t="shared" si="60"/>
        <v>362.63075216731244</v>
      </c>
      <c r="P313">
        <f t="shared" si="61"/>
        <v>1.0073076449092012E-4</v>
      </c>
      <c r="Q313">
        <f>SUM($P$3:P313)</f>
        <v>6.1714670568427894E-2</v>
      </c>
      <c r="R313">
        <f t="shared" si="62"/>
        <v>0</v>
      </c>
      <c r="S313">
        <f t="shared" si="63"/>
        <v>0</v>
      </c>
      <c r="T313">
        <f>SUM($S$3:S313)</f>
        <v>1.7855411941423167E-2</v>
      </c>
      <c r="V313">
        <f t="shared" si="64"/>
        <v>0</v>
      </c>
      <c r="W313">
        <f>IF(M313&lt;0,SUM($V$3:V313),0)</f>
        <v>0</v>
      </c>
      <c r="Y313">
        <v>0</v>
      </c>
      <c r="Z313">
        <f t="shared" si="65"/>
        <v>0</v>
      </c>
      <c r="AA313">
        <f t="shared" si="66"/>
        <v>0</v>
      </c>
      <c r="AB313">
        <f>SUM($AA$3:AA313)</f>
        <v>8.6636935804291926E-3</v>
      </c>
    </row>
    <row r="314" spans="1:28" x14ac:dyDescent="0.3">
      <c r="A314" s="4" t="s">
        <v>16</v>
      </c>
      <c r="B314" s="4">
        <v>311</v>
      </c>
      <c r="C314" s="4">
        <v>311</v>
      </c>
      <c r="D314" s="5">
        <v>39.200000000000003</v>
      </c>
      <c r="E314" s="3">
        <f t="shared" si="67"/>
        <v>-0.16666666666666705</v>
      </c>
      <c r="F314" s="3">
        <f t="shared" si="68"/>
        <v>-0.60000000000000142</v>
      </c>
      <c r="H314" s="13">
        <f t="shared" si="57"/>
        <v>10.888888888888889</v>
      </c>
      <c r="I314">
        <f>'Panigale V4s 21 Data'!$B$8*'Panigale V4s 21 Data'!$B$5*'Panigale V4s 21 Data'!$B$7*0.5*(Calculations!$H314*Calculations!$H314)</f>
        <v>13.31749448333267</v>
      </c>
      <c r="J314" s="3">
        <f>$E314*'Panigale V4s 21 Data'!$B$3</f>
        <v>-45.000000000000099</v>
      </c>
      <c r="K314" s="27">
        <f>'Panigale V4s 21 Data'!$B$12</f>
        <v>52.974000000000004</v>
      </c>
      <c r="L314" s="3">
        <f t="shared" si="58"/>
        <v>21.291494483332574</v>
      </c>
      <c r="M314">
        <f t="shared" si="56"/>
        <v>231.84071770739914</v>
      </c>
      <c r="N314">
        <f t="shared" si="59"/>
        <v>6.4400199363166431E-5</v>
      </c>
      <c r="O314">
        <f t="shared" si="60"/>
        <v>231.84071770739914</v>
      </c>
      <c r="P314">
        <f t="shared" si="61"/>
        <v>6.4400199363166431E-5</v>
      </c>
      <c r="Q314">
        <f>SUM($P$3:P314)</f>
        <v>6.1779070767791058E-2</v>
      </c>
      <c r="R314">
        <f t="shared" si="62"/>
        <v>0</v>
      </c>
      <c r="S314">
        <f t="shared" si="63"/>
        <v>0</v>
      </c>
      <c r="T314">
        <f>SUM($S$3:S314)</f>
        <v>1.7855411941423167E-2</v>
      </c>
      <c r="V314">
        <f t="shared" si="64"/>
        <v>0</v>
      </c>
      <c r="W314">
        <f>IF(M314&lt;0,SUM($V$3:V314),0)</f>
        <v>0</v>
      </c>
      <c r="Y314">
        <v>0</v>
      </c>
      <c r="Z314">
        <f t="shared" si="65"/>
        <v>0</v>
      </c>
      <c r="AA314">
        <f t="shared" si="66"/>
        <v>0</v>
      </c>
      <c r="AB314">
        <f>SUM($AA$3:AA314)</f>
        <v>8.6636935804291926E-3</v>
      </c>
    </row>
    <row r="315" spans="1:28" x14ac:dyDescent="0.3">
      <c r="A315" s="4" t="s">
        <v>16</v>
      </c>
      <c r="B315" s="4">
        <v>312</v>
      </c>
      <c r="C315" s="4">
        <v>312</v>
      </c>
      <c r="D315" s="5">
        <v>38.5</v>
      </c>
      <c r="E315" s="3">
        <f t="shared" si="67"/>
        <v>-0.25000000000000061</v>
      </c>
      <c r="F315" s="3">
        <f t="shared" si="68"/>
        <v>-0.90000000000000213</v>
      </c>
      <c r="H315" s="13">
        <f t="shared" si="57"/>
        <v>10.694444444444445</v>
      </c>
      <c r="I315">
        <f>'Panigale V4s 21 Data'!$B$8*'Panigale V4s 21 Data'!$B$5*'Panigale V4s 21 Data'!$B$7*0.5*(Calculations!$H315*Calculations!$H315)</f>
        <v>12.846116330383074</v>
      </c>
      <c r="J315" s="3">
        <f>$E315*'Panigale V4s 21 Data'!$B$3</f>
        <v>-67.500000000000171</v>
      </c>
      <c r="K315" s="27">
        <f>'Panigale V4s 21 Data'!$B$12</f>
        <v>52.974000000000004</v>
      </c>
      <c r="L315" s="3">
        <f t="shared" si="58"/>
        <v>-1.6798836696170909</v>
      </c>
      <c r="M315">
        <f t="shared" si="56"/>
        <v>-17.965422577849445</v>
      </c>
      <c r="N315">
        <f t="shared" si="59"/>
        <v>-4.9903951605137347E-6</v>
      </c>
      <c r="O315">
        <f t="shared" si="60"/>
        <v>0</v>
      </c>
      <c r="P315">
        <f t="shared" si="61"/>
        <v>0</v>
      </c>
      <c r="Q315">
        <f>SUM($P$3:P315)</f>
        <v>6.1779070767791058E-2</v>
      </c>
      <c r="R315">
        <f t="shared" si="62"/>
        <v>17.965422577849445</v>
      </c>
      <c r="S315">
        <f t="shared" si="63"/>
        <v>4.9903951605137347E-6</v>
      </c>
      <c r="T315">
        <f>SUM($S$3:S315)</f>
        <v>1.7860402336583682E-2</v>
      </c>
      <c r="V315">
        <f t="shared" si="64"/>
        <v>14.133308114881268</v>
      </c>
      <c r="W315">
        <f>IF(M315&lt;0,SUM($V$315:V315),0)</f>
        <v>14.133308114881268</v>
      </c>
      <c r="Y315">
        <v>0</v>
      </c>
      <c r="Z315">
        <f t="shared" si="65"/>
        <v>0</v>
      </c>
      <c r="AA315">
        <f t="shared" si="66"/>
        <v>0</v>
      </c>
      <c r="AB315">
        <f>SUM($AA$3:AA315)</f>
        <v>8.6636935804291926E-3</v>
      </c>
    </row>
    <row r="316" spans="1:28" x14ac:dyDescent="0.3">
      <c r="A316" s="4" t="s">
        <v>16</v>
      </c>
      <c r="B316" s="4">
        <v>313</v>
      </c>
      <c r="C316" s="4">
        <v>313</v>
      </c>
      <c r="D316" s="5">
        <v>37.4</v>
      </c>
      <c r="E316" s="3">
        <f t="shared" si="67"/>
        <v>-0.34722222222222221</v>
      </c>
      <c r="F316" s="3">
        <f t="shared" si="68"/>
        <v>-1.25</v>
      </c>
      <c r="H316" s="13">
        <f t="shared" si="57"/>
        <v>10.388888888888888</v>
      </c>
      <c r="I316">
        <f>'Panigale V4s 21 Data'!$B$8*'Panigale V4s 21 Data'!$B$5*'Panigale V4s 21 Data'!$B$7*0.5*(Calculations!$H316*Calculations!$H316)</f>
        <v>12.12253916565129</v>
      </c>
      <c r="J316" s="3">
        <f>$E316*'Panigale V4s 21 Data'!$B$3</f>
        <v>-93.75</v>
      </c>
      <c r="K316" s="27">
        <f>'Panigale V4s 21 Data'!$B$12</f>
        <v>52.974000000000004</v>
      </c>
      <c r="L316" s="3">
        <f t="shared" si="58"/>
        <v>-28.653460834348706</v>
      </c>
      <c r="M316">
        <f t="shared" si="56"/>
        <v>-297.67762089017816</v>
      </c>
      <c r="N316">
        <f t="shared" si="59"/>
        <v>-8.268822802504949E-5</v>
      </c>
      <c r="O316">
        <f t="shared" si="60"/>
        <v>0</v>
      </c>
      <c r="P316">
        <f t="shared" si="61"/>
        <v>0</v>
      </c>
      <c r="Q316">
        <f>SUM($P$3:P316)</f>
        <v>6.1779070767791058E-2</v>
      </c>
      <c r="R316">
        <f t="shared" si="62"/>
        <v>297.67762089017816</v>
      </c>
      <c r="S316">
        <f t="shared" si="63"/>
        <v>8.268822802504949E-5</v>
      </c>
      <c r="T316">
        <f>SUM($S$3:S316)</f>
        <v>1.7943090564608733E-2</v>
      </c>
      <c r="V316">
        <f t="shared" si="64"/>
        <v>234.1814959661987</v>
      </c>
      <c r="W316">
        <f>IF(M316&lt;0,SUM($V$315:V316),0)</f>
        <v>248.31480408107996</v>
      </c>
      <c r="Y316">
        <v>0</v>
      </c>
      <c r="Z316">
        <f t="shared" si="65"/>
        <v>0</v>
      </c>
      <c r="AA316">
        <f t="shared" si="66"/>
        <v>0</v>
      </c>
      <c r="AB316">
        <f>SUM($AA$3:AA316)</f>
        <v>8.6636935804291926E-3</v>
      </c>
    </row>
    <row r="317" spans="1:28" x14ac:dyDescent="0.3">
      <c r="A317" s="4" t="s">
        <v>16</v>
      </c>
      <c r="B317" s="4">
        <v>314</v>
      </c>
      <c r="C317" s="4">
        <v>314</v>
      </c>
      <c r="D317" s="5">
        <v>36</v>
      </c>
      <c r="E317" s="3">
        <f t="shared" si="67"/>
        <v>-0.41666666666666663</v>
      </c>
      <c r="F317" s="3">
        <f t="shared" si="68"/>
        <v>-1.5</v>
      </c>
      <c r="H317" s="13">
        <f t="shared" si="57"/>
        <v>10</v>
      </c>
      <c r="I317">
        <f>'Panigale V4s 21 Data'!$B$8*'Panigale V4s 21 Data'!$B$5*'Panigale V4s 21 Data'!$B$7*0.5*(Calculations!$H317*Calculations!$H317)</f>
        <v>11.231955988650002</v>
      </c>
      <c r="J317" s="3">
        <f>$E317*'Panigale V4s 21 Data'!$B$3</f>
        <v>-112.49999999999999</v>
      </c>
      <c r="K317" s="27">
        <f>'Panigale V4s 21 Data'!$B$12</f>
        <v>52.974000000000004</v>
      </c>
      <c r="L317" s="3">
        <f t="shared" si="58"/>
        <v>-48.294044011349982</v>
      </c>
      <c r="M317">
        <f t="shared" si="56"/>
        <v>-482.94044011349979</v>
      </c>
      <c r="N317">
        <f t="shared" si="59"/>
        <v>-1.3415012225374994E-4</v>
      </c>
      <c r="O317">
        <f t="shared" si="60"/>
        <v>0</v>
      </c>
      <c r="P317">
        <f t="shared" si="61"/>
        <v>0</v>
      </c>
      <c r="Q317">
        <f>SUM($P$3:P317)</f>
        <v>6.1779070767791058E-2</v>
      </c>
      <c r="R317">
        <f t="shared" si="62"/>
        <v>482.94044011349979</v>
      </c>
      <c r="S317">
        <f t="shared" si="63"/>
        <v>1.3415012225374994E-4</v>
      </c>
      <c r="T317">
        <f>SUM($S$3:S317)</f>
        <v>1.8077240686862481E-2</v>
      </c>
      <c r="V317">
        <f t="shared" si="64"/>
        <v>379.92682953508972</v>
      </c>
      <c r="W317">
        <f>IF(M317&lt;0,SUM($V$315:V317),0)</f>
        <v>628.24163361616968</v>
      </c>
      <c r="Y317">
        <v>0</v>
      </c>
      <c r="Z317">
        <f t="shared" si="65"/>
        <v>0</v>
      </c>
      <c r="AA317">
        <f t="shared" si="66"/>
        <v>0</v>
      </c>
      <c r="AB317">
        <f>SUM($AA$3:AA317)</f>
        <v>8.6636935804291926E-3</v>
      </c>
    </row>
    <row r="318" spans="1:28" x14ac:dyDescent="0.3">
      <c r="A318" s="4" t="s">
        <v>16</v>
      </c>
      <c r="B318" s="4">
        <v>315</v>
      </c>
      <c r="C318" s="4">
        <v>315</v>
      </c>
      <c r="D318" s="5">
        <v>34.4</v>
      </c>
      <c r="E318" s="3">
        <f t="shared" si="67"/>
        <v>-0.41666666666666663</v>
      </c>
      <c r="F318" s="3">
        <f t="shared" si="68"/>
        <v>-1.5</v>
      </c>
      <c r="H318" s="13">
        <f t="shared" si="57"/>
        <v>9.5555555555555554</v>
      </c>
      <c r="I318">
        <f>'Panigale V4s 21 Data'!$B$8*'Panigale V4s 21 Data'!$B$5*'Panigale V4s 21 Data'!$B$7*0.5*(Calculations!$H318*Calculations!$H318)</f>
        <v>10.255746480500667</v>
      </c>
      <c r="J318" s="3">
        <f>$E318*'Panigale V4s 21 Data'!$B$3</f>
        <v>-112.49999999999999</v>
      </c>
      <c r="K318" s="27">
        <f>'Panigale V4s 21 Data'!$B$12</f>
        <v>52.974000000000004</v>
      </c>
      <c r="L318" s="3">
        <f t="shared" si="58"/>
        <v>-49.27025351949932</v>
      </c>
      <c r="M318">
        <f t="shared" si="56"/>
        <v>-470.80464474188238</v>
      </c>
      <c r="N318">
        <f t="shared" si="59"/>
        <v>-1.307790679838562E-4</v>
      </c>
      <c r="O318">
        <f t="shared" si="60"/>
        <v>0</v>
      </c>
      <c r="P318">
        <f t="shared" si="61"/>
        <v>0</v>
      </c>
      <c r="Q318">
        <f>SUM($P$3:P318)</f>
        <v>6.1779070767791058E-2</v>
      </c>
      <c r="R318">
        <f t="shared" si="62"/>
        <v>470.80464474188238</v>
      </c>
      <c r="S318">
        <f t="shared" si="63"/>
        <v>1.307790679838562E-4</v>
      </c>
      <c r="T318">
        <f>SUM($S$3:S318)</f>
        <v>1.8208019754846337E-2</v>
      </c>
      <c r="V318">
        <f t="shared" si="64"/>
        <v>370.37965999521515</v>
      </c>
      <c r="W318">
        <f>IF(M318&lt;0,SUM($V$315:V318),0)</f>
        <v>998.62129361138477</v>
      </c>
      <c r="Y318">
        <v>0</v>
      </c>
      <c r="Z318">
        <f t="shared" si="65"/>
        <v>0</v>
      </c>
      <c r="AA318">
        <f t="shared" si="66"/>
        <v>0</v>
      </c>
      <c r="AB318">
        <f>SUM($AA$3:AA318)</f>
        <v>8.6636935804291926E-3</v>
      </c>
    </row>
    <row r="319" spans="1:28" x14ac:dyDescent="0.3">
      <c r="A319" s="4" t="s">
        <v>16</v>
      </c>
      <c r="B319" s="4">
        <v>316</v>
      </c>
      <c r="C319" s="4">
        <v>316</v>
      </c>
      <c r="D319" s="5">
        <v>33</v>
      </c>
      <c r="E319" s="3">
        <f t="shared" si="67"/>
        <v>-0.37499999999999989</v>
      </c>
      <c r="F319" s="3">
        <f t="shared" si="68"/>
        <v>-1.3499999999999996</v>
      </c>
      <c r="H319" s="13">
        <f t="shared" si="57"/>
        <v>9.1666666666666661</v>
      </c>
      <c r="I319">
        <f>'Panigale V4s 21 Data'!$B$8*'Panigale V4s 21 Data'!$B$5*'Panigale V4s 21 Data'!$B$7*0.5*(Calculations!$H319*Calculations!$H319)</f>
        <v>9.4379630182406249</v>
      </c>
      <c r="J319" s="3">
        <f>$E319*'Panigale V4s 21 Data'!$B$3</f>
        <v>-101.24999999999997</v>
      </c>
      <c r="K319" s="27">
        <f>'Panigale V4s 21 Data'!$B$12</f>
        <v>52.974000000000004</v>
      </c>
      <c r="L319" s="3">
        <f t="shared" si="58"/>
        <v>-38.838036981759345</v>
      </c>
      <c r="M319">
        <f t="shared" si="56"/>
        <v>-356.01533899946065</v>
      </c>
      <c r="N319">
        <f t="shared" si="59"/>
        <v>-9.8893149722072403E-5</v>
      </c>
      <c r="O319">
        <f t="shared" si="60"/>
        <v>0</v>
      </c>
      <c r="P319">
        <f t="shared" si="61"/>
        <v>0</v>
      </c>
      <c r="Q319">
        <f>SUM($P$3:P319)</f>
        <v>6.1779070767791058E-2</v>
      </c>
      <c r="R319">
        <f t="shared" si="62"/>
        <v>356.01533899946065</v>
      </c>
      <c r="S319">
        <f t="shared" si="63"/>
        <v>9.8893149722072403E-5</v>
      </c>
      <c r="T319">
        <f>SUM($S$3:S319)</f>
        <v>1.8306912904568408E-2</v>
      </c>
      <c r="V319">
        <f t="shared" si="64"/>
        <v>280.0754871141807</v>
      </c>
      <c r="W319">
        <f>IF(M319&lt;0,SUM($V$315:V319),0)</f>
        <v>1278.6967807255655</v>
      </c>
      <c r="Y319">
        <v>0</v>
      </c>
      <c r="Z319">
        <f t="shared" si="65"/>
        <v>0</v>
      </c>
      <c r="AA319">
        <f t="shared" si="66"/>
        <v>0</v>
      </c>
      <c r="AB319">
        <f>SUM($AA$3:AA319)</f>
        <v>8.6636935804291926E-3</v>
      </c>
    </row>
    <row r="320" spans="1:28" x14ac:dyDescent="0.3">
      <c r="A320" s="4" t="s">
        <v>16</v>
      </c>
      <c r="B320" s="4">
        <v>317</v>
      </c>
      <c r="C320" s="4">
        <v>317</v>
      </c>
      <c r="D320" s="5">
        <v>31.7</v>
      </c>
      <c r="E320" s="3">
        <f t="shared" si="67"/>
        <v>-0.41666666666666663</v>
      </c>
      <c r="F320" s="3">
        <f t="shared" si="68"/>
        <v>-1.5</v>
      </c>
      <c r="H320" s="13">
        <f t="shared" si="57"/>
        <v>8.8055555555555554</v>
      </c>
      <c r="I320">
        <f>'Panigale V4s 21 Data'!$B$8*'Panigale V4s 21 Data'!$B$5*'Panigale V4s 21 Data'!$B$7*0.5*(Calculations!$H320*Calculations!$H320)</f>
        <v>8.7090125412303241</v>
      </c>
      <c r="J320" s="3">
        <f>$E320*'Panigale V4s 21 Data'!$B$3</f>
        <v>-112.49999999999999</v>
      </c>
      <c r="K320" s="27">
        <f>'Panigale V4s 21 Data'!$B$12</f>
        <v>52.974000000000004</v>
      </c>
      <c r="L320" s="3">
        <f t="shared" si="58"/>
        <v>-50.81698745876966</v>
      </c>
      <c r="M320">
        <f t="shared" si="56"/>
        <v>-447.47180623416614</v>
      </c>
      <c r="N320">
        <f t="shared" si="59"/>
        <v>-1.2429772395393504E-4</v>
      </c>
      <c r="O320">
        <f t="shared" si="60"/>
        <v>0</v>
      </c>
      <c r="P320">
        <f t="shared" si="61"/>
        <v>0</v>
      </c>
      <c r="Q320">
        <f>SUM($P$3:P320)</f>
        <v>6.1779070767791058E-2</v>
      </c>
      <c r="R320">
        <f t="shared" si="62"/>
        <v>447.47180623416614</v>
      </c>
      <c r="S320">
        <f t="shared" si="63"/>
        <v>1.2429772395393504E-4</v>
      </c>
      <c r="T320">
        <f>SUM($S$3:S320)</f>
        <v>1.8431210628522342E-2</v>
      </c>
      <c r="V320">
        <f t="shared" si="64"/>
        <v>352.02383260538733</v>
      </c>
      <c r="W320">
        <f>IF(M320&lt;0,SUM($V$315:V320),0)</f>
        <v>1630.7206133309528</v>
      </c>
      <c r="Y320">
        <v>0</v>
      </c>
      <c r="Z320">
        <f t="shared" si="65"/>
        <v>0</v>
      </c>
      <c r="AA320">
        <f t="shared" si="66"/>
        <v>0</v>
      </c>
      <c r="AB320">
        <f>SUM($AA$3:AA320)</f>
        <v>8.6636935804291926E-3</v>
      </c>
    </row>
    <row r="321" spans="1:28" x14ac:dyDescent="0.3">
      <c r="A321" s="4" t="s">
        <v>16</v>
      </c>
      <c r="B321" s="4">
        <v>318</v>
      </c>
      <c r="C321" s="4">
        <v>318</v>
      </c>
      <c r="D321" s="5">
        <v>30</v>
      </c>
      <c r="E321" s="3">
        <f t="shared" si="67"/>
        <v>-0.51388888888888873</v>
      </c>
      <c r="F321" s="3">
        <f t="shared" si="68"/>
        <v>-1.8499999999999996</v>
      </c>
      <c r="H321" s="13">
        <f t="shared" si="57"/>
        <v>8.3333333333333339</v>
      </c>
      <c r="I321">
        <f>'Panigale V4s 21 Data'!$B$8*'Panigale V4s 21 Data'!$B$5*'Panigale V4s 21 Data'!$B$7*0.5*(Calculations!$H321*Calculations!$H321)</f>
        <v>7.7999694365625025</v>
      </c>
      <c r="J321" s="3">
        <f>$E321*'Panigale V4s 21 Data'!$B$3</f>
        <v>-138.74999999999994</v>
      </c>
      <c r="K321" s="27">
        <f>'Panigale V4s 21 Data'!$B$12</f>
        <v>52.974000000000004</v>
      </c>
      <c r="L321" s="3">
        <f t="shared" si="58"/>
        <v>-77.976030563437448</v>
      </c>
      <c r="M321">
        <f t="shared" si="56"/>
        <v>-649.80025469531211</v>
      </c>
      <c r="N321">
        <f t="shared" si="59"/>
        <v>-1.805000707486978E-4</v>
      </c>
      <c r="O321">
        <f t="shared" si="60"/>
        <v>0</v>
      </c>
      <c r="P321">
        <f t="shared" si="61"/>
        <v>0</v>
      </c>
      <c r="Q321">
        <f>SUM($P$3:P321)</f>
        <v>6.1779070767791058E-2</v>
      </c>
      <c r="R321">
        <f t="shared" si="62"/>
        <v>649.80025469531211</v>
      </c>
      <c r="S321">
        <f t="shared" si="63"/>
        <v>1.805000707486978E-4</v>
      </c>
      <c r="T321">
        <f>SUM($S$3:S321)</f>
        <v>1.861171069927104E-2</v>
      </c>
      <c r="V321">
        <f t="shared" si="64"/>
        <v>511.19461136752864</v>
      </c>
      <c r="W321">
        <f>IF(M321&lt;0,SUM($V$315:V321),0)</f>
        <v>2141.9152246984813</v>
      </c>
      <c r="Y321">
        <v>0</v>
      </c>
      <c r="Z321">
        <f t="shared" si="65"/>
        <v>0</v>
      </c>
      <c r="AA321">
        <f t="shared" si="66"/>
        <v>0</v>
      </c>
      <c r="AB321">
        <f>SUM($AA$3:AA321)</f>
        <v>8.6636935804291926E-3</v>
      </c>
    </row>
    <row r="322" spans="1:28" x14ac:dyDescent="0.3">
      <c r="A322" s="4" t="s">
        <v>16</v>
      </c>
      <c r="B322" s="4">
        <v>319</v>
      </c>
      <c r="C322" s="4">
        <v>319</v>
      </c>
      <c r="D322" s="5">
        <v>28</v>
      </c>
      <c r="E322" s="3">
        <f t="shared" si="67"/>
        <v>-0.54166666666666641</v>
      </c>
      <c r="F322" s="3">
        <f t="shared" si="68"/>
        <v>-1.9499999999999993</v>
      </c>
      <c r="H322" s="13">
        <f t="shared" si="57"/>
        <v>7.7777777777777777</v>
      </c>
      <c r="I322">
        <f>'Panigale V4s 21 Data'!$B$8*'Panigale V4s 21 Data'!$B$5*'Panigale V4s 21 Data'!$B$7*0.5*(Calculations!$H322*Calculations!$H322)</f>
        <v>6.7946400425166669</v>
      </c>
      <c r="J322" s="3">
        <f>$E322*'Panigale V4s 21 Data'!$B$3</f>
        <v>-146.24999999999994</v>
      </c>
      <c r="K322" s="27">
        <f>'Panigale V4s 21 Data'!$B$12</f>
        <v>52.974000000000004</v>
      </c>
      <c r="L322" s="3">
        <f t="shared" si="58"/>
        <v>-86.481359957483264</v>
      </c>
      <c r="M322">
        <f t="shared" si="56"/>
        <v>-672.63279966931429</v>
      </c>
      <c r="N322">
        <f t="shared" si="59"/>
        <v>-1.868424443525873E-4</v>
      </c>
      <c r="O322">
        <f t="shared" si="60"/>
        <v>0</v>
      </c>
      <c r="P322">
        <f t="shared" si="61"/>
        <v>0</v>
      </c>
      <c r="Q322">
        <f>SUM($P$3:P322)</f>
        <v>6.1779070767791058E-2</v>
      </c>
      <c r="R322">
        <f t="shared" si="62"/>
        <v>672.63279966931429</v>
      </c>
      <c r="S322">
        <f t="shared" si="63"/>
        <v>1.868424443525873E-4</v>
      </c>
      <c r="T322">
        <f>SUM($S$3:S322)</f>
        <v>1.8798553143623629E-2</v>
      </c>
      <c r="V322">
        <f t="shared" si="64"/>
        <v>529.15686033585121</v>
      </c>
      <c r="W322">
        <f>IF(M322&lt;0,SUM($V$315:V322),0)</f>
        <v>2671.0720850343323</v>
      </c>
      <c r="Y322">
        <v>0</v>
      </c>
      <c r="Z322">
        <f t="shared" si="65"/>
        <v>0</v>
      </c>
      <c r="AA322">
        <f t="shared" si="66"/>
        <v>0</v>
      </c>
      <c r="AB322">
        <f>SUM($AA$3:AA322)</f>
        <v>8.6636935804291926E-3</v>
      </c>
    </row>
    <row r="323" spans="1:28" x14ac:dyDescent="0.3">
      <c r="A323" s="4" t="s">
        <v>16</v>
      </c>
      <c r="B323" s="4">
        <v>320</v>
      </c>
      <c r="C323" s="4">
        <v>320</v>
      </c>
      <c r="D323" s="5">
        <v>26.1</v>
      </c>
      <c r="E323" s="3">
        <f t="shared" si="67"/>
        <v>-0.33333333333333315</v>
      </c>
      <c r="F323" s="3">
        <f t="shared" si="68"/>
        <v>-1.1999999999999993</v>
      </c>
      <c r="H323" s="13">
        <f t="shared" si="57"/>
        <v>7.25</v>
      </c>
      <c r="I323">
        <f>'Panigale V4s 21 Data'!$B$8*'Panigale V4s 21 Data'!$B$5*'Panigale V4s 21 Data'!$B$7*0.5*(Calculations!$H323*Calculations!$H323)</f>
        <v>5.9037968665341571</v>
      </c>
      <c r="J323" s="3">
        <f>$E323*'Panigale V4s 21 Data'!$B$3</f>
        <v>-89.999999999999943</v>
      </c>
      <c r="K323" s="27">
        <f>'Panigale V4s 21 Data'!$B$12</f>
        <v>52.974000000000004</v>
      </c>
      <c r="L323" s="3">
        <f t="shared" si="58"/>
        <v>-31.122203133465788</v>
      </c>
      <c r="M323">
        <f t="shared" ref="M323:M386" si="71">L323*H323</f>
        <v>-225.63597271762697</v>
      </c>
      <c r="N323">
        <f t="shared" si="59"/>
        <v>-6.267665908822972E-5</v>
      </c>
      <c r="O323">
        <f t="shared" si="60"/>
        <v>0</v>
      </c>
      <c r="P323">
        <f t="shared" si="61"/>
        <v>0</v>
      </c>
      <c r="Q323">
        <f>SUM($P$3:P323)</f>
        <v>6.1779070767791058E-2</v>
      </c>
      <c r="R323">
        <f t="shared" si="62"/>
        <v>225.63597271762697</v>
      </c>
      <c r="S323">
        <f t="shared" si="63"/>
        <v>6.267665908822972E-5</v>
      </c>
      <c r="T323">
        <f>SUM($S$3:S323)</f>
        <v>1.8861229802711859E-2</v>
      </c>
      <c r="V323">
        <f t="shared" si="64"/>
        <v>177.50669155709355</v>
      </c>
      <c r="W323">
        <f>IF(M323&lt;0,SUM($V$315:V323),0)</f>
        <v>2848.578776591426</v>
      </c>
      <c r="Y323">
        <v>0</v>
      </c>
      <c r="Z323">
        <f t="shared" si="65"/>
        <v>0</v>
      </c>
      <c r="AA323">
        <f t="shared" si="66"/>
        <v>0</v>
      </c>
      <c r="AB323">
        <f>SUM($AA$3:AA323)</f>
        <v>8.6636935804291926E-3</v>
      </c>
    </row>
    <row r="324" spans="1:28" x14ac:dyDescent="0.3">
      <c r="A324" s="4" t="s">
        <v>16</v>
      </c>
      <c r="B324" s="4">
        <v>321</v>
      </c>
      <c r="C324" s="4">
        <v>321</v>
      </c>
      <c r="D324" s="5">
        <v>25.6</v>
      </c>
      <c r="E324" s="3">
        <f t="shared" si="67"/>
        <v>-0.16666666666666705</v>
      </c>
      <c r="F324" s="3">
        <f t="shared" si="68"/>
        <v>-0.60000000000000142</v>
      </c>
      <c r="H324" s="13">
        <f t="shared" ref="H324:H387" si="72">$D324/3.6</f>
        <v>7.1111111111111116</v>
      </c>
      <c r="I324">
        <f>'Panigale V4s 21 Data'!$B$8*'Panigale V4s 21 Data'!$B$5*'Panigale V4s 21 Data'!$B$7*0.5*(Calculations!$H324*Calculations!$H324)</f>
        <v>5.6797644110506678</v>
      </c>
      <c r="J324" s="3">
        <f>$E324*'Panigale V4s 21 Data'!$B$3</f>
        <v>-45.000000000000099</v>
      </c>
      <c r="K324" s="27">
        <f>'Panigale V4s 21 Data'!$B$12</f>
        <v>52.974000000000004</v>
      </c>
      <c r="L324" s="3">
        <f t="shared" ref="L324:L387" si="73">I324+J324+K324</f>
        <v>13.653764411050574</v>
      </c>
      <c r="M324">
        <f t="shared" si="71"/>
        <v>97.093435811915199</v>
      </c>
      <c r="N324">
        <f t="shared" ref="N324:N387" si="74">M324/1000/3600</f>
        <v>2.6970398836643109E-5</v>
      </c>
      <c r="O324">
        <f t="shared" ref="O324:O387" si="75">IF(M324&gt;0,M324,0)</f>
        <v>97.093435811915199</v>
      </c>
      <c r="P324">
        <f t="shared" ref="P324:P387" si="76">IF(N324&gt;0,N324,0)</f>
        <v>2.6970398836643109E-5</v>
      </c>
      <c r="Q324">
        <f>SUM($P$3:P324)</f>
        <v>6.1806041166627704E-2</v>
      </c>
      <c r="R324">
        <f t="shared" ref="R324:R387" si="77">IF(M324&lt;0,M324*-1,0)</f>
        <v>0</v>
      </c>
      <c r="S324">
        <f t="shared" ref="S324:S387" si="78">IF(M324&lt;0,M324/1000/3600*-1,0)</f>
        <v>0</v>
      </c>
      <c r="T324">
        <f>SUM($S$3:S324)</f>
        <v>1.8861229802711859E-2</v>
      </c>
      <c r="V324">
        <f t="shared" ref="V324:V387" si="79">R324*0.91*0.95*0.91</f>
        <v>0</v>
      </c>
      <c r="W324">
        <f>IF(M324&lt;0,SUM($V$3:V324),0)</f>
        <v>0</v>
      </c>
      <c r="Y324">
        <f>O324</f>
        <v>97.093435811915199</v>
      </c>
      <c r="Z324">
        <f t="shared" ref="Z324:Z387" si="80">Y324/1000</f>
        <v>9.7093435811915194E-2</v>
      </c>
      <c r="AA324">
        <f t="shared" ref="AA324:AA387" si="81">Z324/3600</f>
        <v>2.6970398836643109E-5</v>
      </c>
      <c r="AB324">
        <f>SUM($AA$3:AA324)</f>
        <v>8.6906639792658363E-3</v>
      </c>
    </row>
    <row r="325" spans="1:28" x14ac:dyDescent="0.3">
      <c r="A325" s="4" t="s">
        <v>16</v>
      </c>
      <c r="B325" s="4">
        <v>322</v>
      </c>
      <c r="C325" s="4">
        <v>322</v>
      </c>
      <c r="D325" s="5">
        <v>24.9</v>
      </c>
      <c r="E325" s="3">
        <f t="shared" ref="E325:E388" si="82">($D326-$D324)/2/3.6</f>
        <v>-9.7222222222222612E-2</v>
      </c>
      <c r="F325" s="3">
        <f t="shared" ref="F325:F388" si="83">($D326-$D324)/2</f>
        <v>-0.35000000000000142</v>
      </c>
      <c r="H325" s="13">
        <f t="shared" si="72"/>
        <v>6.9166666666666661</v>
      </c>
      <c r="I325">
        <f>'Panigale V4s 21 Data'!$B$8*'Panigale V4s 21 Data'!$B$5*'Panigale V4s 21 Data'!$B$7*0.5*(Calculations!$H325*Calculations!$H325)</f>
        <v>5.3733989448479065</v>
      </c>
      <c r="J325" s="3">
        <f>$E325*'Panigale V4s 21 Data'!$B$3</f>
        <v>-26.250000000000107</v>
      </c>
      <c r="K325" s="27">
        <f>'Panigale V4s 21 Data'!$B$12</f>
        <v>52.974000000000004</v>
      </c>
      <c r="L325" s="3">
        <f t="shared" si="73"/>
        <v>32.097398944847804</v>
      </c>
      <c r="M325">
        <f t="shared" si="71"/>
        <v>222.00700936853062</v>
      </c>
      <c r="N325">
        <f t="shared" si="74"/>
        <v>6.166861371348073E-5</v>
      </c>
      <c r="O325">
        <f t="shared" si="75"/>
        <v>222.00700936853062</v>
      </c>
      <c r="P325">
        <f t="shared" si="76"/>
        <v>6.166861371348073E-5</v>
      </c>
      <c r="Q325">
        <f>SUM($P$3:P325)</f>
        <v>6.1867709780341187E-2</v>
      </c>
      <c r="R325">
        <f t="shared" si="77"/>
        <v>0</v>
      </c>
      <c r="S325">
        <f t="shared" si="78"/>
        <v>0</v>
      </c>
      <c r="T325">
        <f>SUM($S$3:S325)</f>
        <v>1.8861229802711859E-2</v>
      </c>
      <c r="V325">
        <f t="shared" si="79"/>
        <v>0</v>
      </c>
      <c r="W325">
        <f>IF(M325&lt;0,SUM($V$3:V325),0)</f>
        <v>0</v>
      </c>
      <c r="Y325">
        <f t="shared" ref="Y325:Y330" si="84">O325</f>
        <v>222.00700936853062</v>
      </c>
      <c r="Z325">
        <f t="shared" si="80"/>
        <v>0.22200700936853063</v>
      </c>
      <c r="AA325">
        <f t="shared" si="81"/>
        <v>6.166861371348073E-5</v>
      </c>
      <c r="AB325">
        <f>SUM($AA$3:AA325)</f>
        <v>8.7523325929793165E-3</v>
      </c>
    </row>
    <row r="326" spans="1:28" x14ac:dyDescent="0.3">
      <c r="A326" s="4" t="s">
        <v>16</v>
      </c>
      <c r="B326" s="4">
        <v>323</v>
      </c>
      <c r="C326" s="4">
        <v>323</v>
      </c>
      <c r="D326" s="5">
        <v>24.9</v>
      </c>
      <c r="E326" s="3">
        <f t="shared" si="82"/>
        <v>-8.3333333333333037E-2</v>
      </c>
      <c r="F326" s="3">
        <f t="shared" si="83"/>
        <v>-0.29999999999999893</v>
      </c>
      <c r="H326" s="13">
        <f t="shared" si="72"/>
        <v>6.9166666666666661</v>
      </c>
      <c r="I326">
        <f>'Panigale V4s 21 Data'!$B$8*'Panigale V4s 21 Data'!$B$5*'Panigale V4s 21 Data'!$B$7*0.5*(Calculations!$H326*Calculations!$H326)</f>
        <v>5.3733989448479065</v>
      </c>
      <c r="J326" s="3">
        <f>$E326*'Panigale V4s 21 Data'!$B$3</f>
        <v>-22.499999999999922</v>
      </c>
      <c r="K326" s="27">
        <f>'Panigale V4s 21 Data'!$B$12</f>
        <v>52.974000000000004</v>
      </c>
      <c r="L326" s="3">
        <f t="shared" si="73"/>
        <v>35.847398944847988</v>
      </c>
      <c r="M326">
        <f t="shared" si="71"/>
        <v>247.9445093685319</v>
      </c>
      <c r="N326">
        <f t="shared" si="74"/>
        <v>6.8873474824592191E-5</v>
      </c>
      <c r="O326">
        <f t="shared" si="75"/>
        <v>247.9445093685319</v>
      </c>
      <c r="P326">
        <f t="shared" si="76"/>
        <v>6.8873474824592191E-5</v>
      </c>
      <c r="Q326">
        <f>SUM($P$3:P326)</f>
        <v>6.1936583255165781E-2</v>
      </c>
      <c r="R326">
        <f t="shared" si="77"/>
        <v>0</v>
      </c>
      <c r="S326">
        <f t="shared" si="78"/>
        <v>0</v>
      </c>
      <c r="T326">
        <f>SUM($S$3:S326)</f>
        <v>1.8861229802711859E-2</v>
      </c>
      <c r="V326">
        <f t="shared" si="79"/>
        <v>0</v>
      </c>
      <c r="W326">
        <f>IF(M326&lt;0,SUM($V$3:V326),0)</f>
        <v>0</v>
      </c>
      <c r="Y326">
        <f t="shared" si="84"/>
        <v>247.9445093685319</v>
      </c>
      <c r="Z326">
        <f t="shared" si="80"/>
        <v>0.24794450936853191</v>
      </c>
      <c r="AA326">
        <f t="shared" si="81"/>
        <v>6.8873474824592191E-5</v>
      </c>
      <c r="AB326">
        <f>SUM($AA$3:AA326)</f>
        <v>8.8212060678039082E-3</v>
      </c>
    </row>
    <row r="327" spans="1:28" x14ac:dyDescent="0.3">
      <c r="A327" s="4" t="s">
        <v>16</v>
      </c>
      <c r="B327" s="4">
        <v>324</v>
      </c>
      <c r="C327" s="4">
        <v>324</v>
      </c>
      <c r="D327" s="5">
        <v>24.3</v>
      </c>
      <c r="E327" s="3">
        <f t="shared" si="82"/>
        <v>-0.1388888888888889</v>
      </c>
      <c r="F327" s="3">
        <f t="shared" si="83"/>
        <v>-0.5</v>
      </c>
      <c r="H327" s="13">
        <f t="shared" si="72"/>
        <v>6.75</v>
      </c>
      <c r="I327">
        <f>'Panigale V4s 21 Data'!$B$8*'Panigale V4s 21 Data'!$B$5*'Panigale V4s 21 Data'!$B$7*0.5*(Calculations!$H327*Calculations!$H327)</f>
        <v>5.1175599473286564</v>
      </c>
      <c r="J327" s="3">
        <f>$E327*'Panigale V4s 21 Data'!$B$3</f>
        <v>-37.5</v>
      </c>
      <c r="K327" s="27">
        <f>'Panigale V4s 21 Data'!$B$12</f>
        <v>52.974000000000004</v>
      </c>
      <c r="L327" s="3">
        <f t="shared" si="73"/>
        <v>20.591559947328662</v>
      </c>
      <c r="M327">
        <f t="shared" si="71"/>
        <v>138.99302964446846</v>
      </c>
      <c r="N327">
        <f t="shared" si="74"/>
        <v>3.8609174901241238E-5</v>
      </c>
      <c r="O327">
        <f t="shared" si="75"/>
        <v>138.99302964446846</v>
      </c>
      <c r="P327">
        <f t="shared" si="76"/>
        <v>3.8609174901241238E-5</v>
      </c>
      <c r="Q327">
        <f>SUM($P$3:P327)</f>
        <v>6.1975192430067022E-2</v>
      </c>
      <c r="R327">
        <f t="shared" si="77"/>
        <v>0</v>
      </c>
      <c r="S327">
        <f t="shared" si="78"/>
        <v>0</v>
      </c>
      <c r="T327">
        <f>SUM($S$3:S327)</f>
        <v>1.8861229802711859E-2</v>
      </c>
      <c r="V327">
        <f t="shared" si="79"/>
        <v>0</v>
      </c>
      <c r="W327">
        <f>IF(M327&lt;0,SUM($V$3:V327),0)</f>
        <v>0</v>
      </c>
      <c r="Y327">
        <f t="shared" si="84"/>
        <v>138.99302964446846</v>
      </c>
      <c r="Z327">
        <f t="shared" si="80"/>
        <v>0.13899302964446847</v>
      </c>
      <c r="AA327">
        <f t="shared" si="81"/>
        <v>3.8609174901241238E-5</v>
      </c>
      <c r="AB327">
        <f>SUM($AA$3:AA327)</f>
        <v>8.8598152427051494E-3</v>
      </c>
    </row>
    <row r="328" spans="1:28" x14ac:dyDescent="0.3">
      <c r="A328" s="4" t="s">
        <v>16</v>
      </c>
      <c r="B328" s="4">
        <v>325</v>
      </c>
      <c r="C328" s="4">
        <v>325</v>
      </c>
      <c r="D328" s="5">
        <v>23.9</v>
      </c>
      <c r="E328" s="3">
        <f t="shared" si="82"/>
        <v>-5.5555555555555851E-2</v>
      </c>
      <c r="F328" s="3">
        <f t="shared" si="83"/>
        <v>-0.20000000000000107</v>
      </c>
      <c r="H328" s="13">
        <f t="shared" si="72"/>
        <v>6.6388888888888884</v>
      </c>
      <c r="I328">
        <f>'Panigale V4s 21 Data'!$B$8*'Panigale V4s 21 Data'!$B$5*'Panigale V4s 21 Data'!$B$7*0.5*(Calculations!$H328*Calculations!$H328)</f>
        <v>4.9504672687320728</v>
      </c>
      <c r="J328" s="3">
        <f>$E328*'Panigale V4s 21 Data'!$B$3</f>
        <v>-15.00000000000008</v>
      </c>
      <c r="K328" s="27">
        <f>'Panigale V4s 21 Data'!$B$12</f>
        <v>52.974000000000004</v>
      </c>
      <c r="L328" s="3">
        <f t="shared" si="73"/>
        <v>42.924467268731995</v>
      </c>
      <c r="M328">
        <f t="shared" si="71"/>
        <v>284.97076881185961</v>
      </c>
      <c r="N328">
        <f t="shared" si="74"/>
        <v>7.9158546892183222E-5</v>
      </c>
      <c r="O328">
        <f t="shared" si="75"/>
        <v>284.97076881185961</v>
      </c>
      <c r="P328">
        <f t="shared" si="76"/>
        <v>7.9158546892183222E-5</v>
      </c>
      <c r="Q328">
        <f>SUM($P$3:P328)</f>
        <v>6.2054350976959202E-2</v>
      </c>
      <c r="R328">
        <f t="shared" si="77"/>
        <v>0</v>
      </c>
      <c r="S328">
        <f t="shared" si="78"/>
        <v>0</v>
      </c>
      <c r="T328">
        <f>SUM($S$3:S328)</f>
        <v>1.8861229802711859E-2</v>
      </c>
      <c r="V328">
        <f t="shared" si="79"/>
        <v>0</v>
      </c>
      <c r="W328">
        <f>IF(M328&lt;0,SUM($V$3:V328),0)</f>
        <v>0</v>
      </c>
      <c r="Y328">
        <f t="shared" si="84"/>
        <v>284.97076881185961</v>
      </c>
      <c r="Z328">
        <f t="shared" si="80"/>
        <v>0.28497076881185962</v>
      </c>
      <c r="AA328">
        <f t="shared" si="81"/>
        <v>7.9158546892183222E-5</v>
      </c>
      <c r="AB328">
        <f>SUM($AA$3:AA328)</f>
        <v>8.9389737895973331E-3</v>
      </c>
    </row>
    <row r="329" spans="1:28" x14ac:dyDescent="0.3">
      <c r="A329" s="4" t="s">
        <v>16</v>
      </c>
      <c r="B329" s="4">
        <v>326</v>
      </c>
      <c r="C329" s="4">
        <v>326</v>
      </c>
      <c r="D329" s="5">
        <v>23.9</v>
      </c>
      <c r="E329" s="3">
        <f t="shared" si="82"/>
        <v>-4.1666666666666269E-2</v>
      </c>
      <c r="F329" s="3">
        <f t="shared" si="83"/>
        <v>-0.14999999999999858</v>
      </c>
      <c r="H329" s="13">
        <f t="shared" si="72"/>
        <v>6.6388888888888884</v>
      </c>
      <c r="I329">
        <f>'Panigale V4s 21 Data'!$B$8*'Panigale V4s 21 Data'!$B$5*'Panigale V4s 21 Data'!$B$7*0.5*(Calculations!$H329*Calculations!$H329)</f>
        <v>4.9504672687320728</v>
      </c>
      <c r="J329" s="3">
        <f>$E329*'Panigale V4s 21 Data'!$B$3</f>
        <v>-11.249999999999893</v>
      </c>
      <c r="K329" s="27">
        <f>'Panigale V4s 21 Data'!$B$12</f>
        <v>52.974000000000004</v>
      </c>
      <c r="L329" s="3">
        <f t="shared" si="73"/>
        <v>46.674467268732187</v>
      </c>
      <c r="M329">
        <f t="shared" si="71"/>
        <v>309.86660214519424</v>
      </c>
      <c r="N329">
        <f t="shared" si="74"/>
        <v>8.6074056151442846E-5</v>
      </c>
      <c r="O329">
        <f t="shared" si="75"/>
        <v>309.86660214519424</v>
      </c>
      <c r="P329">
        <f t="shared" si="76"/>
        <v>8.6074056151442846E-5</v>
      </c>
      <c r="Q329">
        <f>SUM($P$3:P329)</f>
        <v>6.2140425033110645E-2</v>
      </c>
      <c r="R329">
        <f t="shared" si="77"/>
        <v>0</v>
      </c>
      <c r="S329">
        <f t="shared" si="78"/>
        <v>0</v>
      </c>
      <c r="T329">
        <f>SUM($S$3:S329)</f>
        <v>1.8861229802711859E-2</v>
      </c>
      <c r="V329">
        <f t="shared" si="79"/>
        <v>0</v>
      </c>
      <c r="W329">
        <f>IF(M329&lt;0,SUM($V$3:V329),0)</f>
        <v>0</v>
      </c>
      <c r="Y329">
        <f t="shared" si="84"/>
        <v>309.86660214519424</v>
      </c>
      <c r="Z329">
        <f t="shared" si="80"/>
        <v>0.30986660214519424</v>
      </c>
      <c r="AA329">
        <f t="shared" si="81"/>
        <v>8.6074056151442846E-5</v>
      </c>
      <c r="AB329">
        <f>SUM($AA$3:AA329)</f>
        <v>9.0250478457487762E-3</v>
      </c>
    </row>
    <row r="330" spans="1:28" x14ac:dyDescent="0.3">
      <c r="A330" s="4" t="s">
        <v>16</v>
      </c>
      <c r="B330" s="4">
        <v>327</v>
      </c>
      <c r="C330" s="4">
        <v>327</v>
      </c>
      <c r="D330" s="5">
        <v>23.6</v>
      </c>
      <c r="E330" s="3">
        <f t="shared" si="82"/>
        <v>-8.3333333333333037E-2</v>
      </c>
      <c r="F330" s="3">
        <f t="shared" si="83"/>
        <v>-0.29999999999999893</v>
      </c>
      <c r="H330" s="13">
        <f t="shared" si="72"/>
        <v>6.5555555555555554</v>
      </c>
      <c r="I330">
        <f>'Panigale V4s 21 Data'!$B$8*'Panigale V4s 21 Data'!$B$5*'Panigale V4s 21 Data'!$B$7*0.5*(Calculations!$H330*Calculations!$H330)</f>
        <v>4.8269677526531662</v>
      </c>
      <c r="J330" s="3">
        <f>$E330*'Panigale V4s 21 Data'!$B$3</f>
        <v>-22.499999999999922</v>
      </c>
      <c r="K330" s="27">
        <f>'Panigale V4s 21 Data'!$B$12</f>
        <v>52.974000000000004</v>
      </c>
      <c r="L330" s="3">
        <f t="shared" si="73"/>
        <v>35.30096775265325</v>
      </c>
      <c r="M330">
        <f t="shared" si="71"/>
        <v>231.41745526739351</v>
      </c>
      <c r="N330">
        <f t="shared" si="74"/>
        <v>6.4282626463164864E-5</v>
      </c>
      <c r="O330">
        <f t="shared" si="75"/>
        <v>231.41745526739351</v>
      </c>
      <c r="P330">
        <f t="shared" si="76"/>
        <v>6.4282626463164864E-5</v>
      </c>
      <c r="Q330">
        <f>SUM($P$3:P330)</f>
        <v>6.220470765957381E-2</v>
      </c>
      <c r="R330">
        <f t="shared" si="77"/>
        <v>0</v>
      </c>
      <c r="S330">
        <f t="shared" si="78"/>
        <v>0</v>
      </c>
      <c r="T330">
        <f>SUM($S$3:S330)</f>
        <v>1.8861229802711859E-2</v>
      </c>
      <c r="V330">
        <f t="shared" si="79"/>
        <v>0</v>
      </c>
      <c r="W330">
        <f>IF(M330&lt;0,SUM($V$3:V330),0)</f>
        <v>0</v>
      </c>
      <c r="Y330">
        <f t="shared" si="84"/>
        <v>231.41745526739351</v>
      </c>
      <c r="Z330">
        <f t="shared" si="80"/>
        <v>0.23141745526739352</v>
      </c>
      <c r="AA330">
        <f t="shared" si="81"/>
        <v>6.4282626463164864E-5</v>
      </c>
      <c r="AB330">
        <f>SUM($AA$3:AA330)</f>
        <v>9.0893304722119411E-3</v>
      </c>
    </row>
    <row r="331" spans="1:28" x14ac:dyDescent="0.3">
      <c r="A331" s="4" t="s">
        <v>16</v>
      </c>
      <c r="B331" s="4">
        <v>328</v>
      </c>
      <c r="C331" s="4">
        <v>328</v>
      </c>
      <c r="D331" s="5">
        <v>23.3</v>
      </c>
      <c r="E331" s="3">
        <f t="shared" si="82"/>
        <v>-0.43055555555555575</v>
      </c>
      <c r="F331" s="3">
        <f t="shared" si="83"/>
        <v>-1.5500000000000007</v>
      </c>
      <c r="H331" s="13">
        <f t="shared" si="72"/>
        <v>6.4722222222222223</v>
      </c>
      <c r="I331">
        <f>'Panigale V4s 21 Data'!$B$8*'Panigale V4s 21 Data'!$B$5*'Panigale V4s 21 Data'!$B$7*0.5*(Calculations!$H331*Calculations!$H331)</f>
        <v>4.7050282304615738</v>
      </c>
      <c r="J331" s="3">
        <f>$E331*'Panigale V4s 21 Data'!$B$3</f>
        <v>-116.25000000000006</v>
      </c>
      <c r="K331" s="27">
        <f>'Panigale V4s 21 Data'!$B$12</f>
        <v>52.974000000000004</v>
      </c>
      <c r="L331" s="3">
        <f t="shared" si="73"/>
        <v>-58.570971769538474</v>
      </c>
      <c r="M331">
        <f t="shared" si="71"/>
        <v>-379.08434506395736</v>
      </c>
      <c r="N331">
        <f t="shared" si="74"/>
        <v>-1.0530120696221039E-4</v>
      </c>
      <c r="O331">
        <f t="shared" si="75"/>
        <v>0</v>
      </c>
      <c r="P331">
        <f t="shared" si="76"/>
        <v>0</v>
      </c>
      <c r="Q331">
        <f>SUM($P$3:P331)</f>
        <v>6.220470765957381E-2</v>
      </c>
      <c r="R331">
        <f t="shared" si="77"/>
        <v>379.08434506395736</v>
      </c>
      <c r="S331">
        <f t="shared" si="78"/>
        <v>1.0530120696221039E-4</v>
      </c>
      <c r="T331">
        <f>SUM($S$3:S331)</f>
        <v>1.8966531009674069E-2</v>
      </c>
      <c r="V331">
        <f t="shared" si="79"/>
        <v>298.22375884008994</v>
      </c>
      <c r="W331">
        <f>IF(M331&lt;0,SUM($V$331:V331),0)</f>
        <v>298.22375884008994</v>
      </c>
      <c r="Y331">
        <v>0</v>
      </c>
      <c r="Z331">
        <f t="shared" si="80"/>
        <v>0</v>
      </c>
      <c r="AA331">
        <f t="shared" si="81"/>
        <v>0</v>
      </c>
      <c r="AB331">
        <f>SUM($AA$3:AA331)</f>
        <v>9.0893304722119411E-3</v>
      </c>
    </row>
    <row r="332" spans="1:28" x14ac:dyDescent="0.3">
      <c r="A332" s="4" t="s">
        <v>16</v>
      </c>
      <c r="B332" s="4">
        <v>329</v>
      </c>
      <c r="C332" s="4">
        <v>329</v>
      </c>
      <c r="D332" s="5">
        <v>20.5</v>
      </c>
      <c r="E332" s="3">
        <f t="shared" si="82"/>
        <v>-0.80555555555555558</v>
      </c>
      <c r="F332" s="3">
        <f t="shared" si="83"/>
        <v>-2.9000000000000004</v>
      </c>
      <c r="H332" s="13">
        <f t="shared" si="72"/>
        <v>5.6944444444444446</v>
      </c>
      <c r="I332">
        <f>'Panigale V4s 21 Data'!$B$8*'Panigale V4s 21 Data'!$B$5*'Panigale V4s 21 Data'!$B$7*0.5*(Calculations!$H332*Calculations!$H332)</f>
        <v>3.6421523952393238</v>
      </c>
      <c r="J332" s="3">
        <f>$E332*'Panigale V4s 21 Data'!$B$3</f>
        <v>-217.5</v>
      </c>
      <c r="K332" s="27">
        <f>'Panigale V4s 21 Data'!$B$12</f>
        <v>52.974000000000004</v>
      </c>
      <c r="L332" s="3">
        <f t="shared" si="73"/>
        <v>-160.88384760476066</v>
      </c>
      <c r="M332">
        <f t="shared" si="71"/>
        <v>-916.14413219377604</v>
      </c>
      <c r="N332">
        <f t="shared" si="74"/>
        <v>-2.5448448116493778E-4</v>
      </c>
      <c r="O332">
        <f t="shared" si="75"/>
        <v>0</v>
      </c>
      <c r="P332">
        <f t="shared" si="76"/>
        <v>0</v>
      </c>
      <c r="Q332">
        <f>SUM($P$3:P332)</f>
        <v>6.220470765957381E-2</v>
      </c>
      <c r="R332">
        <f t="shared" si="77"/>
        <v>916.14413219377604</v>
      </c>
      <c r="S332">
        <f t="shared" si="78"/>
        <v>2.5448448116493778E-4</v>
      </c>
      <c r="T332">
        <f>SUM($S$3:S332)</f>
        <v>1.9221015490839006E-2</v>
      </c>
      <c r="V332">
        <f t="shared" si="79"/>
        <v>720.72600807618267</v>
      </c>
      <c r="W332">
        <f>IF(M332&lt;0,SUM($V$331:V332),0)</f>
        <v>1018.9497669162727</v>
      </c>
      <c r="Y332">
        <v>0</v>
      </c>
      <c r="Z332">
        <f t="shared" si="80"/>
        <v>0</v>
      </c>
      <c r="AA332">
        <f t="shared" si="81"/>
        <v>0</v>
      </c>
      <c r="AB332">
        <f>SUM($AA$3:AA332)</f>
        <v>9.0893304722119411E-3</v>
      </c>
    </row>
    <row r="333" spans="1:28" x14ac:dyDescent="0.3">
      <c r="A333" s="4" t="s">
        <v>16</v>
      </c>
      <c r="B333" s="4">
        <v>330</v>
      </c>
      <c r="C333" s="4">
        <v>330</v>
      </c>
      <c r="D333" s="5">
        <v>17.5</v>
      </c>
      <c r="E333" s="3">
        <f t="shared" si="82"/>
        <v>-0.50000000000000022</v>
      </c>
      <c r="F333" s="3">
        <f t="shared" si="83"/>
        <v>-1.8000000000000007</v>
      </c>
      <c r="H333" s="13">
        <f t="shared" si="72"/>
        <v>4.8611111111111107</v>
      </c>
      <c r="I333">
        <f>'Panigale V4s 21 Data'!$B$8*'Panigale V4s 21 Data'!$B$5*'Panigale V4s 21 Data'!$B$7*0.5*(Calculations!$H333*Calculations!$H333)</f>
        <v>2.6541562666080729</v>
      </c>
      <c r="J333" s="3">
        <f>$E333*'Panigale V4s 21 Data'!$B$3</f>
        <v>-135.00000000000006</v>
      </c>
      <c r="K333" s="27">
        <f>'Panigale V4s 21 Data'!$B$12</f>
        <v>52.974000000000004</v>
      </c>
      <c r="L333" s="3">
        <f t="shared" si="73"/>
        <v>-79.37184373339197</v>
      </c>
      <c r="M333">
        <f t="shared" si="71"/>
        <v>-385.83535148176651</v>
      </c>
      <c r="N333">
        <f t="shared" si="74"/>
        <v>-1.0717648652271292E-4</v>
      </c>
      <c r="O333">
        <f t="shared" si="75"/>
        <v>0</v>
      </c>
      <c r="P333">
        <f t="shared" si="76"/>
        <v>0</v>
      </c>
      <c r="Q333">
        <f>SUM($P$3:P333)</f>
        <v>6.220470765957381E-2</v>
      </c>
      <c r="R333">
        <f t="shared" si="77"/>
        <v>385.83535148176651</v>
      </c>
      <c r="S333">
        <f t="shared" si="78"/>
        <v>1.0717648652271292E-4</v>
      </c>
      <c r="T333">
        <f>SUM($S$3:S333)</f>
        <v>1.9328191977361717E-2</v>
      </c>
      <c r="V333">
        <f t="shared" si="79"/>
        <v>303.53474183394826</v>
      </c>
      <c r="W333">
        <f>IF(M333&lt;0,SUM($V$331:V333),0)</f>
        <v>1322.4845087502208</v>
      </c>
      <c r="Y333">
        <v>0</v>
      </c>
      <c r="Z333">
        <f t="shared" si="80"/>
        <v>0</v>
      </c>
      <c r="AA333">
        <f t="shared" si="81"/>
        <v>0</v>
      </c>
      <c r="AB333">
        <f>SUM($AA$3:AA333)</f>
        <v>9.0893304722119411E-3</v>
      </c>
    </row>
    <row r="334" spans="1:28" x14ac:dyDescent="0.3">
      <c r="A334" s="4" t="s">
        <v>16</v>
      </c>
      <c r="B334" s="4">
        <v>331</v>
      </c>
      <c r="C334" s="4">
        <v>331</v>
      </c>
      <c r="D334" s="5">
        <v>16.899999999999999</v>
      </c>
      <c r="E334" s="3">
        <f t="shared" si="82"/>
        <v>-0.1111111111111112</v>
      </c>
      <c r="F334" s="3">
        <f t="shared" si="83"/>
        <v>-0.40000000000000036</v>
      </c>
      <c r="H334" s="13">
        <f t="shared" si="72"/>
        <v>4.6944444444444438</v>
      </c>
      <c r="I334">
        <f>'Panigale V4s 21 Data'!$B$8*'Panigale V4s 21 Data'!$B$5*'Panigale V4s 21 Data'!$B$7*0.5*(Calculations!$H334*Calculations!$H334)</f>
        <v>2.4752769675295725</v>
      </c>
      <c r="J334" s="3">
        <f>$E334*'Panigale V4s 21 Data'!$B$3</f>
        <v>-30.000000000000025</v>
      </c>
      <c r="K334" s="27">
        <f>'Panigale V4s 21 Data'!$B$12</f>
        <v>52.974000000000004</v>
      </c>
      <c r="L334" s="3">
        <f t="shared" si="73"/>
        <v>25.449276967529553</v>
      </c>
      <c r="M334">
        <f t="shared" si="71"/>
        <v>119.47021687534705</v>
      </c>
      <c r="N334">
        <f t="shared" si="74"/>
        <v>3.3186171354263072E-5</v>
      </c>
      <c r="O334">
        <f t="shared" si="75"/>
        <v>119.47021687534705</v>
      </c>
      <c r="P334">
        <f t="shared" si="76"/>
        <v>3.3186171354263072E-5</v>
      </c>
      <c r="Q334">
        <f>SUM($P$3:P334)</f>
        <v>6.2237893830928072E-2</v>
      </c>
      <c r="R334">
        <f t="shared" si="77"/>
        <v>0</v>
      </c>
      <c r="S334">
        <f t="shared" si="78"/>
        <v>0</v>
      </c>
      <c r="T334">
        <f>SUM($S$3:S334)</f>
        <v>1.9328191977361717E-2</v>
      </c>
      <c r="V334">
        <f t="shared" si="79"/>
        <v>0</v>
      </c>
      <c r="W334">
        <f>IF(M334&lt;0,SUM($V$3:V334),0)</f>
        <v>0</v>
      </c>
      <c r="Y334">
        <f>O334</f>
        <v>119.47021687534705</v>
      </c>
      <c r="Z334">
        <f t="shared" si="80"/>
        <v>0.11947021687534705</v>
      </c>
      <c r="AA334">
        <f t="shared" si="81"/>
        <v>3.3186171354263072E-5</v>
      </c>
      <c r="AB334">
        <f>SUM($AA$3:AA334)</f>
        <v>9.1225166435662045E-3</v>
      </c>
    </row>
    <row r="335" spans="1:28" x14ac:dyDescent="0.3">
      <c r="A335" s="4" t="s">
        <v>16</v>
      </c>
      <c r="B335" s="4">
        <v>332</v>
      </c>
      <c r="C335" s="4">
        <v>332</v>
      </c>
      <c r="D335" s="5">
        <v>16.7</v>
      </c>
      <c r="E335" s="3">
        <f t="shared" si="82"/>
        <v>-0.13888888888888865</v>
      </c>
      <c r="F335" s="3">
        <f t="shared" si="83"/>
        <v>-0.49999999999999911</v>
      </c>
      <c r="H335" s="13">
        <f t="shared" si="72"/>
        <v>4.6388888888888884</v>
      </c>
      <c r="I335">
        <f>'Panigale V4s 21 Data'!$B$8*'Panigale V4s 21 Data'!$B$5*'Panigale V4s 21 Data'!$B$7*0.5*(Calculations!$H335*Calculations!$H335)</f>
        <v>2.4170371957365724</v>
      </c>
      <c r="J335" s="3">
        <f>$E335*'Panigale V4s 21 Data'!$B$3</f>
        <v>-37.499999999999936</v>
      </c>
      <c r="K335" s="27">
        <f>'Panigale V4s 21 Data'!$B$12</f>
        <v>52.974000000000004</v>
      </c>
      <c r="L335" s="3">
        <f t="shared" si="73"/>
        <v>17.891037195736644</v>
      </c>
      <c r="M335">
        <f t="shared" si="71"/>
        <v>82.994533658000535</v>
      </c>
      <c r="N335">
        <f t="shared" si="74"/>
        <v>2.3054037127222371E-5</v>
      </c>
      <c r="O335">
        <f t="shared" si="75"/>
        <v>82.994533658000535</v>
      </c>
      <c r="P335">
        <f t="shared" si="76"/>
        <v>2.3054037127222371E-5</v>
      </c>
      <c r="Q335">
        <f>SUM($P$3:P335)</f>
        <v>6.2260947868055291E-2</v>
      </c>
      <c r="R335">
        <f t="shared" si="77"/>
        <v>0</v>
      </c>
      <c r="S335">
        <f t="shared" si="78"/>
        <v>0</v>
      </c>
      <c r="T335">
        <f>SUM($S$3:S335)</f>
        <v>1.9328191977361717E-2</v>
      </c>
      <c r="V335">
        <f t="shared" si="79"/>
        <v>0</v>
      </c>
      <c r="W335">
        <f>IF(M335&lt;0,SUM($V$3:V335),0)</f>
        <v>0</v>
      </c>
      <c r="Y335">
        <f t="shared" ref="Y335:Y341" si="85">O335</f>
        <v>82.994533658000535</v>
      </c>
      <c r="Z335">
        <f t="shared" si="80"/>
        <v>8.2994533658000538E-2</v>
      </c>
      <c r="AA335">
        <f t="shared" si="81"/>
        <v>2.3054037127222371E-5</v>
      </c>
      <c r="AB335">
        <f>SUM($AA$3:AA335)</f>
        <v>9.1455706806934274E-3</v>
      </c>
    </row>
    <row r="336" spans="1:28" x14ac:dyDescent="0.3">
      <c r="A336" s="4" t="s">
        <v>16</v>
      </c>
      <c r="B336" s="4">
        <v>333</v>
      </c>
      <c r="C336" s="4">
        <v>333</v>
      </c>
      <c r="D336" s="5">
        <v>15.9</v>
      </c>
      <c r="E336" s="3">
        <f t="shared" si="82"/>
        <v>-0.15277777777777773</v>
      </c>
      <c r="F336" s="3">
        <f t="shared" si="83"/>
        <v>-0.54999999999999982</v>
      </c>
      <c r="H336" s="13">
        <f t="shared" si="72"/>
        <v>4.416666666666667</v>
      </c>
      <c r="I336">
        <f>'Panigale V4s 21 Data'!$B$8*'Panigale V4s 21 Data'!$B$5*'Panigale V4s 21 Data'!$B$7*0.5*(Calculations!$H336*Calculations!$H336)</f>
        <v>2.1910114147304065</v>
      </c>
      <c r="J336" s="3">
        <f>$E336*'Panigale V4s 21 Data'!$B$3</f>
        <v>-41.249999999999986</v>
      </c>
      <c r="K336" s="27">
        <f>'Panigale V4s 21 Data'!$B$12</f>
        <v>52.974000000000004</v>
      </c>
      <c r="L336" s="3">
        <f t="shared" si="73"/>
        <v>13.915011414730422</v>
      </c>
      <c r="M336">
        <f t="shared" si="71"/>
        <v>61.457967081726032</v>
      </c>
      <c r="N336">
        <f t="shared" si="74"/>
        <v>1.7071657522701674E-5</v>
      </c>
      <c r="O336">
        <f t="shared" si="75"/>
        <v>61.457967081726032</v>
      </c>
      <c r="P336">
        <f t="shared" si="76"/>
        <v>1.7071657522701674E-5</v>
      </c>
      <c r="Q336">
        <f>SUM($P$3:P336)</f>
        <v>6.2278019525577995E-2</v>
      </c>
      <c r="R336">
        <f t="shared" si="77"/>
        <v>0</v>
      </c>
      <c r="S336">
        <f t="shared" si="78"/>
        <v>0</v>
      </c>
      <c r="T336">
        <f>SUM($S$3:S336)</f>
        <v>1.9328191977361717E-2</v>
      </c>
      <c r="V336">
        <f t="shared" si="79"/>
        <v>0</v>
      </c>
      <c r="W336">
        <f>IF(M336&lt;0,SUM($V$3:V336),0)</f>
        <v>0</v>
      </c>
      <c r="Y336">
        <f t="shared" si="85"/>
        <v>61.457967081726032</v>
      </c>
      <c r="Z336">
        <f t="shared" si="80"/>
        <v>6.1457967081726031E-2</v>
      </c>
      <c r="AA336">
        <f t="shared" si="81"/>
        <v>1.7071657522701674E-5</v>
      </c>
      <c r="AB336">
        <f>SUM($AA$3:AA336)</f>
        <v>9.1626423382161291E-3</v>
      </c>
    </row>
    <row r="337" spans="1:28" x14ac:dyDescent="0.3">
      <c r="A337" s="4" t="s">
        <v>16</v>
      </c>
      <c r="B337" s="4">
        <v>334</v>
      </c>
      <c r="C337" s="4">
        <v>334</v>
      </c>
      <c r="D337" s="5">
        <v>15.6</v>
      </c>
      <c r="E337" s="3">
        <f t="shared" si="82"/>
        <v>-0.12500000000000006</v>
      </c>
      <c r="F337" s="3">
        <f t="shared" si="83"/>
        <v>-0.45000000000000018</v>
      </c>
      <c r="H337" s="13">
        <f t="shared" si="72"/>
        <v>4.333333333333333</v>
      </c>
      <c r="I337">
        <f>'Panigale V4s 21 Data'!$B$8*'Panigale V4s 21 Data'!$B$5*'Panigale V4s 21 Data'!$B$7*0.5*(Calculations!$H337*Calculations!$H337)</f>
        <v>2.1091117356465001</v>
      </c>
      <c r="J337" s="3">
        <f>$E337*'Panigale V4s 21 Data'!$B$3</f>
        <v>-33.750000000000014</v>
      </c>
      <c r="K337" s="27">
        <f>'Panigale V4s 21 Data'!$B$12</f>
        <v>52.974000000000004</v>
      </c>
      <c r="L337" s="3">
        <f t="shared" si="73"/>
        <v>21.33311173564649</v>
      </c>
      <c r="M337">
        <f t="shared" si="71"/>
        <v>92.443484187801445</v>
      </c>
      <c r="N337">
        <f t="shared" si="74"/>
        <v>2.5678745607722624E-5</v>
      </c>
      <c r="O337">
        <f t="shared" si="75"/>
        <v>92.443484187801445</v>
      </c>
      <c r="P337">
        <f t="shared" si="76"/>
        <v>2.5678745607722624E-5</v>
      </c>
      <c r="Q337">
        <f>SUM($P$3:P337)</f>
        <v>6.2303698271185717E-2</v>
      </c>
      <c r="R337">
        <f t="shared" si="77"/>
        <v>0</v>
      </c>
      <c r="S337">
        <f t="shared" si="78"/>
        <v>0</v>
      </c>
      <c r="T337">
        <f>SUM($S$3:S337)</f>
        <v>1.9328191977361717E-2</v>
      </c>
      <c r="V337">
        <f t="shared" si="79"/>
        <v>0</v>
      </c>
      <c r="W337">
        <f>IF(M337&lt;0,SUM($V$3:V337),0)</f>
        <v>0</v>
      </c>
      <c r="Y337">
        <f t="shared" si="85"/>
        <v>92.443484187801445</v>
      </c>
      <c r="Z337">
        <f t="shared" si="80"/>
        <v>9.2443484187801447E-2</v>
      </c>
      <c r="AA337">
        <f t="shared" si="81"/>
        <v>2.5678745607722624E-5</v>
      </c>
      <c r="AB337">
        <f>SUM($AA$3:AA337)</f>
        <v>9.1883210838238517E-3</v>
      </c>
    </row>
    <row r="338" spans="1:28" x14ac:dyDescent="0.3">
      <c r="A338" s="4" t="s">
        <v>16</v>
      </c>
      <c r="B338" s="4">
        <v>335</v>
      </c>
      <c r="C338" s="4">
        <v>335</v>
      </c>
      <c r="D338" s="5">
        <v>15</v>
      </c>
      <c r="E338" s="3">
        <f t="shared" si="82"/>
        <v>-0.15277777777777773</v>
      </c>
      <c r="F338" s="3">
        <f t="shared" si="83"/>
        <v>-0.54999999999999982</v>
      </c>
      <c r="H338" s="13">
        <f t="shared" si="72"/>
        <v>4.166666666666667</v>
      </c>
      <c r="I338">
        <f>'Panigale V4s 21 Data'!$B$8*'Panigale V4s 21 Data'!$B$5*'Panigale V4s 21 Data'!$B$7*0.5*(Calculations!$H338*Calculations!$H338)</f>
        <v>1.9499923591406256</v>
      </c>
      <c r="J338" s="3">
        <f>$E338*'Panigale V4s 21 Data'!$B$3</f>
        <v>-41.249999999999986</v>
      </c>
      <c r="K338" s="27">
        <f>'Panigale V4s 21 Data'!$B$12</f>
        <v>52.974000000000004</v>
      </c>
      <c r="L338" s="3">
        <f t="shared" si="73"/>
        <v>13.673992359140641</v>
      </c>
      <c r="M338">
        <f t="shared" si="71"/>
        <v>56.974968163086011</v>
      </c>
      <c r="N338">
        <f t="shared" si="74"/>
        <v>1.582638004530167E-5</v>
      </c>
      <c r="O338">
        <f t="shared" si="75"/>
        <v>56.974968163086011</v>
      </c>
      <c r="P338">
        <f t="shared" si="76"/>
        <v>1.582638004530167E-5</v>
      </c>
      <c r="Q338">
        <f>SUM($P$3:P338)</f>
        <v>6.2319524651231022E-2</v>
      </c>
      <c r="R338">
        <f t="shared" si="77"/>
        <v>0</v>
      </c>
      <c r="S338">
        <f t="shared" si="78"/>
        <v>0</v>
      </c>
      <c r="T338">
        <f>SUM($S$3:S338)</f>
        <v>1.9328191977361717E-2</v>
      </c>
      <c r="V338">
        <f t="shared" si="79"/>
        <v>0</v>
      </c>
      <c r="W338">
        <f>IF(M338&lt;0,SUM($V$3:V338),0)</f>
        <v>0</v>
      </c>
      <c r="Y338">
        <f t="shared" si="85"/>
        <v>56.974968163086011</v>
      </c>
      <c r="Z338">
        <f t="shared" si="80"/>
        <v>5.6974968163086011E-2</v>
      </c>
      <c r="AA338">
        <f t="shared" si="81"/>
        <v>1.582638004530167E-5</v>
      </c>
      <c r="AB338">
        <f>SUM($AA$3:AA338)</f>
        <v>9.2041474638691525E-3</v>
      </c>
    </row>
    <row r="339" spans="1:28" x14ac:dyDescent="0.3">
      <c r="A339" s="4" t="s">
        <v>16</v>
      </c>
      <c r="B339" s="4">
        <v>336</v>
      </c>
      <c r="C339" s="4">
        <v>336</v>
      </c>
      <c r="D339" s="5">
        <v>14.5</v>
      </c>
      <c r="E339" s="3">
        <f t="shared" si="82"/>
        <v>-9.7222222222222127E-2</v>
      </c>
      <c r="F339" s="3">
        <f t="shared" si="83"/>
        <v>-0.34999999999999964</v>
      </c>
      <c r="H339" s="13">
        <f t="shared" si="72"/>
        <v>4.0277777777777777</v>
      </c>
      <c r="I339">
        <f>'Panigale V4s 21 Data'!$B$8*'Panigale V4s 21 Data'!$B$5*'Panigale V4s 21 Data'!$B$7*0.5*(Calculations!$H339*Calculations!$H339)</f>
        <v>1.822159526708073</v>
      </c>
      <c r="J339" s="3">
        <f>$E339*'Panigale V4s 21 Data'!$B$3</f>
        <v>-26.249999999999975</v>
      </c>
      <c r="K339" s="27">
        <f>'Panigale V4s 21 Data'!$B$12</f>
        <v>52.974000000000004</v>
      </c>
      <c r="L339" s="3">
        <f t="shared" si="73"/>
        <v>28.546159526708102</v>
      </c>
      <c r="M339">
        <f t="shared" si="71"/>
        <v>114.97758698257429</v>
      </c>
      <c r="N339">
        <f t="shared" si="74"/>
        <v>3.1938218606270637E-5</v>
      </c>
      <c r="O339">
        <f t="shared" si="75"/>
        <v>114.97758698257429</v>
      </c>
      <c r="P339">
        <f t="shared" si="76"/>
        <v>3.1938218606270637E-5</v>
      </c>
      <c r="Q339">
        <f>SUM($P$3:P339)</f>
        <v>6.2351462869837289E-2</v>
      </c>
      <c r="R339">
        <f t="shared" si="77"/>
        <v>0</v>
      </c>
      <c r="S339">
        <f t="shared" si="78"/>
        <v>0</v>
      </c>
      <c r="T339">
        <f>SUM($S$3:S339)</f>
        <v>1.9328191977361717E-2</v>
      </c>
      <c r="V339">
        <f t="shared" si="79"/>
        <v>0</v>
      </c>
      <c r="W339">
        <f>IF(M339&lt;0,SUM($V$3:V339),0)</f>
        <v>0</v>
      </c>
      <c r="Y339">
        <f t="shared" si="85"/>
        <v>114.97758698257429</v>
      </c>
      <c r="Z339">
        <f t="shared" si="80"/>
        <v>0.11497758698257429</v>
      </c>
      <c r="AA339">
        <f t="shared" si="81"/>
        <v>3.1938218606270637E-5</v>
      </c>
      <c r="AB339">
        <f>SUM($AA$3:AA339)</f>
        <v>9.2360856824754232E-3</v>
      </c>
    </row>
    <row r="340" spans="1:28" x14ac:dyDescent="0.3">
      <c r="A340" s="4" t="s">
        <v>16</v>
      </c>
      <c r="B340" s="4">
        <v>337</v>
      </c>
      <c r="C340" s="4">
        <v>337</v>
      </c>
      <c r="D340" s="5">
        <v>14.3</v>
      </c>
      <c r="E340" s="3">
        <f t="shared" si="82"/>
        <v>0</v>
      </c>
      <c r="F340" s="3">
        <f t="shared" si="83"/>
        <v>0</v>
      </c>
      <c r="H340" s="13">
        <f t="shared" si="72"/>
        <v>3.9722222222222223</v>
      </c>
      <c r="I340">
        <f>'Panigale V4s 21 Data'!$B$8*'Panigale V4s 21 Data'!$B$5*'Panigale V4s 21 Data'!$B$7*0.5*(Calculations!$H340*Calculations!$H340)</f>
        <v>1.7722397223140733</v>
      </c>
      <c r="J340" s="3">
        <f>$E340*'Panigale V4s 21 Data'!$B$3</f>
        <v>0</v>
      </c>
      <c r="K340" s="27">
        <f>'Panigale V4s 21 Data'!$B$12</f>
        <v>52.974000000000004</v>
      </c>
      <c r="L340" s="3">
        <f t="shared" si="73"/>
        <v>54.74623972231408</v>
      </c>
      <c r="M340">
        <f t="shared" si="71"/>
        <v>217.46423000808093</v>
      </c>
      <c r="N340">
        <f t="shared" si="74"/>
        <v>6.040673055780026E-5</v>
      </c>
      <c r="O340">
        <f t="shared" si="75"/>
        <v>217.46423000808093</v>
      </c>
      <c r="P340">
        <f t="shared" si="76"/>
        <v>6.040673055780026E-5</v>
      </c>
      <c r="Q340">
        <f>SUM($P$3:P340)</f>
        <v>6.241186960039509E-2</v>
      </c>
      <c r="R340">
        <f t="shared" si="77"/>
        <v>0</v>
      </c>
      <c r="S340">
        <f t="shared" si="78"/>
        <v>0</v>
      </c>
      <c r="T340">
        <f>SUM($S$3:S340)</f>
        <v>1.9328191977361717E-2</v>
      </c>
      <c r="V340">
        <f t="shared" si="79"/>
        <v>0</v>
      </c>
      <c r="W340">
        <f>IF(M340&lt;0,SUM($V$3:V340),0)</f>
        <v>0</v>
      </c>
      <c r="Y340">
        <f t="shared" si="85"/>
        <v>217.46423000808093</v>
      </c>
      <c r="Z340">
        <f t="shared" si="80"/>
        <v>0.21746423000808093</v>
      </c>
      <c r="AA340">
        <f t="shared" si="81"/>
        <v>6.040673055780026E-5</v>
      </c>
      <c r="AB340">
        <f>SUM($AA$3:AA340)</f>
        <v>9.2964924130332239E-3</v>
      </c>
    </row>
    <row r="341" spans="1:28" x14ac:dyDescent="0.3">
      <c r="A341" s="4" t="s">
        <v>16</v>
      </c>
      <c r="B341" s="4">
        <v>338</v>
      </c>
      <c r="C341" s="4">
        <v>338</v>
      </c>
      <c r="D341" s="5">
        <v>14.5</v>
      </c>
      <c r="E341" s="3">
        <f t="shared" si="82"/>
        <v>0.15277777777777773</v>
      </c>
      <c r="F341" s="3">
        <f t="shared" si="83"/>
        <v>0.54999999999999982</v>
      </c>
      <c r="H341" s="13">
        <f t="shared" si="72"/>
        <v>4.0277777777777777</v>
      </c>
      <c r="I341">
        <f>'Panigale V4s 21 Data'!$B$8*'Panigale V4s 21 Data'!$B$5*'Panigale V4s 21 Data'!$B$7*0.5*(Calculations!$H341*Calculations!$H341)</f>
        <v>1.822159526708073</v>
      </c>
      <c r="J341" s="3">
        <f>$E341*'Panigale V4s 21 Data'!$B$3</f>
        <v>41.249999999999986</v>
      </c>
      <c r="K341" s="27">
        <f>'Panigale V4s 21 Data'!$B$12</f>
        <v>52.974000000000004</v>
      </c>
      <c r="L341" s="3">
        <f t="shared" si="73"/>
        <v>96.046159526708067</v>
      </c>
      <c r="M341">
        <f t="shared" si="71"/>
        <v>386.85258698257417</v>
      </c>
      <c r="N341">
        <f t="shared" si="74"/>
        <v>1.0745905193960395E-4</v>
      </c>
      <c r="O341">
        <f t="shared" si="75"/>
        <v>386.85258698257417</v>
      </c>
      <c r="P341">
        <f t="shared" si="76"/>
        <v>1.0745905193960395E-4</v>
      </c>
      <c r="Q341">
        <f>SUM($P$3:P341)</f>
        <v>6.2519328652334699E-2</v>
      </c>
      <c r="R341">
        <f t="shared" si="77"/>
        <v>0</v>
      </c>
      <c r="S341">
        <f t="shared" si="78"/>
        <v>0</v>
      </c>
      <c r="T341">
        <f>SUM($S$3:S341)</f>
        <v>1.9328191977361717E-2</v>
      </c>
      <c r="V341">
        <f t="shared" si="79"/>
        <v>0</v>
      </c>
      <c r="W341">
        <f>IF(M341&lt;0,SUM($V$3:V341),0)</f>
        <v>0</v>
      </c>
      <c r="Y341">
        <f t="shared" si="85"/>
        <v>386.85258698257417</v>
      </c>
      <c r="Z341">
        <f t="shared" si="80"/>
        <v>0.38685258698257419</v>
      </c>
      <c r="AA341">
        <f t="shared" si="81"/>
        <v>1.0745905193960395E-4</v>
      </c>
      <c r="AB341">
        <f>SUM($AA$3:AA341)</f>
        <v>9.4039514649728283E-3</v>
      </c>
    </row>
    <row r="342" spans="1:28" x14ac:dyDescent="0.3">
      <c r="A342" s="4" t="s">
        <v>16</v>
      </c>
      <c r="B342" s="4">
        <v>339</v>
      </c>
      <c r="C342" s="4">
        <v>339</v>
      </c>
      <c r="D342" s="5">
        <v>15.4</v>
      </c>
      <c r="E342" s="3">
        <f t="shared" si="82"/>
        <v>0.45833333333333343</v>
      </c>
      <c r="F342" s="3">
        <f t="shared" si="83"/>
        <v>1.6500000000000004</v>
      </c>
      <c r="H342" s="13">
        <f t="shared" si="72"/>
        <v>4.2777777777777777</v>
      </c>
      <c r="I342">
        <f>'Panigale V4s 21 Data'!$B$8*'Panigale V4s 21 Data'!$B$5*'Panigale V4s 21 Data'!$B$7*0.5*(Calculations!$H342*Calculations!$H342)</f>
        <v>2.0553786128612921</v>
      </c>
      <c r="J342" s="3">
        <f>$E342*'Panigale V4s 21 Data'!$B$3</f>
        <v>123.75000000000003</v>
      </c>
      <c r="K342" s="27">
        <f>'Panigale V4s 21 Data'!$B$12</f>
        <v>52.974000000000004</v>
      </c>
      <c r="L342" s="3">
        <f t="shared" si="73"/>
        <v>178.77937861286131</v>
      </c>
      <c r="M342">
        <f t="shared" si="71"/>
        <v>764.77845295501777</v>
      </c>
      <c r="N342">
        <f t="shared" si="74"/>
        <v>2.1243845915417159E-4</v>
      </c>
      <c r="O342">
        <f t="shared" si="75"/>
        <v>764.77845295501777</v>
      </c>
      <c r="P342">
        <f t="shared" si="76"/>
        <v>2.1243845915417159E-4</v>
      </c>
      <c r="Q342">
        <f>SUM($P$3:P342)</f>
        <v>6.2731767111488868E-2</v>
      </c>
      <c r="R342">
        <f t="shared" si="77"/>
        <v>0</v>
      </c>
      <c r="S342">
        <f t="shared" si="78"/>
        <v>0</v>
      </c>
      <c r="T342">
        <f>SUM($S$3:S342)</f>
        <v>1.9328191977361717E-2</v>
      </c>
      <c r="V342">
        <f t="shared" si="79"/>
        <v>0</v>
      </c>
      <c r="W342">
        <f>IF(M342&lt;0,SUM($V$3:V342),0)</f>
        <v>0</v>
      </c>
      <c r="Y342">
        <f>W333-SUM(Y334:Y341)</f>
        <v>189.84893481103018</v>
      </c>
      <c r="Z342">
        <f t="shared" si="80"/>
        <v>0.18984893481103018</v>
      </c>
      <c r="AA342">
        <f t="shared" si="81"/>
        <v>5.2735815225286165E-5</v>
      </c>
      <c r="AB342">
        <f>SUM($AA$3:AA342)</f>
        <v>9.4566872801981148E-3</v>
      </c>
    </row>
    <row r="343" spans="1:28" x14ac:dyDescent="0.3">
      <c r="A343" s="4" t="s">
        <v>16</v>
      </c>
      <c r="B343" s="4">
        <v>340</v>
      </c>
      <c r="C343" s="4">
        <v>340</v>
      </c>
      <c r="D343" s="5">
        <v>17.8</v>
      </c>
      <c r="E343" s="3">
        <f t="shared" si="82"/>
        <v>0.79166666666666674</v>
      </c>
      <c r="F343" s="3">
        <f t="shared" si="83"/>
        <v>2.8500000000000005</v>
      </c>
      <c r="H343" s="13">
        <f t="shared" si="72"/>
        <v>4.9444444444444446</v>
      </c>
      <c r="I343">
        <f>'Panigale V4s 21 Data'!$B$8*'Panigale V4s 21 Data'!$B$5*'Panigale V4s 21 Data'!$B$7*0.5*(Calculations!$H343*Calculations!$H343)</f>
        <v>2.7459359069782923</v>
      </c>
      <c r="J343" s="3">
        <f>$E343*'Panigale V4s 21 Data'!$B$3</f>
        <v>213.75000000000003</v>
      </c>
      <c r="K343" s="27">
        <f>'Panigale V4s 21 Data'!$B$12</f>
        <v>52.974000000000004</v>
      </c>
      <c r="L343" s="3">
        <f t="shared" si="73"/>
        <v>269.46993590697832</v>
      </c>
      <c r="M343">
        <f t="shared" si="71"/>
        <v>1332.3791275400595</v>
      </c>
      <c r="N343">
        <f t="shared" si="74"/>
        <v>3.7010531320557207E-4</v>
      </c>
      <c r="O343">
        <f t="shared" si="75"/>
        <v>1332.3791275400595</v>
      </c>
      <c r="P343">
        <f t="shared" si="76"/>
        <v>3.7010531320557207E-4</v>
      </c>
      <c r="Q343">
        <f>SUM($P$3:P343)</f>
        <v>6.3101872424694436E-2</v>
      </c>
      <c r="R343">
        <f t="shared" si="77"/>
        <v>0</v>
      </c>
      <c r="S343">
        <f t="shared" si="78"/>
        <v>0</v>
      </c>
      <c r="T343">
        <f>SUM($S$3:S343)</f>
        <v>1.9328191977361717E-2</v>
      </c>
      <c r="V343">
        <f t="shared" si="79"/>
        <v>0</v>
      </c>
      <c r="W343">
        <f>IF(M343&lt;0,SUM($V$3:V343),0)</f>
        <v>0</v>
      </c>
      <c r="Y343">
        <v>0</v>
      </c>
      <c r="Z343">
        <f t="shared" si="80"/>
        <v>0</v>
      </c>
      <c r="AA343">
        <f t="shared" si="81"/>
        <v>0</v>
      </c>
      <c r="AB343">
        <f>SUM($AA$3:AA343)</f>
        <v>9.4566872801981148E-3</v>
      </c>
    </row>
    <row r="344" spans="1:28" x14ac:dyDescent="0.3">
      <c r="A344" s="4" t="s">
        <v>16</v>
      </c>
      <c r="B344" s="4">
        <v>341</v>
      </c>
      <c r="C344" s="4">
        <v>341</v>
      </c>
      <c r="D344" s="5">
        <v>21.1</v>
      </c>
      <c r="E344" s="3">
        <f t="shared" si="82"/>
        <v>0.87500000000000011</v>
      </c>
      <c r="F344" s="3">
        <f t="shared" si="83"/>
        <v>3.1500000000000004</v>
      </c>
      <c r="H344" s="13">
        <f t="shared" si="72"/>
        <v>5.8611111111111116</v>
      </c>
      <c r="I344">
        <f>'Panigale V4s 21 Data'!$B$8*'Panigale V4s 21 Data'!$B$5*'Panigale V4s 21 Data'!$B$7*0.5*(Calculations!$H344*Calculations!$H344)</f>
        <v>3.8584715476133238</v>
      </c>
      <c r="J344" s="3">
        <f>$E344*'Panigale V4s 21 Data'!$B$3</f>
        <v>236.25000000000003</v>
      </c>
      <c r="K344" s="27">
        <f>'Panigale V4s 21 Data'!$B$12</f>
        <v>52.974000000000004</v>
      </c>
      <c r="L344" s="3">
        <f t="shared" si="73"/>
        <v>293.08247154761335</v>
      </c>
      <c r="M344">
        <f t="shared" si="71"/>
        <v>1717.7889304596229</v>
      </c>
      <c r="N344">
        <f t="shared" si="74"/>
        <v>4.7716359179433967E-4</v>
      </c>
      <c r="O344">
        <f t="shared" si="75"/>
        <v>1717.7889304596229</v>
      </c>
      <c r="P344">
        <f t="shared" si="76"/>
        <v>4.7716359179433967E-4</v>
      </c>
      <c r="Q344">
        <f>SUM($P$3:P344)</f>
        <v>6.3579036016488774E-2</v>
      </c>
      <c r="R344">
        <f t="shared" si="77"/>
        <v>0</v>
      </c>
      <c r="S344">
        <f t="shared" si="78"/>
        <v>0</v>
      </c>
      <c r="T344">
        <f>SUM($S$3:S344)</f>
        <v>1.9328191977361717E-2</v>
      </c>
      <c r="V344">
        <f t="shared" si="79"/>
        <v>0</v>
      </c>
      <c r="W344">
        <f>IF(M344&lt;0,SUM($V$3:V344),0)</f>
        <v>0</v>
      </c>
      <c r="Y344">
        <v>0</v>
      </c>
      <c r="Z344">
        <f t="shared" si="80"/>
        <v>0</v>
      </c>
      <c r="AA344">
        <f t="shared" si="81"/>
        <v>0</v>
      </c>
      <c r="AB344">
        <f>SUM($AA$3:AA344)</f>
        <v>9.4566872801981148E-3</v>
      </c>
    </row>
    <row r="345" spans="1:28" x14ac:dyDescent="0.3">
      <c r="A345" s="4" t="s">
        <v>16</v>
      </c>
      <c r="B345" s="4">
        <v>342</v>
      </c>
      <c r="C345" s="4">
        <v>342</v>
      </c>
      <c r="D345" s="5">
        <v>24.1</v>
      </c>
      <c r="E345" s="3">
        <f t="shared" si="82"/>
        <v>0.54166666666666641</v>
      </c>
      <c r="F345" s="3">
        <f t="shared" si="83"/>
        <v>1.9499999999999993</v>
      </c>
      <c r="H345" s="13">
        <f t="shared" si="72"/>
        <v>6.6944444444444446</v>
      </c>
      <c r="I345">
        <f>'Panigale V4s 21 Data'!$B$8*'Panigale V4s 21 Data'!$B$5*'Panigale V4s 21 Data'!$B$7*0.5*(Calculations!$H345*Calculations!$H345)</f>
        <v>5.0336669427220739</v>
      </c>
      <c r="J345" s="3">
        <f>$E345*'Panigale V4s 21 Data'!$B$3</f>
        <v>146.24999999999994</v>
      </c>
      <c r="K345" s="27">
        <f>'Panigale V4s 21 Data'!$B$12</f>
        <v>52.974000000000004</v>
      </c>
      <c r="L345" s="3">
        <f t="shared" si="73"/>
        <v>204.25766694272204</v>
      </c>
      <c r="M345">
        <f t="shared" si="71"/>
        <v>1367.3916036998892</v>
      </c>
      <c r="N345">
        <f t="shared" si="74"/>
        <v>3.7983100102774702E-4</v>
      </c>
      <c r="O345">
        <f t="shared" si="75"/>
        <v>1367.3916036998892</v>
      </c>
      <c r="P345">
        <f t="shared" si="76"/>
        <v>3.7983100102774702E-4</v>
      </c>
      <c r="Q345">
        <f>SUM($P$3:P345)</f>
        <v>6.3958867017516519E-2</v>
      </c>
      <c r="R345">
        <f t="shared" si="77"/>
        <v>0</v>
      </c>
      <c r="S345">
        <f t="shared" si="78"/>
        <v>0</v>
      </c>
      <c r="T345">
        <f>SUM($S$3:S345)</f>
        <v>1.9328191977361717E-2</v>
      </c>
      <c r="V345">
        <f t="shared" si="79"/>
        <v>0</v>
      </c>
      <c r="W345">
        <f>IF(M345&lt;0,SUM($V$3:V345),0)</f>
        <v>0</v>
      </c>
      <c r="Y345">
        <v>0</v>
      </c>
      <c r="Z345">
        <f t="shared" si="80"/>
        <v>0</v>
      </c>
      <c r="AA345">
        <f t="shared" si="81"/>
        <v>0</v>
      </c>
      <c r="AB345">
        <f>SUM($AA$3:AA345)</f>
        <v>9.4566872801981148E-3</v>
      </c>
    </row>
    <row r="346" spans="1:28" x14ac:dyDescent="0.3">
      <c r="A346" s="4" t="s">
        <v>16</v>
      </c>
      <c r="B346" s="4">
        <v>343</v>
      </c>
      <c r="C346" s="4">
        <v>343</v>
      </c>
      <c r="D346" s="5">
        <v>25</v>
      </c>
      <c r="E346" s="3">
        <f t="shared" si="82"/>
        <v>0.16666666666666657</v>
      </c>
      <c r="F346" s="3">
        <f t="shared" si="83"/>
        <v>0.59999999999999964</v>
      </c>
      <c r="H346" s="13">
        <f t="shared" si="72"/>
        <v>6.9444444444444446</v>
      </c>
      <c r="I346">
        <f>'Panigale V4s 21 Data'!$B$8*'Panigale V4s 21 Data'!$B$5*'Panigale V4s 21 Data'!$B$7*0.5*(Calculations!$H346*Calculations!$H346)</f>
        <v>5.416645442057292</v>
      </c>
      <c r="J346" s="3">
        <f>$E346*'Panigale V4s 21 Data'!$B$3</f>
        <v>44.999999999999972</v>
      </c>
      <c r="K346" s="27">
        <f>'Panigale V4s 21 Data'!$B$12</f>
        <v>52.974000000000004</v>
      </c>
      <c r="L346" s="3">
        <f t="shared" si="73"/>
        <v>103.39064544205726</v>
      </c>
      <c r="M346">
        <f t="shared" si="71"/>
        <v>717.99059334761989</v>
      </c>
      <c r="N346">
        <f t="shared" si="74"/>
        <v>1.9944183148544998E-4</v>
      </c>
      <c r="O346">
        <f t="shared" si="75"/>
        <v>717.99059334761989</v>
      </c>
      <c r="P346">
        <f t="shared" si="76"/>
        <v>1.9944183148544998E-4</v>
      </c>
      <c r="Q346">
        <f>SUM($P$3:P346)</f>
        <v>6.4158308849001963E-2</v>
      </c>
      <c r="R346">
        <f t="shared" si="77"/>
        <v>0</v>
      </c>
      <c r="S346">
        <f t="shared" si="78"/>
        <v>0</v>
      </c>
      <c r="T346">
        <f>SUM($S$3:S346)</f>
        <v>1.9328191977361717E-2</v>
      </c>
      <c r="V346">
        <f t="shared" si="79"/>
        <v>0</v>
      </c>
      <c r="W346">
        <f>IF(M346&lt;0,SUM($V$3:V346),0)</f>
        <v>0</v>
      </c>
      <c r="Y346">
        <v>0</v>
      </c>
      <c r="Z346">
        <f t="shared" si="80"/>
        <v>0</v>
      </c>
      <c r="AA346">
        <f t="shared" si="81"/>
        <v>0</v>
      </c>
      <c r="AB346">
        <f>SUM($AA$3:AA346)</f>
        <v>9.4566872801981148E-3</v>
      </c>
    </row>
    <row r="347" spans="1:28" x14ac:dyDescent="0.3">
      <c r="A347" s="4" t="s">
        <v>16</v>
      </c>
      <c r="B347" s="4">
        <v>344</v>
      </c>
      <c r="C347" s="4">
        <v>344</v>
      </c>
      <c r="D347" s="5">
        <v>25.3</v>
      </c>
      <c r="E347" s="3">
        <f t="shared" si="82"/>
        <v>6.9444444444444448E-2</v>
      </c>
      <c r="F347" s="3">
        <f t="shared" si="83"/>
        <v>0.25</v>
      </c>
      <c r="H347" s="13">
        <f t="shared" si="72"/>
        <v>7.0277777777777777</v>
      </c>
      <c r="I347">
        <f>'Panigale V4s 21 Data'!$B$8*'Panigale V4s 21 Data'!$B$5*'Panigale V4s 21 Data'!$B$7*0.5*(Calculations!$H347*Calculations!$H347)</f>
        <v>5.5474249296103233</v>
      </c>
      <c r="J347" s="3">
        <f>$E347*'Panigale V4s 21 Data'!$B$3</f>
        <v>18.75</v>
      </c>
      <c r="K347" s="27">
        <f>'Panigale V4s 21 Data'!$B$12</f>
        <v>52.974000000000004</v>
      </c>
      <c r="L347" s="3">
        <f t="shared" si="73"/>
        <v>77.271424929610333</v>
      </c>
      <c r="M347">
        <f t="shared" si="71"/>
        <v>543.04640297753929</v>
      </c>
      <c r="N347">
        <f t="shared" si="74"/>
        <v>1.5084622304931646E-4</v>
      </c>
      <c r="O347">
        <f t="shared" si="75"/>
        <v>543.04640297753929</v>
      </c>
      <c r="P347">
        <f t="shared" si="76"/>
        <v>1.5084622304931646E-4</v>
      </c>
      <c r="Q347">
        <f>SUM($P$3:P347)</f>
        <v>6.4309155072051274E-2</v>
      </c>
      <c r="R347">
        <f t="shared" si="77"/>
        <v>0</v>
      </c>
      <c r="S347">
        <f t="shared" si="78"/>
        <v>0</v>
      </c>
      <c r="T347">
        <f>SUM($S$3:S347)</f>
        <v>1.9328191977361717E-2</v>
      </c>
      <c r="V347">
        <f t="shared" si="79"/>
        <v>0</v>
      </c>
      <c r="W347">
        <f>IF(M347&lt;0,SUM($V$3:V347),0)</f>
        <v>0</v>
      </c>
      <c r="Y347">
        <v>0</v>
      </c>
      <c r="Z347">
        <f t="shared" si="80"/>
        <v>0</v>
      </c>
      <c r="AA347">
        <f t="shared" si="81"/>
        <v>0</v>
      </c>
      <c r="AB347">
        <f>SUM($AA$3:AA347)</f>
        <v>9.4566872801981148E-3</v>
      </c>
    </row>
    <row r="348" spans="1:28" x14ac:dyDescent="0.3">
      <c r="A348" s="4" t="s">
        <v>16</v>
      </c>
      <c r="B348" s="4">
        <v>345</v>
      </c>
      <c r="C348" s="4">
        <v>345</v>
      </c>
      <c r="D348" s="5">
        <v>25.5</v>
      </c>
      <c r="E348" s="3">
        <f t="shared" si="82"/>
        <v>0.15277777777777748</v>
      </c>
      <c r="F348" s="3">
        <f t="shared" si="83"/>
        <v>0.54999999999999893</v>
      </c>
      <c r="H348" s="13">
        <f t="shared" si="72"/>
        <v>7.083333333333333</v>
      </c>
      <c r="I348">
        <f>'Panigale V4s 21 Data'!$B$8*'Panigale V4s 21 Data'!$B$5*'Panigale V4s 21 Data'!$B$7*0.5*(Calculations!$H348*Calculations!$H348)</f>
        <v>5.6354779179164067</v>
      </c>
      <c r="J348" s="3">
        <f>$E348*'Panigale V4s 21 Data'!$B$3</f>
        <v>41.249999999999922</v>
      </c>
      <c r="K348" s="27">
        <f>'Panigale V4s 21 Data'!$B$12</f>
        <v>52.974000000000004</v>
      </c>
      <c r="L348" s="3">
        <f t="shared" si="73"/>
        <v>99.859477917916337</v>
      </c>
      <c r="M348">
        <f t="shared" si="71"/>
        <v>707.33796858524067</v>
      </c>
      <c r="N348">
        <f t="shared" si="74"/>
        <v>1.9648276905145573E-4</v>
      </c>
      <c r="O348">
        <f t="shared" si="75"/>
        <v>707.33796858524067</v>
      </c>
      <c r="P348">
        <f t="shared" si="76"/>
        <v>1.9648276905145573E-4</v>
      </c>
      <c r="Q348">
        <f>SUM($P$3:P348)</f>
        <v>6.4505637841102734E-2</v>
      </c>
      <c r="R348">
        <f t="shared" si="77"/>
        <v>0</v>
      </c>
      <c r="S348">
        <f t="shared" si="78"/>
        <v>0</v>
      </c>
      <c r="T348">
        <f>SUM($S$3:S348)</f>
        <v>1.9328191977361717E-2</v>
      </c>
      <c r="V348">
        <f t="shared" si="79"/>
        <v>0</v>
      </c>
      <c r="W348">
        <f>IF(M348&lt;0,SUM($V$3:V348),0)</f>
        <v>0</v>
      </c>
      <c r="Y348">
        <v>0</v>
      </c>
      <c r="Z348">
        <f t="shared" si="80"/>
        <v>0</v>
      </c>
      <c r="AA348">
        <f t="shared" si="81"/>
        <v>0</v>
      </c>
      <c r="AB348">
        <f>SUM($AA$3:AA348)</f>
        <v>9.4566872801981148E-3</v>
      </c>
    </row>
    <row r="349" spans="1:28" x14ac:dyDescent="0.3">
      <c r="A349" s="4" t="s">
        <v>16</v>
      </c>
      <c r="B349" s="4">
        <v>346</v>
      </c>
      <c r="C349" s="4">
        <v>346</v>
      </c>
      <c r="D349" s="5">
        <v>26.4</v>
      </c>
      <c r="E349" s="3">
        <f t="shared" si="82"/>
        <v>0.15277777777777798</v>
      </c>
      <c r="F349" s="3">
        <f t="shared" si="83"/>
        <v>0.55000000000000071</v>
      </c>
      <c r="H349" s="13">
        <f t="shared" si="72"/>
        <v>7.333333333333333</v>
      </c>
      <c r="I349">
        <f>'Panigale V4s 21 Data'!$B$8*'Panigale V4s 21 Data'!$B$5*'Panigale V4s 21 Data'!$B$7*0.5*(Calculations!$H349*Calculations!$H349)</f>
        <v>6.0402963316739999</v>
      </c>
      <c r="J349" s="3">
        <f>$E349*'Panigale V4s 21 Data'!$B$3</f>
        <v>41.250000000000057</v>
      </c>
      <c r="K349" s="27">
        <f>'Panigale V4s 21 Data'!$B$12</f>
        <v>52.974000000000004</v>
      </c>
      <c r="L349" s="3">
        <f t="shared" si="73"/>
        <v>100.26429633167406</v>
      </c>
      <c r="M349">
        <f t="shared" si="71"/>
        <v>735.2715064322764</v>
      </c>
      <c r="N349">
        <f t="shared" si="74"/>
        <v>2.0424208512007677E-4</v>
      </c>
      <c r="O349">
        <f t="shared" si="75"/>
        <v>735.2715064322764</v>
      </c>
      <c r="P349">
        <f t="shared" si="76"/>
        <v>2.0424208512007677E-4</v>
      </c>
      <c r="Q349">
        <f>SUM($P$3:P349)</f>
        <v>6.4709879926222805E-2</v>
      </c>
      <c r="R349">
        <f t="shared" si="77"/>
        <v>0</v>
      </c>
      <c r="S349">
        <f t="shared" si="78"/>
        <v>0</v>
      </c>
      <c r="T349">
        <f>SUM($S$3:S349)</f>
        <v>1.9328191977361717E-2</v>
      </c>
      <c r="V349">
        <f t="shared" si="79"/>
        <v>0</v>
      </c>
      <c r="W349">
        <f>IF(M349&lt;0,SUM($V$3:V349),0)</f>
        <v>0</v>
      </c>
      <c r="Y349">
        <v>0</v>
      </c>
      <c r="Z349">
        <f t="shared" si="80"/>
        <v>0</v>
      </c>
      <c r="AA349">
        <f t="shared" si="81"/>
        <v>0</v>
      </c>
      <c r="AB349">
        <f>SUM($AA$3:AA349)</f>
        <v>9.4566872801981148E-3</v>
      </c>
    </row>
    <row r="350" spans="1:28" x14ac:dyDescent="0.3">
      <c r="A350" s="4" t="s">
        <v>16</v>
      </c>
      <c r="B350" s="4">
        <v>347</v>
      </c>
      <c r="C350" s="4">
        <v>347</v>
      </c>
      <c r="D350" s="5">
        <v>26.6</v>
      </c>
      <c r="E350" s="3">
        <f t="shared" si="82"/>
        <v>9.7222222222222612E-2</v>
      </c>
      <c r="F350" s="3">
        <f t="shared" si="83"/>
        <v>0.35000000000000142</v>
      </c>
      <c r="H350" s="13">
        <f t="shared" si="72"/>
        <v>7.3888888888888893</v>
      </c>
      <c r="I350">
        <f>'Panigale V4s 21 Data'!$B$8*'Panigale V4s 21 Data'!$B$5*'Panigale V4s 21 Data'!$B$7*0.5*(Calculations!$H350*Calculations!$H350)</f>
        <v>6.1321626383712928</v>
      </c>
      <c r="J350" s="3">
        <f>$E350*'Panigale V4s 21 Data'!$B$3</f>
        <v>26.250000000000107</v>
      </c>
      <c r="K350" s="27">
        <f>'Panigale V4s 21 Data'!$B$12</f>
        <v>52.974000000000004</v>
      </c>
      <c r="L350" s="3">
        <f t="shared" si="73"/>
        <v>85.356162638371401</v>
      </c>
      <c r="M350">
        <f t="shared" si="71"/>
        <v>630.68720171685538</v>
      </c>
      <c r="N350">
        <f t="shared" si="74"/>
        <v>1.7519088936579318E-4</v>
      </c>
      <c r="O350">
        <f t="shared" si="75"/>
        <v>630.68720171685538</v>
      </c>
      <c r="P350">
        <f t="shared" si="76"/>
        <v>1.7519088936579318E-4</v>
      </c>
      <c r="Q350">
        <f>SUM($P$3:P350)</f>
        <v>6.48850708155886E-2</v>
      </c>
      <c r="R350">
        <f t="shared" si="77"/>
        <v>0</v>
      </c>
      <c r="S350">
        <f t="shared" si="78"/>
        <v>0</v>
      </c>
      <c r="T350">
        <f>SUM($S$3:S350)</f>
        <v>1.9328191977361717E-2</v>
      </c>
      <c r="V350">
        <f t="shared" si="79"/>
        <v>0</v>
      </c>
      <c r="W350">
        <f>IF(M350&lt;0,SUM($V$3:V350),0)</f>
        <v>0</v>
      </c>
      <c r="Y350">
        <v>0</v>
      </c>
      <c r="Z350">
        <f t="shared" si="80"/>
        <v>0</v>
      </c>
      <c r="AA350">
        <f t="shared" si="81"/>
        <v>0</v>
      </c>
      <c r="AB350">
        <f>SUM($AA$3:AA350)</f>
        <v>9.4566872801981148E-3</v>
      </c>
    </row>
    <row r="351" spans="1:28" x14ac:dyDescent="0.3">
      <c r="A351" s="4" t="s">
        <v>16</v>
      </c>
      <c r="B351" s="4">
        <v>348</v>
      </c>
      <c r="C351" s="4">
        <v>348</v>
      </c>
      <c r="D351" s="5">
        <v>27.1</v>
      </c>
      <c r="E351" s="3">
        <f t="shared" si="82"/>
        <v>0.15277777777777748</v>
      </c>
      <c r="F351" s="3">
        <f t="shared" si="83"/>
        <v>0.54999999999999893</v>
      </c>
      <c r="H351" s="13">
        <f t="shared" si="72"/>
        <v>7.5277777777777777</v>
      </c>
      <c r="I351">
        <f>'Panigale V4s 21 Data'!$B$8*'Panigale V4s 21 Data'!$B$5*'Panigale V4s 21 Data'!$B$7*0.5*(Calculations!$H351*Calculations!$H351)</f>
        <v>6.3648617265620731</v>
      </c>
      <c r="J351" s="3">
        <f>$E351*'Panigale V4s 21 Data'!$B$3</f>
        <v>41.249999999999922</v>
      </c>
      <c r="K351" s="27">
        <f>'Panigale V4s 21 Data'!$B$12</f>
        <v>52.974000000000004</v>
      </c>
      <c r="L351" s="3">
        <f t="shared" si="73"/>
        <v>100.588861726562</v>
      </c>
      <c r="M351">
        <f t="shared" si="71"/>
        <v>757.210597997175</v>
      </c>
      <c r="N351">
        <f t="shared" si="74"/>
        <v>2.1033627722143752E-4</v>
      </c>
      <c r="O351">
        <f t="shared" si="75"/>
        <v>757.210597997175</v>
      </c>
      <c r="P351">
        <f t="shared" si="76"/>
        <v>2.1033627722143752E-4</v>
      </c>
      <c r="Q351">
        <f>SUM($P$3:P351)</f>
        <v>6.5095407092810031E-2</v>
      </c>
      <c r="R351">
        <f t="shared" si="77"/>
        <v>0</v>
      </c>
      <c r="S351">
        <f t="shared" si="78"/>
        <v>0</v>
      </c>
      <c r="T351">
        <f>SUM($S$3:S351)</f>
        <v>1.9328191977361717E-2</v>
      </c>
      <c r="V351">
        <f t="shared" si="79"/>
        <v>0</v>
      </c>
      <c r="W351">
        <f>IF(M351&lt;0,SUM($V$3:V351),0)</f>
        <v>0</v>
      </c>
      <c r="Y351">
        <v>0</v>
      </c>
      <c r="Z351">
        <f t="shared" si="80"/>
        <v>0</v>
      </c>
      <c r="AA351">
        <f t="shared" si="81"/>
        <v>0</v>
      </c>
      <c r="AB351">
        <f>SUM($AA$3:AA351)</f>
        <v>9.4566872801981148E-3</v>
      </c>
    </row>
    <row r="352" spans="1:28" x14ac:dyDescent="0.3">
      <c r="A352" s="4" t="s">
        <v>16</v>
      </c>
      <c r="B352" s="4">
        <v>349</v>
      </c>
      <c r="C352" s="4">
        <v>349</v>
      </c>
      <c r="D352" s="5">
        <v>27.7</v>
      </c>
      <c r="E352" s="3">
        <f t="shared" si="82"/>
        <v>0.1388888888888889</v>
      </c>
      <c r="F352" s="3">
        <f t="shared" si="83"/>
        <v>0.5</v>
      </c>
      <c r="H352" s="13">
        <f t="shared" si="72"/>
        <v>7.6944444444444438</v>
      </c>
      <c r="I352">
        <f>'Panigale V4s 21 Data'!$B$8*'Panigale V4s 21 Data'!$B$5*'Panigale V4s 21 Data'!$B$7*0.5*(Calculations!$H352*Calculations!$H352)</f>
        <v>6.649820609977823</v>
      </c>
      <c r="J352" s="3">
        <f>$E352*'Panigale V4s 21 Data'!$B$3</f>
        <v>37.5</v>
      </c>
      <c r="K352" s="27">
        <f>'Panigale V4s 21 Data'!$B$12</f>
        <v>52.974000000000004</v>
      </c>
      <c r="L352" s="3">
        <f t="shared" si="73"/>
        <v>97.123820609977827</v>
      </c>
      <c r="M352">
        <f t="shared" si="71"/>
        <v>747.31384191566269</v>
      </c>
      <c r="N352">
        <f t="shared" si="74"/>
        <v>2.0758717830990633E-4</v>
      </c>
      <c r="O352">
        <f t="shared" si="75"/>
        <v>747.31384191566269</v>
      </c>
      <c r="P352">
        <f t="shared" si="76"/>
        <v>2.0758717830990633E-4</v>
      </c>
      <c r="Q352">
        <f>SUM($P$3:P352)</f>
        <v>6.5302994271119935E-2</v>
      </c>
      <c r="R352">
        <f t="shared" si="77"/>
        <v>0</v>
      </c>
      <c r="S352">
        <f t="shared" si="78"/>
        <v>0</v>
      </c>
      <c r="T352">
        <f>SUM($S$3:S352)</f>
        <v>1.9328191977361717E-2</v>
      </c>
      <c r="V352">
        <f t="shared" si="79"/>
        <v>0</v>
      </c>
      <c r="W352">
        <f>IF(M352&lt;0,SUM($V$3:V352),0)</f>
        <v>0</v>
      </c>
      <c r="Y352">
        <v>0</v>
      </c>
      <c r="Z352">
        <f t="shared" si="80"/>
        <v>0</v>
      </c>
      <c r="AA352">
        <f t="shared" si="81"/>
        <v>0</v>
      </c>
      <c r="AB352">
        <f>SUM($AA$3:AA352)</f>
        <v>9.4566872801981148E-3</v>
      </c>
    </row>
    <row r="353" spans="1:28" x14ac:dyDescent="0.3">
      <c r="A353" s="4" t="s">
        <v>16</v>
      </c>
      <c r="B353" s="4">
        <v>350</v>
      </c>
      <c r="C353" s="4">
        <v>350</v>
      </c>
      <c r="D353" s="5">
        <v>28.1</v>
      </c>
      <c r="E353" s="3">
        <f t="shared" si="82"/>
        <v>6.9444444444444448E-2</v>
      </c>
      <c r="F353" s="3">
        <f t="shared" si="83"/>
        <v>0.25</v>
      </c>
      <c r="H353" s="13">
        <f t="shared" si="72"/>
        <v>7.8055555555555554</v>
      </c>
      <c r="I353">
        <f>'Panigale V4s 21 Data'!$B$8*'Panigale V4s 21 Data'!$B$5*'Panigale V4s 21 Data'!$B$7*0.5*(Calculations!$H353*Calculations!$H353)</f>
        <v>6.8432598520045733</v>
      </c>
      <c r="J353" s="3">
        <f>$E353*'Panigale V4s 21 Data'!$B$3</f>
        <v>18.75</v>
      </c>
      <c r="K353" s="27">
        <f>'Panigale V4s 21 Data'!$B$12</f>
        <v>52.974000000000004</v>
      </c>
      <c r="L353" s="3">
        <f t="shared" si="73"/>
        <v>78.567259852004582</v>
      </c>
      <c r="M353">
        <f t="shared" si="71"/>
        <v>613.26111162259133</v>
      </c>
      <c r="N353">
        <f t="shared" si="74"/>
        <v>1.7035030878405314E-4</v>
      </c>
      <c r="O353">
        <f t="shared" si="75"/>
        <v>613.26111162259133</v>
      </c>
      <c r="P353">
        <f t="shared" si="76"/>
        <v>1.7035030878405314E-4</v>
      </c>
      <c r="Q353">
        <f>SUM($P$3:P353)</f>
        <v>6.5473344579903989E-2</v>
      </c>
      <c r="R353">
        <f t="shared" si="77"/>
        <v>0</v>
      </c>
      <c r="S353">
        <f t="shared" si="78"/>
        <v>0</v>
      </c>
      <c r="T353">
        <f>SUM($S$3:S353)</f>
        <v>1.9328191977361717E-2</v>
      </c>
      <c r="V353">
        <f t="shared" si="79"/>
        <v>0</v>
      </c>
      <c r="W353">
        <f>IF(M353&lt;0,SUM($V$3:V353),0)</f>
        <v>0</v>
      </c>
      <c r="Y353">
        <v>0</v>
      </c>
      <c r="Z353">
        <f t="shared" si="80"/>
        <v>0</v>
      </c>
      <c r="AA353">
        <f t="shared" si="81"/>
        <v>0</v>
      </c>
      <c r="AB353">
        <f>SUM($AA$3:AA353)</f>
        <v>9.4566872801981148E-3</v>
      </c>
    </row>
    <row r="354" spans="1:28" x14ac:dyDescent="0.3">
      <c r="A354" s="4" t="s">
        <v>16</v>
      </c>
      <c r="B354" s="4">
        <v>351</v>
      </c>
      <c r="C354" s="4">
        <v>351</v>
      </c>
      <c r="D354" s="5">
        <v>28.2</v>
      </c>
      <c r="E354" s="3">
        <f t="shared" si="82"/>
        <v>0</v>
      </c>
      <c r="F354" s="3">
        <f t="shared" si="83"/>
        <v>0</v>
      </c>
      <c r="H354" s="13">
        <f t="shared" si="72"/>
        <v>7.833333333333333</v>
      </c>
      <c r="I354">
        <f>'Panigale V4s 21 Data'!$B$8*'Panigale V4s 21 Data'!$B$5*'Panigale V4s 21 Data'!$B$7*0.5*(Calculations!$H354*Calculations!$H354)</f>
        <v>6.8920529941466251</v>
      </c>
      <c r="J354" s="3">
        <f>$E354*'Panigale V4s 21 Data'!$B$3</f>
        <v>0</v>
      </c>
      <c r="K354" s="27">
        <f>'Panigale V4s 21 Data'!$B$12</f>
        <v>52.974000000000004</v>
      </c>
      <c r="L354" s="3">
        <f t="shared" si="73"/>
        <v>59.866052994146628</v>
      </c>
      <c r="M354">
        <f t="shared" si="71"/>
        <v>468.9507484541486</v>
      </c>
      <c r="N354">
        <f t="shared" si="74"/>
        <v>1.3026409679281904E-4</v>
      </c>
      <c r="O354">
        <f t="shared" si="75"/>
        <v>468.9507484541486</v>
      </c>
      <c r="P354">
        <f t="shared" si="76"/>
        <v>1.3026409679281904E-4</v>
      </c>
      <c r="Q354">
        <f>SUM($P$3:P354)</f>
        <v>6.5603608676696804E-2</v>
      </c>
      <c r="R354">
        <f t="shared" si="77"/>
        <v>0</v>
      </c>
      <c r="S354">
        <f t="shared" si="78"/>
        <v>0</v>
      </c>
      <c r="T354">
        <f>SUM($S$3:S354)</f>
        <v>1.9328191977361717E-2</v>
      </c>
      <c r="V354">
        <f t="shared" si="79"/>
        <v>0</v>
      </c>
      <c r="W354">
        <f>IF(M354&lt;0,SUM($V$3:V354),0)</f>
        <v>0</v>
      </c>
      <c r="Y354">
        <v>0</v>
      </c>
      <c r="Z354">
        <f t="shared" si="80"/>
        <v>0</v>
      </c>
      <c r="AA354">
        <f t="shared" si="81"/>
        <v>0</v>
      </c>
      <c r="AB354">
        <f>SUM($AA$3:AA354)</f>
        <v>9.4566872801981148E-3</v>
      </c>
    </row>
    <row r="355" spans="1:28" x14ac:dyDescent="0.3">
      <c r="A355" s="4" t="s">
        <v>16</v>
      </c>
      <c r="B355" s="4">
        <v>352</v>
      </c>
      <c r="C355" s="4">
        <v>352</v>
      </c>
      <c r="D355" s="5">
        <v>28.1</v>
      </c>
      <c r="E355" s="3">
        <f t="shared" si="82"/>
        <v>-2.7777777777777679E-2</v>
      </c>
      <c r="F355" s="3">
        <f t="shared" si="83"/>
        <v>-9.9999999999999645E-2</v>
      </c>
      <c r="H355" s="13">
        <f t="shared" si="72"/>
        <v>7.8055555555555554</v>
      </c>
      <c r="I355">
        <f>'Panigale V4s 21 Data'!$B$8*'Panigale V4s 21 Data'!$B$5*'Panigale V4s 21 Data'!$B$7*0.5*(Calculations!$H355*Calculations!$H355)</f>
        <v>6.8432598520045733</v>
      </c>
      <c r="J355" s="3">
        <f>$E355*'Panigale V4s 21 Data'!$B$3</f>
        <v>-7.4999999999999734</v>
      </c>
      <c r="K355" s="27">
        <f>'Panigale V4s 21 Data'!$B$12</f>
        <v>52.974000000000004</v>
      </c>
      <c r="L355" s="3">
        <f t="shared" si="73"/>
        <v>52.317259852004604</v>
      </c>
      <c r="M355">
        <f t="shared" si="71"/>
        <v>408.36527828925813</v>
      </c>
      <c r="N355">
        <f t="shared" si="74"/>
        <v>1.1343479952479392E-4</v>
      </c>
      <c r="O355">
        <f t="shared" si="75"/>
        <v>408.36527828925813</v>
      </c>
      <c r="P355">
        <f t="shared" si="76"/>
        <v>1.1343479952479392E-4</v>
      </c>
      <c r="Q355">
        <f>SUM($P$3:P355)</f>
        <v>6.5717043476221593E-2</v>
      </c>
      <c r="R355">
        <f t="shared" si="77"/>
        <v>0</v>
      </c>
      <c r="S355">
        <f t="shared" si="78"/>
        <v>0</v>
      </c>
      <c r="T355">
        <f>SUM($S$3:S355)</f>
        <v>1.9328191977361717E-2</v>
      </c>
      <c r="V355">
        <f t="shared" si="79"/>
        <v>0</v>
      </c>
      <c r="W355">
        <f>IF(M355&lt;0,SUM($V$3:V355),0)</f>
        <v>0</v>
      </c>
      <c r="Y355">
        <v>0</v>
      </c>
      <c r="Z355">
        <f t="shared" si="80"/>
        <v>0</v>
      </c>
      <c r="AA355">
        <f t="shared" si="81"/>
        <v>0</v>
      </c>
      <c r="AB355">
        <f>SUM($AA$3:AA355)</f>
        <v>9.4566872801981148E-3</v>
      </c>
    </row>
    <row r="356" spans="1:28" x14ac:dyDescent="0.3">
      <c r="A356" s="4" t="s">
        <v>16</v>
      </c>
      <c r="B356" s="4">
        <v>353</v>
      </c>
      <c r="C356" s="4">
        <v>353</v>
      </c>
      <c r="D356" s="5">
        <v>28</v>
      </c>
      <c r="E356" s="3">
        <f t="shared" si="82"/>
        <v>-2.7777777777778172E-2</v>
      </c>
      <c r="F356" s="3">
        <f t="shared" si="83"/>
        <v>-0.10000000000000142</v>
      </c>
      <c r="H356" s="13">
        <f t="shared" si="72"/>
        <v>7.7777777777777777</v>
      </c>
      <c r="I356">
        <f>'Panigale V4s 21 Data'!$B$8*'Panigale V4s 21 Data'!$B$5*'Panigale V4s 21 Data'!$B$7*0.5*(Calculations!$H356*Calculations!$H356)</f>
        <v>6.7946400425166669</v>
      </c>
      <c r="J356" s="3">
        <f>$E356*'Panigale V4s 21 Data'!$B$3</f>
        <v>-7.5000000000001066</v>
      </c>
      <c r="K356" s="27">
        <f>'Panigale V4s 21 Data'!$B$12</f>
        <v>52.974000000000004</v>
      </c>
      <c r="L356" s="3">
        <f t="shared" si="73"/>
        <v>52.268640042516566</v>
      </c>
      <c r="M356">
        <f t="shared" si="71"/>
        <v>406.53386699735108</v>
      </c>
      <c r="N356">
        <f t="shared" si="74"/>
        <v>1.1292607416593085E-4</v>
      </c>
      <c r="O356">
        <f t="shared" si="75"/>
        <v>406.53386699735108</v>
      </c>
      <c r="P356">
        <f t="shared" si="76"/>
        <v>1.1292607416593085E-4</v>
      </c>
      <c r="Q356">
        <f>SUM($P$3:P356)</f>
        <v>6.5829969550387529E-2</v>
      </c>
      <c r="R356">
        <f t="shared" si="77"/>
        <v>0</v>
      </c>
      <c r="S356">
        <f t="shared" si="78"/>
        <v>0</v>
      </c>
      <c r="T356">
        <f>SUM($S$3:S356)</f>
        <v>1.9328191977361717E-2</v>
      </c>
      <c r="V356">
        <f t="shared" si="79"/>
        <v>0</v>
      </c>
      <c r="W356">
        <f>IF(M356&lt;0,SUM($V$3:V356),0)</f>
        <v>0</v>
      </c>
      <c r="Y356">
        <v>0</v>
      </c>
      <c r="Z356">
        <f t="shared" si="80"/>
        <v>0</v>
      </c>
      <c r="AA356">
        <f t="shared" si="81"/>
        <v>0</v>
      </c>
      <c r="AB356">
        <f>SUM($AA$3:AA356)</f>
        <v>9.4566872801981148E-3</v>
      </c>
    </row>
    <row r="357" spans="1:28" x14ac:dyDescent="0.3">
      <c r="A357" s="4" t="s">
        <v>16</v>
      </c>
      <c r="B357" s="4">
        <v>354</v>
      </c>
      <c r="C357" s="4">
        <v>354</v>
      </c>
      <c r="D357" s="5">
        <v>27.9</v>
      </c>
      <c r="E357" s="3">
        <f t="shared" si="82"/>
        <v>-1.3888888888889086E-2</v>
      </c>
      <c r="F357" s="3">
        <f t="shared" si="83"/>
        <v>-5.0000000000000711E-2</v>
      </c>
      <c r="H357" s="13">
        <f t="shared" si="72"/>
        <v>7.7499999999999991</v>
      </c>
      <c r="I357">
        <f>'Panigale V4s 21 Data'!$B$8*'Panigale V4s 21 Data'!$B$5*'Panigale V4s 21 Data'!$B$7*0.5*(Calculations!$H357*Calculations!$H357)</f>
        <v>6.7461935656829057</v>
      </c>
      <c r="J357" s="3">
        <f>$E357*'Panigale V4s 21 Data'!$B$3</f>
        <v>-3.7500000000000533</v>
      </c>
      <c r="K357" s="27">
        <f>'Panigale V4s 21 Data'!$B$12</f>
        <v>52.974000000000004</v>
      </c>
      <c r="L357" s="3">
        <f t="shared" si="73"/>
        <v>55.970193565682855</v>
      </c>
      <c r="M357">
        <f t="shared" si="71"/>
        <v>433.76900013404207</v>
      </c>
      <c r="N357">
        <f t="shared" si="74"/>
        <v>1.204913889261228E-4</v>
      </c>
      <c r="O357">
        <f t="shared" si="75"/>
        <v>433.76900013404207</v>
      </c>
      <c r="P357">
        <f t="shared" si="76"/>
        <v>1.204913889261228E-4</v>
      </c>
      <c r="Q357">
        <f>SUM($P$3:P357)</f>
        <v>6.5950460939313657E-2</v>
      </c>
      <c r="R357">
        <f t="shared" si="77"/>
        <v>0</v>
      </c>
      <c r="S357">
        <f t="shared" si="78"/>
        <v>0</v>
      </c>
      <c r="T357">
        <f>SUM($S$3:S357)</f>
        <v>1.9328191977361717E-2</v>
      </c>
      <c r="V357">
        <f t="shared" si="79"/>
        <v>0</v>
      </c>
      <c r="W357">
        <f>IF(M357&lt;0,SUM($V$3:V357),0)</f>
        <v>0</v>
      </c>
      <c r="Y357">
        <v>0</v>
      </c>
      <c r="Z357">
        <f t="shared" si="80"/>
        <v>0</v>
      </c>
      <c r="AA357">
        <f t="shared" si="81"/>
        <v>0</v>
      </c>
      <c r="AB357">
        <f>SUM($AA$3:AA357)</f>
        <v>9.4566872801981148E-3</v>
      </c>
    </row>
    <row r="358" spans="1:28" x14ac:dyDescent="0.3">
      <c r="A358" s="4" t="s">
        <v>16</v>
      </c>
      <c r="B358" s="4">
        <v>355</v>
      </c>
      <c r="C358" s="4">
        <v>355</v>
      </c>
      <c r="D358" s="5">
        <v>27.9</v>
      </c>
      <c r="E358" s="3">
        <f t="shared" si="82"/>
        <v>2.7777777777778172E-2</v>
      </c>
      <c r="F358" s="3">
        <f t="shared" si="83"/>
        <v>0.10000000000000142</v>
      </c>
      <c r="H358" s="13">
        <f t="shared" si="72"/>
        <v>7.7499999999999991</v>
      </c>
      <c r="I358">
        <f>'Panigale V4s 21 Data'!$B$8*'Panigale V4s 21 Data'!$B$5*'Panigale V4s 21 Data'!$B$7*0.5*(Calculations!$H358*Calculations!$H358)</f>
        <v>6.7461935656829057</v>
      </c>
      <c r="J358" s="3">
        <f>$E358*'Panigale V4s 21 Data'!$B$3</f>
        <v>7.5000000000001066</v>
      </c>
      <c r="K358" s="27">
        <f>'Panigale V4s 21 Data'!$B$12</f>
        <v>52.974000000000004</v>
      </c>
      <c r="L358" s="3">
        <f t="shared" si="73"/>
        <v>67.220193565683019</v>
      </c>
      <c r="M358">
        <f t="shared" si="71"/>
        <v>520.95650013404338</v>
      </c>
      <c r="N358">
        <f t="shared" si="74"/>
        <v>1.4471013892612317E-4</v>
      </c>
      <c r="O358">
        <f t="shared" si="75"/>
        <v>520.95650013404338</v>
      </c>
      <c r="P358">
        <f t="shared" si="76"/>
        <v>1.4471013892612317E-4</v>
      </c>
      <c r="Q358">
        <f>SUM($P$3:P358)</f>
        <v>6.6095171078239784E-2</v>
      </c>
      <c r="R358">
        <f t="shared" si="77"/>
        <v>0</v>
      </c>
      <c r="S358">
        <f t="shared" si="78"/>
        <v>0</v>
      </c>
      <c r="T358">
        <f>SUM($S$3:S358)</f>
        <v>1.9328191977361717E-2</v>
      </c>
      <c r="V358">
        <f t="shared" si="79"/>
        <v>0</v>
      </c>
      <c r="W358">
        <f>IF(M358&lt;0,SUM($V$3:V358),0)</f>
        <v>0</v>
      </c>
      <c r="Y358">
        <v>0</v>
      </c>
      <c r="Z358">
        <f t="shared" si="80"/>
        <v>0</v>
      </c>
      <c r="AA358">
        <f t="shared" si="81"/>
        <v>0</v>
      </c>
      <c r="AB358">
        <f>SUM($AA$3:AA358)</f>
        <v>9.4566872801981148E-3</v>
      </c>
    </row>
    <row r="359" spans="1:28" x14ac:dyDescent="0.3">
      <c r="A359" s="4" t="s">
        <v>16</v>
      </c>
      <c r="B359" s="4">
        <v>356</v>
      </c>
      <c r="C359" s="4">
        <v>356</v>
      </c>
      <c r="D359" s="5">
        <v>28.1</v>
      </c>
      <c r="E359" s="3">
        <f t="shared" si="82"/>
        <v>4.1666666666666761E-2</v>
      </c>
      <c r="F359" s="3">
        <f t="shared" si="83"/>
        <v>0.15000000000000036</v>
      </c>
      <c r="H359" s="13">
        <f t="shared" si="72"/>
        <v>7.8055555555555554</v>
      </c>
      <c r="I359">
        <f>'Panigale V4s 21 Data'!$B$8*'Panigale V4s 21 Data'!$B$5*'Panigale V4s 21 Data'!$B$7*0.5*(Calculations!$H359*Calculations!$H359)</f>
        <v>6.8432598520045733</v>
      </c>
      <c r="J359" s="3">
        <f>$E359*'Panigale V4s 21 Data'!$B$3</f>
        <v>11.250000000000025</v>
      </c>
      <c r="K359" s="27">
        <f>'Panigale V4s 21 Data'!$B$12</f>
        <v>52.974000000000004</v>
      </c>
      <c r="L359" s="3">
        <f t="shared" si="73"/>
        <v>71.067259852004611</v>
      </c>
      <c r="M359">
        <f t="shared" si="71"/>
        <v>554.71944495592481</v>
      </c>
      <c r="N359">
        <f t="shared" si="74"/>
        <v>1.5408873470997911E-4</v>
      </c>
      <c r="O359">
        <f t="shared" si="75"/>
        <v>554.71944495592481</v>
      </c>
      <c r="P359">
        <f t="shared" si="76"/>
        <v>1.5408873470997911E-4</v>
      </c>
      <c r="Q359">
        <f>SUM($P$3:P359)</f>
        <v>6.6249259812949768E-2</v>
      </c>
      <c r="R359">
        <f t="shared" si="77"/>
        <v>0</v>
      </c>
      <c r="S359">
        <f t="shared" si="78"/>
        <v>0</v>
      </c>
      <c r="T359">
        <f>SUM($S$3:S359)</f>
        <v>1.9328191977361717E-2</v>
      </c>
      <c r="V359">
        <f t="shared" si="79"/>
        <v>0</v>
      </c>
      <c r="W359">
        <f>IF(M359&lt;0,SUM($V$3:V359),0)</f>
        <v>0</v>
      </c>
      <c r="Y359">
        <v>0</v>
      </c>
      <c r="Z359">
        <f t="shared" si="80"/>
        <v>0</v>
      </c>
      <c r="AA359">
        <f t="shared" si="81"/>
        <v>0</v>
      </c>
      <c r="AB359">
        <f>SUM($AA$3:AA359)</f>
        <v>9.4566872801981148E-3</v>
      </c>
    </row>
    <row r="360" spans="1:28" x14ac:dyDescent="0.3">
      <c r="A360" s="4" t="s">
        <v>16</v>
      </c>
      <c r="B360" s="4">
        <v>357</v>
      </c>
      <c r="C360" s="4">
        <v>357</v>
      </c>
      <c r="D360" s="5">
        <v>28.2</v>
      </c>
      <c r="E360" s="3">
        <f t="shared" si="82"/>
        <v>-1.3888888888889086E-2</v>
      </c>
      <c r="F360" s="3">
        <f t="shared" si="83"/>
        <v>-5.0000000000000711E-2</v>
      </c>
      <c r="H360" s="13">
        <f t="shared" si="72"/>
        <v>7.833333333333333</v>
      </c>
      <c r="I360">
        <f>'Panigale V4s 21 Data'!$B$8*'Panigale V4s 21 Data'!$B$5*'Panigale V4s 21 Data'!$B$7*0.5*(Calculations!$H360*Calculations!$H360)</f>
        <v>6.8920529941466251</v>
      </c>
      <c r="J360" s="3">
        <f>$E360*'Panigale V4s 21 Data'!$B$3</f>
        <v>-3.7500000000000533</v>
      </c>
      <c r="K360" s="27">
        <f>'Panigale V4s 21 Data'!$B$12</f>
        <v>52.974000000000004</v>
      </c>
      <c r="L360" s="3">
        <f t="shared" si="73"/>
        <v>56.116052994146578</v>
      </c>
      <c r="M360">
        <f t="shared" si="71"/>
        <v>439.5757484541482</v>
      </c>
      <c r="N360">
        <f t="shared" si="74"/>
        <v>1.2210437457059673E-4</v>
      </c>
      <c r="O360">
        <f t="shared" si="75"/>
        <v>439.5757484541482</v>
      </c>
      <c r="P360">
        <f t="shared" si="76"/>
        <v>1.2210437457059673E-4</v>
      </c>
      <c r="Q360">
        <f>SUM($P$3:P360)</f>
        <v>6.6371364187520362E-2</v>
      </c>
      <c r="R360">
        <f t="shared" si="77"/>
        <v>0</v>
      </c>
      <c r="S360">
        <f t="shared" si="78"/>
        <v>0</v>
      </c>
      <c r="T360">
        <f>SUM($S$3:S360)</f>
        <v>1.9328191977361717E-2</v>
      </c>
      <c r="V360">
        <f t="shared" si="79"/>
        <v>0</v>
      </c>
      <c r="W360">
        <f>IF(M360&lt;0,SUM($V$3:V360),0)</f>
        <v>0</v>
      </c>
      <c r="Y360">
        <v>0</v>
      </c>
      <c r="Z360">
        <f t="shared" si="80"/>
        <v>0</v>
      </c>
      <c r="AA360">
        <f t="shared" si="81"/>
        <v>0</v>
      </c>
      <c r="AB360">
        <f>SUM($AA$3:AA360)</f>
        <v>9.4566872801981148E-3</v>
      </c>
    </row>
    <row r="361" spans="1:28" x14ac:dyDescent="0.3">
      <c r="A361" s="4" t="s">
        <v>16</v>
      </c>
      <c r="B361" s="4">
        <v>358</v>
      </c>
      <c r="C361" s="4">
        <v>358</v>
      </c>
      <c r="D361" s="5">
        <v>28</v>
      </c>
      <c r="E361" s="3">
        <f t="shared" si="82"/>
        <v>-0.18055555555555566</v>
      </c>
      <c r="F361" s="3">
        <f t="shared" si="83"/>
        <v>-0.65000000000000036</v>
      </c>
      <c r="H361" s="13">
        <f t="shared" si="72"/>
        <v>7.7777777777777777</v>
      </c>
      <c r="I361">
        <f>'Panigale V4s 21 Data'!$B$8*'Panigale V4s 21 Data'!$B$5*'Panigale V4s 21 Data'!$B$7*0.5*(Calculations!$H361*Calculations!$H361)</f>
        <v>6.7946400425166669</v>
      </c>
      <c r="J361" s="3">
        <f>$E361*'Panigale V4s 21 Data'!$B$3</f>
        <v>-48.750000000000028</v>
      </c>
      <c r="K361" s="27">
        <f>'Panigale V4s 21 Data'!$B$12</f>
        <v>52.974000000000004</v>
      </c>
      <c r="L361" s="3">
        <f t="shared" si="73"/>
        <v>11.018640042516644</v>
      </c>
      <c r="M361">
        <f t="shared" si="71"/>
        <v>85.700533664018337</v>
      </c>
      <c r="N361">
        <f t="shared" si="74"/>
        <v>2.3805703795560649E-5</v>
      </c>
      <c r="O361">
        <f t="shared" si="75"/>
        <v>85.700533664018337</v>
      </c>
      <c r="P361">
        <f t="shared" si="76"/>
        <v>2.3805703795560649E-5</v>
      </c>
      <c r="Q361">
        <f>SUM($P$3:P361)</f>
        <v>6.6395169891315928E-2</v>
      </c>
      <c r="R361">
        <f t="shared" si="77"/>
        <v>0</v>
      </c>
      <c r="S361">
        <f t="shared" si="78"/>
        <v>0</v>
      </c>
      <c r="T361">
        <f>SUM($S$3:S361)</f>
        <v>1.9328191977361717E-2</v>
      </c>
      <c r="V361">
        <f t="shared" si="79"/>
        <v>0</v>
      </c>
      <c r="W361">
        <f>IF(M361&lt;0,SUM($V$3:V361),0)</f>
        <v>0</v>
      </c>
      <c r="Y361">
        <v>0</v>
      </c>
      <c r="Z361">
        <f t="shared" si="80"/>
        <v>0</v>
      </c>
      <c r="AA361">
        <f t="shared" si="81"/>
        <v>0</v>
      </c>
      <c r="AB361">
        <f>SUM($AA$3:AA361)</f>
        <v>9.4566872801981148E-3</v>
      </c>
    </row>
    <row r="362" spans="1:28" x14ac:dyDescent="0.3">
      <c r="A362" s="4" t="s">
        <v>16</v>
      </c>
      <c r="B362" s="4">
        <v>359</v>
      </c>
      <c r="C362" s="4">
        <v>359</v>
      </c>
      <c r="D362" s="5">
        <v>26.9</v>
      </c>
      <c r="E362" s="3">
        <f t="shared" si="82"/>
        <v>-0.41666666666666663</v>
      </c>
      <c r="F362" s="3">
        <f t="shared" si="83"/>
        <v>-1.5</v>
      </c>
      <c r="H362" s="13">
        <f t="shared" si="72"/>
        <v>7.4722222222222214</v>
      </c>
      <c r="I362">
        <f>'Panigale V4s 21 Data'!$B$8*'Panigale V4s 21 Data'!$B$5*'Panigale V4s 21 Data'!$B$7*0.5*(Calculations!$H362*Calculations!$H362)</f>
        <v>6.2712620933233225</v>
      </c>
      <c r="J362" s="3">
        <f>$E362*'Panigale V4s 21 Data'!$B$3</f>
        <v>-112.49999999999999</v>
      </c>
      <c r="K362" s="27">
        <f>'Panigale V4s 21 Data'!$B$12</f>
        <v>52.974000000000004</v>
      </c>
      <c r="L362" s="3">
        <f t="shared" si="73"/>
        <v>-53.254737906676652</v>
      </c>
      <c r="M362">
        <f t="shared" si="71"/>
        <v>-397.93123602488942</v>
      </c>
      <c r="N362">
        <f t="shared" si="74"/>
        <v>-1.1053645445135816E-4</v>
      </c>
      <c r="O362">
        <f t="shared" si="75"/>
        <v>0</v>
      </c>
      <c r="P362">
        <f t="shared" si="76"/>
        <v>0</v>
      </c>
      <c r="Q362">
        <f>SUM($P$3:P362)</f>
        <v>6.6395169891315928E-2</v>
      </c>
      <c r="R362">
        <f t="shared" si="77"/>
        <v>397.93123602488942</v>
      </c>
      <c r="S362">
        <f t="shared" si="78"/>
        <v>1.1053645445135816E-4</v>
      </c>
      <c r="T362">
        <f>SUM($S$3:S362)</f>
        <v>1.9438728431813077E-2</v>
      </c>
      <c r="V362">
        <f t="shared" si="79"/>
        <v>313.05051372460036</v>
      </c>
      <c r="W362">
        <f>IF(M362&lt;0,SUM($V$362:V362),0)</f>
        <v>313.05051372460036</v>
      </c>
      <c r="Y362">
        <v>0</v>
      </c>
      <c r="Z362">
        <f t="shared" si="80"/>
        <v>0</v>
      </c>
      <c r="AA362">
        <f t="shared" si="81"/>
        <v>0</v>
      </c>
      <c r="AB362">
        <f>SUM($AA$3:AA362)</f>
        <v>9.4566872801981148E-3</v>
      </c>
    </row>
    <row r="363" spans="1:28" x14ac:dyDescent="0.3">
      <c r="A363" s="4" t="s">
        <v>16</v>
      </c>
      <c r="B363" s="4">
        <v>360</v>
      </c>
      <c r="C363" s="4">
        <v>360</v>
      </c>
      <c r="D363" s="5">
        <v>25</v>
      </c>
      <c r="E363" s="3">
        <f t="shared" si="82"/>
        <v>-0.51388888888888873</v>
      </c>
      <c r="F363" s="3">
        <f t="shared" si="83"/>
        <v>-1.8499999999999996</v>
      </c>
      <c r="H363" s="13">
        <f t="shared" si="72"/>
        <v>6.9444444444444446</v>
      </c>
      <c r="I363">
        <f>'Panigale V4s 21 Data'!$B$8*'Panigale V4s 21 Data'!$B$5*'Panigale V4s 21 Data'!$B$7*0.5*(Calculations!$H363*Calculations!$H363)</f>
        <v>5.416645442057292</v>
      </c>
      <c r="J363" s="3">
        <f>$E363*'Panigale V4s 21 Data'!$B$3</f>
        <v>-138.74999999999994</v>
      </c>
      <c r="K363" s="27">
        <f>'Panigale V4s 21 Data'!$B$12</f>
        <v>52.974000000000004</v>
      </c>
      <c r="L363" s="3">
        <f t="shared" si="73"/>
        <v>-80.359354557942638</v>
      </c>
      <c r="M363">
        <f t="shared" si="71"/>
        <v>-558.05107331904605</v>
      </c>
      <c r="N363">
        <f t="shared" si="74"/>
        <v>-1.5501418703306834E-4</v>
      </c>
      <c r="O363">
        <f t="shared" si="75"/>
        <v>0</v>
      </c>
      <c r="P363">
        <f t="shared" si="76"/>
        <v>0</v>
      </c>
      <c r="Q363">
        <f>SUM($P$3:P363)</f>
        <v>6.6395169891315928E-2</v>
      </c>
      <c r="R363">
        <f t="shared" si="77"/>
        <v>558.05107331904605</v>
      </c>
      <c r="S363">
        <f t="shared" si="78"/>
        <v>1.5501418703306834E-4</v>
      </c>
      <c r="T363">
        <f>SUM($S$3:S363)</f>
        <v>1.9593742618846145E-2</v>
      </c>
      <c r="V363">
        <f t="shared" si="79"/>
        <v>439.01598912472696</v>
      </c>
      <c r="W363">
        <f>IF(M363&lt;0,SUM($V$362:V363),0)</f>
        <v>752.06650284932732</v>
      </c>
      <c r="Y363">
        <v>0</v>
      </c>
      <c r="Z363">
        <f t="shared" si="80"/>
        <v>0</v>
      </c>
      <c r="AA363">
        <f t="shared" si="81"/>
        <v>0</v>
      </c>
      <c r="AB363">
        <f>SUM($AA$3:AA363)</f>
        <v>9.4566872801981148E-3</v>
      </c>
    </row>
    <row r="364" spans="1:28" x14ac:dyDescent="0.3">
      <c r="A364" s="4" t="s">
        <v>16</v>
      </c>
      <c r="B364" s="4">
        <v>361</v>
      </c>
      <c r="C364" s="4">
        <v>361</v>
      </c>
      <c r="D364" s="5">
        <v>23.2</v>
      </c>
      <c r="E364" s="3">
        <f t="shared" si="82"/>
        <v>-0.43055555555555575</v>
      </c>
      <c r="F364" s="3">
        <f t="shared" si="83"/>
        <v>-1.5500000000000007</v>
      </c>
      <c r="H364" s="13">
        <f t="shared" si="72"/>
        <v>6.4444444444444438</v>
      </c>
      <c r="I364">
        <f>'Panigale V4s 21 Data'!$B$8*'Panigale V4s 21 Data'!$B$5*'Panigale V4s 21 Data'!$B$7*0.5*(Calculations!$H364*Calculations!$H364)</f>
        <v>4.6647283883726658</v>
      </c>
      <c r="J364" s="3">
        <f>$E364*'Panigale V4s 21 Data'!$B$3</f>
        <v>-116.25000000000006</v>
      </c>
      <c r="K364" s="27">
        <f>'Panigale V4s 21 Data'!$B$12</f>
        <v>52.974000000000004</v>
      </c>
      <c r="L364" s="3">
        <f t="shared" si="73"/>
        <v>-58.611271611627387</v>
      </c>
      <c r="M364">
        <f t="shared" si="71"/>
        <v>-377.71708371937643</v>
      </c>
      <c r="N364">
        <f t="shared" si="74"/>
        <v>-1.0492141214427123E-4</v>
      </c>
      <c r="O364">
        <f t="shared" si="75"/>
        <v>0</v>
      </c>
      <c r="P364">
        <f t="shared" si="76"/>
        <v>0</v>
      </c>
      <c r="Q364">
        <f>SUM($P$3:P364)</f>
        <v>6.6395169891315928E-2</v>
      </c>
      <c r="R364">
        <f t="shared" si="77"/>
        <v>377.71708371937643</v>
      </c>
      <c r="S364">
        <f t="shared" si="78"/>
        <v>1.0492141214427123E-4</v>
      </c>
      <c r="T364">
        <f>SUM($S$3:S364)</f>
        <v>1.9698664030990416E-2</v>
      </c>
      <c r="V364">
        <f t="shared" si="79"/>
        <v>297.14814117661484</v>
      </c>
      <c r="W364">
        <f>IF(M364&lt;0,SUM($V$362:V364),0)</f>
        <v>1049.2146440259421</v>
      </c>
      <c r="Y364">
        <v>0</v>
      </c>
      <c r="Z364">
        <f t="shared" si="80"/>
        <v>0</v>
      </c>
      <c r="AA364">
        <f t="shared" si="81"/>
        <v>0</v>
      </c>
      <c r="AB364">
        <f>SUM($AA$3:AA364)</f>
        <v>9.4566872801981148E-3</v>
      </c>
    </row>
    <row r="365" spans="1:28" x14ac:dyDescent="0.3">
      <c r="A365" s="4" t="s">
        <v>16</v>
      </c>
      <c r="B365" s="4">
        <v>362</v>
      </c>
      <c r="C365" s="4">
        <v>362</v>
      </c>
      <c r="D365" s="5">
        <v>21.9</v>
      </c>
      <c r="E365" s="3">
        <f t="shared" si="82"/>
        <v>-0.29166666666666635</v>
      </c>
      <c r="F365" s="3">
        <f t="shared" si="83"/>
        <v>-1.0499999999999989</v>
      </c>
      <c r="H365" s="13">
        <f t="shared" si="72"/>
        <v>6.083333333333333</v>
      </c>
      <c r="I365">
        <f>'Panigale V4s 21 Data'!$B$8*'Panigale V4s 21 Data'!$B$5*'Panigale V4s 21 Data'!$B$7*0.5*(Calculations!$H365*Calculations!$H365)</f>
        <v>4.1566037127441566</v>
      </c>
      <c r="J365" s="3">
        <f>$E365*'Panigale V4s 21 Data'!$B$3</f>
        <v>-78.749999999999915</v>
      </c>
      <c r="K365" s="27">
        <f>'Panigale V4s 21 Data'!$B$12</f>
        <v>52.974000000000004</v>
      </c>
      <c r="L365" s="3">
        <f t="shared" si="73"/>
        <v>-21.619396287255753</v>
      </c>
      <c r="M365">
        <f t="shared" si="71"/>
        <v>-131.51799408080583</v>
      </c>
      <c r="N365">
        <f t="shared" si="74"/>
        <v>-3.6532776133557178E-5</v>
      </c>
      <c r="O365">
        <f t="shared" si="75"/>
        <v>0</v>
      </c>
      <c r="P365">
        <f t="shared" si="76"/>
        <v>0</v>
      </c>
      <c r="Q365">
        <f>SUM($P$3:P365)</f>
        <v>6.6395169891315928E-2</v>
      </c>
      <c r="R365">
        <f t="shared" si="77"/>
        <v>131.51799408080583</v>
      </c>
      <c r="S365">
        <f t="shared" si="78"/>
        <v>3.6532776133557178E-5</v>
      </c>
      <c r="T365">
        <f>SUM($S$3:S365)</f>
        <v>1.9735196807123972E-2</v>
      </c>
      <c r="V365">
        <f t="shared" si="79"/>
        <v>103.46454835339955</v>
      </c>
      <c r="W365">
        <f>IF(M365&lt;0,SUM($V$362:V365),0)</f>
        <v>1152.6791923793417</v>
      </c>
      <c r="Y365">
        <v>0</v>
      </c>
      <c r="Z365">
        <f t="shared" si="80"/>
        <v>0</v>
      </c>
      <c r="AA365">
        <f t="shared" si="81"/>
        <v>0</v>
      </c>
      <c r="AB365">
        <f>SUM($AA$3:AA365)</f>
        <v>9.4566872801981148E-3</v>
      </c>
    </row>
    <row r="366" spans="1:28" x14ac:dyDescent="0.3">
      <c r="A366" s="4" t="s">
        <v>16</v>
      </c>
      <c r="B366" s="4">
        <v>363</v>
      </c>
      <c r="C366" s="4">
        <v>363</v>
      </c>
      <c r="D366" s="5">
        <v>21.1</v>
      </c>
      <c r="E366" s="3">
        <f t="shared" si="82"/>
        <v>-0.16666666666666657</v>
      </c>
      <c r="F366" s="3">
        <f t="shared" si="83"/>
        <v>-0.59999999999999964</v>
      </c>
      <c r="H366" s="13">
        <f t="shared" si="72"/>
        <v>5.8611111111111116</v>
      </c>
      <c r="I366">
        <f>'Panigale V4s 21 Data'!$B$8*'Panigale V4s 21 Data'!$B$5*'Panigale V4s 21 Data'!$B$7*0.5*(Calculations!$H366*Calculations!$H366)</f>
        <v>3.8584715476133238</v>
      </c>
      <c r="J366" s="3">
        <f>$E366*'Panigale V4s 21 Data'!$B$3</f>
        <v>-44.999999999999972</v>
      </c>
      <c r="K366" s="27">
        <f>'Panigale V4s 21 Data'!$B$12</f>
        <v>52.974000000000004</v>
      </c>
      <c r="L366" s="3">
        <f t="shared" si="73"/>
        <v>11.832471547613359</v>
      </c>
      <c r="M366">
        <f t="shared" si="71"/>
        <v>69.351430459622748</v>
      </c>
      <c r="N366">
        <f t="shared" si="74"/>
        <v>1.9264286238784096E-5</v>
      </c>
      <c r="O366">
        <f t="shared" si="75"/>
        <v>69.351430459622748</v>
      </c>
      <c r="P366">
        <f t="shared" si="76"/>
        <v>1.9264286238784096E-5</v>
      </c>
      <c r="Q366">
        <f>SUM($P$3:P366)</f>
        <v>6.6414434177554715E-2</v>
      </c>
      <c r="R366">
        <f t="shared" si="77"/>
        <v>0</v>
      </c>
      <c r="S366">
        <f t="shared" si="78"/>
        <v>0</v>
      </c>
      <c r="T366">
        <f>SUM($S$3:S366)</f>
        <v>1.9735196807123972E-2</v>
      </c>
      <c r="V366">
        <f t="shared" si="79"/>
        <v>0</v>
      </c>
      <c r="W366">
        <f>IF(M366&lt;0,SUM($V$3:V366),0)</f>
        <v>0</v>
      </c>
      <c r="Y366">
        <f>O366</f>
        <v>69.351430459622748</v>
      </c>
      <c r="Z366">
        <f t="shared" si="80"/>
        <v>6.9351430459622748E-2</v>
      </c>
      <c r="AA366">
        <f t="shared" si="81"/>
        <v>1.9264286238784096E-5</v>
      </c>
      <c r="AB366">
        <f>SUM($AA$3:AA366)</f>
        <v>9.4759515664368989E-3</v>
      </c>
    </row>
    <row r="367" spans="1:28" x14ac:dyDescent="0.3">
      <c r="A367" s="4" t="s">
        <v>16</v>
      </c>
      <c r="B367" s="4">
        <v>364</v>
      </c>
      <c r="C367" s="4">
        <v>364</v>
      </c>
      <c r="D367" s="5">
        <v>20.7</v>
      </c>
      <c r="E367" s="3">
        <f t="shared" si="82"/>
        <v>-5.5555555555555851E-2</v>
      </c>
      <c r="F367" s="3">
        <f t="shared" si="83"/>
        <v>-0.20000000000000107</v>
      </c>
      <c r="H367" s="13">
        <f t="shared" si="72"/>
        <v>5.75</v>
      </c>
      <c r="I367">
        <f>'Panigale V4s 21 Data'!$B$8*'Panigale V4s 21 Data'!$B$5*'Panigale V4s 21 Data'!$B$7*0.5*(Calculations!$H367*Calculations!$H367)</f>
        <v>3.7135654487474068</v>
      </c>
      <c r="J367" s="3">
        <f>$E367*'Panigale V4s 21 Data'!$B$3</f>
        <v>-15.00000000000008</v>
      </c>
      <c r="K367" s="27">
        <f>'Panigale V4s 21 Data'!$B$12</f>
        <v>52.974000000000004</v>
      </c>
      <c r="L367" s="3">
        <f t="shared" si="73"/>
        <v>41.687565448747328</v>
      </c>
      <c r="M367">
        <f t="shared" si="71"/>
        <v>239.70350133029714</v>
      </c>
      <c r="N367">
        <f t="shared" si="74"/>
        <v>6.6584305925082533E-5</v>
      </c>
      <c r="O367">
        <f t="shared" si="75"/>
        <v>239.70350133029714</v>
      </c>
      <c r="P367">
        <f t="shared" si="76"/>
        <v>6.6584305925082533E-5</v>
      </c>
      <c r="Q367">
        <f>SUM($P$3:P367)</f>
        <v>6.6481018483479801E-2</v>
      </c>
      <c r="R367">
        <f t="shared" si="77"/>
        <v>0</v>
      </c>
      <c r="S367">
        <f t="shared" si="78"/>
        <v>0</v>
      </c>
      <c r="T367">
        <f>SUM($S$3:S367)</f>
        <v>1.9735196807123972E-2</v>
      </c>
      <c r="V367">
        <f t="shared" si="79"/>
        <v>0</v>
      </c>
      <c r="W367">
        <f>IF(M367&lt;0,SUM($V$3:V367),0)</f>
        <v>0</v>
      </c>
      <c r="Y367">
        <f t="shared" ref="Y367:Y369" si="86">O367</f>
        <v>239.70350133029714</v>
      </c>
      <c r="Z367">
        <f t="shared" si="80"/>
        <v>0.23970350133029714</v>
      </c>
      <c r="AA367">
        <f t="shared" si="81"/>
        <v>6.6584305925082533E-5</v>
      </c>
      <c r="AB367">
        <f>SUM($AA$3:AA367)</f>
        <v>9.5425358723619808E-3</v>
      </c>
    </row>
    <row r="368" spans="1:28" x14ac:dyDescent="0.3">
      <c r="A368" s="4" t="s">
        <v>16</v>
      </c>
      <c r="B368" s="4">
        <v>365</v>
      </c>
      <c r="C368" s="4">
        <v>365</v>
      </c>
      <c r="D368" s="5">
        <v>20.7</v>
      </c>
      <c r="E368" s="3">
        <f t="shared" si="82"/>
        <v>1.3888888888889086E-2</v>
      </c>
      <c r="F368" s="3">
        <f t="shared" si="83"/>
        <v>5.0000000000000711E-2</v>
      </c>
      <c r="H368" s="13">
        <f t="shared" si="72"/>
        <v>5.75</v>
      </c>
      <c r="I368">
        <f>'Panigale V4s 21 Data'!$B$8*'Panigale V4s 21 Data'!$B$5*'Panigale V4s 21 Data'!$B$7*0.5*(Calculations!$H368*Calculations!$H368)</f>
        <v>3.7135654487474068</v>
      </c>
      <c r="J368" s="3">
        <f>$E368*'Panigale V4s 21 Data'!$B$3</f>
        <v>3.7500000000000533</v>
      </c>
      <c r="K368" s="27">
        <f>'Panigale V4s 21 Data'!$B$12</f>
        <v>52.974000000000004</v>
      </c>
      <c r="L368" s="3">
        <f t="shared" si="73"/>
        <v>60.437565448747463</v>
      </c>
      <c r="M368">
        <f t="shared" si="71"/>
        <v>347.51600133029791</v>
      </c>
      <c r="N368">
        <f t="shared" si="74"/>
        <v>9.6532222591749425E-5</v>
      </c>
      <c r="O368">
        <f t="shared" si="75"/>
        <v>347.51600133029791</v>
      </c>
      <c r="P368">
        <f t="shared" si="76"/>
        <v>9.6532222591749425E-5</v>
      </c>
      <c r="Q368">
        <f>SUM($P$3:P368)</f>
        <v>6.6577550706071548E-2</v>
      </c>
      <c r="R368">
        <f t="shared" si="77"/>
        <v>0</v>
      </c>
      <c r="S368">
        <f t="shared" si="78"/>
        <v>0</v>
      </c>
      <c r="T368">
        <f>SUM($S$3:S368)</f>
        <v>1.9735196807123972E-2</v>
      </c>
      <c r="V368">
        <f t="shared" si="79"/>
        <v>0</v>
      </c>
      <c r="W368">
        <f>IF(M368&lt;0,SUM($V$3:V368),0)</f>
        <v>0</v>
      </c>
      <c r="Y368">
        <f t="shared" si="86"/>
        <v>347.51600133029791</v>
      </c>
      <c r="Z368">
        <f t="shared" si="80"/>
        <v>0.34751600133029792</v>
      </c>
      <c r="AA368">
        <f t="shared" si="81"/>
        <v>9.6532222591749425E-5</v>
      </c>
      <c r="AB368">
        <f>SUM($AA$3:AA368)</f>
        <v>9.6390680949537295E-3</v>
      </c>
    </row>
    <row r="369" spans="1:28" x14ac:dyDescent="0.3">
      <c r="A369" s="4" t="s">
        <v>16</v>
      </c>
      <c r="B369" s="4">
        <v>366</v>
      </c>
      <c r="C369" s="4">
        <v>366</v>
      </c>
      <c r="D369" s="5">
        <v>20.8</v>
      </c>
      <c r="E369" s="3">
        <f t="shared" si="82"/>
        <v>6.9444444444444448E-2</v>
      </c>
      <c r="F369" s="3">
        <f t="shared" si="83"/>
        <v>0.25</v>
      </c>
      <c r="H369" s="13">
        <f t="shared" si="72"/>
        <v>5.7777777777777777</v>
      </c>
      <c r="I369">
        <f>'Panigale V4s 21 Data'!$B$8*'Panigale V4s 21 Data'!$B$5*'Panigale V4s 21 Data'!$B$7*0.5*(Calculations!$H369*Calculations!$H369)</f>
        <v>3.7495319744826667</v>
      </c>
      <c r="J369" s="3">
        <f>$E369*'Panigale V4s 21 Data'!$B$3</f>
        <v>18.75</v>
      </c>
      <c r="K369" s="27">
        <f>'Panigale V4s 21 Data'!$B$12</f>
        <v>52.974000000000004</v>
      </c>
      <c r="L369" s="3">
        <f t="shared" si="73"/>
        <v>75.473531974482668</v>
      </c>
      <c r="M369">
        <f t="shared" si="71"/>
        <v>436.06929585256654</v>
      </c>
      <c r="N369">
        <f t="shared" si="74"/>
        <v>1.2113035995904627E-4</v>
      </c>
      <c r="O369">
        <f t="shared" si="75"/>
        <v>436.06929585256654</v>
      </c>
      <c r="P369">
        <f t="shared" si="76"/>
        <v>1.2113035995904627E-4</v>
      </c>
      <c r="Q369">
        <f>SUM($P$3:P369)</f>
        <v>6.6698681066030593E-2</v>
      </c>
      <c r="R369">
        <f t="shared" si="77"/>
        <v>0</v>
      </c>
      <c r="S369">
        <f t="shared" si="78"/>
        <v>0</v>
      </c>
      <c r="T369">
        <f>SUM($S$3:S369)</f>
        <v>1.9735196807123972E-2</v>
      </c>
      <c r="V369">
        <f t="shared" si="79"/>
        <v>0</v>
      </c>
      <c r="W369">
        <f>IF(M369&lt;0,SUM($V$3:V369),0)</f>
        <v>0</v>
      </c>
      <c r="Y369">
        <f t="shared" si="86"/>
        <v>436.06929585256654</v>
      </c>
      <c r="Z369">
        <f t="shared" si="80"/>
        <v>0.43606929585256654</v>
      </c>
      <c r="AA369">
        <f t="shared" si="81"/>
        <v>1.2113035995904627E-4</v>
      </c>
      <c r="AB369">
        <f>SUM($AA$3:AA369)</f>
        <v>9.7601984549127753E-3</v>
      </c>
    </row>
    <row r="370" spans="1:28" x14ac:dyDescent="0.3">
      <c r="A370" s="4" t="s">
        <v>16</v>
      </c>
      <c r="B370" s="4">
        <v>367</v>
      </c>
      <c r="C370" s="4">
        <v>367</v>
      </c>
      <c r="D370" s="5">
        <v>21.2</v>
      </c>
      <c r="E370" s="3">
        <f t="shared" si="82"/>
        <v>0.18055555555555566</v>
      </c>
      <c r="F370" s="3">
        <f t="shared" si="83"/>
        <v>0.65000000000000036</v>
      </c>
      <c r="H370" s="13">
        <f t="shared" si="72"/>
        <v>5.8888888888888884</v>
      </c>
      <c r="I370">
        <f>'Panigale V4s 21 Data'!$B$8*'Panigale V4s 21 Data'!$B$5*'Panigale V4s 21 Data'!$B$7*0.5*(Calculations!$H370*Calculations!$H370)</f>
        <v>3.8951314039651663</v>
      </c>
      <c r="J370" s="3">
        <f>$E370*'Panigale V4s 21 Data'!$B$3</f>
        <v>48.750000000000028</v>
      </c>
      <c r="K370" s="27">
        <f>'Panigale V4s 21 Data'!$B$12</f>
        <v>52.974000000000004</v>
      </c>
      <c r="L370" s="3">
        <f t="shared" si="73"/>
        <v>105.6191314039652</v>
      </c>
      <c r="M370">
        <f t="shared" si="71"/>
        <v>621.97932937890607</v>
      </c>
      <c r="N370">
        <f t="shared" si="74"/>
        <v>1.7277203593858503E-4</v>
      </c>
      <c r="O370">
        <f t="shared" si="75"/>
        <v>621.97932937890607</v>
      </c>
      <c r="P370">
        <f t="shared" si="76"/>
        <v>1.7277203593858503E-4</v>
      </c>
      <c r="Q370">
        <f>SUM($P$3:P370)</f>
        <v>6.687145310196918E-2</v>
      </c>
      <c r="R370">
        <f t="shared" si="77"/>
        <v>0</v>
      </c>
      <c r="S370">
        <f t="shared" si="78"/>
        <v>0</v>
      </c>
      <c r="T370">
        <f>SUM($S$3:S370)</f>
        <v>1.9735196807123972E-2</v>
      </c>
      <c r="V370">
        <f t="shared" si="79"/>
        <v>0</v>
      </c>
      <c r="W370">
        <f>IF(M370&lt;0,SUM($V$3:V370),0)</f>
        <v>0</v>
      </c>
      <c r="Y370">
        <f>W365-SUM(Y366:Y369)</f>
        <v>60.038963406557286</v>
      </c>
      <c r="Z370">
        <f t="shared" si="80"/>
        <v>6.0038963406557289E-2</v>
      </c>
      <c r="AA370">
        <f t="shared" si="81"/>
        <v>1.6677489835154802E-5</v>
      </c>
      <c r="AB370">
        <f>SUM($AA$3:AA370)</f>
        <v>9.77687594474793E-3</v>
      </c>
    </row>
    <row r="371" spans="1:28" x14ac:dyDescent="0.3">
      <c r="A371" s="4" t="s">
        <v>16</v>
      </c>
      <c r="B371" s="4">
        <v>368</v>
      </c>
      <c r="C371" s="4">
        <v>368</v>
      </c>
      <c r="D371" s="5">
        <v>22.1</v>
      </c>
      <c r="E371" s="3">
        <f t="shared" si="82"/>
        <v>0.31944444444444453</v>
      </c>
      <c r="F371" s="3">
        <f t="shared" si="83"/>
        <v>1.1500000000000004</v>
      </c>
      <c r="H371" s="13">
        <f t="shared" si="72"/>
        <v>6.1388888888888893</v>
      </c>
      <c r="I371">
        <f>'Panigale V4s 21 Data'!$B$8*'Panigale V4s 21 Data'!$B$5*'Panigale V4s 21 Data'!$B$7*0.5*(Calculations!$H371*Calculations!$H371)</f>
        <v>4.2328700805683237</v>
      </c>
      <c r="J371" s="3">
        <f>$E371*'Panigale V4s 21 Data'!$B$3</f>
        <v>86.250000000000028</v>
      </c>
      <c r="K371" s="27">
        <f>'Panigale V4s 21 Data'!$B$12</f>
        <v>52.974000000000004</v>
      </c>
      <c r="L371" s="3">
        <f t="shared" si="73"/>
        <v>143.45687008056836</v>
      </c>
      <c r="M371">
        <f t="shared" si="71"/>
        <v>880.66578577237806</v>
      </c>
      <c r="N371">
        <f t="shared" si="74"/>
        <v>2.446293849367717E-4</v>
      </c>
      <c r="O371">
        <f t="shared" si="75"/>
        <v>880.66578577237806</v>
      </c>
      <c r="P371">
        <f t="shared" si="76"/>
        <v>2.446293849367717E-4</v>
      </c>
      <c r="Q371">
        <f>SUM($P$3:P371)</f>
        <v>6.7116082486905954E-2</v>
      </c>
      <c r="R371">
        <f t="shared" si="77"/>
        <v>0</v>
      </c>
      <c r="S371">
        <f t="shared" si="78"/>
        <v>0</v>
      </c>
      <c r="T371">
        <f>SUM($S$3:S371)</f>
        <v>1.9735196807123972E-2</v>
      </c>
      <c r="V371">
        <f t="shared" si="79"/>
        <v>0</v>
      </c>
      <c r="W371">
        <f>IF(M371&lt;0,SUM($V$3:V371),0)</f>
        <v>0</v>
      </c>
      <c r="Y371">
        <v>0</v>
      </c>
      <c r="Z371">
        <f t="shared" si="80"/>
        <v>0</v>
      </c>
      <c r="AA371">
        <f t="shared" si="81"/>
        <v>0</v>
      </c>
      <c r="AB371">
        <f>SUM($AA$3:AA371)</f>
        <v>9.77687594474793E-3</v>
      </c>
    </row>
    <row r="372" spans="1:28" x14ac:dyDescent="0.3">
      <c r="A372" s="4" t="s">
        <v>16</v>
      </c>
      <c r="B372" s="4">
        <v>369</v>
      </c>
      <c r="C372" s="4">
        <v>369</v>
      </c>
      <c r="D372" s="5">
        <v>23.5</v>
      </c>
      <c r="E372" s="3">
        <f t="shared" si="82"/>
        <v>0.30555555555555547</v>
      </c>
      <c r="F372" s="3">
        <f t="shared" si="83"/>
        <v>1.0999999999999996</v>
      </c>
      <c r="H372" s="13">
        <f t="shared" si="72"/>
        <v>6.5277777777777777</v>
      </c>
      <c r="I372">
        <f>'Panigale V4s 21 Data'!$B$8*'Panigale V4s 21 Data'!$B$5*'Panigale V4s 21 Data'!$B$7*0.5*(Calculations!$H372*Calculations!$H372)</f>
        <v>4.7861479126018232</v>
      </c>
      <c r="J372" s="3">
        <f>$E372*'Panigale V4s 21 Data'!$B$3</f>
        <v>82.499999999999972</v>
      </c>
      <c r="K372" s="27">
        <f>'Panigale V4s 21 Data'!$B$12</f>
        <v>52.974000000000004</v>
      </c>
      <c r="L372" s="3">
        <f t="shared" si="73"/>
        <v>140.26014791260178</v>
      </c>
      <c r="M372">
        <f t="shared" si="71"/>
        <v>915.58707665170607</v>
      </c>
      <c r="N372">
        <f t="shared" si="74"/>
        <v>2.5432974351436279E-4</v>
      </c>
      <c r="O372">
        <f t="shared" si="75"/>
        <v>915.58707665170607</v>
      </c>
      <c r="P372">
        <f t="shared" si="76"/>
        <v>2.5432974351436279E-4</v>
      </c>
      <c r="Q372">
        <f>SUM($P$3:P372)</f>
        <v>6.7370412230420312E-2</v>
      </c>
      <c r="R372">
        <f t="shared" si="77"/>
        <v>0</v>
      </c>
      <c r="S372">
        <f t="shared" si="78"/>
        <v>0</v>
      </c>
      <c r="T372">
        <f>SUM($S$3:S372)</f>
        <v>1.9735196807123972E-2</v>
      </c>
      <c r="V372">
        <f t="shared" si="79"/>
        <v>0</v>
      </c>
      <c r="W372">
        <f>IF(M372&lt;0,SUM($V$3:V372),0)</f>
        <v>0</v>
      </c>
      <c r="Y372">
        <v>0</v>
      </c>
      <c r="Z372">
        <f t="shared" si="80"/>
        <v>0</v>
      </c>
      <c r="AA372">
        <f t="shared" si="81"/>
        <v>0</v>
      </c>
      <c r="AB372">
        <f>SUM($AA$3:AA372)</f>
        <v>9.77687594474793E-3</v>
      </c>
    </row>
    <row r="373" spans="1:28" x14ac:dyDescent="0.3">
      <c r="A373" s="4" t="s">
        <v>16</v>
      </c>
      <c r="B373" s="4">
        <v>370</v>
      </c>
      <c r="C373" s="4">
        <v>370</v>
      </c>
      <c r="D373" s="5">
        <v>24.3</v>
      </c>
      <c r="E373" s="3">
        <f t="shared" si="82"/>
        <v>0.1388888888888889</v>
      </c>
      <c r="F373" s="3">
        <f t="shared" si="83"/>
        <v>0.5</v>
      </c>
      <c r="H373" s="13">
        <f t="shared" si="72"/>
        <v>6.75</v>
      </c>
      <c r="I373">
        <f>'Panigale V4s 21 Data'!$B$8*'Panigale V4s 21 Data'!$B$5*'Panigale V4s 21 Data'!$B$7*0.5*(Calculations!$H373*Calculations!$H373)</f>
        <v>5.1175599473286564</v>
      </c>
      <c r="J373" s="3">
        <f>$E373*'Panigale V4s 21 Data'!$B$3</f>
        <v>37.5</v>
      </c>
      <c r="K373" s="27">
        <f>'Panigale V4s 21 Data'!$B$12</f>
        <v>52.974000000000004</v>
      </c>
      <c r="L373" s="3">
        <f t="shared" si="73"/>
        <v>95.591559947328662</v>
      </c>
      <c r="M373">
        <f t="shared" si="71"/>
        <v>645.24302964446849</v>
      </c>
      <c r="N373">
        <f t="shared" si="74"/>
        <v>1.7923417490124123E-4</v>
      </c>
      <c r="O373">
        <f t="shared" si="75"/>
        <v>645.24302964446849</v>
      </c>
      <c r="P373">
        <f t="shared" si="76"/>
        <v>1.7923417490124123E-4</v>
      </c>
      <c r="Q373">
        <f>SUM($P$3:P373)</f>
        <v>6.7549646405321559E-2</v>
      </c>
      <c r="R373">
        <f t="shared" si="77"/>
        <v>0</v>
      </c>
      <c r="S373">
        <f t="shared" si="78"/>
        <v>0</v>
      </c>
      <c r="T373">
        <f>SUM($S$3:S373)</f>
        <v>1.9735196807123972E-2</v>
      </c>
      <c r="V373">
        <f t="shared" si="79"/>
        <v>0</v>
      </c>
      <c r="W373">
        <f>IF(M373&lt;0,SUM($V$3:V373),0)</f>
        <v>0</v>
      </c>
      <c r="Y373">
        <v>0</v>
      </c>
      <c r="Z373">
        <f t="shared" si="80"/>
        <v>0</v>
      </c>
      <c r="AA373">
        <f t="shared" si="81"/>
        <v>0</v>
      </c>
      <c r="AB373">
        <f>SUM($AA$3:AA373)</f>
        <v>9.77687594474793E-3</v>
      </c>
    </row>
    <row r="374" spans="1:28" x14ac:dyDescent="0.3">
      <c r="A374" s="4" t="s">
        <v>16</v>
      </c>
      <c r="B374" s="4">
        <v>371</v>
      </c>
      <c r="C374" s="4">
        <v>371</v>
      </c>
      <c r="D374" s="5">
        <v>24.5</v>
      </c>
      <c r="E374" s="3">
        <f t="shared" si="82"/>
        <v>-6.9444444444444448E-2</v>
      </c>
      <c r="F374" s="3">
        <f t="shared" si="83"/>
        <v>-0.25</v>
      </c>
      <c r="H374" s="13">
        <f t="shared" si="72"/>
        <v>6.8055555555555554</v>
      </c>
      <c r="I374">
        <f>'Panigale V4s 21 Data'!$B$8*'Panigale V4s 21 Data'!$B$5*'Panigale V4s 21 Data'!$B$7*0.5*(Calculations!$H374*Calculations!$H374)</f>
        <v>5.2021462825518228</v>
      </c>
      <c r="J374" s="3">
        <f>$E374*'Panigale V4s 21 Data'!$B$3</f>
        <v>-18.75</v>
      </c>
      <c r="K374" s="27">
        <f>'Panigale V4s 21 Data'!$B$12</f>
        <v>52.974000000000004</v>
      </c>
      <c r="L374" s="3">
        <f t="shared" si="73"/>
        <v>39.426146282551827</v>
      </c>
      <c r="M374">
        <f t="shared" si="71"/>
        <v>268.31682886736661</v>
      </c>
      <c r="N374">
        <f t="shared" si="74"/>
        <v>7.4532452463157392E-5</v>
      </c>
      <c r="O374">
        <f t="shared" si="75"/>
        <v>268.31682886736661</v>
      </c>
      <c r="P374">
        <f t="shared" si="76"/>
        <v>7.4532452463157392E-5</v>
      </c>
      <c r="Q374">
        <f>SUM($P$3:P374)</f>
        <v>6.7624178857784711E-2</v>
      </c>
      <c r="R374">
        <f t="shared" si="77"/>
        <v>0</v>
      </c>
      <c r="S374">
        <f t="shared" si="78"/>
        <v>0</v>
      </c>
      <c r="T374">
        <f>SUM($S$3:S374)</f>
        <v>1.9735196807123972E-2</v>
      </c>
      <c r="V374">
        <f t="shared" si="79"/>
        <v>0</v>
      </c>
      <c r="W374">
        <f>IF(M374&lt;0,SUM($V$3:V374),0)</f>
        <v>0</v>
      </c>
      <c r="Y374">
        <v>0</v>
      </c>
      <c r="Z374">
        <f t="shared" si="80"/>
        <v>0</v>
      </c>
      <c r="AA374">
        <f t="shared" si="81"/>
        <v>0</v>
      </c>
      <c r="AB374">
        <f>SUM($AA$3:AA374)</f>
        <v>9.77687594474793E-3</v>
      </c>
    </row>
    <row r="375" spans="1:28" x14ac:dyDescent="0.3">
      <c r="A375" s="4" t="s">
        <v>16</v>
      </c>
      <c r="B375" s="4">
        <v>372</v>
      </c>
      <c r="C375" s="4">
        <v>372</v>
      </c>
      <c r="D375" s="5">
        <v>23.8</v>
      </c>
      <c r="E375" s="3">
        <f t="shared" si="82"/>
        <v>-0.44444444444444431</v>
      </c>
      <c r="F375" s="3">
        <f t="shared" si="83"/>
        <v>-1.5999999999999996</v>
      </c>
      <c r="H375" s="13">
        <f t="shared" si="72"/>
        <v>6.6111111111111107</v>
      </c>
      <c r="I375">
        <f>'Panigale V4s 21 Data'!$B$8*'Panigale V4s 21 Data'!$B$5*'Panigale V4s 21 Data'!$B$7*0.5*(Calculations!$H375*Calculations!$H375)</f>
        <v>4.9091274307182919</v>
      </c>
      <c r="J375" s="3">
        <f>$E375*'Panigale V4s 21 Data'!$B$3</f>
        <v>-119.99999999999996</v>
      </c>
      <c r="K375" s="27">
        <f>'Panigale V4s 21 Data'!$B$12</f>
        <v>52.974000000000004</v>
      </c>
      <c r="L375" s="3">
        <f t="shared" si="73"/>
        <v>-62.116872569281668</v>
      </c>
      <c r="M375">
        <f t="shared" si="71"/>
        <v>-410.66154643025101</v>
      </c>
      <c r="N375">
        <f t="shared" si="74"/>
        <v>-1.1407265178618083E-4</v>
      </c>
      <c r="O375">
        <f t="shared" si="75"/>
        <v>0</v>
      </c>
      <c r="P375">
        <f t="shared" si="76"/>
        <v>0</v>
      </c>
      <c r="Q375">
        <f>SUM($P$3:P375)</f>
        <v>6.7624178857784711E-2</v>
      </c>
      <c r="R375">
        <f t="shared" si="77"/>
        <v>410.66154643025101</v>
      </c>
      <c r="S375">
        <f t="shared" si="78"/>
        <v>1.1407265178618083E-4</v>
      </c>
      <c r="T375">
        <f>SUM($S$3:S375)</f>
        <v>1.9849269458910152E-2</v>
      </c>
      <c r="V375">
        <f t="shared" si="79"/>
        <v>323.06538526894627</v>
      </c>
      <c r="W375">
        <f>IF(M375&lt;0,SUM($V$375:V375),0)</f>
        <v>323.06538526894627</v>
      </c>
      <c r="Y375">
        <v>0</v>
      </c>
      <c r="Z375">
        <f t="shared" si="80"/>
        <v>0</v>
      </c>
      <c r="AA375">
        <f t="shared" si="81"/>
        <v>0</v>
      </c>
      <c r="AB375">
        <f>SUM($AA$3:AA375)</f>
        <v>9.77687594474793E-3</v>
      </c>
    </row>
    <row r="376" spans="1:28" x14ac:dyDescent="0.3">
      <c r="A376" s="4" t="s">
        <v>16</v>
      </c>
      <c r="B376" s="4">
        <v>373</v>
      </c>
      <c r="C376" s="4">
        <v>373</v>
      </c>
      <c r="D376" s="5">
        <v>21.3</v>
      </c>
      <c r="E376" s="3">
        <f t="shared" si="82"/>
        <v>-0.84722222222222243</v>
      </c>
      <c r="F376" s="3">
        <f t="shared" si="83"/>
        <v>-3.0500000000000007</v>
      </c>
      <c r="H376" s="13">
        <f t="shared" si="72"/>
        <v>5.916666666666667</v>
      </c>
      <c r="I376">
        <f>'Panigale V4s 21 Data'!$B$8*'Panigale V4s 21 Data'!$B$5*'Panigale V4s 21 Data'!$B$7*0.5*(Calculations!$H376*Calculations!$H376)</f>
        <v>3.9319645929711573</v>
      </c>
      <c r="J376" s="3">
        <f>$E376*'Panigale V4s 21 Data'!$B$3</f>
        <v>-228.75000000000006</v>
      </c>
      <c r="K376" s="27">
        <f>'Panigale V4s 21 Data'!$B$12</f>
        <v>52.974000000000004</v>
      </c>
      <c r="L376" s="3">
        <f t="shared" si="73"/>
        <v>-171.84403540702891</v>
      </c>
      <c r="M376">
        <f t="shared" si="71"/>
        <v>-1016.7438761582545</v>
      </c>
      <c r="N376">
        <f t="shared" si="74"/>
        <v>-2.8242885448840407E-4</v>
      </c>
      <c r="O376">
        <f t="shared" si="75"/>
        <v>0</v>
      </c>
      <c r="P376">
        <f t="shared" si="76"/>
        <v>0</v>
      </c>
      <c r="Q376">
        <f>SUM($P$3:P376)</f>
        <v>6.7624178857784711E-2</v>
      </c>
      <c r="R376">
        <f t="shared" si="77"/>
        <v>1016.7438761582545</v>
      </c>
      <c r="S376">
        <f t="shared" si="78"/>
        <v>2.8242885448840407E-4</v>
      </c>
      <c r="T376">
        <f>SUM($S$3:S376)</f>
        <v>2.0131698313398557E-2</v>
      </c>
      <c r="V376">
        <f t="shared" si="79"/>
        <v>799.86732365431794</v>
      </c>
      <c r="W376">
        <f>IF(M376&lt;0,SUM($V$375:V376),0)</f>
        <v>1122.9327089232643</v>
      </c>
      <c r="Y376">
        <v>0</v>
      </c>
      <c r="Z376">
        <f t="shared" si="80"/>
        <v>0</v>
      </c>
      <c r="AA376">
        <f t="shared" si="81"/>
        <v>0</v>
      </c>
      <c r="AB376">
        <f>SUM($AA$3:AA376)</f>
        <v>9.77687594474793E-3</v>
      </c>
    </row>
    <row r="377" spans="1:28" x14ac:dyDescent="0.3">
      <c r="A377" s="4" t="s">
        <v>16</v>
      </c>
      <c r="B377" s="4">
        <v>374</v>
      </c>
      <c r="C377" s="4">
        <v>374</v>
      </c>
      <c r="D377" s="5">
        <v>17.7</v>
      </c>
      <c r="E377" s="3">
        <f t="shared" si="82"/>
        <v>-0.95833333333333337</v>
      </c>
      <c r="F377" s="3">
        <f t="shared" si="83"/>
        <v>-3.45</v>
      </c>
      <c r="H377" s="13">
        <f t="shared" si="72"/>
        <v>4.9166666666666661</v>
      </c>
      <c r="I377">
        <f>'Panigale V4s 21 Data'!$B$8*'Panigale V4s 21 Data'!$B$5*'Panigale V4s 21 Data'!$B$7*0.5*(Calculations!$H377*Calculations!$H377)</f>
        <v>2.7151693608674057</v>
      </c>
      <c r="J377" s="3">
        <f>$E377*'Panigale V4s 21 Data'!$B$3</f>
        <v>-258.75</v>
      </c>
      <c r="K377" s="27">
        <f>'Panigale V4s 21 Data'!$B$12</f>
        <v>52.974000000000004</v>
      </c>
      <c r="L377" s="3">
        <f t="shared" si="73"/>
        <v>-203.06083063913263</v>
      </c>
      <c r="M377">
        <f t="shared" si="71"/>
        <v>-998.38241730906861</v>
      </c>
      <c r="N377">
        <f t="shared" si="74"/>
        <v>-2.7732844925251905E-4</v>
      </c>
      <c r="O377">
        <f t="shared" si="75"/>
        <v>0</v>
      </c>
      <c r="P377">
        <f t="shared" si="76"/>
        <v>0</v>
      </c>
      <c r="Q377">
        <f>SUM($P$3:P377)</f>
        <v>6.7624178857784711E-2</v>
      </c>
      <c r="R377">
        <f t="shared" si="77"/>
        <v>998.38241730906861</v>
      </c>
      <c r="S377">
        <f t="shared" si="78"/>
        <v>2.7732844925251905E-4</v>
      </c>
      <c r="T377">
        <f>SUM($S$3:S377)</f>
        <v>2.0409026762651074E-2</v>
      </c>
      <c r="V377">
        <f t="shared" si="79"/>
        <v>785.42245578495761</v>
      </c>
      <c r="W377">
        <f>IF(M377&lt;0,SUM($V$375:V377),0)</f>
        <v>1908.3551647082218</v>
      </c>
      <c r="Y377">
        <v>0</v>
      </c>
      <c r="Z377">
        <f t="shared" si="80"/>
        <v>0</v>
      </c>
      <c r="AA377">
        <f t="shared" si="81"/>
        <v>0</v>
      </c>
      <c r="AB377">
        <f>SUM($AA$3:AA377)</f>
        <v>9.77687594474793E-3</v>
      </c>
    </row>
    <row r="378" spans="1:28" x14ac:dyDescent="0.3">
      <c r="A378" s="4" t="s">
        <v>16</v>
      </c>
      <c r="B378" s="4">
        <v>375</v>
      </c>
      <c r="C378" s="4">
        <v>375</v>
      </c>
      <c r="D378" s="5">
        <v>14.4</v>
      </c>
      <c r="E378" s="3">
        <f t="shared" si="82"/>
        <v>-0.80555555555555536</v>
      </c>
      <c r="F378" s="3">
        <f t="shared" si="83"/>
        <v>-2.8999999999999995</v>
      </c>
      <c r="H378" s="13">
        <f t="shared" si="72"/>
        <v>4</v>
      </c>
      <c r="I378">
        <f>'Panigale V4s 21 Data'!$B$8*'Panigale V4s 21 Data'!$B$5*'Panigale V4s 21 Data'!$B$7*0.5*(Calculations!$H378*Calculations!$H378)</f>
        <v>1.7971129581840002</v>
      </c>
      <c r="J378" s="3">
        <f>$E378*'Panigale V4s 21 Data'!$B$3</f>
        <v>-217.49999999999994</v>
      </c>
      <c r="K378" s="27">
        <f>'Panigale V4s 21 Data'!$B$12</f>
        <v>52.974000000000004</v>
      </c>
      <c r="L378" s="3">
        <f t="shared" si="73"/>
        <v>-162.72888704181594</v>
      </c>
      <c r="M378">
        <f t="shared" si="71"/>
        <v>-650.91554816726375</v>
      </c>
      <c r="N378">
        <f t="shared" si="74"/>
        <v>-1.8080987449090659E-4</v>
      </c>
      <c r="O378">
        <f t="shared" si="75"/>
        <v>0</v>
      </c>
      <c r="P378">
        <f t="shared" si="76"/>
        <v>0</v>
      </c>
      <c r="Q378">
        <f>SUM($P$3:P378)</f>
        <v>6.7624178857784711E-2</v>
      </c>
      <c r="R378">
        <f t="shared" si="77"/>
        <v>650.91554816726375</v>
      </c>
      <c r="S378">
        <f t="shared" si="78"/>
        <v>1.8080987449090659E-4</v>
      </c>
      <c r="T378">
        <f>SUM($S$3:S378)</f>
        <v>2.0589836637141982E-2</v>
      </c>
      <c r="V378">
        <f t="shared" si="79"/>
        <v>512.07200716544548</v>
      </c>
      <c r="W378">
        <f>IF(M378&lt;0,SUM($V$375:V378),0)</f>
        <v>2420.4271718736672</v>
      </c>
      <c r="Y378">
        <v>0</v>
      </c>
      <c r="Z378">
        <f t="shared" si="80"/>
        <v>0</v>
      </c>
      <c r="AA378">
        <f t="shared" si="81"/>
        <v>0</v>
      </c>
      <c r="AB378">
        <f>SUM($AA$3:AA378)</f>
        <v>9.77687594474793E-3</v>
      </c>
    </row>
    <row r="379" spans="1:28" x14ac:dyDescent="0.3">
      <c r="A379" s="4" t="s">
        <v>16</v>
      </c>
      <c r="B379" s="4">
        <v>376</v>
      </c>
      <c r="C379" s="4">
        <v>376</v>
      </c>
      <c r="D379" s="5">
        <v>11.9</v>
      </c>
      <c r="E379" s="3">
        <f t="shared" si="82"/>
        <v>-0.58333333333333348</v>
      </c>
      <c r="F379" s="3">
        <f t="shared" si="83"/>
        <v>-2.1000000000000005</v>
      </c>
      <c r="H379" s="13">
        <f t="shared" si="72"/>
        <v>3.3055555555555554</v>
      </c>
      <c r="I379">
        <f>'Panigale V4s 21 Data'!$B$8*'Panigale V4s 21 Data'!$B$5*'Panigale V4s 21 Data'!$B$7*0.5*(Calculations!$H379*Calculations!$H379)</f>
        <v>1.227281857679573</v>
      </c>
      <c r="J379" s="3">
        <f>$E379*'Panigale V4s 21 Data'!$B$3</f>
        <v>-157.50000000000003</v>
      </c>
      <c r="K379" s="27">
        <f>'Panigale V4s 21 Data'!$B$12</f>
        <v>52.974000000000004</v>
      </c>
      <c r="L379" s="3">
        <f t="shared" si="73"/>
        <v>-103.29871814232045</v>
      </c>
      <c r="M379">
        <f t="shared" si="71"/>
        <v>-341.4596516371148</v>
      </c>
      <c r="N379">
        <f t="shared" si="74"/>
        <v>-9.4849903232531885E-5</v>
      </c>
      <c r="O379">
        <f t="shared" si="75"/>
        <v>0</v>
      </c>
      <c r="P379">
        <f t="shared" si="76"/>
        <v>0</v>
      </c>
      <c r="Q379">
        <f>SUM($P$3:P379)</f>
        <v>6.7624178857784711E-2</v>
      </c>
      <c r="R379">
        <f t="shared" si="77"/>
        <v>341.4596516371148</v>
      </c>
      <c r="S379">
        <f t="shared" si="78"/>
        <v>9.4849903232531885E-5</v>
      </c>
      <c r="T379">
        <f>SUM($S$3:S379)</f>
        <v>2.0684686540374513E-2</v>
      </c>
      <c r="V379">
        <f t="shared" si="79"/>
        <v>268.62460064466001</v>
      </c>
      <c r="W379">
        <f>IF(M379&lt;0,SUM($V$375:V379),0)</f>
        <v>2689.0517725183272</v>
      </c>
      <c r="Y379">
        <v>0</v>
      </c>
      <c r="Z379">
        <f t="shared" si="80"/>
        <v>0</v>
      </c>
      <c r="AA379">
        <f t="shared" si="81"/>
        <v>0</v>
      </c>
      <c r="AB379">
        <f>SUM($AA$3:AA379)</f>
        <v>9.77687594474793E-3</v>
      </c>
    </row>
    <row r="380" spans="1:28" x14ac:dyDescent="0.3">
      <c r="A380" s="4" t="s">
        <v>16</v>
      </c>
      <c r="B380" s="4">
        <v>377</v>
      </c>
      <c r="C380" s="4">
        <v>377</v>
      </c>
      <c r="D380" s="5">
        <v>10.199999999999999</v>
      </c>
      <c r="E380" s="3">
        <f t="shared" si="82"/>
        <v>-0.41666666666666663</v>
      </c>
      <c r="F380" s="3">
        <f t="shared" si="83"/>
        <v>-1.5</v>
      </c>
      <c r="H380" s="13">
        <f t="shared" si="72"/>
        <v>2.833333333333333</v>
      </c>
      <c r="I380">
        <f>'Panigale V4s 21 Data'!$B$8*'Panigale V4s 21 Data'!$B$5*'Panigale V4s 21 Data'!$B$7*0.5*(Calculations!$H380*Calculations!$H380)</f>
        <v>0.90167646686662495</v>
      </c>
      <c r="J380" s="3">
        <f>$E380*'Panigale V4s 21 Data'!$B$3</f>
        <v>-112.49999999999999</v>
      </c>
      <c r="K380" s="27">
        <f>'Panigale V4s 21 Data'!$B$12</f>
        <v>52.974000000000004</v>
      </c>
      <c r="L380" s="3">
        <f t="shared" si="73"/>
        <v>-58.624323533133364</v>
      </c>
      <c r="M380">
        <f t="shared" si="71"/>
        <v>-166.10225001054451</v>
      </c>
      <c r="N380">
        <f t="shared" si="74"/>
        <v>-4.613951389181792E-5</v>
      </c>
      <c r="O380">
        <f t="shared" si="75"/>
        <v>0</v>
      </c>
      <c r="P380">
        <f t="shared" si="76"/>
        <v>0</v>
      </c>
      <c r="Q380">
        <f>SUM($P$3:P380)</f>
        <v>6.7624178857784711E-2</v>
      </c>
      <c r="R380">
        <f t="shared" si="77"/>
        <v>166.10225001054451</v>
      </c>
      <c r="S380">
        <f t="shared" si="78"/>
        <v>4.613951389181792E-5</v>
      </c>
      <c r="T380">
        <f>SUM($S$3:S380)</f>
        <v>2.0730826054266332E-2</v>
      </c>
      <c r="V380">
        <f t="shared" si="79"/>
        <v>130.67180957204531</v>
      </c>
      <c r="W380">
        <f>IF(M380&lt;0,SUM($V$375:V380),0)</f>
        <v>2819.7235820903725</v>
      </c>
      <c r="Y380">
        <v>0</v>
      </c>
      <c r="Z380">
        <f t="shared" si="80"/>
        <v>0</v>
      </c>
      <c r="AA380">
        <f t="shared" si="81"/>
        <v>0</v>
      </c>
      <c r="AB380">
        <f>SUM($AA$3:AA380)</f>
        <v>9.77687594474793E-3</v>
      </c>
    </row>
    <row r="381" spans="1:28" x14ac:dyDescent="0.3">
      <c r="A381" s="4" t="s">
        <v>16</v>
      </c>
      <c r="B381" s="4">
        <v>378</v>
      </c>
      <c r="C381" s="4">
        <v>378</v>
      </c>
      <c r="D381" s="5">
        <v>8.9</v>
      </c>
      <c r="E381" s="3">
        <f t="shared" si="82"/>
        <v>-0.30555555555555547</v>
      </c>
      <c r="F381" s="3">
        <f t="shared" si="83"/>
        <v>-1.0999999999999996</v>
      </c>
      <c r="H381" s="13">
        <f t="shared" si="72"/>
        <v>2.4722222222222223</v>
      </c>
      <c r="I381">
        <f>'Panigale V4s 21 Data'!$B$8*'Panigale V4s 21 Data'!$B$5*'Panigale V4s 21 Data'!$B$7*0.5*(Calculations!$H381*Calculations!$H381)</f>
        <v>0.68648397674457307</v>
      </c>
      <c r="J381" s="3">
        <f>$E381*'Panigale V4s 21 Data'!$B$3</f>
        <v>-82.499999999999972</v>
      </c>
      <c r="K381" s="27">
        <f>'Panigale V4s 21 Data'!$B$12</f>
        <v>52.974000000000004</v>
      </c>
      <c r="L381" s="3">
        <f t="shared" si="73"/>
        <v>-28.839516023255399</v>
      </c>
      <c r="M381">
        <f t="shared" si="71"/>
        <v>-71.297692390825844</v>
      </c>
      <c r="N381">
        <f t="shared" si="74"/>
        <v>-1.9804914553007177E-5</v>
      </c>
      <c r="O381">
        <f t="shared" si="75"/>
        <v>0</v>
      </c>
      <c r="P381">
        <f t="shared" si="76"/>
        <v>0</v>
      </c>
      <c r="Q381">
        <f>SUM($P$3:P381)</f>
        <v>6.7624178857784711E-2</v>
      </c>
      <c r="R381">
        <f t="shared" si="77"/>
        <v>71.297692390825844</v>
      </c>
      <c r="S381">
        <f t="shared" si="78"/>
        <v>1.9804914553007177E-5</v>
      </c>
      <c r="T381">
        <f>SUM($S$3:S381)</f>
        <v>2.075063096881934E-2</v>
      </c>
      <c r="V381">
        <f t="shared" si="79"/>
        <v>56.089538115400742</v>
      </c>
      <c r="W381">
        <f>IF(M381&lt;0,SUM($V$375:V381),0)</f>
        <v>2875.8131202057734</v>
      </c>
      <c r="Y381">
        <v>0</v>
      </c>
      <c r="Z381">
        <f t="shared" si="80"/>
        <v>0</v>
      </c>
      <c r="AA381">
        <f t="shared" si="81"/>
        <v>0</v>
      </c>
      <c r="AB381">
        <f>SUM($AA$3:AA381)</f>
        <v>9.77687594474793E-3</v>
      </c>
    </row>
    <row r="382" spans="1:28" x14ac:dyDescent="0.3">
      <c r="A382" s="4" t="s">
        <v>16</v>
      </c>
      <c r="B382" s="4">
        <v>379</v>
      </c>
      <c r="C382" s="4">
        <v>379</v>
      </c>
      <c r="D382" s="5">
        <v>8</v>
      </c>
      <c r="E382" s="3">
        <f t="shared" si="82"/>
        <v>-0.23611111111111113</v>
      </c>
      <c r="F382" s="3">
        <f t="shared" si="83"/>
        <v>-0.85000000000000009</v>
      </c>
      <c r="H382" s="13">
        <f t="shared" si="72"/>
        <v>2.2222222222222223</v>
      </c>
      <c r="I382">
        <f>'Panigale V4s 21 Data'!$B$8*'Panigale V4s 21 Data'!$B$5*'Panigale V4s 21 Data'!$B$7*0.5*(Calculations!$H382*Calculations!$H382)</f>
        <v>0.55466449326666678</v>
      </c>
      <c r="J382" s="3">
        <f>$E382*'Panigale V4s 21 Data'!$B$3</f>
        <v>-63.750000000000007</v>
      </c>
      <c r="K382" s="27">
        <f>'Panigale V4s 21 Data'!$B$12</f>
        <v>52.974000000000004</v>
      </c>
      <c r="L382" s="3">
        <f t="shared" si="73"/>
        <v>-10.22133550673334</v>
      </c>
      <c r="M382">
        <f t="shared" si="71"/>
        <v>-22.714078903851867</v>
      </c>
      <c r="N382">
        <f t="shared" si="74"/>
        <v>-6.3094663621810745E-6</v>
      </c>
      <c r="O382">
        <f t="shared" si="75"/>
        <v>0</v>
      </c>
      <c r="P382">
        <f t="shared" si="76"/>
        <v>0</v>
      </c>
      <c r="Q382">
        <f>SUM($P$3:P382)</f>
        <v>6.7624178857784711E-2</v>
      </c>
      <c r="R382">
        <f t="shared" si="77"/>
        <v>22.714078903851867</v>
      </c>
      <c r="S382">
        <f t="shared" si="78"/>
        <v>6.3094663621810745E-6</v>
      </c>
      <c r="T382">
        <f>SUM($S$3:S382)</f>
        <v>2.0756940435181521E-2</v>
      </c>
      <c r="V382">
        <f t="shared" si="79"/>
        <v>17.869052303265747</v>
      </c>
      <c r="W382">
        <f>IF(M382&lt;0,SUM($V$375:V382),0)</f>
        <v>2893.682172509039</v>
      </c>
      <c r="Y382">
        <v>0</v>
      </c>
      <c r="Z382">
        <f t="shared" si="80"/>
        <v>0</v>
      </c>
      <c r="AA382">
        <f t="shared" si="81"/>
        <v>0</v>
      </c>
      <c r="AB382">
        <f>SUM($AA$3:AA382)</f>
        <v>9.77687594474793E-3</v>
      </c>
    </row>
    <row r="383" spans="1:28" x14ac:dyDescent="0.3">
      <c r="A383" s="4" t="s">
        <v>16</v>
      </c>
      <c r="B383" s="4">
        <v>380</v>
      </c>
      <c r="C383" s="4">
        <v>380</v>
      </c>
      <c r="D383" s="5">
        <v>7.2</v>
      </c>
      <c r="E383" s="3">
        <f t="shared" si="82"/>
        <v>-0.26388888888888895</v>
      </c>
      <c r="F383" s="3">
        <f t="shared" si="83"/>
        <v>-0.95000000000000018</v>
      </c>
      <c r="H383" s="13">
        <f t="shared" si="72"/>
        <v>2</v>
      </c>
      <c r="I383">
        <f>'Panigale V4s 21 Data'!$B$8*'Panigale V4s 21 Data'!$B$5*'Panigale V4s 21 Data'!$B$7*0.5*(Calculations!$H383*Calculations!$H383)</f>
        <v>0.44927823954600005</v>
      </c>
      <c r="J383" s="3">
        <f>$E383*'Panigale V4s 21 Data'!$B$3</f>
        <v>-71.250000000000014</v>
      </c>
      <c r="K383" s="27">
        <f>'Panigale V4s 21 Data'!$B$12</f>
        <v>52.974000000000004</v>
      </c>
      <c r="L383" s="3">
        <f t="shared" si="73"/>
        <v>-17.826721760454006</v>
      </c>
      <c r="M383">
        <f t="shared" si="71"/>
        <v>-35.653443520908013</v>
      </c>
      <c r="N383">
        <f t="shared" si="74"/>
        <v>-9.9037343113633358E-6</v>
      </c>
      <c r="O383">
        <f t="shared" si="75"/>
        <v>0</v>
      </c>
      <c r="P383">
        <f t="shared" si="76"/>
        <v>0</v>
      </c>
      <c r="Q383">
        <f>SUM($P$3:P383)</f>
        <v>6.7624178857784711E-2</v>
      </c>
      <c r="R383">
        <f t="shared" si="77"/>
        <v>35.653443520908013</v>
      </c>
      <c r="S383">
        <f t="shared" si="78"/>
        <v>9.9037343113633358E-6</v>
      </c>
      <c r="T383">
        <f>SUM($S$3:S383)</f>
        <v>2.0766844169492885E-2</v>
      </c>
      <c r="V383">
        <f t="shared" si="79"/>
        <v>28.04838575068073</v>
      </c>
      <c r="W383">
        <f>IF(M383&lt;0,SUM($V$375:V383),0)</f>
        <v>2921.7305582597196</v>
      </c>
      <c r="Y383">
        <v>0</v>
      </c>
      <c r="Z383">
        <f t="shared" si="80"/>
        <v>0</v>
      </c>
      <c r="AA383">
        <f t="shared" si="81"/>
        <v>0</v>
      </c>
      <c r="AB383">
        <f>SUM($AA$3:AA383)</f>
        <v>9.77687594474793E-3</v>
      </c>
    </row>
    <row r="384" spans="1:28" x14ac:dyDescent="0.3">
      <c r="A384" s="4" t="s">
        <v>16</v>
      </c>
      <c r="B384" s="4">
        <v>381</v>
      </c>
      <c r="C384" s="4">
        <v>381</v>
      </c>
      <c r="D384" s="5">
        <v>6.1</v>
      </c>
      <c r="E384" s="3">
        <f t="shared" si="82"/>
        <v>-0.31944444444444442</v>
      </c>
      <c r="F384" s="3">
        <f t="shared" si="83"/>
        <v>-1.1499999999999999</v>
      </c>
      <c r="H384" s="13">
        <f t="shared" si="72"/>
        <v>1.6944444444444442</v>
      </c>
      <c r="I384">
        <f>'Panigale V4s 21 Data'!$B$8*'Panigale V4s 21 Data'!$B$5*'Panigale V4s 21 Data'!$B$7*0.5*(Calculations!$H384*Calculations!$H384)</f>
        <v>0.32248540303832285</v>
      </c>
      <c r="J384" s="3">
        <f>$E384*'Panigale V4s 21 Data'!$B$3</f>
        <v>-86.25</v>
      </c>
      <c r="K384" s="27">
        <f>'Panigale V4s 21 Data'!$B$12</f>
        <v>52.974000000000004</v>
      </c>
      <c r="L384" s="3">
        <f t="shared" si="73"/>
        <v>-32.953514596961668</v>
      </c>
      <c r="M384">
        <f t="shared" si="71"/>
        <v>-55.837899733740599</v>
      </c>
      <c r="N384">
        <f t="shared" si="74"/>
        <v>-1.5510527703816834E-5</v>
      </c>
      <c r="O384">
        <f t="shared" si="75"/>
        <v>0</v>
      </c>
      <c r="P384">
        <f t="shared" si="76"/>
        <v>0</v>
      </c>
      <c r="Q384">
        <f>SUM($P$3:P384)</f>
        <v>6.7624178857784711E-2</v>
      </c>
      <c r="R384">
        <f t="shared" si="77"/>
        <v>55.837899733740599</v>
      </c>
      <c r="S384">
        <f t="shared" si="78"/>
        <v>1.5510527703816834E-5</v>
      </c>
      <c r="T384">
        <f>SUM($S$3:S384)</f>
        <v>2.0782354697196703E-2</v>
      </c>
      <c r="V384">
        <f t="shared" si="79"/>
        <v>43.927396531035058</v>
      </c>
      <c r="W384">
        <f>IF(M384&lt;0,SUM($V$375:V384),0)</f>
        <v>2965.6579547907545</v>
      </c>
      <c r="Y384">
        <v>0</v>
      </c>
      <c r="Z384">
        <f t="shared" si="80"/>
        <v>0</v>
      </c>
      <c r="AA384">
        <f t="shared" si="81"/>
        <v>0</v>
      </c>
      <c r="AB384">
        <f>SUM($AA$3:AA384)</f>
        <v>9.77687594474793E-3</v>
      </c>
    </row>
    <row r="385" spans="1:28" x14ac:dyDescent="0.3">
      <c r="A385" s="4" t="s">
        <v>16</v>
      </c>
      <c r="B385" s="4">
        <v>382</v>
      </c>
      <c r="C385" s="4">
        <v>382</v>
      </c>
      <c r="D385" s="5">
        <v>4.9000000000000004</v>
      </c>
      <c r="E385" s="3">
        <f t="shared" si="82"/>
        <v>-0.33333333333333326</v>
      </c>
      <c r="F385" s="3">
        <f t="shared" si="83"/>
        <v>-1.1999999999999997</v>
      </c>
      <c r="H385" s="13">
        <f t="shared" si="72"/>
        <v>1.3611111111111112</v>
      </c>
      <c r="I385">
        <f>'Panigale V4s 21 Data'!$B$8*'Panigale V4s 21 Data'!$B$5*'Panigale V4s 21 Data'!$B$7*0.5*(Calculations!$H385*Calculations!$H385)</f>
        <v>0.20808585130207297</v>
      </c>
      <c r="J385" s="3">
        <f>$E385*'Panigale V4s 21 Data'!$B$3</f>
        <v>-89.999999999999986</v>
      </c>
      <c r="K385" s="27">
        <f>'Panigale V4s 21 Data'!$B$12</f>
        <v>52.974000000000004</v>
      </c>
      <c r="L385" s="3">
        <f t="shared" si="73"/>
        <v>-36.817914148697909</v>
      </c>
      <c r="M385">
        <f t="shared" si="71"/>
        <v>-50.113272035727711</v>
      </c>
      <c r="N385">
        <f t="shared" si="74"/>
        <v>-1.3920353343257697E-5</v>
      </c>
      <c r="O385">
        <f t="shared" si="75"/>
        <v>0</v>
      </c>
      <c r="P385">
        <f t="shared" si="76"/>
        <v>0</v>
      </c>
      <c r="Q385">
        <f>SUM($P$3:P385)</f>
        <v>6.7624178857784711E-2</v>
      </c>
      <c r="R385">
        <f t="shared" si="77"/>
        <v>50.113272035727711</v>
      </c>
      <c r="S385">
        <f t="shared" si="78"/>
        <v>1.3920353343257697E-5</v>
      </c>
      <c r="T385">
        <f>SUM($S$3:S385)</f>
        <v>2.0796275050539961E-2</v>
      </c>
      <c r="V385">
        <f t="shared" si="79"/>
        <v>39.423860544146812</v>
      </c>
      <c r="W385">
        <f>IF(M385&lt;0,SUM($V$375:V385),0)</f>
        <v>3005.0818153349014</v>
      </c>
      <c r="Y385">
        <v>0</v>
      </c>
      <c r="Z385">
        <f t="shared" si="80"/>
        <v>0</v>
      </c>
      <c r="AA385">
        <f t="shared" si="81"/>
        <v>0</v>
      </c>
      <c r="AB385">
        <f>SUM($AA$3:AA385)</f>
        <v>9.77687594474793E-3</v>
      </c>
    </row>
    <row r="386" spans="1:28" x14ac:dyDescent="0.3">
      <c r="A386" s="4" t="s">
        <v>16</v>
      </c>
      <c r="B386" s="4">
        <v>383</v>
      </c>
      <c r="C386" s="4">
        <v>383</v>
      </c>
      <c r="D386" s="5">
        <v>3.7</v>
      </c>
      <c r="E386" s="3">
        <f t="shared" si="82"/>
        <v>-0.36111111111111116</v>
      </c>
      <c r="F386" s="3">
        <f t="shared" si="83"/>
        <v>-1.3000000000000003</v>
      </c>
      <c r="H386" s="13">
        <f t="shared" si="72"/>
        <v>1.0277777777777779</v>
      </c>
      <c r="I386">
        <f>'Panigale V4s 21 Data'!$B$8*'Panigale V4s 21 Data'!$B$5*'Panigale V4s 21 Data'!$B$7*0.5*(Calculations!$H386*Calculations!$H386)</f>
        <v>0.11864620176282295</v>
      </c>
      <c r="J386" s="3">
        <f>$E386*'Panigale V4s 21 Data'!$B$3</f>
        <v>-97.500000000000014</v>
      </c>
      <c r="K386" s="27">
        <f>'Panigale V4s 21 Data'!$B$12</f>
        <v>52.974000000000004</v>
      </c>
      <c r="L386" s="3">
        <f t="shared" si="73"/>
        <v>-44.407353798237182</v>
      </c>
      <c r="M386">
        <f t="shared" si="71"/>
        <v>-45.640891403743773</v>
      </c>
      <c r="N386">
        <f t="shared" si="74"/>
        <v>-1.2678025389928825E-5</v>
      </c>
      <c r="O386">
        <f t="shared" si="75"/>
        <v>0</v>
      </c>
      <c r="P386">
        <f t="shared" si="76"/>
        <v>0</v>
      </c>
      <c r="Q386">
        <f>SUM($P$3:P386)</f>
        <v>6.7624178857784711E-2</v>
      </c>
      <c r="R386">
        <f t="shared" si="77"/>
        <v>45.640891403743773</v>
      </c>
      <c r="S386">
        <f t="shared" si="78"/>
        <v>1.2678025389928825E-5</v>
      </c>
      <c r="T386">
        <f>SUM($S$3:S386)</f>
        <v>2.0808953075929889E-2</v>
      </c>
      <c r="V386">
        <f t="shared" si="79"/>
        <v>35.905461062868206</v>
      </c>
      <c r="W386">
        <f>IF(M386&lt;0,SUM($V$375:V386),0)</f>
        <v>3040.9872763977696</v>
      </c>
      <c r="Y386">
        <v>0</v>
      </c>
      <c r="Z386">
        <f t="shared" si="80"/>
        <v>0</v>
      </c>
      <c r="AA386">
        <f t="shared" si="81"/>
        <v>0</v>
      </c>
      <c r="AB386">
        <f>SUM($AA$3:AA386)</f>
        <v>9.77687594474793E-3</v>
      </c>
    </row>
    <row r="387" spans="1:28" x14ac:dyDescent="0.3">
      <c r="A387" s="4" t="s">
        <v>16</v>
      </c>
      <c r="B387" s="4">
        <v>384</v>
      </c>
      <c r="C387" s="4">
        <v>384</v>
      </c>
      <c r="D387" s="5">
        <v>2.2999999999999998</v>
      </c>
      <c r="E387" s="3">
        <f t="shared" si="82"/>
        <v>-0.3888888888888889</v>
      </c>
      <c r="F387" s="3">
        <f t="shared" si="83"/>
        <v>-1.4000000000000001</v>
      </c>
      <c r="H387" s="13">
        <f t="shared" si="72"/>
        <v>0.63888888888888884</v>
      </c>
      <c r="I387">
        <f>'Panigale V4s 21 Data'!$B$8*'Panigale V4s 21 Data'!$B$5*'Panigale V4s 21 Data'!$B$7*0.5*(Calculations!$H387*Calculations!$H387)</f>
        <v>4.5846487021572915E-2</v>
      </c>
      <c r="J387" s="3">
        <f>$E387*'Panigale V4s 21 Data'!$B$3</f>
        <v>-105</v>
      </c>
      <c r="K387" s="27">
        <f>'Panigale V4s 21 Data'!$B$12</f>
        <v>52.974000000000004</v>
      </c>
      <c r="L387" s="3">
        <f t="shared" si="73"/>
        <v>-51.980153512978418</v>
      </c>
      <c r="M387">
        <f t="shared" ref="M387:M450" si="87">L387*H387</f>
        <v>-33.209542522180655</v>
      </c>
      <c r="N387">
        <f t="shared" si="74"/>
        <v>-9.2248729228279597E-6</v>
      </c>
      <c r="O387">
        <f t="shared" si="75"/>
        <v>0</v>
      </c>
      <c r="P387">
        <f t="shared" si="76"/>
        <v>0</v>
      </c>
      <c r="Q387">
        <f>SUM($P$3:P387)</f>
        <v>6.7624178857784711E-2</v>
      </c>
      <c r="R387">
        <f t="shared" si="77"/>
        <v>33.209542522180655</v>
      </c>
      <c r="S387">
        <f t="shared" si="78"/>
        <v>9.2248729228279597E-6</v>
      </c>
      <c r="T387">
        <f>SUM($S$3:S387)</f>
        <v>2.0818177948852715E-2</v>
      </c>
      <c r="V387">
        <f t="shared" si="79"/>
        <v>26.125781054486911</v>
      </c>
      <c r="W387">
        <f>IF(M387&lt;0,SUM($V$375:V387),0)</f>
        <v>3067.1130574522567</v>
      </c>
      <c r="Y387">
        <v>0</v>
      </c>
      <c r="Z387">
        <f t="shared" si="80"/>
        <v>0</v>
      </c>
      <c r="AA387">
        <f t="shared" si="81"/>
        <v>0</v>
      </c>
      <c r="AB387">
        <f>SUM($AA$3:AA387)</f>
        <v>9.77687594474793E-3</v>
      </c>
    </row>
    <row r="388" spans="1:28" x14ac:dyDescent="0.3">
      <c r="A388" s="4" t="s">
        <v>16</v>
      </c>
      <c r="B388" s="4">
        <v>385</v>
      </c>
      <c r="C388" s="4">
        <v>385</v>
      </c>
      <c r="D388" s="5">
        <v>0.9</v>
      </c>
      <c r="E388" s="3">
        <f t="shared" si="82"/>
        <v>-0.31944444444444442</v>
      </c>
      <c r="F388" s="3">
        <f t="shared" si="83"/>
        <v>-1.1499999999999999</v>
      </c>
      <c r="H388" s="13">
        <f t="shared" ref="H388:H451" si="88">$D388/3.6</f>
        <v>0.25</v>
      </c>
      <c r="I388">
        <f>'Panigale V4s 21 Data'!$B$8*'Panigale V4s 21 Data'!$B$5*'Panigale V4s 21 Data'!$B$7*0.5*(Calculations!$H388*Calculations!$H388)</f>
        <v>7.0199724929062507E-3</v>
      </c>
      <c r="J388" s="3">
        <f>$E388*'Panigale V4s 21 Data'!$B$3</f>
        <v>-86.25</v>
      </c>
      <c r="K388" s="27">
        <f>'Panigale V4s 21 Data'!$B$12</f>
        <v>52.974000000000004</v>
      </c>
      <c r="L388" s="3">
        <f t="shared" ref="L388:L451" si="89">I388+J388+K388</f>
        <v>-33.268980027507084</v>
      </c>
      <c r="M388">
        <f t="shared" si="87"/>
        <v>-8.3172450068767709</v>
      </c>
      <c r="N388">
        <f t="shared" ref="N388:N451" si="90">M388/1000/3600</f>
        <v>-2.3103458352435475E-6</v>
      </c>
      <c r="O388">
        <f t="shared" ref="O388:O451" si="91">IF(M388&gt;0,M388,0)</f>
        <v>0</v>
      </c>
      <c r="P388">
        <f t="shared" ref="P388:P451" si="92">IF(N388&gt;0,N388,0)</f>
        <v>0</v>
      </c>
      <c r="Q388">
        <f>SUM($P$3:P388)</f>
        <v>6.7624178857784711E-2</v>
      </c>
      <c r="R388">
        <f t="shared" ref="R388:R451" si="93">IF(M388&lt;0,M388*-1,0)</f>
        <v>8.3172450068767709</v>
      </c>
      <c r="S388">
        <f t="shared" ref="S388:S451" si="94">IF(M388&lt;0,M388/1000/3600*-1,0)</f>
        <v>2.3103458352435475E-6</v>
      </c>
      <c r="T388">
        <f>SUM($S$3:S388)</f>
        <v>2.082048829468796E-2</v>
      </c>
      <c r="V388">
        <f t="shared" ref="V388:V451" si="95">R388*0.91*0.95*0.91</f>
        <v>6.5431350606849215</v>
      </c>
      <c r="W388">
        <f>IF(M388&lt;0,SUM($V$375:V388),0)</f>
        <v>3073.6561925129417</v>
      </c>
      <c r="Y388">
        <v>0</v>
      </c>
      <c r="Z388">
        <f t="shared" ref="Z388:Z451" si="96">Y388/1000</f>
        <v>0</v>
      </c>
      <c r="AA388">
        <f t="shared" ref="AA388:AA451" si="97">Z388/3600</f>
        <v>0</v>
      </c>
      <c r="AB388">
        <f>SUM($AA$3:AA388)</f>
        <v>9.77687594474793E-3</v>
      </c>
    </row>
    <row r="389" spans="1:28" x14ac:dyDescent="0.3">
      <c r="A389" s="4" t="s">
        <v>16</v>
      </c>
      <c r="B389" s="4">
        <v>386</v>
      </c>
      <c r="C389" s="4">
        <v>386</v>
      </c>
      <c r="D389" s="5">
        <v>0</v>
      </c>
      <c r="E389" s="3">
        <f t="shared" ref="E389:E452" si="98">($D390-$D388)/2/3.6</f>
        <v>-0.125</v>
      </c>
      <c r="F389" s="3">
        <f t="shared" ref="F389:F452" si="99">($D390-$D388)/2</f>
        <v>-0.45</v>
      </c>
      <c r="H389" s="13">
        <f t="shared" si="88"/>
        <v>0</v>
      </c>
      <c r="I389">
        <f>'Panigale V4s 21 Data'!$B$8*'Panigale V4s 21 Data'!$B$5*'Panigale V4s 21 Data'!$B$7*0.5*(Calculations!$H389*Calculations!$H389)</f>
        <v>0</v>
      </c>
      <c r="J389" s="3">
        <f>$E389*'Panigale V4s 21 Data'!$B$3</f>
        <v>-33.75</v>
      </c>
      <c r="K389" s="27">
        <f>'Panigale V4s 21 Data'!$B$12</f>
        <v>52.974000000000004</v>
      </c>
      <c r="L389" s="3">
        <f t="shared" si="89"/>
        <v>19.224000000000004</v>
      </c>
      <c r="M389">
        <f t="shared" si="87"/>
        <v>0</v>
      </c>
      <c r="N389">
        <f t="shared" si="90"/>
        <v>0</v>
      </c>
      <c r="O389">
        <f t="shared" si="91"/>
        <v>0</v>
      </c>
      <c r="P389">
        <f t="shared" si="92"/>
        <v>0</v>
      </c>
      <c r="Q389">
        <f>SUM($P$3:P389)</f>
        <v>6.7624178857784711E-2</v>
      </c>
      <c r="R389">
        <f t="shared" si="93"/>
        <v>0</v>
      </c>
      <c r="S389">
        <f t="shared" si="94"/>
        <v>0</v>
      </c>
      <c r="T389">
        <f>SUM($S$3:S389)</f>
        <v>2.082048829468796E-2</v>
      </c>
      <c r="V389">
        <f t="shared" si="95"/>
        <v>0</v>
      </c>
      <c r="W389">
        <f>IF(M389&lt;0,SUM($V$3:V389),0)</f>
        <v>0</v>
      </c>
      <c r="Y389">
        <f>O389</f>
        <v>0</v>
      </c>
      <c r="Z389">
        <f t="shared" si="96"/>
        <v>0</v>
      </c>
      <c r="AA389">
        <f t="shared" si="97"/>
        <v>0</v>
      </c>
      <c r="AB389">
        <f>SUM($AA$3:AA389)</f>
        <v>9.77687594474793E-3</v>
      </c>
    </row>
    <row r="390" spans="1:28" x14ac:dyDescent="0.3">
      <c r="A390" s="4" t="s">
        <v>16</v>
      </c>
      <c r="B390" s="4">
        <v>387</v>
      </c>
      <c r="C390" s="4">
        <v>387</v>
      </c>
      <c r="D390" s="5">
        <v>0</v>
      </c>
      <c r="E390" s="3">
        <f t="shared" si="98"/>
        <v>0</v>
      </c>
      <c r="F390" s="3">
        <f t="shared" si="99"/>
        <v>0</v>
      </c>
      <c r="H390" s="13">
        <f t="shared" si="88"/>
        <v>0</v>
      </c>
      <c r="I390">
        <f>'Panigale V4s 21 Data'!$B$8*'Panigale V4s 21 Data'!$B$5*'Panigale V4s 21 Data'!$B$7*0.5*(Calculations!$H390*Calculations!$H390)</f>
        <v>0</v>
      </c>
      <c r="J390" s="3">
        <f>$E390*'Panigale V4s 21 Data'!$B$3</f>
        <v>0</v>
      </c>
      <c r="K390" s="27">
        <f>'Panigale V4s 21 Data'!$B$12</f>
        <v>52.974000000000004</v>
      </c>
      <c r="L390" s="3">
        <f t="shared" si="89"/>
        <v>52.974000000000004</v>
      </c>
      <c r="M390">
        <f t="shared" si="87"/>
        <v>0</v>
      </c>
      <c r="N390">
        <f t="shared" si="90"/>
        <v>0</v>
      </c>
      <c r="O390">
        <f t="shared" si="91"/>
        <v>0</v>
      </c>
      <c r="P390">
        <f t="shared" si="92"/>
        <v>0</v>
      </c>
      <c r="Q390">
        <f>SUM($P$3:P390)</f>
        <v>6.7624178857784711E-2</v>
      </c>
      <c r="R390">
        <f t="shared" si="93"/>
        <v>0</v>
      </c>
      <c r="S390">
        <f t="shared" si="94"/>
        <v>0</v>
      </c>
      <c r="T390">
        <f>SUM($S$3:S390)</f>
        <v>2.082048829468796E-2</v>
      </c>
      <c r="V390">
        <f t="shared" si="95"/>
        <v>0</v>
      </c>
      <c r="W390">
        <f>IF(M390&lt;0,SUM($V$3:V390),0)</f>
        <v>0</v>
      </c>
      <c r="Y390">
        <f t="shared" ref="Y390:Y399" si="100">O390</f>
        <v>0</v>
      </c>
      <c r="Z390">
        <f t="shared" si="96"/>
        <v>0</v>
      </c>
      <c r="AA390">
        <f t="shared" si="97"/>
        <v>0</v>
      </c>
      <c r="AB390">
        <f>SUM($AA$3:AA390)</f>
        <v>9.77687594474793E-3</v>
      </c>
    </row>
    <row r="391" spans="1:28" x14ac:dyDescent="0.3">
      <c r="A391" s="4" t="s">
        <v>16</v>
      </c>
      <c r="B391" s="4">
        <v>388</v>
      </c>
      <c r="C391" s="4">
        <v>388</v>
      </c>
      <c r="D391" s="5">
        <v>0</v>
      </c>
      <c r="E391" s="3">
        <f t="shared" si="98"/>
        <v>0</v>
      </c>
      <c r="F391" s="3">
        <f t="shared" si="99"/>
        <v>0</v>
      </c>
      <c r="H391" s="13">
        <f t="shared" si="88"/>
        <v>0</v>
      </c>
      <c r="I391">
        <f>'Panigale V4s 21 Data'!$B$8*'Panigale V4s 21 Data'!$B$5*'Panigale V4s 21 Data'!$B$7*0.5*(Calculations!$H391*Calculations!$H391)</f>
        <v>0</v>
      </c>
      <c r="J391" s="3">
        <f>$E391*'Panigale V4s 21 Data'!$B$3</f>
        <v>0</v>
      </c>
      <c r="K391" s="27">
        <f>'Panigale V4s 21 Data'!$B$12</f>
        <v>52.974000000000004</v>
      </c>
      <c r="L391" s="3">
        <f t="shared" si="89"/>
        <v>52.974000000000004</v>
      </c>
      <c r="M391">
        <f t="shared" si="87"/>
        <v>0</v>
      </c>
      <c r="N391">
        <f t="shared" si="90"/>
        <v>0</v>
      </c>
      <c r="O391">
        <f t="shared" si="91"/>
        <v>0</v>
      </c>
      <c r="P391">
        <f t="shared" si="92"/>
        <v>0</v>
      </c>
      <c r="Q391">
        <f>SUM($P$3:P391)</f>
        <v>6.7624178857784711E-2</v>
      </c>
      <c r="R391">
        <f t="shared" si="93"/>
        <v>0</v>
      </c>
      <c r="S391">
        <f t="shared" si="94"/>
        <v>0</v>
      </c>
      <c r="T391">
        <f>SUM($S$3:S391)</f>
        <v>2.082048829468796E-2</v>
      </c>
      <c r="V391">
        <f t="shared" si="95"/>
        <v>0</v>
      </c>
      <c r="W391">
        <f>IF(M391&lt;0,SUM($V$3:V391),0)</f>
        <v>0</v>
      </c>
      <c r="Y391">
        <f t="shared" si="100"/>
        <v>0</v>
      </c>
      <c r="Z391">
        <f t="shared" si="96"/>
        <v>0</v>
      </c>
      <c r="AA391">
        <f t="shared" si="97"/>
        <v>0</v>
      </c>
      <c r="AB391">
        <f>SUM($AA$3:AA391)</f>
        <v>9.77687594474793E-3</v>
      </c>
    </row>
    <row r="392" spans="1:28" x14ac:dyDescent="0.3">
      <c r="A392" s="4" t="s">
        <v>16</v>
      </c>
      <c r="B392" s="4">
        <v>389</v>
      </c>
      <c r="C392" s="4">
        <v>389</v>
      </c>
      <c r="D392" s="5">
        <v>0</v>
      </c>
      <c r="E392" s="3">
        <f t="shared" si="98"/>
        <v>0</v>
      </c>
      <c r="F392" s="3">
        <f t="shared" si="99"/>
        <v>0</v>
      </c>
      <c r="H392" s="13">
        <f t="shared" si="88"/>
        <v>0</v>
      </c>
      <c r="I392">
        <f>'Panigale V4s 21 Data'!$B$8*'Panigale V4s 21 Data'!$B$5*'Panigale V4s 21 Data'!$B$7*0.5*(Calculations!$H392*Calculations!$H392)</f>
        <v>0</v>
      </c>
      <c r="J392" s="3">
        <f>$E392*'Panigale V4s 21 Data'!$B$3</f>
        <v>0</v>
      </c>
      <c r="K392" s="27">
        <f>'Panigale V4s 21 Data'!$B$12</f>
        <v>52.974000000000004</v>
      </c>
      <c r="L392" s="3">
        <f t="shared" si="89"/>
        <v>52.974000000000004</v>
      </c>
      <c r="M392">
        <f t="shared" si="87"/>
        <v>0</v>
      </c>
      <c r="N392">
        <f t="shared" si="90"/>
        <v>0</v>
      </c>
      <c r="O392">
        <f t="shared" si="91"/>
        <v>0</v>
      </c>
      <c r="P392">
        <f t="shared" si="92"/>
        <v>0</v>
      </c>
      <c r="Q392">
        <f>SUM($P$3:P392)</f>
        <v>6.7624178857784711E-2</v>
      </c>
      <c r="R392">
        <f t="shared" si="93"/>
        <v>0</v>
      </c>
      <c r="S392">
        <f t="shared" si="94"/>
        <v>0</v>
      </c>
      <c r="T392">
        <f>SUM($S$3:S392)</f>
        <v>2.082048829468796E-2</v>
      </c>
      <c r="V392">
        <f t="shared" si="95"/>
        <v>0</v>
      </c>
      <c r="W392">
        <f>IF(M392&lt;0,SUM($V$3:V392),0)</f>
        <v>0</v>
      </c>
      <c r="Y392">
        <f t="shared" si="100"/>
        <v>0</v>
      </c>
      <c r="Z392">
        <f t="shared" si="96"/>
        <v>0</v>
      </c>
      <c r="AA392">
        <f t="shared" si="97"/>
        <v>0</v>
      </c>
      <c r="AB392">
        <f>SUM($AA$3:AA392)</f>
        <v>9.77687594474793E-3</v>
      </c>
    </row>
    <row r="393" spans="1:28" x14ac:dyDescent="0.3">
      <c r="A393" s="4" t="s">
        <v>16</v>
      </c>
      <c r="B393" s="4">
        <v>390</v>
      </c>
      <c r="C393" s="4">
        <v>390</v>
      </c>
      <c r="D393" s="5">
        <v>0</v>
      </c>
      <c r="E393" s="3">
        <f t="shared" si="98"/>
        <v>0</v>
      </c>
      <c r="F393" s="3">
        <f t="shared" si="99"/>
        <v>0</v>
      </c>
      <c r="H393" s="13">
        <f t="shared" si="88"/>
        <v>0</v>
      </c>
      <c r="I393">
        <f>'Panigale V4s 21 Data'!$B$8*'Panigale V4s 21 Data'!$B$5*'Panigale V4s 21 Data'!$B$7*0.5*(Calculations!$H393*Calculations!$H393)</f>
        <v>0</v>
      </c>
      <c r="J393" s="3">
        <f>$E393*'Panigale V4s 21 Data'!$B$3</f>
        <v>0</v>
      </c>
      <c r="K393" s="27">
        <f>'Panigale V4s 21 Data'!$B$12</f>
        <v>52.974000000000004</v>
      </c>
      <c r="L393" s="3">
        <f t="shared" si="89"/>
        <v>52.974000000000004</v>
      </c>
      <c r="M393">
        <f t="shared" si="87"/>
        <v>0</v>
      </c>
      <c r="N393">
        <f t="shared" si="90"/>
        <v>0</v>
      </c>
      <c r="O393">
        <f t="shared" si="91"/>
        <v>0</v>
      </c>
      <c r="P393">
        <f t="shared" si="92"/>
        <v>0</v>
      </c>
      <c r="Q393">
        <f>SUM($P$3:P393)</f>
        <v>6.7624178857784711E-2</v>
      </c>
      <c r="R393">
        <f t="shared" si="93"/>
        <v>0</v>
      </c>
      <c r="S393">
        <f t="shared" si="94"/>
        <v>0</v>
      </c>
      <c r="T393">
        <f>SUM($S$3:S393)</f>
        <v>2.082048829468796E-2</v>
      </c>
      <c r="V393">
        <f t="shared" si="95"/>
        <v>0</v>
      </c>
      <c r="W393">
        <f>IF(M393&lt;0,SUM($V$3:V393),0)</f>
        <v>0</v>
      </c>
      <c r="Y393">
        <f t="shared" si="100"/>
        <v>0</v>
      </c>
      <c r="Z393">
        <f t="shared" si="96"/>
        <v>0</v>
      </c>
      <c r="AA393">
        <f t="shared" si="97"/>
        <v>0</v>
      </c>
      <c r="AB393">
        <f>SUM($AA$3:AA393)</f>
        <v>9.77687594474793E-3</v>
      </c>
    </row>
    <row r="394" spans="1:28" x14ac:dyDescent="0.3">
      <c r="A394" s="4" t="s">
        <v>16</v>
      </c>
      <c r="B394" s="4">
        <v>391</v>
      </c>
      <c r="C394" s="4">
        <v>391</v>
      </c>
      <c r="D394" s="5">
        <v>0</v>
      </c>
      <c r="E394" s="3">
        <f t="shared" si="98"/>
        <v>6.9444444444444448E-2</v>
      </c>
      <c r="F394" s="3">
        <f t="shared" si="99"/>
        <v>0.25</v>
      </c>
      <c r="H394" s="13">
        <f t="shared" si="88"/>
        <v>0</v>
      </c>
      <c r="I394">
        <f>'Panigale V4s 21 Data'!$B$8*'Panigale V4s 21 Data'!$B$5*'Panigale V4s 21 Data'!$B$7*0.5*(Calculations!$H394*Calculations!$H394)</f>
        <v>0</v>
      </c>
      <c r="J394" s="3">
        <f>$E394*'Panigale V4s 21 Data'!$B$3</f>
        <v>18.75</v>
      </c>
      <c r="K394" s="27">
        <f>'Panigale V4s 21 Data'!$B$12</f>
        <v>52.974000000000004</v>
      </c>
      <c r="L394" s="3">
        <f t="shared" si="89"/>
        <v>71.724000000000004</v>
      </c>
      <c r="M394">
        <f t="shared" si="87"/>
        <v>0</v>
      </c>
      <c r="N394">
        <f t="shared" si="90"/>
        <v>0</v>
      </c>
      <c r="O394">
        <f t="shared" si="91"/>
        <v>0</v>
      </c>
      <c r="P394">
        <f t="shared" si="92"/>
        <v>0</v>
      </c>
      <c r="Q394">
        <f>SUM($P$3:P394)</f>
        <v>6.7624178857784711E-2</v>
      </c>
      <c r="R394">
        <f t="shared" si="93"/>
        <v>0</v>
      </c>
      <c r="S394">
        <f t="shared" si="94"/>
        <v>0</v>
      </c>
      <c r="T394">
        <f>SUM($S$3:S394)</f>
        <v>2.082048829468796E-2</v>
      </c>
      <c r="V394">
        <f t="shared" si="95"/>
        <v>0</v>
      </c>
      <c r="W394">
        <f>IF(M394&lt;0,SUM($V$3:V394),0)</f>
        <v>0</v>
      </c>
      <c r="Y394">
        <f t="shared" si="100"/>
        <v>0</v>
      </c>
      <c r="Z394">
        <f t="shared" si="96"/>
        <v>0</v>
      </c>
      <c r="AA394">
        <f t="shared" si="97"/>
        <v>0</v>
      </c>
      <c r="AB394">
        <f>SUM($AA$3:AA394)</f>
        <v>9.77687594474793E-3</v>
      </c>
    </row>
    <row r="395" spans="1:28" x14ac:dyDescent="0.3">
      <c r="A395" s="4" t="s">
        <v>16</v>
      </c>
      <c r="B395" s="4">
        <v>392</v>
      </c>
      <c r="C395" s="4">
        <v>392</v>
      </c>
      <c r="D395" s="5">
        <v>0.5</v>
      </c>
      <c r="E395" s="3">
        <f t="shared" si="98"/>
        <v>0.29166666666666669</v>
      </c>
      <c r="F395" s="3">
        <f t="shared" si="99"/>
        <v>1.05</v>
      </c>
      <c r="H395" s="13">
        <f t="shared" si="88"/>
        <v>0.1388888888888889</v>
      </c>
      <c r="I395">
        <f>'Panigale V4s 21 Data'!$B$8*'Panigale V4s 21 Data'!$B$5*'Panigale V4s 21 Data'!$B$7*0.5*(Calculations!$H395*Calculations!$H395)</f>
        <v>2.1666581768229171E-3</v>
      </c>
      <c r="J395" s="3">
        <f>$E395*'Panigale V4s 21 Data'!$B$3</f>
        <v>78.75</v>
      </c>
      <c r="K395" s="27">
        <f>'Panigale V4s 21 Data'!$B$12</f>
        <v>52.974000000000004</v>
      </c>
      <c r="L395" s="3">
        <f t="shared" si="89"/>
        <v>131.72616665817682</v>
      </c>
      <c r="M395">
        <f t="shared" si="87"/>
        <v>18.295300924746783</v>
      </c>
      <c r="N395">
        <f t="shared" si="90"/>
        <v>5.0820280346518838E-6</v>
      </c>
      <c r="O395">
        <f t="shared" si="91"/>
        <v>18.295300924746783</v>
      </c>
      <c r="P395">
        <f t="shared" si="92"/>
        <v>5.0820280346518838E-6</v>
      </c>
      <c r="Q395">
        <f>SUM($P$3:P395)</f>
        <v>6.7629260885819359E-2</v>
      </c>
      <c r="R395">
        <f t="shared" si="93"/>
        <v>0</v>
      </c>
      <c r="S395">
        <f t="shared" si="94"/>
        <v>0</v>
      </c>
      <c r="T395">
        <f>SUM($S$3:S395)</f>
        <v>2.082048829468796E-2</v>
      </c>
      <c r="V395">
        <f t="shared" si="95"/>
        <v>0</v>
      </c>
      <c r="W395">
        <f>IF(M395&lt;0,SUM($V$3:V395),0)</f>
        <v>0</v>
      </c>
      <c r="Y395">
        <f t="shared" si="100"/>
        <v>18.295300924746783</v>
      </c>
      <c r="Z395">
        <f t="shared" si="96"/>
        <v>1.8295300924746783E-2</v>
      </c>
      <c r="AA395">
        <f t="shared" si="97"/>
        <v>5.0820280346518838E-6</v>
      </c>
      <c r="AB395">
        <f>SUM($AA$3:AA395)</f>
        <v>9.7819579727825828E-3</v>
      </c>
    </row>
    <row r="396" spans="1:28" x14ac:dyDescent="0.3">
      <c r="A396" s="4" t="s">
        <v>16</v>
      </c>
      <c r="B396" s="4">
        <v>393</v>
      </c>
      <c r="C396" s="4">
        <v>393</v>
      </c>
      <c r="D396" s="5">
        <v>2.1</v>
      </c>
      <c r="E396" s="3">
        <f t="shared" si="98"/>
        <v>0.59722222222222221</v>
      </c>
      <c r="F396" s="3">
        <f t="shared" si="99"/>
        <v>2.15</v>
      </c>
      <c r="H396" s="13">
        <f t="shared" si="88"/>
        <v>0.58333333333333337</v>
      </c>
      <c r="I396">
        <f>'Panigale V4s 21 Data'!$B$8*'Panigale V4s 21 Data'!$B$5*'Panigale V4s 21 Data'!$B$7*0.5*(Calculations!$H396*Calculations!$H396)</f>
        <v>3.8219850239156264E-2</v>
      </c>
      <c r="J396" s="3">
        <f>$E396*'Panigale V4s 21 Data'!$B$3</f>
        <v>161.25</v>
      </c>
      <c r="K396" s="27">
        <f>'Panigale V4s 21 Data'!$B$12</f>
        <v>52.974000000000004</v>
      </c>
      <c r="L396" s="3">
        <f t="shared" si="89"/>
        <v>214.26221985023915</v>
      </c>
      <c r="M396">
        <f t="shared" si="87"/>
        <v>124.98629491263951</v>
      </c>
      <c r="N396">
        <f t="shared" si="90"/>
        <v>3.4718415253510975E-5</v>
      </c>
      <c r="O396">
        <f t="shared" si="91"/>
        <v>124.98629491263951</v>
      </c>
      <c r="P396">
        <f t="shared" si="92"/>
        <v>3.4718415253510975E-5</v>
      </c>
      <c r="Q396">
        <f>SUM($P$3:P396)</f>
        <v>6.7663979301072874E-2</v>
      </c>
      <c r="R396">
        <f t="shared" si="93"/>
        <v>0</v>
      </c>
      <c r="S396">
        <f t="shared" si="94"/>
        <v>0</v>
      </c>
      <c r="T396">
        <f>SUM($S$3:S396)</f>
        <v>2.082048829468796E-2</v>
      </c>
      <c r="V396">
        <f t="shared" si="95"/>
        <v>0</v>
      </c>
      <c r="W396">
        <f>IF(M396&lt;0,SUM($V$3:V396),0)</f>
        <v>0</v>
      </c>
      <c r="Y396">
        <f t="shared" si="100"/>
        <v>124.98629491263951</v>
      </c>
      <c r="Z396">
        <f t="shared" si="96"/>
        <v>0.1249862949126395</v>
      </c>
      <c r="AA396">
        <f t="shared" si="97"/>
        <v>3.4718415253510975E-5</v>
      </c>
      <c r="AB396">
        <f>SUM($AA$3:AA396)</f>
        <v>9.8166763880360944E-3</v>
      </c>
    </row>
    <row r="397" spans="1:28" x14ac:dyDescent="0.3">
      <c r="A397" s="4" t="s">
        <v>16</v>
      </c>
      <c r="B397" s="4">
        <v>394</v>
      </c>
      <c r="C397" s="4">
        <v>394</v>
      </c>
      <c r="D397" s="5">
        <v>4.8</v>
      </c>
      <c r="E397" s="3">
        <f t="shared" si="98"/>
        <v>0.86111111111111127</v>
      </c>
      <c r="F397" s="3">
        <f t="shared" si="99"/>
        <v>3.1000000000000005</v>
      </c>
      <c r="H397" s="13">
        <f t="shared" si="88"/>
        <v>1.3333333333333333</v>
      </c>
      <c r="I397">
        <f>'Panigale V4s 21 Data'!$B$8*'Panigale V4s 21 Data'!$B$5*'Panigale V4s 21 Data'!$B$7*0.5*(Calculations!$H397*Calculations!$H397)</f>
        <v>0.19967921757600002</v>
      </c>
      <c r="J397" s="3">
        <f>$E397*'Panigale V4s 21 Data'!$B$3</f>
        <v>232.50000000000006</v>
      </c>
      <c r="K397" s="27">
        <f>'Panigale V4s 21 Data'!$B$12</f>
        <v>52.974000000000004</v>
      </c>
      <c r="L397" s="3">
        <f t="shared" si="89"/>
        <v>285.67367921757608</v>
      </c>
      <c r="M397">
        <f t="shared" si="87"/>
        <v>380.89823895676807</v>
      </c>
      <c r="N397">
        <f t="shared" si="90"/>
        <v>1.0580506637688002E-4</v>
      </c>
      <c r="O397">
        <f t="shared" si="91"/>
        <v>380.89823895676807</v>
      </c>
      <c r="P397">
        <f t="shared" si="92"/>
        <v>1.0580506637688002E-4</v>
      </c>
      <c r="Q397">
        <f>SUM($P$3:P397)</f>
        <v>6.7769784367449751E-2</v>
      </c>
      <c r="R397">
        <f t="shared" si="93"/>
        <v>0</v>
      </c>
      <c r="S397">
        <f t="shared" si="94"/>
        <v>0</v>
      </c>
      <c r="T397">
        <f>SUM($S$3:S397)</f>
        <v>2.082048829468796E-2</v>
      </c>
      <c r="V397">
        <f t="shared" si="95"/>
        <v>0</v>
      </c>
      <c r="W397">
        <f>IF(M397&lt;0,SUM($V$3:V397),0)</f>
        <v>0</v>
      </c>
      <c r="Y397">
        <f t="shared" si="100"/>
        <v>380.89823895676807</v>
      </c>
      <c r="Z397">
        <f t="shared" si="96"/>
        <v>0.38089823895676805</v>
      </c>
      <c r="AA397">
        <f t="shared" si="97"/>
        <v>1.0580506637688002E-4</v>
      </c>
      <c r="AB397">
        <f>SUM($AA$3:AA397)</f>
        <v>9.9224814544129746E-3</v>
      </c>
    </row>
    <row r="398" spans="1:28" x14ac:dyDescent="0.3">
      <c r="A398" s="4" t="s">
        <v>16</v>
      </c>
      <c r="B398" s="4">
        <v>395</v>
      </c>
      <c r="C398" s="4">
        <v>395</v>
      </c>
      <c r="D398" s="5">
        <v>8.3000000000000007</v>
      </c>
      <c r="E398" s="3">
        <f t="shared" si="98"/>
        <v>1.0416666666666667</v>
      </c>
      <c r="F398" s="3">
        <f t="shared" si="99"/>
        <v>3.7500000000000004</v>
      </c>
      <c r="H398" s="13">
        <f t="shared" si="88"/>
        <v>2.3055555555555558</v>
      </c>
      <c r="I398">
        <f>'Panigale V4s 21 Data'!$B$8*'Panigale V4s 21 Data'!$B$5*'Panigale V4s 21 Data'!$B$7*0.5*(Calculations!$H398*Calculations!$H398)</f>
        <v>0.59704432720532319</v>
      </c>
      <c r="J398" s="3">
        <f>$E398*'Panigale V4s 21 Data'!$B$3</f>
        <v>281.25</v>
      </c>
      <c r="K398" s="27">
        <f>'Panigale V4s 21 Data'!$B$12</f>
        <v>52.974000000000004</v>
      </c>
      <c r="L398" s="3">
        <f t="shared" si="89"/>
        <v>334.8210443272053</v>
      </c>
      <c r="M398">
        <f t="shared" si="87"/>
        <v>771.94851886550123</v>
      </c>
      <c r="N398">
        <f t="shared" si="90"/>
        <v>2.1443014412930589E-4</v>
      </c>
      <c r="O398">
        <f t="shared" si="91"/>
        <v>771.94851886550123</v>
      </c>
      <c r="P398">
        <f t="shared" si="92"/>
        <v>2.1443014412930589E-4</v>
      </c>
      <c r="Q398">
        <f>SUM($P$3:P398)</f>
        <v>6.7984214511579058E-2</v>
      </c>
      <c r="R398">
        <f t="shared" si="93"/>
        <v>0</v>
      </c>
      <c r="S398">
        <f t="shared" si="94"/>
        <v>0</v>
      </c>
      <c r="T398">
        <f>SUM($S$3:S398)</f>
        <v>2.082048829468796E-2</v>
      </c>
      <c r="V398">
        <f t="shared" si="95"/>
        <v>0</v>
      </c>
      <c r="W398">
        <f>IF(M398&lt;0,SUM($V$3:V398),0)</f>
        <v>0</v>
      </c>
      <c r="Y398">
        <f t="shared" si="100"/>
        <v>771.94851886550123</v>
      </c>
      <c r="Z398">
        <f t="shared" si="96"/>
        <v>0.7719485188655012</v>
      </c>
      <c r="AA398">
        <f t="shared" si="97"/>
        <v>2.1443014412930589E-4</v>
      </c>
      <c r="AB398">
        <f>SUM($AA$3:AA398)</f>
        <v>1.013691159854228E-2</v>
      </c>
    </row>
    <row r="399" spans="1:28" x14ac:dyDescent="0.3">
      <c r="A399" s="4" t="s">
        <v>16</v>
      </c>
      <c r="B399" s="4">
        <v>396</v>
      </c>
      <c r="C399" s="4">
        <v>396</v>
      </c>
      <c r="D399" s="5">
        <v>12.3</v>
      </c>
      <c r="E399" s="3">
        <f t="shared" si="98"/>
        <v>1.1527777777777779</v>
      </c>
      <c r="F399" s="3">
        <f t="shared" si="99"/>
        <v>4.1500000000000004</v>
      </c>
      <c r="H399" s="13">
        <f t="shared" si="88"/>
        <v>3.416666666666667</v>
      </c>
      <c r="I399">
        <f>'Panigale V4s 21 Data'!$B$8*'Panigale V4s 21 Data'!$B$5*'Panigale V4s 21 Data'!$B$7*0.5*(Calculations!$H399*Calculations!$H399)</f>
        <v>1.3111748622861565</v>
      </c>
      <c r="J399" s="3">
        <f>$E399*'Panigale V4s 21 Data'!$B$3</f>
        <v>311.25000000000006</v>
      </c>
      <c r="K399" s="27">
        <f>'Panigale V4s 21 Data'!$B$12</f>
        <v>52.974000000000004</v>
      </c>
      <c r="L399" s="3">
        <f t="shared" si="89"/>
        <v>365.53517486228623</v>
      </c>
      <c r="M399">
        <f t="shared" si="87"/>
        <v>1248.9118474461447</v>
      </c>
      <c r="N399">
        <f t="shared" si="90"/>
        <v>3.4691995762392911E-4</v>
      </c>
      <c r="O399">
        <f t="shared" si="91"/>
        <v>1248.9118474461447</v>
      </c>
      <c r="P399">
        <f t="shared" si="92"/>
        <v>3.4691995762392911E-4</v>
      </c>
      <c r="Q399">
        <f>SUM($P$3:P399)</f>
        <v>6.8331134469202984E-2</v>
      </c>
      <c r="R399">
        <f t="shared" si="93"/>
        <v>0</v>
      </c>
      <c r="S399">
        <f t="shared" si="94"/>
        <v>0</v>
      </c>
      <c r="T399">
        <f>SUM($S$3:S399)</f>
        <v>2.082048829468796E-2</v>
      </c>
      <c r="V399">
        <f t="shared" si="95"/>
        <v>0</v>
      </c>
      <c r="W399">
        <f>IF(M399&lt;0,SUM($V$3:V399),0)</f>
        <v>0</v>
      </c>
      <c r="Y399">
        <f t="shared" si="100"/>
        <v>1248.9118474461447</v>
      </c>
      <c r="Z399">
        <f t="shared" si="96"/>
        <v>1.2489118474461447</v>
      </c>
      <c r="AA399">
        <f t="shared" si="97"/>
        <v>3.4691995762392911E-4</v>
      </c>
      <c r="AB399">
        <f>SUM($AA$3:AA399)</f>
        <v>1.0483831556166209E-2</v>
      </c>
    </row>
    <row r="400" spans="1:28" x14ac:dyDescent="0.3">
      <c r="A400" s="4" t="s">
        <v>16</v>
      </c>
      <c r="B400" s="4">
        <v>397</v>
      </c>
      <c r="C400" s="4">
        <v>397</v>
      </c>
      <c r="D400" s="5">
        <v>16.600000000000001</v>
      </c>
      <c r="E400" s="3">
        <f t="shared" si="98"/>
        <v>1.1944444444444442</v>
      </c>
      <c r="F400" s="3">
        <f t="shared" si="99"/>
        <v>4.2999999999999989</v>
      </c>
      <c r="H400" s="13">
        <f t="shared" si="88"/>
        <v>4.6111111111111116</v>
      </c>
      <c r="I400">
        <f>'Panigale V4s 21 Data'!$B$8*'Panigale V4s 21 Data'!$B$5*'Panigale V4s 21 Data'!$B$7*0.5*(Calculations!$H400*Calculations!$H400)</f>
        <v>2.3881773088212928</v>
      </c>
      <c r="J400" s="3">
        <f>$E400*'Panigale V4s 21 Data'!$B$3</f>
        <v>322.49999999999994</v>
      </c>
      <c r="K400" s="27">
        <f>'Panigale V4s 21 Data'!$B$12</f>
        <v>52.974000000000004</v>
      </c>
      <c r="L400" s="3">
        <f t="shared" si="89"/>
        <v>377.86217730882123</v>
      </c>
      <c r="M400">
        <f t="shared" si="87"/>
        <v>1742.3644842573426</v>
      </c>
      <c r="N400">
        <f t="shared" si="90"/>
        <v>4.8399013451592851E-4</v>
      </c>
      <c r="O400">
        <f t="shared" si="91"/>
        <v>1742.3644842573426</v>
      </c>
      <c r="P400">
        <f t="shared" si="92"/>
        <v>4.8399013451592851E-4</v>
      </c>
      <c r="Q400">
        <f>SUM($P$3:P400)</f>
        <v>6.8815124603718913E-2</v>
      </c>
      <c r="R400">
        <f t="shared" si="93"/>
        <v>0</v>
      </c>
      <c r="S400">
        <f t="shared" si="94"/>
        <v>0</v>
      </c>
      <c r="T400">
        <f>SUM($S$3:S400)</f>
        <v>2.082048829468796E-2</v>
      </c>
      <c r="V400">
        <f t="shared" si="95"/>
        <v>0</v>
      </c>
      <c r="W400">
        <f>IF(M400&lt;0,SUM($V$3:V400),0)</f>
        <v>0</v>
      </c>
      <c r="Y400">
        <f>W388-SUM(Y395:Y399)</f>
        <v>528.61599140714134</v>
      </c>
      <c r="Z400">
        <f t="shared" si="96"/>
        <v>0.52861599140714133</v>
      </c>
      <c r="AA400">
        <f t="shared" si="97"/>
        <v>1.4683777539087258E-4</v>
      </c>
      <c r="AB400">
        <f>SUM($AA$3:AA400)</f>
        <v>1.0630669331557083E-2</v>
      </c>
    </row>
    <row r="401" spans="1:28" x14ac:dyDescent="0.3">
      <c r="A401" s="4" t="s">
        <v>16</v>
      </c>
      <c r="B401" s="4">
        <v>398</v>
      </c>
      <c r="C401" s="4">
        <v>398</v>
      </c>
      <c r="D401" s="5">
        <v>20.9</v>
      </c>
      <c r="E401" s="3">
        <f t="shared" si="98"/>
        <v>1.0555555555555551</v>
      </c>
      <c r="F401" s="3">
        <f t="shared" si="99"/>
        <v>3.7999999999999989</v>
      </c>
      <c r="H401" s="13">
        <f t="shared" si="88"/>
        <v>5.8055555555555554</v>
      </c>
      <c r="I401">
        <f>'Panigale V4s 21 Data'!$B$8*'Panigale V4s 21 Data'!$B$5*'Panigale V4s 21 Data'!$B$7*0.5*(Calculations!$H401*Calculations!$H401)</f>
        <v>3.7856718328720733</v>
      </c>
      <c r="J401" s="3">
        <f>$E401*'Panigale V4s 21 Data'!$B$3</f>
        <v>284.99999999999989</v>
      </c>
      <c r="K401" s="27">
        <f>'Panigale V4s 21 Data'!$B$12</f>
        <v>52.974000000000004</v>
      </c>
      <c r="L401" s="3">
        <f t="shared" si="89"/>
        <v>341.75967183287196</v>
      </c>
      <c r="M401">
        <f t="shared" si="87"/>
        <v>1984.1047614741733</v>
      </c>
      <c r="N401">
        <f t="shared" si="90"/>
        <v>5.5114021152060375E-4</v>
      </c>
      <c r="O401">
        <f t="shared" si="91"/>
        <v>1984.1047614741733</v>
      </c>
      <c r="P401">
        <f t="shared" si="92"/>
        <v>5.5114021152060375E-4</v>
      </c>
      <c r="Q401">
        <f>SUM($P$3:P401)</f>
        <v>6.9366264815239512E-2</v>
      </c>
      <c r="R401">
        <f t="shared" si="93"/>
        <v>0</v>
      </c>
      <c r="S401">
        <f t="shared" si="94"/>
        <v>0</v>
      </c>
      <c r="T401">
        <f>SUM($S$3:S401)</f>
        <v>2.082048829468796E-2</v>
      </c>
      <c r="V401">
        <f t="shared" si="95"/>
        <v>0</v>
      </c>
      <c r="W401">
        <f>IF(M401&lt;0,SUM($V$3:V401),0)</f>
        <v>0</v>
      </c>
      <c r="Y401">
        <v>0</v>
      </c>
      <c r="Z401">
        <f t="shared" si="96"/>
        <v>0</v>
      </c>
      <c r="AA401">
        <f t="shared" si="97"/>
        <v>0</v>
      </c>
      <c r="AB401">
        <f>SUM($AA$3:AA401)</f>
        <v>1.0630669331557083E-2</v>
      </c>
    </row>
    <row r="402" spans="1:28" x14ac:dyDescent="0.3">
      <c r="A402" s="4" t="s">
        <v>16</v>
      </c>
      <c r="B402" s="4">
        <v>399</v>
      </c>
      <c r="C402" s="4">
        <v>399</v>
      </c>
      <c r="D402" s="5">
        <v>24.2</v>
      </c>
      <c r="E402" s="3">
        <f t="shared" si="98"/>
        <v>0.65277777777777812</v>
      </c>
      <c r="F402" s="3">
        <f t="shared" si="99"/>
        <v>2.3500000000000014</v>
      </c>
      <c r="H402" s="13">
        <f t="shared" si="88"/>
        <v>6.7222222222222214</v>
      </c>
      <c r="I402">
        <f>'Panigale V4s 21 Data'!$B$8*'Panigale V4s 21 Data'!$B$5*'Panigale V4s 21 Data'!$B$7*0.5*(Calculations!$H402*Calculations!$H402)</f>
        <v>5.0755267786982907</v>
      </c>
      <c r="J402" s="3">
        <f>$E402*'Panigale V4s 21 Data'!$B$3</f>
        <v>176.25000000000009</v>
      </c>
      <c r="K402" s="27">
        <f>'Panigale V4s 21 Data'!$B$12</f>
        <v>52.974000000000004</v>
      </c>
      <c r="L402" s="3">
        <f t="shared" si="89"/>
        <v>234.29952677869841</v>
      </c>
      <c r="M402">
        <f t="shared" si="87"/>
        <v>1575.0134855679169</v>
      </c>
      <c r="N402">
        <f t="shared" si="90"/>
        <v>4.3750374599108797E-4</v>
      </c>
      <c r="O402">
        <f t="shared" si="91"/>
        <v>1575.0134855679169</v>
      </c>
      <c r="P402">
        <f t="shared" si="92"/>
        <v>4.3750374599108797E-4</v>
      </c>
      <c r="Q402">
        <f>SUM($P$3:P402)</f>
        <v>6.9803768561230606E-2</v>
      </c>
      <c r="R402">
        <f t="shared" si="93"/>
        <v>0</v>
      </c>
      <c r="S402">
        <f t="shared" si="94"/>
        <v>0</v>
      </c>
      <c r="T402">
        <f>SUM($S$3:S402)</f>
        <v>2.082048829468796E-2</v>
      </c>
      <c r="V402">
        <f t="shared" si="95"/>
        <v>0</v>
      </c>
      <c r="W402">
        <f>IF(M402&lt;0,SUM($V$3:V402),0)</f>
        <v>0</v>
      </c>
      <c r="Y402">
        <v>0</v>
      </c>
      <c r="Z402">
        <f t="shared" si="96"/>
        <v>0</v>
      </c>
      <c r="AA402">
        <f t="shared" si="97"/>
        <v>0</v>
      </c>
      <c r="AB402">
        <f>SUM($AA$3:AA402)</f>
        <v>1.0630669331557083E-2</v>
      </c>
    </row>
    <row r="403" spans="1:28" x14ac:dyDescent="0.3">
      <c r="A403" s="4" t="s">
        <v>16</v>
      </c>
      <c r="B403" s="4">
        <v>400</v>
      </c>
      <c r="C403" s="4">
        <v>400</v>
      </c>
      <c r="D403" s="5">
        <v>25.6</v>
      </c>
      <c r="E403" s="3">
        <f t="shared" si="98"/>
        <v>0.19444444444444473</v>
      </c>
      <c r="F403" s="3">
        <f t="shared" si="99"/>
        <v>0.70000000000000107</v>
      </c>
      <c r="H403" s="13">
        <f t="shared" si="88"/>
        <v>7.1111111111111116</v>
      </c>
      <c r="I403">
        <f>'Panigale V4s 21 Data'!$B$8*'Panigale V4s 21 Data'!$B$5*'Panigale V4s 21 Data'!$B$7*0.5*(Calculations!$H403*Calculations!$H403)</f>
        <v>5.6797644110506678</v>
      </c>
      <c r="J403" s="3">
        <f>$E403*'Panigale V4s 21 Data'!$B$3</f>
        <v>52.500000000000078</v>
      </c>
      <c r="K403" s="27">
        <f>'Panigale V4s 21 Data'!$B$12</f>
        <v>52.974000000000004</v>
      </c>
      <c r="L403" s="3">
        <f t="shared" si="89"/>
        <v>111.15376441105076</v>
      </c>
      <c r="M403">
        <f t="shared" si="87"/>
        <v>790.42676914524986</v>
      </c>
      <c r="N403">
        <f t="shared" si="90"/>
        <v>2.1956299142923609E-4</v>
      </c>
      <c r="O403">
        <f t="shared" si="91"/>
        <v>790.42676914524986</v>
      </c>
      <c r="P403">
        <f t="shared" si="92"/>
        <v>2.1956299142923609E-4</v>
      </c>
      <c r="Q403">
        <f>SUM($P$3:P403)</f>
        <v>7.0023331552659843E-2</v>
      </c>
      <c r="R403">
        <f t="shared" si="93"/>
        <v>0</v>
      </c>
      <c r="S403">
        <f t="shared" si="94"/>
        <v>0</v>
      </c>
      <c r="T403">
        <f>SUM($S$3:S403)</f>
        <v>2.082048829468796E-2</v>
      </c>
      <c r="V403">
        <f t="shared" si="95"/>
        <v>0</v>
      </c>
      <c r="W403">
        <f>IF(M403&lt;0,SUM($V$3:V403),0)</f>
        <v>0</v>
      </c>
      <c r="Y403">
        <v>0</v>
      </c>
      <c r="Z403">
        <f t="shared" si="96"/>
        <v>0</v>
      </c>
      <c r="AA403">
        <f t="shared" si="97"/>
        <v>0</v>
      </c>
      <c r="AB403">
        <f>SUM($AA$3:AA403)</f>
        <v>1.0630669331557083E-2</v>
      </c>
    </row>
    <row r="404" spans="1:28" x14ac:dyDescent="0.3">
      <c r="A404" s="4" t="s">
        <v>16</v>
      </c>
      <c r="B404" s="4">
        <v>401</v>
      </c>
      <c r="C404" s="4">
        <v>401</v>
      </c>
      <c r="D404" s="5">
        <v>25.6</v>
      </c>
      <c r="E404" s="3">
        <f t="shared" si="98"/>
        <v>-9.7222222222222612E-2</v>
      </c>
      <c r="F404" s="3">
        <f t="shared" si="99"/>
        <v>-0.35000000000000142</v>
      </c>
      <c r="H404" s="13">
        <f t="shared" si="88"/>
        <v>7.1111111111111116</v>
      </c>
      <c r="I404">
        <f>'Panigale V4s 21 Data'!$B$8*'Panigale V4s 21 Data'!$B$5*'Panigale V4s 21 Data'!$B$7*0.5*(Calculations!$H404*Calculations!$H404)</f>
        <v>5.6797644110506678</v>
      </c>
      <c r="J404" s="3">
        <f>$E404*'Panigale V4s 21 Data'!$B$3</f>
        <v>-26.250000000000107</v>
      </c>
      <c r="K404" s="27">
        <f>'Panigale V4s 21 Data'!$B$12</f>
        <v>52.974000000000004</v>
      </c>
      <c r="L404" s="3">
        <f t="shared" si="89"/>
        <v>32.403764411050567</v>
      </c>
      <c r="M404">
        <f t="shared" si="87"/>
        <v>230.4267691452485</v>
      </c>
      <c r="N404">
        <f t="shared" si="90"/>
        <v>6.4007435873680138E-5</v>
      </c>
      <c r="O404">
        <f t="shared" si="91"/>
        <v>230.4267691452485</v>
      </c>
      <c r="P404">
        <f t="shared" si="92"/>
        <v>6.4007435873680138E-5</v>
      </c>
      <c r="Q404">
        <f>SUM($P$3:P404)</f>
        <v>7.0087338988533518E-2</v>
      </c>
      <c r="R404">
        <f t="shared" si="93"/>
        <v>0</v>
      </c>
      <c r="S404">
        <f t="shared" si="94"/>
        <v>0</v>
      </c>
      <c r="T404">
        <f>SUM($S$3:S404)</f>
        <v>2.082048829468796E-2</v>
      </c>
      <c r="V404">
        <f t="shared" si="95"/>
        <v>0</v>
      </c>
      <c r="W404">
        <f>IF(M404&lt;0,SUM($V$3:V404),0)</f>
        <v>0</v>
      </c>
      <c r="Y404">
        <v>0</v>
      </c>
      <c r="Z404">
        <f t="shared" si="96"/>
        <v>0</v>
      </c>
      <c r="AA404">
        <f t="shared" si="97"/>
        <v>0</v>
      </c>
      <c r="AB404">
        <f>SUM($AA$3:AA404)</f>
        <v>1.0630669331557083E-2</v>
      </c>
    </row>
    <row r="405" spans="1:28" x14ac:dyDescent="0.3">
      <c r="A405" s="4" t="s">
        <v>16</v>
      </c>
      <c r="B405" s="4">
        <v>402</v>
      </c>
      <c r="C405" s="4">
        <v>402</v>
      </c>
      <c r="D405" s="5">
        <v>24.9</v>
      </c>
      <c r="E405" s="3">
        <f t="shared" si="98"/>
        <v>-0.31944444444444453</v>
      </c>
      <c r="F405" s="3">
        <f t="shared" si="99"/>
        <v>-1.1500000000000004</v>
      </c>
      <c r="H405" s="13">
        <f t="shared" si="88"/>
        <v>6.9166666666666661</v>
      </c>
      <c r="I405">
        <f>'Panigale V4s 21 Data'!$B$8*'Panigale V4s 21 Data'!$B$5*'Panigale V4s 21 Data'!$B$7*0.5*(Calculations!$H405*Calculations!$H405)</f>
        <v>5.3733989448479065</v>
      </c>
      <c r="J405" s="3">
        <f>$E405*'Panigale V4s 21 Data'!$B$3</f>
        <v>-86.250000000000028</v>
      </c>
      <c r="K405" s="27">
        <f>'Panigale V4s 21 Data'!$B$12</f>
        <v>52.974000000000004</v>
      </c>
      <c r="L405" s="3">
        <f t="shared" si="89"/>
        <v>-27.902601055152118</v>
      </c>
      <c r="M405">
        <f t="shared" si="87"/>
        <v>-192.99299063146881</v>
      </c>
      <c r="N405">
        <f t="shared" si="90"/>
        <v>-5.3609164064296899E-5</v>
      </c>
      <c r="O405">
        <f t="shared" si="91"/>
        <v>0</v>
      </c>
      <c r="P405">
        <f t="shared" si="92"/>
        <v>0</v>
      </c>
      <c r="Q405">
        <f>SUM($P$3:P405)</f>
        <v>7.0087338988533518E-2</v>
      </c>
      <c r="R405">
        <f t="shared" si="93"/>
        <v>192.99299063146881</v>
      </c>
      <c r="S405">
        <f t="shared" si="94"/>
        <v>5.3609164064296899E-5</v>
      </c>
      <c r="T405">
        <f>SUM($S$3:S405)</f>
        <v>2.0874097458752256E-2</v>
      </c>
      <c r="V405">
        <f t="shared" si="95"/>
        <v>151.82662076482336</v>
      </c>
      <c r="W405">
        <f>IF(M405&lt;0,SUM($V$405:V405),0)</f>
        <v>151.82662076482336</v>
      </c>
      <c r="Y405">
        <v>0</v>
      </c>
      <c r="Z405">
        <f t="shared" si="96"/>
        <v>0</v>
      </c>
      <c r="AA405">
        <f t="shared" si="97"/>
        <v>0</v>
      </c>
      <c r="AB405">
        <f>SUM($AA$3:AA405)</f>
        <v>1.0630669331557083E-2</v>
      </c>
    </row>
    <row r="406" spans="1:28" x14ac:dyDescent="0.3">
      <c r="A406" s="4" t="s">
        <v>16</v>
      </c>
      <c r="B406" s="4">
        <v>403</v>
      </c>
      <c r="C406" s="4">
        <v>403</v>
      </c>
      <c r="D406" s="5">
        <v>23.3</v>
      </c>
      <c r="E406" s="3">
        <f t="shared" si="98"/>
        <v>-0.45833333333333293</v>
      </c>
      <c r="F406" s="3">
        <f t="shared" si="99"/>
        <v>-1.6499999999999986</v>
      </c>
      <c r="H406" s="13">
        <f t="shared" si="88"/>
        <v>6.4722222222222223</v>
      </c>
      <c r="I406">
        <f>'Panigale V4s 21 Data'!$B$8*'Panigale V4s 21 Data'!$B$5*'Panigale V4s 21 Data'!$B$7*0.5*(Calculations!$H406*Calculations!$H406)</f>
        <v>4.7050282304615738</v>
      </c>
      <c r="J406" s="3">
        <f>$E406*'Panigale V4s 21 Data'!$B$3</f>
        <v>-123.74999999999989</v>
      </c>
      <c r="K406" s="27">
        <f>'Panigale V4s 21 Data'!$B$12</f>
        <v>52.974000000000004</v>
      </c>
      <c r="L406" s="3">
        <f t="shared" si="89"/>
        <v>-66.070971769538303</v>
      </c>
      <c r="M406">
        <f t="shared" si="87"/>
        <v>-427.62601173062291</v>
      </c>
      <c r="N406">
        <f t="shared" si="90"/>
        <v>-1.1878500325850636E-4</v>
      </c>
      <c r="O406">
        <f t="shared" si="91"/>
        <v>0</v>
      </c>
      <c r="P406">
        <f t="shared" si="92"/>
        <v>0</v>
      </c>
      <c r="Q406">
        <f>SUM($P$3:P406)</f>
        <v>7.0087338988533518E-2</v>
      </c>
      <c r="R406">
        <f t="shared" si="93"/>
        <v>427.62601173062291</v>
      </c>
      <c r="S406">
        <f t="shared" si="94"/>
        <v>1.1878500325850636E-4</v>
      </c>
      <c r="T406">
        <f>SUM($S$3:S406)</f>
        <v>2.0992882462010764E-2</v>
      </c>
      <c r="V406">
        <f t="shared" si="95"/>
        <v>336.41124529842239</v>
      </c>
      <c r="W406">
        <f>IF(M406&lt;0,SUM($V$405:V406),0)</f>
        <v>488.23786606324575</v>
      </c>
      <c r="Y406">
        <v>0</v>
      </c>
      <c r="Z406">
        <f t="shared" si="96"/>
        <v>0</v>
      </c>
      <c r="AA406">
        <f t="shared" si="97"/>
        <v>0</v>
      </c>
      <c r="AB406">
        <f>SUM($AA$3:AA406)</f>
        <v>1.0630669331557083E-2</v>
      </c>
    </row>
    <row r="407" spans="1:28" x14ac:dyDescent="0.3">
      <c r="A407" s="4" t="s">
        <v>16</v>
      </c>
      <c r="B407" s="4">
        <v>404</v>
      </c>
      <c r="C407" s="4">
        <v>404</v>
      </c>
      <c r="D407" s="5">
        <v>21.6</v>
      </c>
      <c r="E407" s="3">
        <f t="shared" si="98"/>
        <v>-0.43055555555555575</v>
      </c>
      <c r="F407" s="3">
        <f t="shared" si="99"/>
        <v>-1.5500000000000007</v>
      </c>
      <c r="H407" s="13">
        <f t="shared" si="88"/>
        <v>6</v>
      </c>
      <c r="I407">
        <f>'Panigale V4s 21 Data'!$B$8*'Panigale V4s 21 Data'!$B$5*'Panigale V4s 21 Data'!$B$7*0.5*(Calculations!$H407*Calculations!$H407)</f>
        <v>4.0435041559140004</v>
      </c>
      <c r="J407" s="3">
        <f>$E407*'Panigale V4s 21 Data'!$B$3</f>
        <v>-116.25000000000006</v>
      </c>
      <c r="K407" s="27">
        <f>'Panigale V4s 21 Data'!$B$12</f>
        <v>52.974000000000004</v>
      </c>
      <c r="L407" s="3">
        <f t="shared" si="89"/>
        <v>-59.232495844086046</v>
      </c>
      <c r="M407">
        <f t="shared" si="87"/>
        <v>-355.3949750645163</v>
      </c>
      <c r="N407">
        <f t="shared" si="90"/>
        <v>-9.872082640681008E-5</v>
      </c>
      <c r="O407">
        <f t="shared" si="91"/>
        <v>0</v>
      </c>
      <c r="P407">
        <f t="shared" si="92"/>
        <v>0</v>
      </c>
      <c r="Q407">
        <f>SUM($P$3:P407)</f>
        <v>7.0087338988533518E-2</v>
      </c>
      <c r="R407">
        <f t="shared" si="93"/>
        <v>355.3949750645163</v>
      </c>
      <c r="S407">
        <f t="shared" si="94"/>
        <v>9.872082640681008E-5</v>
      </c>
      <c r="T407">
        <f>SUM($S$3:S407)</f>
        <v>2.1091603288417575E-2</v>
      </c>
      <c r="V407">
        <f t="shared" si="95"/>
        <v>279.58744990837965</v>
      </c>
      <c r="W407">
        <f>IF(M407&lt;0,SUM($V$405:V407),0)</f>
        <v>767.8253159716254</v>
      </c>
      <c r="Y407">
        <v>0</v>
      </c>
      <c r="Z407">
        <f t="shared" si="96"/>
        <v>0</v>
      </c>
      <c r="AA407">
        <f t="shared" si="97"/>
        <v>0</v>
      </c>
      <c r="AB407">
        <f>SUM($AA$3:AA407)</f>
        <v>1.0630669331557083E-2</v>
      </c>
    </row>
    <row r="408" spans="1:28" x14ac:dyDescent="0.3">
      <c r="A408" s="4" t="s">
        <v>16</v>
      </c>
      <c r="B408" s="4">
        <v>405</v>
      </c>
      <c r="C408" s="4">
        <v>405</v>
      </c>
      <c r="D408" s="5">
        <v>20.2</v>
      </c>
      <c r="E408" s="3">
        <f t="shared" si="98"/>
        <v>-0.40277777777777807</v>
      </c>
      <c r="F408" s="3">
        <f t="shared" si="99"/>
        <v>-1.4500000000000011</v>
      </c>
      <c r="H408" s="13">
        <f t="shared" si="88"/>
        <v>5.6111111111111107</v>
      </c>
      <c r="I408">
        <f>'Panigale V4s 21 Data'!$B$8*'Panigale V4s 21 Data'!$B$5*'Panigale V4s 21 Data'!$B$7*0.5*(Calculations!$H408*Calculations!$H408)</f>
        <v>3.5363328098832914</v>
      </c>
      <c r="J408" s="3">
        <f>$E408*'Panigale V4s 21 Data'!$B$3</f>
        <v>-108.75000000000009</v>
      </c>
      <c r="K408" s="27">
        <f>'Panigale V4s 21 Data'!$B$12</f>
        <v>52.974000000000004</v>
      </c>
      <c r="L408" s="3">
        <f t="shared" si="89"/>
        <v>-52.239667190116791</v>
      </c>
      <c r="M408">
        <f t="shared" si="87"/>
        <v>-293.12257701121086</v>
      </c>
      <c r="N408">
        <f t="shared" si="90"/>
        <v>-8.142293805866969E-5</v>
      </c>
      <c r="O408">
        <f t="shared" si="91"/>
        <v>0</v>
      </c>
      <c r="P408">
        <f t="shared" si="92"/>
        <v>0</v>
      </c>
      <c r="Q408">
        <f>SUM($P$3:P408)</f>
        <v>7.0087338988533518E-2</v>
      </c>
      <c r="R408">
        <f t="shared" si="93"/>
        <v>293.12257701121086</v>
      </c>
      <c r="S408">
        <f t="shared" si="94"/>
        <v>8.142293805866969E-5</v>
      </c>
      <c r="T408">
        <f>SUM($S$3:S408)</f>
        <v>2.1173026226476245E-2</v>
      </c>
      <c r="V408">
        <f t="shared" si="95"/>
        <v>230.59806572183453</v>
      </c>
      <c r="W408">
        <f>IF(M408&lt;0,SUM($V$405:V408),0)</f>
        <v>998.42338169345999</v>
      </c>
      <c r="Y408">
        <v>0</v>
      </c>
      <c r="Z408">
        <f t="shared" si="96"/>
        <v>0</v>
      </c>
      <c r="AA408">
        <f t="shared" si="97"/>
        <v>0</v>
      </c>
      <c r="AB408">
        <f>SUM($AA$3:AA408)</f>
        <v>1.0630669331557083E-2</v>
      </c>
    </row>
    <row r="409" spans="1:28" x14ac:dyDescent="0.3">
      <c r="A409" s="4" t="s">
        <v>16</v>
      </c>
      <c r="B409" s="4">
        <v>406</v>
      </c>
      <c r="C409" s="4">
        <v>406</v>
      </c>
      <c r="D409" s="5">
        <v>18.7</v>
      </c>
      <c r="E409" s="3">
        <f t="shared" si="98"/>
        <v>-0.44444444444444431</v>
      </c>
      <c r="F409" s="3">
        <f t="shared" si="99"/>
        <v>-1.5999999999999996</v>
      </c>
      <c r="H409" s="13">
        <f t="shared" si="88"/>
        <v>5.1944444444444438</v>
      </c>
      <c r="I409">
        <f>'Panigale V4s 21 Data'!$B$8*'Panigale V4s 21 Data'!$B$5*'Panigale V4s 21 Data'!$B$7*0.5*(Calculations!$H409*Calculations!$H409)</f>
        <v>3.0306347914128224</v>
      </c>
      <c r="J409" s="3">
        <f>$E409*'Panigale V4s 21 Data'!$B$3</f>
        <v>-119.99999999999996</v>
      </c>
      <c r="K409" s="27">
        <f>'Panigale V4s 21 Data'!$B$12</f>
        <v>52.974000000000004</v>
      </c>
      <c r="L409" s="3">
        <f t="shared" si="89"/>
        <v>-63.995365208587131</v>
      </c>
      <c r="M409">
        <f t="shared" si="87"/>
        <v>-332.42036927793868</v>
      </c>
      <c r="N409">
        <f t="shared" si="90"/>
        <v>-9.2338991466094076E-5</v>
      </c>
      <c r="O409">
        <f t="shared" si="91"/>
        <v>0</v>
      </c>
      <c r="P409">
        <f t="shared" si="92"/>
        <v>0</v>
      </c>
      <c r="Q409">
        <f>SUM($P$3:P409)</f>
        <v>7.0087338988533518E-2</v>
      </c>
      <c r="R409">
        <f t="shared" si="93"/>
        <v>332.42036927793868</v>
      </c>
      <c r="S409">
        <f t="shared" si="94"/>
        <v>9.2338991466094076E-5</v>
      </c>
      <c r="T409">
        <f>SUM($S$3:S409)</f>
        <v>2.1265365217942339E-2</v>
      </c>
      <c r="V409">
        <f t="shared" si="95"/>
        <v>261.51344240910799</v>
      </c>
      <c r="W409">
        <f>IF(M409&lt;0,SUM($V$405:V409),0)</f>
        <v>1259.9368241025679</v>
      </c>
      <c r="Y409">
        <v>0</v>
      </c>
      <c r="Z409">
        <f t="shared" si="96"/>
        <v>0</v>
      </c>
      <c r="AA409">
        <f t="shared" si="97"/>
        <v>0</v>
      </c>
      <c r="AB409">
        <f>SUM($AA$3:AA409)</f>
        <v>1.0630669331557083E-2</v>
      </c>
    </row>
    <row r="410" spans="1:28" x14ac:dyDescent="0.3">
      <c r="A410" s="4" t="s">
        <v>16</v>
      </c>
      <c r="B410" s="4">
        <v>407</v>
      </c>
      <c r="C410" s="4">
        <v>407</v>
      </c>
      <c r="D410" s="5">
        <v>17</v>
      </c>
      <c r="E410" s="3">
        <f t="shared" si="98"/>
        <v>-0.47222222222222199</v>
      </c>
      <c r="F410" s="3">
        <f t="shared" si="99"/>
        <v>-1.6999999999999993</v>
      </c>
      <c r="H410" s="13">
        <f t="shared" si="88"/>
        <v>4.7222222222222223</v>
      </c>
      <c r="I410">
        <f>'Panigale V4s 21 Data'!$B$8*'Panigale V4s 21 Data'!$B$5*'Panigale V4s 21 Data'!$B$7*0.5*(Calculations!$H410*Calculations!$H410)</f>
        <v>2.5046568524072921</v>
      </c>
      <c r="J410" s="3">
        <f>$E410*'Panigale V4s 21 Data'!$B$3</f>
        <v>-127.49999999999994</v>
      </c>
      <c r="K410" s="27">
        <f>'Panigale V4s 21 Data'!$B$12</f>
        <v>52.974000000000004</v>
      </c>
      <c r="L410" s="3">
        <f t="shared" si="89"/>
        <v>-72.021343147592646</v>
      </c>
      <c r="M410">
        <f t="shared" si="87"/>
        <v>-340.10078708585417</v>
      </c>
      <c r="N410">
        <f t="shared" si="90"/>
        <v>-9.447244085718172E-5</v>
      </c>
      <c r="O410">
        <f t="shared" si="91"/>
        <v>0</v>
      </c>
      <c r="P410">
        <f t="shared" si="92"/>
        <v>0</v>
      </c>
      <c r="Q410">
        <f>SUM($P$3:P410)</f>
        <v>7.0087338988533518E-2</v>
      </c>
      <c r="R410">
        <f t="shared" si="93"/>
        <v>340.10078708585417</v>
      </c>
      <c r="S410">
        <f t="shared" si="94"/>
        <v>9.447244085718172E-5</v>
      </c>
      <c r="T410">
        <f>SUM($S$3:S410)</f>
        <v>2.1359837658799521E-2</v>
      </c>
      <c r="V410">
        <f t="shared" si="95"/>
        <v>267.55558869650611</v>
      </c>
      <c r="W410">
        <f>IF(M410&lt;0,SUM($V$405:V410),0)</f>
        <v>1527.4924127990739</v>
      </c>
      <c r="Y410">
        <v>0</v>
      </c>
      <c r="Z410">
        <f t="shared" si="96"/>
        <v>0</v>
      </c>
      <c r="AA410">
        <f t="shared" si="97"/>
        <v>0</v>
      </c>
      <c r="AB410">
        <f>SUM($AA$3:AA410)</f>
        <v>1.0630669331557083E-2</v>
      </c>
    </row>
    <row r="411" spans="1:28" x14ac:dyDescent="0.3">
      <c r="A411" s="4" t="s">
        <v>16</v>
      </c>
      <c r="B411" s="4">
        <v>408</v>
      </c>
      <c r="C411" s="4">
        <v>408</v>
      </c>
      <c r="D411" s="5">
        <v>15.3</v>
      </c>
      <c r="E411" s="3">
        <f t="shared" si="98"/>
        <v>-0.38888888888888895</v>
      </c>
      <c r="F411" s="3">
        <f t="shared" si="99"/>
        <v>-1.4000000000000004</v>
      </c>
      <c r="H411" s="13">
        <f t="shared" si="88"/>
        <v>4.25</v>
      </c>
      <c r="I411">
        <f>'Panigale V4s 21 Data'!$B$8*'Panigale V4s 21 Data'!$B$5*'Panigale V4s 21 Data'!$B$7*0.5*(Calculations!$H411*Calculations!$H411)</f>
        <v>2.0287720504499065</v>
      </c>
      <c r="J411" s="3">
        <f>$E411*'Panigale V4s 21 Data'!$B$3</f>
        <v>-105.00000000000001</v>
      </c>
      <c r="K411" s="27">
        <f>'Panigale V4s 21 Data'!$B$12</f>
        <v>52.974000000000004</v>
      </c>
      <c r="L411" s="3">
        <f t="shared" si="89"/>
        <v>-49.997227949550108</v>
      </c>
      <c r="M411">
        <f t="shared" si="87"/>
        <v>-212.48821878558795</v>
      </c>
      <c r="N411">
        <f t="shared" si="90"/>
        <v>-5.9024505218218873E-5</v>
      </c>
      <c r="O411">
        <f t="shared" si="91"/>
        <v>0</v>
      </c>
      <c r="P411">
        <f t="shared" si="92"/>
        <v>0</v>
      </c>
      <c r="Q411">
        <f>SUM($P$3:P411)</f>
        <v>7.0087338988533518E-2</v>
      </c>
      <c r="R411">
        <f t="shared" si="93"/>
        <v>212.48821878558795</v>
      </c>
      <c r="S411">
        <f t="shared" si="94"/>
        <v>5.9024505218218873E-5</v>
      </c>
      <c r="T411">
        <f>SUM($S$3:S411)</f>
        <v>2.1418862164017741E-2</v>
      </c>
      <c r="V411">
        <f t="shared" si="95"/>
        <v>167.16341927752811</v>
      </c>
      <c r="W411">
        <f>IF(M411&lt;0,SUM($V$405:V411),0)</f>
        <v>1694.6558320766021</v>
      </c>
      <c r="Y411">
        <v>0</v>
      </c>
      <c r="Z411">
        <f t="shared" si="96"/>
        <v>0</v>
      </c>
      <c r="AA411">
        <f t="shared" si="97"/>
        <v>0</v>
      </c>
      <c r="AB411">
        <f>SUM($AA$3:AA411)</f>
        <v>1.0630669331557083E-2</v>
      </c>
    </row>
    <row r="412" spans="1:28" x14ac:dyDescent="0.3">
      <c r="A412" s="4" t="s">
        <v>16</v>
      </c>
      <c r="B412" s="4">
        <v>409</v>
      </c>
      <c r="C412" s="4">
        <v>409</v>
      </c>
      <c r="D412" s="5">
        <v>14.2</v>
      </c>
      <c r="E412" s="3">
        <f t="shared" si="98"/>
        <v>-0.19444444444444448</v>
      </c>
      <c r="F412" s="3">
        <f t="shared" si="99"/>
        <v>-0.70000000000000018</v>
      </c>
      <c r="H412" s="13">
        <f t="shared" si="88"/>
        <v>3.9444444444444442</v>
      </c>
      <c r="I412">
        <f>'Panigale V4s 21 Data'!$B$8*'Panigale V4s 21 Data'!$B$5*'Panigale V4s 21 Data'!$B$7*0.5*(Calculations!$H412*Calculations!$H412)</f>
        <v>1.7475398190982918</v>
      </c>
      <c r="J412" s="3">
        <f>$E412*'Panigale V4s 21 Data'!$B$3</f>
        <v>-52.500000000000007</v>
      </c>
      <c r="K412" s="27">
        <f>'Panigale V4s 21 Data'!$B$12</f>
        <v>52.974000000000004</v>
      </c>
      <c r="L412" s="3">
        <f t="shared" si="89"/>
        <v>2.2215398190982896</v>
      </c>
      <c r="M412">
        <f t="shared" si="87"/>
        <v>8.7627403975543636</v>
      </c>
      <c r="N412">
        <f t="shared" si="90"/>
        <v>2.4340945548762124E-6</v>
      </c>
      <c r="O412">
        <f t="shared" si="91"/>
        <v>8.7627403975543636</v>
      </c>
      <c r="P412">
        <f t="shared" si="92"/>
        <v>2.4340945548762124E-6</v>
      </c>
      <c r="Q412">
        <f>SUM($P$3:P412)</f>
        <v>7.0089773083088391E-2</v>
      </c>
      <c r="R412">
        <f t="shared" si="93"/>
        <v>0</v>
      </c>
      <c r="S412">
        <f t="shared" si="94"/>
        <v>0</v>
      </c>
      <c r="T412">
        <f>SUM($S$3:S412)</f>
        <v>2.1418862164017741E-2</v>
      </c>
      <c r="V412">
        <f t="shared" si="95"/>
        <v>0</v>
      </c>
      <c r="W412">
        <f>IF(M412&lt;0,SUM($V$3:V412),0)</f>
        <v>0</v>
      </c>
      <c r="Y412">
        <f>O412</f>
        <v>8.7627403975543636</v>
      </c>
      <c r="Z412">
        <f t="shared" si="96"/>
        <v>8.7627403975543642E-3</v>
      </c>
      <c r="AA412">
        <f t="shared" si="97"/>
        <v>2.4340945548762124E-6</v>
      </c>
      <c r="AB412">
        <f>SUM($AA$3:AA412)</f>
        <v>1.063310342611196E-2</v>
      </c>
    </row>
    <row r="413" spans="1:28" x14ac:dyDescent="0.3">
      <c r="A413" s="4" t="s">
        <v>16</v>
      </c>
      <c r="B413" s="4">
        <v>410</v>
      </c>
      <c r="C413" s="4">
        <v>410</v>
      </c>
      <c r="D413" s="5">
        <v>13.9</v>
      </c>
      <c r="E413" s="3">
        <f t="shared" si="98"/>
        <v>-2.7777777777777679E-2</v>
      </c>
      <c r="F413" s="3">
        <f t="shared" si="99"/>
        <v>-9.9999999999999645E-2</v>
      </c>
      <c r="H413" s="13">
        <f t="shared" si="88"/>
        <v>3.8611111111111112</v>
      </c>
      <c r="I413">
        <f>'Panigale V4s 21 Data'!$B$8*'Panigale V4s 21 Data'!$B$5*'Panigale V4s 21 Data'!$B$7*0.5*(Calculations!$H413*Calculations!$H413)</f>
        <v>1.6744801053758231</v>
      </c>
      <c r="J413" s="3">
        <f>$E413*'Panigale V4s 21 Data'!$B$3</f>
        <v>-7.4999999999999734</v>
      </c>
      <c r="K413" s="27">
        <f>'Panigale V4s 21 Data'!$B$12</f>
        <v>52.974000000000004</v>
      </c>
      <c r="L413" s="3">
        <f t="shared" si="89"/>
        <v>47.148480105375853</v>
      </c>
      <c r="M413">
        <f t="shared" si="87"/>
        <v>182.04552040686787</v>
      </c>
      <c r="N413">
        <f t="shared" si="90"/>
        <v>5.0568200113018849E-5</v>
      </c>
      <c r="O413">
        <f t="shared" si="91"/>
        <v>182.04552040686787</v>
      </c>
      <c r="P413">
        <f t="shared" si="92"/>
        <v>5.0568200113018849E-5</v>
      </c>
      <c r="Q413">
        <f>SUM($P$3:P413)</f>
        <v>7.0140341283201416E-2</v>
      </c>
      <c r="R413">
        <f t="shared" si="93"/>
        <v>0</v>
      </c>
      <c r="S413">
        <f t="shared" si="94"/>
        <v>0</v>
      </c>
      <c r="T413">
        <f>SUM($S$3:S413)</f>
        <v>2.1418862164017741E-2</v>
      </c>
      <c r="V413">
        <f t="shared" si="95"/>
        <v>0</v>
      </c>
      <c r="W413">
        <f>IF(M413&lt;0,SUM($V$3:V413),0)</f>
        <v>0</v>
      </c>
      <c r="Y413">
        <f t="shared" ref="Y413:Y417" si="101">O413</f>
        <v>182.04552040686787</v>
      </c>
      <c r="Z413">
        <f t="shared" si="96"/>
        <v>0.18204552040686786</v>
      </c>
      <c r="AA413">
        <f t="shared" si="97"/>
        <v>5.0568200113018849E-5</v>
      </c>
      <c r="AB413">
        <f>SUM($AA$3:AA413)</f>
        <v>1.0683671626224979E-2</v>
      </c>
    </row>
    <row r="414" spans="1:28" x14ac:dyDescent="0.3">
      <c r="A414" s="4" t="s">
        <v>16</v>
      </c>
      <c r="B414" s="4">
        <v>411</v>
      </c>
      <c r="C414" s="4">
        <v>411</v>
      </c>
      <c r="D414" s="5">
        <v>14</v>
      </c>
      <c r="E414" s="3">
        <f t="shared" si="98"/>
        <v>4.1666666666666519E-2</v>
      </c>
      <c r="F414" s="3">
        <f t="shared" si="99"/>
        <v>0.14999999999999947</v>
      </c>
      <c r="H414" s="13">
        <f t="shared" si="88"/>
        <v>3.8888888888888888</v>
      </c>
      <c r="I414">
        <f>'Panigale V4s 21 Data'!$B$8*'Panigale V4s 21 Data'!$B$5*'Panigale V4s 21 Data'!$B$7*0.5*(Calculations!$H414*Calculations!$H414)</f>
        <v>1.6986600106291667</v>
      </c>
      <c r="J414" s="3">
        <f>$E414*'Panigale V4s 21 Data'!$B$3</f>
        <v>11.249999999999961</v>
      </c>
      <c r="K414" s="27">
        <f>'Panigale V4s 21 Data'!$B$12</f>
        <v>52.974000000000004</v>
      </c>
      <c r="L414" s="3">
        <f t="shared" si="89"/>
        <v>65.92266001062913</v>
      </c>
      <c r="M414">
        <f t="shared" si="87"/>
        <v>256.36590004133552</v>
      </c>
      <c r="N414">
        <f t="shared" si="90"/>
        <v>7.1212750011482087E-5</v>
      </c>
      <c r="O414">
        <f t="shared" si="91"/>
        <v>256.36590004133552</v>
      </c>
      <c r="P414">
        <f t="shared" si="92"/>
        <v>7.1212750011482087E-5</v>
      </c>
      <c r="Q414">
        <f>SUM($P$3:P414)</f>
        <v>7.02115540332129E-2</v>
      </c>
      <c r="R414">
        <f t="shared" si="93"/>
        <v>0</v>
      </c>
      <c r="S414">
        <f t="shared" si="94"/>
        <v>0</v>
      </c>
      <c r="T414">
        <f>SUM($S$3:S414)</f>
        <v>2.1418862164017741E-2</v>
      </c>
      <c r="V414">
        <f t="shared" si="95"/>
        <v>0</v>
      </c>
      <c r="W414">
        <f>IF(M414&lt;0,SUM($V$3:V414),0)</f>
        <v>0</v>
      </c>
      <c r="Y414">
        <f t="shared" si="101"/>
        <v>256.36590004133552</v>
      </c>
      <c r="Z414">
        <f t="shared" si="96"/>
        <v>0.25636590004133553</v>
      </c>
      <c r="AA414">
        <f t="shared" si="97"/>
        <v>7.1212750011482087E-5</v>
      </c>
      <c r="AB414">
        <f>SUM($AA$3:AA414)</f>
        <v>1.0754884376236461E-2</v>
      </c>
    </row>
    <row r="415" spans="1:28" x14ac:dyDescent="0.3">
      <c r="A415" s="4" t="s">
        <v>16</v>
      </c>
      <c r="B415" s="4">
        <v>412</v>
      </c>
      <c r="C415" s="4">
        <v>412</v>
      </c>
      <c r="D415" s="5">
        <v>14.2</v>
      </c>
      <c r="E415" s="3">
        <f t="shared" si="98"/>
        <v>6.9444444444444448E-2</v>
      </c>
      <c r="F415" s="3">
        <f t="shared" si="99"/>
        <v>0.25</v>
      </c>
      <c r="H415" s="13">
        <f t="shared" si="88"/>
        <v>3.9444444444444442</v>
      </c>
      <c r="I415">
        <f>'Panigale V4s 21 Data'!$B$8*'Panigale V4s 21 Data'!$B$5*'Panigale V4s 21 Data'!$B$7*0.5*(Calculations!$H415*Calculations!$H415)</f>
        <v>1.7475398190982918</v>
      </c>
      <c r="J415" s="3">
        <f>$E415*'Panigale V4s 21 Data'!$B$3</f>
        <v>18.75</v>
      </c>
      <c r="K415" s="27">
        <f>'Panigale V4s 21 Data'!$B$12</f>
        <v>52.974000000000004</v>
      </c>
      <c r="L415" s="3">
        <f t="shared" si="89"/>
        <v>73.471539819098297</v>
      </c>
      <c r="M415">
        <f t="shared" si="87"/>
        <v>289.80440706422104</v>
      </c>
      <c r="N415">
        <f t="shared" si="90"/>
        <v>8.0501224184505846E-5</v>
      </c>
      <c r="O415">
        <f t="shared" si="91"/>
        <v>289.80440706422104</v>
      </c>
      <c r="P415">
        <f t="shared" si="92"/>
        <v>8.0501224184505846E-5</v>
      </c>
      <c r="Q415">
        <f>SUM($P$3:P415)</f>
        <v>7.0292055257397401E-2</v>
      </c>
      <c r="R415">
        <f t="shared" si="93"/>
        <v>0</v>
      </c>
      <c r="S415">
        <f t="shared" si="94"/>
        <v>0</v>
      </c>
      <c r="T415">
        <f>SUM($S$3:S415)</f>
        <v>2.1418862164017741E-2</v>
      </c>
      <c r="V415">
        <f t="shared" si="95"/>
        <v>0</v>
      </c>
      <c r="W415">
        <f>IF(M415&lt;0,SUM($V$3:V415),0)</f>
        <v>0</v>
      </c>
      <c r="Y415">
        <f t="shared" si="101"/>
        <v>289.80440706422104</v>
      </c>
      <c r="Z415">
        <f t="shared" si="96"/>
        <v>0.28980440706422106</v>
      </c>
      <c r="AA415">
        <f t="shared" si="97"/>
        <v>8.0501224184505846E-5</v>
      </c>
      <c r="AB415">
        <f>SUM($AA$3:AA415)</f>
        <v>1.0835385600420968E-2</v>
      </c>
    </row>
    <row r="416" spans="1:28" x14ac:dyDescent="0.3">
      <c r="A416" s="4" t="s">
        <v>16</v>
      </c>
      <c r="B416" s="4">
        <v>413</v>
      </c>
      <c r="C416" s="4">
        <v>413</v>
      </c>
      <c r="D416" s="5">
        <v>14.5</v>
      </c>
      <c r="E416" s="3">
        <f t="shared" si="98"/>
        <v>9.7222222222222363E-2</v>
      </c>
      <c r="F416" s="3">
        <f t="shared" si="99"/>
        <v>0.35000000000000053</v>
      </c>
      <c r="H416" s="13">
        <f t="shared" si="88"/>
        <v>4.0277777777777777</v>
      </c>
      <c r="I416">
        <f>'Panigale V4s 21 Data'!$B$8*'Panigale V4s 21 Data'!$B$5*'Panigale V4s 21 Data'!$B$7*0.5*(Calculations!$H416*Calculations!$H416)</f>
        <v>1.822159526708073</v>
      </c>
      <c r="J416" s="3">
        <f>$E416*'Panigale V4s 21 Data'!$B$3</f>
        <v>26.250000000000039</v>
      </c>
      <c r="K416" s="27">
        <f>'Panigale V4s 21 Data'!$B$12</f>
        <v>52.974000000000004</v>
      </c>
      <c r="L416" s="3">
        <f t="shared" si="89"/>
        <v>81.046159526708124</v>
      </c>
      <c r="M416">
        <f t="shared" si="87"/>
        <v>326.43592031590771</v>
      </c>
      <c r="N416">
        <f t="shared" si="90"/>
        <v>9.0676644532196587E-5</v>
      </c>
      <c r="O416">
        <f t="shared" si="91"/>
        <v>326.43592031590771</v>
      </c>
      <c r="P416">
        <f t="shared" si="92"/>
        <v>9.0676644532196587E-5</v>
      </c>
      <c r="Q416">
        <f>SUM($P$3:P416)</f>
        <v>7.0382731901929604E-2</v>
      </c>
      <c r="R416">
        <f t="shared" si="93"/>
        <v>0</v>
      </c>
      <c r="S416">
        <f t="shared" si="94"/>
        <v>0</v>
      </c>
      <c r="T416">
        <f>SUM($S$3:S416)</f>
        <v>2.1418862164017741E-2</v>
      </c>
      <c r="V416">
        <f t="shared" si="95"/>
        <v>0</v>
      </c>
      <c r="W416">
        <f>IF(M416&lt;0,SUM($V$3:V416),0)</f>
        <v>0</v>
      </c>
      <c r="Y416">
        <f t="shared" si="101"/>
        <v>326.43592031590771</v>
      </c>
      <c r="Z416">
        <f t="shared" si="96"/>
        <v>0.32643592031590773</v>
      </c>
      <c r="AA416">
        <f t="shared" si="97"/>
        <v>9.0676644532196587E-5</v>
      </c>
      <c r="AB416">
        <f>SUM($AA$3:AA416)</f>
        <v>1.0926062244953164E-2</v>
      </c>
    </row>
    <row r="417" spans="1:28" x14ac:dyDescent="0.3">
      <c r="A417" s="4" t="s">
        <v>16</v>
      </c>
      <c r="B417" s="4">
        <v>414</v>
      </c>
      <c r="C417" s="4">
        <v>414</v>
      </c>
      <c r="D417" s="5">
        <v>14.9</v>
      </c>
      <c r="E417" s="3">
        <f t="shared" si="98"/>
        <v>0.19444444444444448</v>
      </c>
      <c r="F417" s="3">
        <f t="shared" si="99"/>
        <v>0.70000000000000018</v>
      </c>
      <c r="H417" s="13">
        <f t="shared" si="88"/>
        <v>4.1388888888888893</v>
      </c>
      <c r="I417">
        <f>'Panigale V4s 21 Data'!$B$8*'Panigale V4s 21 Data'!$B$5*'Panigale V4s 21 Data'!$B$7*0.5*(Calculations!$H417*Calculations!$H417)</f>
        <v>1.9240791273458235</v>
      </c>
      <c r="J417" s="3">
        <f>$E417*'Panigale V4s 21 Data'!$B$3</f>
        <v>52.500000000000007</v>
      </c>
      <c r="K417" s="27">
        <f>'Panigale V4s 21 Data'!$B$12</f>
        <v>52.974000000000004</v>
      </c>
      <c r="L417" s="3">
        <f t="shared" si="89"/>
        <v>107.39807912734584</v>
      </c>
      <c r="M417">
        <f t="shared" si="87"/>
        <v>444.50871638818143</v>
      </c>
      <c r="N417">
        <f t="shared" si="90"/>
        <v>1.2347464344116151E-4</v>
      </c>
      <c r="O417">
        <f t="shared" si="91"/>
        <v>444.50871638818143</v>
      </c>
      <c r="P417">
        <f t="shared" si="92"/>
        <v>1.2347464344116151E-4</v>
      </c>
      <c r="Q417">
        <f>SUM($P$3:P417)</f>
        <v>7.0506206545370764E-2</v>
      </c>
      <c r="R417">
        <f t="shared" si="93"/>
        <v>0</v>
      </c>
      <c r="S417">
        <f t="shared" si="94"/>
        <v>0</v>
      </c>
      <c r="T417">
        <f>SUM($S$3:S417)</f>
        <v>2.1418862164017741E-2</v>
      </c>
      <c r="V417">
        <f t="shared" si="95"/>
        <v>0</v>
      </c>
      <c r="W417">
        <f>IF(M417&lt;0,SUM($V$3:V417),0)</f>
        <v>0</v>
      </c>
      <c r="Y417">
        <f t="shared" si="101"/>
        <v>444.50871638818143</v>
      </c>
      <c r="Z417">
        <f t="shared" si="96"/>
        <v>0.4445087163881814</v>
      </c>
      <c r="AA417">
        <f t="shared" si="97"/>
        <v>1.2347464344116151E-4</v>
      </c>
      <c r="AB417">
        <f>SUM($AA$3:AA417)</f>
        <v>1.1049536888394326E-2</v>
      </c>
    </row>
    <row r="418" spans="1:28" x14ac:dyDescent="0.3">
      <c r="A418" s="4" t="s">
        <v>16</v>
      </c>
      <c r="B418" s="4">
        <v>415</v>
      </c>
      <c r="C418" s="4">
        <v>415</v>
      </c>
      <c r="D418" s="5">
        <v>15.9</v>
      </c>
      <c r="E418" s="3">
        <f t="shared" si="98"/>
        <v>0.34722222222222199</v>
      </c>
      <c r="F418" s="3">
        <f t="shared" si="99"/>
        <v>1.2499999999999991</v>
      </c>
      <c r="H418" s="13">
        <f t="shared" si="88"/>
        <v>4.416666666666667</v>
      </c>
      <c r="I418">
        <f>'Panigale V4s 21 Data'!$B$8*'Panigale V4s 21 Data'!$B$5*'Panigale V4s 21 Data'!$B$7*0.5*(Calculations!$H418*Calculations!$H418)</f>
        <v>2.1910114147304065</v>
      </c>
      <c r="J418" s="3">
        <f>$E418*'Panigale V4s 21 Data'!$B$3</f>
        <v>93.749999999999943</v>
      </c>
      <c r="K418" s="27">
        <f>'Panigale V4s 21 Data'!$B$12</f>
        <v>52.974000000000004</v>
      </c>
      <c r="L418" s="3">
        <f t="shared" si="89"/>
        <v>148.91501141473037</v>
      </c>
      <c r="M418">
        <f t="shared" si="87"/>
        <v>657.70796708172588</v>
      </c>
      <c r="N418">
        <f t="shared" si="90"/>
        <v>1.8269665752270164E-4</v>
      </c>
      <c r="O418">
        <f t="shared" si="91"/>
        <v>657.70796708172588</v>
      </c>
      <c r="P418">
        <f t="shared" si="92"/>
        <v>1.8269665752270164E-4</v>
      </c>
      <c r="Q418">
        <f>SUM($P$3:P418)</f>
        <v>7.0688903202893463E-2</v>
      </c>
      <c r="R418">
        <f t="shared" si="93"/>
        <v>0</v>
      </c>
      <c r="S418">
        <f t="shared" si="94"/>
        <v>0</v>
      </c>
      <c r="T418">
        <f>SUM($S$3:S418)</f>
        <v>2.1418862164017741E-2</v>
      </c>
      <c r="V418">
        <f t="shared" si="95"/>
        <v>0</v>
      </c>
      <c r="W418">
        <f>IF(M418&lt;0,SUM($V$3:V418),0)</f>
        <v>0</v>
      </c>
      <c r="Y418">
        <f>W411-SUM(Y412:Y417)</f>
        <v>186.73262746253408</v>
      </c>
      <c r="Z418">
        <f t="shared" si="96"/>
        <v>0.18673262746253408</v>
      </c>
      <c r="AA418">
        <f t="shared" si="97"/>
        <v>5.1870174295148358E-5</v>
      </c>
      <c r="AB418">
        <f>SUM($AA$3:AA418)</f>
        <v>1.1101407062689474E-2</v>
      </c>
    </row>
    <row r="419" spans="1:28" x14ac:dyDescent="0.3">
      <c r="A419" s="4" t="s">
        <v>16</v>
      </c>
      <c r="B419" s="4">
        <v>416</v>
      </c>
      <c r="C419" s="4">
        <v>416</v>
      </c>
      <c r="D419" s="5">
        <v>17.399999999999999</v>
      </c>
      <c r="E419" s="3">
        <f t="shared" si="98"/>
        <v>0.38888888888888873</v>
      </c>
      <c r="F419" s="3">
        <f t="shared" si="99"/>
        <v>1.3999999999999995</v>
      </c>
      <c r="H419" s="13">
        <f t="shared" si="88"/>
        <v>4.833333333333333</v>
      </c>
      <c r="I419">
        <f>'Panigale V4s 21 Data'!$B$8*'Panigale V4s 21 Data'!$B$5*'Panigale V4s 21 Data'!$B$7*0.5*(Calculations!$H419*Calculations!$H419)</f>
        <v>2.623909718459625</v>
      </c>
      <c r="J419" s="3">
        <f>$E419*'Panigale V4s 21 Data'!$B$3</f>
        <v>104.99999999999996</v>
      </c>
      <c r="K419" s="27">
        <f>'Panigale V4s 21 Data'!$B$12</f>
        <v>52.974000000000004</v>
      </c>
      <c r="L419" s="3">
        <f t="shared" si="89"/>
        <v>160.59790971845959</v>
      </c>
      <c r="M419">
        <f t="shared" si="87"/>
        <v>776.22323030588802</v>
      </c>
      <c r="N419">
        <f t="shared" si="90"/>
        <v>2.1561756397385777E-4</v>
      </c>
      <c r="O419">
        <f t="shared" si="91"/>
        <v>776.22323030588802</v>
      </c>
      <c r="P419">
        <f t="shared" si="92"/>
        <v>2.1561756397385777E-4</v>
      </c>
      <c r="Q419">
        <f>SUM($P$3:P419)</f>
        <v>7.0904520766867318E-2</v>
      </c>
      <c r="R419">
        <f t="shared" si="93"/>
        <v>0</v>
      </c>
      <c r="S419">
        <f t="shared" si="94"/>
        <v>0</v>
      </c>
      <c r="T419">
        <f>SUM($S$3:S419)</f>
        <v>2.1418862164017741E-2</v>
      </c>
      <c r="V419">
        <f t="shared" si="95"/>
        <v>0</v>
      </c>
      <c r="W419">
        <f>IF(M419&lt;0,SUM($V$3:V419),0)</f>
        <v>0</v>
      </c>
      <c r="Y419">
        <v>0</v>
      </c>
      <c r="Z419">
        <f t="shared" si="96"/>
        <v>0</v>
      </c>
      <c r="AA419">
        <f t="shared" si="97"/>
        <v>0</v>
      </c>
      <c r="AB419">
        <f>SUM($AA$3:AA419)</f>
        <v>1.1101407062689474E-2</v>
      </c>
    </row>
    <row r="420" spans="1:28" x14ac:dyDescent="0.3">
      <c r="A420" s="4" t="s">
        <v>16</v>
      </c>
      <c r="B420" s="4">
        <v>417</v>
      </c>
      <c r="C420" s="4">
        <v>417</v>
      </c>
      <c r="D420" s="5">
        <v>18.7</v>
      </c>
      <c r="E420" s="3">
        <f t="shared" si="98"/>
        <v>0.23611111111111149</v>
      </c>
      <c r="F420" s="3">
        <f t="shared" si="99"/>
        <v>0.85000000000000142</v>
      </c>
      <c r="H420" s="13">
        <f t="shared" si="88"/>
        <v>5.1944444444444438</v>
      </c>
      <c r="I420">
        <f>'Panigale V4s 21 Data'!$B$8*'Panigale V4s 21 Data'!$B$5*'Panigale V4s 21 Data'!$B$7*0.5*(Calculations!$H420*Calculations!$H420)</f>
        <v>3.0306347914128224</v>
      </c>
      <c r="J420" s="3">
        <f>$E420*'Panigale V4s 21 Data'!$B$3</f>
        <v>63.750000000000107</v>
      </c>
      <c r="K420" s="27">
        <f>'Panigale V4s 21 Data'!$B$12</f>
        <v>52.974000000000004</v>
      </c>
      <c r="L420" s="3">
        <f t="shared" si="89"/>
        <v>119.75463479141293</v>
      </c>
      <c r="M420">
        <f t="shared" si="87"/>
        <v>622.05879738872818</v>
      </c>
      <c r="N420">
        <f t="shared" si="90"/>
        <v>1.7279411038575781E-4</v>
      </c>
      <c r="O420">
        <f t="shared" si="91"/>
        <v>622.05879738872818</v>
      </c>
      <c r="P420">
        <f t="shared" si="92"/>
        <v>1.7279411038575781E-4</v>
      </c>
      <c r="Q420">
        <f>SUM($P$3:P420)</f>
        <v>7.1077314877253078E-2</v>
      </c>
      <c r="R420">
        <f t="shared" si="93"/>
        <v>0</v>
      </c>
      <c r="S420">
        <f t="shared" si="94"/>
        <v>0</v>
      </c>
      <c r="T420">
        <f>SUM($S$3:S420)</f>
        <v>2.1418862164017741E-2</v>
      </c>
      <c r="V420">
        <f t="shared" si="95"/>
        <v>0</v>
      </c>
      <c r="W420">
        <f>IF(M420&lt;0,SUM($V$3:V420),0)</f>
        <v>0</v>
      </c>
      <c r="Y420">
        <v>0</v>
      </c>
      <c r="Z420">
        <f t="shared" si="96"/>
        <v>0</v>
      </c>
      <c r="AA420">
        <f t="shared" si="97"/>
        <v>0</v>
      </c>
      <c r="AB420">
        <f>SUM($AA$3:AA420)</f>
        <v>1.1101407062689474E-2</v>
      </c>
    </row>
    <row r="421" spans="1:28" x14ac:dyDescent="0.3">
      <c r="A421" s="4" t="s">
        <v>16</v>
      </c>
      <c r="B421" s="4">
        <v>418</v>
      </c>
      <c r="C421" s="4">
        <v>418</v>
      </c>
      <c r="D421" s="5">
        <v>19.100000000000001</v>
      </c>
      <c r="E421" s="3">
        <f t="shared" si="98"/>
        <v>1.3888888888889086E-2</v>
      </c>
      <c r="F421" s="3">
        <f t="shared" si="99"/>
        <v>5.0000000000000711E-2</v>
      </c>
      <c r="H421" s="13">
        <f t="shared" si="88"/>
        <v>5.3055555555555562</v>
      </c>
      <c r="I421">
        <f>'Panigale V4s 21 Data'!$B$8*'Panigale V4s 21 Data'!$B$5*'Panigale V4s 21 Data'!$B$7*0.5*(Calculations!$H421*Calculations!$H421)</f>
        <v>3.1616742779470743</v>
      </c>
      <c r="J421" s="3">
        <f>$E421*'Panigale V4s 21 Data'!$B$3</f>
        <v>3.7500000000000533</v>
      </c>
      <c r="K421" s="27">
        <f>'Panigale V4s 21 Data'!$B$12</f>
        <v>52.974000000000004</v>
      </c>
      <c r="L421" s="3">
        <f t="shared" si="89"/>
        <v>59.885674277947132</v>
      </c>
      <c r="M421">
        <f t="shared" si="87"/>
        <v>317.72677186355287</v>
      </c>
      <c r="N421">
        <f t="shared" si="90"/>
        <v>8.8257436628764684E-5</v>
      </c>
      <c r="O421">
        <f t="shared" si="91"/>
        <v>317.72677186355287</v>
      </c>
      <c r="P421">
        <f t="shared" si="92"/>
        <v>8.8257436628764684E-5</v>
      </c>
      <c r="Q421">
        <f>SUM($P$3:P421)</f>
        <v>7.1165572313881847E-2</v>
      </c>
      <c r="R421">
        <f t="shared" si="93"/>
        <v>0</v>
      </c>
      <c r="S421">
        <f t="shared" si="94"/>
        <v>0</v>
      </c>
      <c r="T421">
        <f>SUM($S$3:S421)</f>
        <v>2.1418862164017741E-2</v>
      </c>
      <c r="V421">
        <f t="shared" si="95"/>
        <v>0</v>
      </c>
      <c r="W421">
        <f>IF(M421&lt;0,SUM($V$3:V421),0)</f>
        <v>0</v>
      </c>
      <c r="Y421">
        <v>0</v>
      </c>
      <c r="Z421">
        <f t="shared" si="96"/>
        <v>0</v>
      </c>
      <c r="AA421">
        <f t="shared" si="97"/>
        <v>0</v>
      </c>
      <c r="AB421">
        <f>SUM($AA$3:AA421)</f>
        <v>1.1101407062689474E-2</v>
      </c>
    </row>
    <row r="422" spans="1:28" x14ac:dyDescent="0.3">
      <c r="A422" s="4" t="s">
        <v>16</v>
      </c>
      <c r="B422" s="4">
        <v>419</v>
      </c>
      <c r="C422" s="4">
        <v>419</v>
      </c>
      <c r="D422" s="5">
        <v>18.8</v>
      </c>
      <c r="E422" s="3">
        <f t="shared" si="98"/>
        <v>-0.20833333333333331</v>
      </c>
      <c r="F422" s="3">
        <f t="shared" si="99"/>
        <v>-0.75</v>
      </c>
      <c r="H422" s="13">
        <f t="shared" si="88"/>
        <v>5.2222222222222223</v>
      </c>
      <c r="I422">
        <f>'Panigale V4s 21 Data'!$B$8*'Panigale V4s 21 Data'!$B$5*'Panigale V4s 21 Data'!$B$7*0.5*(Calculations!$H422*Calculations!$H422)</f>
        <v>3.0631346640651671</v>
      </c>
      <c r="J422" s="3">
        <f>$E422*'Panigale V4s 21 Data'!$B$3</f>
        <v>-56.249999999999993</v>
      </c>
      <c r="K422" s="27">
        <f>'Panigale V4s 21 Data'!$B$12</f>
        <v>52.974000000000004</v>
      </c>
      <c r="L422" s="3">
        <f t="shared" si="89"/>
        <v>-0.21286533593482204</v>
      </c>
      <c r="M422">
        <f t="shared" si="87"/>
        <v>-1.1116300876596263</v>
      </c>
      <c r="N422">
        <f t="shared" si="90"/>
        <v>-3.0878613546100727E-7</v>
      </c>
      <c r="O422">
        <f t="shared" si="91"/>
        <v>0</v>
      </c>
      <c r="P422">
        <f t="shared" si="92"/>
        <v>0</v>
      </c>
      <c r="Q422">
        <f>SUM($P$3:P422)</f>
        <v>7.1165572313881847E-2</v>
      </c>
      <c r="R422">
        <f t="shared" si="93"/>
        <v>1.1116300876596263</v>
      </c>
      <c r="S422">
        <f t="shared" si="94"/>
        <v>3.0878613546100727E-7</v>
      </c>
      <c r="T422">
        <f>SUM($S$3:S422)</f>
        <v>2.14191709501532E-2</v>
      </c>
      <c r="V422">
        <f t="shared" si="95"/>
        <v>0.87451383181138986</v>
      </c>
      <c r="W422">
        <f>IF(M422&lt;0,SUM($V$422:V422),0)</f>
        <v>0.87451383181138986</v>
      </c>
      <c r="Y422">
        <v>0</v>
      </c>
      <c r="Z422">
        <f t="shared" si="96"/>
        <v>0</v>
      </c>
      <c r="AA422">
        <f t="shared" si="97"/>
        <v>0</v>
      </c>
      <c r="AB422">
        <f>SUM($AA$3:AA422)</f>
        <v>1.1101407062689474E-2</v>
      </c>
    </row>
    <row r="423" spans="1:28" x14ac:dyDescent="0.3">
      <c r="A423" s="4" t="s">
        <v>16</v>
      </c>
      <c r="B423" s="4">
        <v>420</v>
      </c>
      <c r="C423" s="4">
        <v>420</v>
      </c>
      <c r="D423" s="5">
        <v>17.600000000000001</v>
      </c>
      <c r="E423" s="3">
        <f t="shared" si="98"/>
        <v>-0.30555555555555547</v>
      </c>
      <c r="F423" s="3">
        <f t="shared" si="99"/>
        <v>-1.0999999999999996</v>
      </c>
      <c r="H423" s="13">
        <f t="shared" si="88"/>
        <v>4.8888888888888893</v>
      </c>
      <c r="I423">
        <f>'Panigale V4s 21 Data'!$B$8*'Panigale V4s 21 Data'!$B$5*'Panigale V4s 21 Data'!$B$7*0.5*(Calculations!$H423*Calculations!$H423)</f>
        <v>2.6845761474106671</v>
      </c>
      <c r="J423" s="3">
        <f>$E423*'Panigale V4s 21 Data'!$B$3</f>
        <v>-82.499999999999972</v>
      </c>
      <c r="K423" s="27">
        <f>'Panigale V4s 21 Data'!$B$12</f>
        <v>52.974000000000004</v>
      </c>
      <c r="L423" s="3">
        <f t="shared" si="89"/>
        <v>-26.841423852589301</v>
      </c>
      <c r="M423">
        <f t="shared" si="87"/>
        <v>-131.22473883488104</v>
      </c>
      <c r="N423">
        <f t="shared" si="90"/>
        <v>-3.6451316343022511E-5</v>
      </c>
      <c r="O423">
        <f t="shared" si="91"/>
        <v>0</v>
      </c>
      <c r="P423">
        <f t="shared" si="92"/>
        <v>0</v>
      </c>
      <c r="Q423">
        <f>SUM($P$3:P423)</f>
        <v>7.1165572313881847E-2</v>
      </c>
      <c r="R423">
        <f t="shared" si="93"/>
        <v>131.22473883488104</v>
      </c>
      <c r="S423">
        <f t="shared" si="94"/>
        <v>3.6451316343022511E-5</v>
      </c>
      <c r="T423">
        <f>SUM($S$3:S423)</f>
        <v>2.1455622266496222E-2</v>
      </c>
      <c r="V423">
        <f t="shared" si="95"/>
        <v>103.23384591770673</v>
      </c>
      <c r="W423">
        <f>IF(M423&lt;0,SUM($V$422:V423),0)</f>
        <v>104.10835974951812</v>
      </c>
      <c r="Y423">
        <v>0</v>
      </c>
      <c r="Z423">
        <f t="shared" si="96"/>
        <v>0</v>
      </c>
      <c r="AA423">
        <f t="shared" si="97"/>
        <v>0</v>
      </c>
      <c r="AB423">
        <f>SUM($AA$3:AA423)</f>
        <v>1.1101407062689474E-2</v>
      </c>
    </row>
    <row r="424" spans="1:28" x14ac:dyDescent="0.3">
      <c r="A424" s="4" t="s">
        <v>16</v>
      </c>
      <c r="B424" s="4">
        <v>421</v>
      </c>
      <c r="C424" s="4">
        <v>421</v>
      </c>
      <c r="D424" s="5">
        <v>16.600000000000001</v>
      </c>
      <c r="E424" s="3">
        <f t="shared" si="98"/>
        <v>-0.19444444444444473</v>
      </c>
      <c r="F424" s="3">
        <f t="shared" si="99"/>
        <v>-0.70000000000000107</v>
      </c>
      <c r="H424" s="13">
        <f t="shared" si="88"/>
        <v>4.6111111111111116</v>
      </c>
      <c r="I424">
        <f>'Panigale V4s 21 Data'!$B$8*'Panigale V4s 21 Data'!$B$5*'Panigale V4s 21 Data'!$B$7*0.5*(Calculations!$H424*Calculations!$H424)</f>
        <v>2.3881773088212928</v>
      </c>
      <c r="J424" s="3">
        <f>$E424*'Panigale V4s 21 Data'!$B$3</f>
        <v>-52.500000000000078</v>
      </c>
      <c r="K424" s="27">
        <f>'Panigale V4s 21 Data'!$B$12</f>
        <v>52.974000000000004</v>
      </c>
      <c r="L424" s="3">
        <f t="shared" si="89"/>
        <v>2.8621773088212166</v>
      </c>
      <c r="M424">
        <f t="shared" si="87"/>
        <v>13.19781759067561</v>
      </c>
      <c r="N424">
        <f t="shared" si="90"/>
        <v>3.666060441854336E-6</v>
      </c>
      <c r="O424">
        <f t="shared" si="91"/>
        <v>13.19781759067561</v>
      </c>
      <c r="P424">
        <f t="shared" si="92"/>
        <v>3.666060441854336E-6</v>
      </c>
      <c r="Q424">
        <f>SUM($P$3:P424)</f>
        <v>7.1169238374323707E-2</v>
      </c>
      <c r="R424">
        <f t="shared" si="93"/>
        <v>0</v>
      </c>
      <c r="S424">
        <f t="shared" si="94"/>
        <v>0</v>
      </c>
      <c r="T424">
        <f>SUM($S$3:S424)</f>
        <v>2.1455622266496222E-2</v>
      </c>
      <c r="V424">
        <f t="shared" si="95"/>
        <v>0</v>
      </c>
      <c r="W424">
        <f>IF(M424&lt;0,SUM($V$3:V424),0)</f>
        <v>0</v>
      </c>
      <c r="Y424">
        <f>O424</f>
        <v>13.19781759067561</v>
      </c>
      <c r="Z424">
        <f t="shared" si="96"/>
        <v>1.319781759067561E-2</v>
      </c>
      <c r="AA424">
        <f t="shared" si="97"/>
        <v>3.666060441854336E-6</v>
      </c>
      <c r="AB424">
        <f>SUM($AA$3:AA424)</f>
        <v>1.1105073123131328E-2</v>
      </c>
    </row>
    <row r="425" spans="1:28" x14ac:dyDescent="0.3">
      <c r="A425" s="4" t="s">
        <v>16</v>
      </c>
      <c r="B425" s="4">
        <v>422</v>
      </c>
      <c r="C425" s="4">
        <v>422</v>
      </c>
      <c r="D425" s="5">
        <v>16.2</v>
      </c>
      <c r="E425" s="3">
        <f t="shared" si="98"/>
        <v>-2.7777777777778172E-2</v>
      </c>
      <c r="F425" s="3">
        <f t="shared" si="99"/>
        <v>-0.10000000000000142</v>
      </c>
      <c r="H425" s="13">
        <f t="shared" si="88"/>
        <v>4.5</v>
      </c>
      <c r="I425">
        <f>'Panigale V4s 21 Data'!$B$8*'Panigale V4s 21 Data'!$B$5*'Panigale V4s 21 Data'!$B$7*0.5*(Calculations!$H425*Calculations!$H425)</f>
        <v>2.2744710877016252</v>
      </c>
      <c r="J425" s="3">
        <f>$E425*'Panigale V4s 21 Data'!$B$3</f>
        <v>-7.5000000000001066</v>
      </c>
      <c r="K425" s="27">
        <f>'Panigale V4s 21 Data'!$B$12</f>
        <v>52.974000000000004</v>
      </c>
      <c r="L425" s="3">
        <f t="shared" si="89"/>
        <v>47.748471087701525</v>
      </c>
      <c r="M425">
        <f t="shared" si="87"/>
        <v>214.86811989465687</v>
      </c>
      <c r="N425">
        <f t="shared" si="90"/>
        <v>5.9685588859626908E-5</v>
      </c>
      <c r="O425">
        <f t="shared" si="91"/>
        <v>214.86811989465687</v>
      </c>
      <c r="P425">
        <f t="shared" si="92"/>
        <v>5.9685588859626908E-5</v>
      </c>
      <c r="Q425">
        <f>SUM($P$3:P425)</f>
        <v>7.1228923963183338E-2</v>
      </c>
      <c r="R425">
        <f t="shared" si="93"/>
        <v>0</v>
      </c>
      <c r="S425">
        <f t="shared" si="94"/>
        <v>0</v>
      </c>
      <c r="T425">
        <f>SUM($S$3:S425)</f>
        <v>2.1455622266496222E-2</v>
      </c>
      <c r="V425">
        <f t="shared" si="95"/>
        <v>0</v>
      </c>
      <c r="W425">
        <f>IF(M425&lt;0,SUM($V$3:V425),0)</f>
        <v>0</v>
      </c>
      <c r="Y425">
        <f>W423-Y424</f>
        <v>90.910542158842503</v>
      </c>
      <c r="Z425">
        <f t="shared" si="96"/>
        <v>9.0910542158842506E-2</v>
      </c>
      <c r="AA425">
        <f t="shared" si="97"/>
        <v>2.5252928377456252E-5</v>
      </c>
      <c r="AB425">
        <f>SUM($AA$3:AA425)</f>
        <v>1.1130326051508784E-2</v>
      </c>
    </row>
    <row r="426" spans="1:28" x14ac:dyDescent="0.3">
      <c r="A426" s="4" t="s">
        <v>16</v>
      </c>
      <c r="B426" s="4">
        <v>423</v>
      </c>
      <c r="C426" s="4">
        <v>423</v>
      </c>
      <c r="D426" s="5">
        <v>16.399999999999999</v>
      </c>
      <c r="E426" s="3">
        <f t="shared" si="98"/>
        <v>0.1388888888888889</v>
      </c>
      <c r="F426" s="3">
        <f t="shared" si="99"/>
        <v>0.5</v>
      </c>
      <c r="H426" s="13">
        <f t="shared" si="88"/>
        <v>4.5555555555555554</v>
      </c>
      <c r="I426">
        <f>'Panigale V4s 21 Data'!$B$8*'Panigale V4s 21 Data'!$B$5*'Panigale V4s 21 Data'!$B$7*0.5*(Calculations!$H426*Calculations!$H426)</f>
        <v>2.3309775329531668</v>
      </c>
      <c r="J426" s="3">
        <f>$E426*'Panigale V4s 21 Data'!$B$3</f>
        <v>37.5</v>
      </c>
      <c r="K426" s="27">
        <f>'Panigale V4s 21 Data'!$B$12</f>
        <v>52.974000000000004</v>
      </c>
      <c r="L426" s="3">
        <f t="shared" si="89"/>
        <v>92.804977532953174</v>
      </c>
      <c r="M426">
        <f t="shared" si="87"/>
        <v>422.77823098345334</v>
      </c>
      <c r="N426">
        <f t="shared" si="90"/>
        <v>1.1743839749540371E-4</v>
      </c>
      <c r="O426">
        <f t="shared" si="91"/>
        <v>422.77823098345334</v>
      </c>
      <c r="P426">
        <f t="shared" si="92"/>
        <v>1.1743839749540371E-4</v>
      </c>
      <c r="Q426">
        <f>SUM($P$3:P426)</f>
        <v>7.1346362360678747E-2</v>
      </c>
      <c r="R426">
        <f t="shared" si="93"/>
        <v>0</v>
      </c>
      <c r="S426">
        <f t="shared" si="94"/>
        <v>0</v>
      </c>
      <c r="T426">
        <f>SUM($S$3:S426)</f>
        <v>2.1455622266496222E-2</v>
      </c>
      <c r="V426">
        <f t="shared" si="95"/>
        <v>0</v>
      </c>
      <c r="W426">
        <f>IF(M426&lt;0,SUM($V$3:V426),0)</f>
        <v>0</v>
      </c>
      <c r="Y426">
        <v>0</v>
      </c>
      <c r="Z426">
        <f t="shared" si="96"/>
        <v>0</v>
      </c>
      <c r="AA426">
        <f t="shared" si="97"/>
        <v>0</v>
      </c>
      <c r="AB426">
        <f>SUM($AA$3:AA426)</f>
        <v>1.1130326051508784E-2</v>
      </c>
    </row>
    <row r="427" spans="1:28" x14ac:dyDescent="0.3">
      <c r="A427" s="4" t="s">
        <v>16</v>
      </c>
      <c r="B427" s="4">
        <v>424</v>
      </c>
      <c r="C427" s="4">
        <v>424</v>
      </c>
      <c r="D427" s="5">
        <v>17.2</v>
      </c>
      <c r="E427" s="3">
        <f t="shared" si="98"/>
        <v>0.37500000000000039</v>
      </c>
      <c r="F427" s="3">
        <f t="shared" si="99"/>
        <v>1.3500000000000014</v>
      </c>
      <c r="H427" s="13">
        <f t="shared" si="88"/>
        <v>4.7777777777777777</v>
      </c>
      <c r="I427">
        <f>'Panigale V4s 21 Data'!$B$8*'Panigale V4s 21 Data'!$B$5*'Panigale V4s 21 Data'!$B$7*0.5*(Calculations!$H427*Calculations!$H427)</f>
        <v>2.5639366201251668</v>
      </c>
      <c r="J427" s="3">
        <f>$E427*'Panigale V4s 21 Data'!$B$3</f>
        <v>101.2500000000001</v>
      </c>
      <c r="K427" s="27">
        <f>'Panigale V4s 21 Data'!$B$12</f>
        <v>52.974000000000004</v>
      </c>
      <c r="L427" s="3">
        <f t="shared" si="89"/>
        <v>156.78793662012527</v>
      </c>
      <c r="M427">
        <f t="shared" si="87"/>
        <v>749.09791940726518</v>
      </c>
      <c r="N427">
        <f t="shared" si="90"/>
        <v>2.08082755390907E-4</v>
      </c>
      <c r="O427">
        <f t="shared" si="91"/>
        <v>749.09791940726518</v>
      </c>
      <c r="P427">
        <f t="shared" si="92"/>
        <v>2.08082755390907E-4</v>
      </c>
      <c r="Q427">
        <f>SUM($P$3:P427)</f>
        <v>7.1554445116069648E-2</v>
      </c>
      <c r="R427">
        <f t="shared" si="93"/>
        <v>0</v>
      </c>
      <c r="S427">
        <f t="shared" si="94"/>
        <v>0</v>
      </c>
      <c r="T427">
        <f>SUM($S$3:S427)</f>
        <v>2.1455622266496222E-2</v>
      </c>
      <c r="V427">
        <f t="shared" si="95"/>
        <v>0</v>
      </c>
      <c r="W427">
        <f>IF(M427&lt;0,SUM($V$3:V427),0)</f>
        <v>0</v>
      </c>
      <c r="Y427">
        <v>0</v>
      </c>
      <c r="Z427">
        <f t="shared" si="96"/>
        <v>0</v>
      </c>
      <c r="AA427">
        <f t="shared" si="97"/>
        <v>0</v>
      </c>
      <c r="AB427">
        <f>SUM($AA$3:AA427)</f>
        <v>1.1130326051508784E-2</v>
      </c>
    </row>
    <row r="428" spans="1:28" x14ac:dyDescent="0.3">
      <c r="A428" s="4" t="s">
        <v>16</v>
      </c>
      <c r="B428" s="4">
        <v>425</v>
      </c>
      <c r="C428" s="4">
        <v>425</v>
      </c>
      <c r="D428" s="5">
        <v>19.100000000000001</v>
      </c>
      <c r="E428" s="3">
        <f t="shared" si="98"/>
        <v>0.75000000000000022</v>
      </c>
      <c r="F428" s="3">
        <f t="shared" si="99"/>
        <v>2.7000000000000011</v>
      </c>
      <c r="H428" s="13">
        <f t="shared" si="88"/>
        <v>5.3055555555555562</v>
      </c>
      <c r="I428">
        <f>'Panigale V4s 21 Data'!$B$8*'Panigale V4s 21 Data'!$B$5*'Panigale V4s 21 Data'!$B$7*0.5*(Calculations!$H428*Calculations!$H428)</f>
        <v>3.1616742779470743</v>
      </c>
      <c r="J428" s="3">
        <f>$E428*'Panigale V4s 21 Data'!$B$3</f>
        <v>202.50000000000006</v>
      </c>
      <c r="K428" s="27">
        <f>'Panigale V4s 21 Data'!$B$12</f>
        <v>52.974000000000004</v>
      </c>
      <c r="L428" s="3">
        <f t="shared" si="89"/>
        <v>258.63567427794715</v>
      </c>
      <c r="M428">
        <f t="shared" si="87"/>
        <v>1372.2059385302198</v>
      </c>
      <c r="N428">
        <f t="shared" si="90"/>
        <v>3.811683162583944E-4</v>
      </c>
      <c r="O428">
        <f t="shared" si="91"/>
        <v>1372.2059385302198</v>
      </c>
      <c r="P428">
        <f t="shared" si="92"/>
        <v>3.811683162583944E-4</v>
      </c>
      <c r="Q428">
        <f>SUM($P$3:P428)</f>
        <v>7.1935613432328044E-2</v>
      </c>
      <c r="R428">
        <f t="shared" si="93"/>
        <v>0</v>
      </c>
      <c r="S428">
        <f t="shared" si="94"/>
        <v>0</v>
      </c>
      <c r="T428">
        <f>SUM($S$3:S428)</f>
        <v>2.1455622266496222E-2</v>
      </c>
      <c r="V428">
        <f t="shared" si="95"/>
        <v>0</v>
      </c>
      <c r="W428">
        <f>IF(M428&lt;0,SUM($V$3:V428),0)</f>
        <v>0</v>
      </c>
      <c r="Y428">
        <v>0</v>
      </c>
      <c r="Z428">
        <f t="shared" si="96"/>
        <v>0</v>
      </c>
      <c r="AA428">
        <f t="shared" si="97"/>
        <v>0</v>
      </c>
      <c r="AB428">
        <f>SUM($AA$3:AA428)</f>
        <v>1.1130326051508784E-2</v>
      </c>
    </row>
    <row r="429" spans="1:28" x14ac:dyDescent="0.3">
      <c r="A429" s="4" t="s">
        <v>16</v>
      </c>
      <c r="B429" s="4">
        <v>426</v>
      </c>
      <c r="C429" s="4">
        <v>426</v>
      </c>
      <c r="D429" s="5">
        <v>22.6</v>
      </c>
      <c r="E429" s="3">
        <f t="shared" si="98"/>
        <v>1.1527777777777775</v>
      </c>
      <c r="F429" s="3">
        <f t="shared" si="99"/>
        <v>4.1499999999999986</v>
      </c>
      <c r="H429" s="13">
        <f t="shared" si="88"/>
        <v>6.2777777777777777</v>
      </c>
      <c r="I429">
        <f>'Panigale V4s 21 Data'!$B$8*'Panigale V4s 21 Data'!$B$5*'Panigale V4s 21 Data'!$B$7*0.5*(Calculations!$H429*Calculations!$H429)</f>
        <v>4.4265693215762925</v>
      </c>
      <c r="J429" s="3">
        <f>$E429*'Panigale V4s 21 Data'!$B$3</f>
        <v>311.24999999999989</v>
      </c>
      <c r="K429" s="27">
        <f>'Panigale V4s 21 Data'!$B$12</f>
        <v>52.974000000000004</v>
      </c>
      <c r="L429" s="3">
        <f t="shared" si="89"/>
        <v>368.65056932157614</v>
      </c>
      <c r="M429">
        <f t="shared" si="87"/>
        <v>2314.3063518521167</v>
      </c>
      <c r="N429">
        <f t="shared" si="90"/>
        <v>6.4286287551447679E-4</v>
      </c>
      <c r="O429">
        <f t="shared" si="91"/>
        <v>2314.3063518521167</v>
      </c>
      <c r="P429">
        <f t="shared" si="92"/>
        <v>6.4286287551447679E-4</v>
      </c>
      <c r="Q429">
        <f>SUM($P$3:P429)</f>
        <v>7.2578476307842518E-2</v>
      </c>
      <c r="R429">
        <f t="shared" si="93"/>
        <v>0</v>
      </c>
      <c r="S429">
        <f t="shared" si="94"/>
        <v>0</v>
      </c>
      <c r="T429">
        <f>SUM($S$3:S429)</f>
        <v>2.1455622266496222E-2</v>
      </c>
      <c r="V429">
        <f t="shared" si="95"/>
        <v>0</v>
      </c>
      <c r="W429">
        <f>IF(M429&lt;0,SUM($V$3:V429),0)</f>
        <v>0</v>
      </c>
      <c r="Y429">
        <v>0</v>
      </c>
      <c r="Z429">
        <f t="shared" si="96"/>
        <v>0</v>
      </c>
      <c r="AA429">
        <f t="shared" si="97"/>
        <v>0</v>
      </c>
      <c r="AB429">
        <f>SUM($AA$3:AA429)</f>
        <v>1.1130326051508784E-2</v>
      </c>
    </row>
    <row r="430" spans="1:28" x14ac:dyDescent="0.3">
      <c r="A430" s="4" t="s">
        <v>16</v>
      </c>
      <c r="B430" s="4">
        <v>427</v>
      </c>
      <c r="C430" s="4">
        <v>427</v>
      </c>
      <c r="D430" s="5">
        <v>27.4</v>
      </c>
      <c r="E430" s="3">
        <f t="shared" si="98"/>
        <v>1.25</v>
      </c>
      <c r="F430" s="3">
        <f t="shared" si="99"/>
        <v>4.5</v>
      </c>
      <c r="H430" s="13">
        <f t="shared" si="88"/>
        <v>7.6111111111111107</v>
      </c>
      <c r="I430">
        <f>'Panigale V4s 21 Data'!$B$8*'Panigale V4s 21 Data'!$B$5*'Panigale V4s 21 Data'!$B$7*0.5*(Calculations!$H430*Calculations!$H430)</f>
        <v>6.5065611713262914</v>
      </c>
      <c r="J430" s="3">
        <f>$E430*'Panigale V4s 21 Data'!$B$3</f>
        <v>337.5</v>
      </c>
      <c r="K430" s="27">
        <f>'Panigale V4s 21 Data'!$B$12</f>
        <v>52.974000000000004</v>
      </c>
      <c r="L430" s="3">
        <f t="shared" si="89"/>
        <v>396.98056117132626</v>
      </c>
      <c r="M430">
        <f t="shared" si="87"/>
        <v>3021.4631600262051</v>
      </c>
      <c r="N430">
        <f t="shared" si="90"/>
        <v>8.3929532222950143E-4</v>
      </c>
      <c r="O430">
        <f t="shared" si="91"/>
        <v>3021.4631600262051</v>
      </c>
      <c r="P430">
        <f t="shared" si="92"/>
        <v>8.3929532222950143E-4</v>
      </c>
      <c r="Q430">
        <f>SUM($P$3:P430)</f>
        <v>7.3417771630072015E-2</v>
      </c>
      <c r="R430">
        <f t="shared" si="93"/>
        <v>0</v>
      </c>
      <c r="S430">
        <f t="shared" si="94"/>
        <v>0</v>
      </c>
      <c r="T430">
        <f>SUM($S$3:S430)</f>
        <v>2.1455622266496222E-2</v>
      </c>
      <c r="V430">
        <f t="shared" si="95"/>
        <v>0</v>
      </c>
      <c r="W430">
        <f>IF(M430&lt;0,SUM($V$3:V430),0)</f>
        <v>0</v>
      </c>
      <c r="Y430">
        <v>0</v>
      </c>
      <c r="Z430">
        <f t="shared" si="96"/>
        <v>0</v>
      </c>
      <c r="AA430">
        <f t="shared" si="97"/>
        <v>0</v>
      </c>
      <c r="AB430">
        <f>SUM($AA$3:AA430)</f>
        <v>1.1130326051508784E-2</v>
      </c>
    </row>
    <row r="431" spans="1:28" x14ac:dyDescent="0.3">
      <c r="A431" s="4" t="s">
        <v>16</v>
      </c>
      <c r="B431" s="4">
        <v>428</v>
      </c>
      <c r="C431" s="4">
        <v>428</v>
      </c>
      <c r="D431" s="5">
        <v>31.6</v>
      </c>
      <c r="E431" s="3">
        <f t="shared" si="98"/>
        <v>0.83333333333333326</v>
      </c>
      <c r="F431" s="3">
        <f t="shared" si="99"/>
        <v>3</v>
      </c>
      <c r="H431" s="13">
        <f t="shared" si="88"/>
        <v>8.7777777777777786</v>
      </c>
      <c r="I431">
        <f>'Panigale V4s 21 Data'!$B$8*'Panigale V4s 21 Data'!$B$5*'Panigale V4s 21 Data'!$B$7*0.5*(Calculations!$H431*Calculations!$H431)</f>
        <v>8.6541527561931684</v>
      </c>
      <c r="J431" s="3">
        <f>$E431*'Panigale V4s 21 Data'!$B$3</f>
        <v>224.99999999999997</v>
      </c>
      <c r="K431" s="27">
        <f>'Panigale V4s 21 Data'!$B$12</f>
        <v>52.974000000000004</v>
      </c>
      <c r="L431" s="3">
        <f t="shared" si="89"/>
        <v>286.62815275619312</v>
      </c>
      <c r="M431">
        <f t="shared" si="87"/>
        <v>2515.9582297488064</v>
      </c>
      <c r="N431">
        <f t="shared" si="90"/>
        <v>6.9887728604133513E-4</v>
      </c>
      <c r="O431">
        <f t="shared" si="91"/>
        <v>2515.9582297488064</v>
      </c>
      <c r="P431">
        <f t="shared" si="92"/>
        <v>6.9887728604133513E-4</v>
      </c>
      <c r="Q431">
        <f>SUM($P$3:P431)</f>
        <v>7.4116648916113345E-2</v>
      </c>
      <c r="R431">
        <f t="shared" si="93"/>
        <v>0</v>
      </c>
      <c r="S431">
        <f t="shared" si="94"/>
        <v>0</v>
      </c>
      <c r="T431">
        <f>SUM($S$3:S431)</f>
        <v>2.1455622266496222E-2</v>
      </c>
      <c r="V431">
        <f t="shared" si="95"/>
        <v>0</v>
      </c>
      <c r="W431">
        <f>IF(M431&lt;0,SUM($V$3:V431),0)</f>
        <v>0</v>
      </c>
      <c r="Y431">
        <v>0</v>
      </c>
      <c r="Z431">
        <f t="shared" si="96"/>
        <v>0</v>
      </c>
      <c r="AA431">
        <f t="shared" si="97"/>
        <v>0</v>
      </c>
      <c r="AB431">
        <f>SUM($AA$3:AA431)</f>
        <v>1.1130326051508784E-2</v>
      </c>
    </row>
    <row r="432" spans="1:28" x14ac:dyDescent="0.3">
      <c r="A432" s="4" t="s">
        <v>16</v>
      </c>
      <c r="B432" s="4">
        <v>429</v>
      </c>
      <c r="C432" s="4">
        <v>429</v>
      </c>
      <c r="D432" s="5">
        <v>33.4</v>
      </c>
      <c r="E432" s="3">
        <f t="shared" si="98"/>
        <v>0.26388888888888867</v>
      </c>
      <c r="F432" s="3">
        <f t="shared" si="99"/>
        <v>0.94999999999999929</v>
      </c>
      <c r="H432" s="13">
        <f t="shared" si="88"/>
        <v>9.2777777777777768</v>
      </c>
      <c r="I432">
        <f>'Panigale V4s 21 Data'!$B$8*'Panigale V4s 21 Data'!$B$5*'Panigale V4s 21 Data'!$B$7*0.5*(Calculations!$H432*Calculations!$H432)</f>
        <v>9.6681487829462895</v>
      </c>
      <c r="J432" s="3">
        <f>$E432*'Panigale V4s 21 Data'!$B$3</f>
        <v>71.249999999999943</v>
      </c>
      <c r="K432" s="27">
        <f>'Panigale V4s 21 Data'!$B$12</f>
        <v>52.974000000000004</v>
      </c>
      <c r="L432" s="3">
        <f t="shared" si="89"/>
        <v>133.89214878294624</v>
      </c>
      <c r="M432">
        <f t="shared" si="87"/>
        <v>1242.2216025973344</v>
      </c>
      <c r="N432">
        <f t="shared" si="90"/>
        <v>3.4506155627703731E-4</v>
      </c>
      <c r="O432">
        <f t="shared" si="91"/>
        <v>1242.2216025973344</v>
      </c>
      <c r="P432">
        <f t="shared" si="92"/>
        <v>3.4506155627703731E-4</v>
      </c>
      <c r="Q432">
        <f>SUM($P$3:P432)</f>
        <v>7.4461710472390377E-2</v>
      </c>
      <c r="R432">
        <f t="shared" si="93"/>
        <v>0</v>
      </c>
      <c r="S432">
        <f t="shared" si="94"/>
        <v>0</v>
      </c>
      <c r="T432">
        <f>SUM($S$3:S432)</f>
        <v>2.1455622266496222E-2</v>
      </c>
      <c r="V432">
        <f t="shared" si="95"/>
        <v>0</v>
      </c>
      <c r="W432">
        <f>IF(M432&lt;0,SUM($V$3:V432),0)</f>
        <v>0</v>
      </c>
      <c r="Y432">
        <v>0</v>
      </c>
      <c r="Z432">
        <f t="shared" si="96"/>
        <v>0</v>
      </c>
      <c r="AA432">
        <f t="shared" si="97"/>
        <v>0</v>
      </c>
      <c r="AB432">
        <f>SUM($AA$3:AA432)</f>
        <v>1.1130326051508784E-2</v>
      </c>
    </row>
    <row r="433" spans="1:28" x14ac:dyDescent="0.3">
      <c r="A433" s="4" t="s">
        <v>16</v>
      </c>
      <c r="B433" s="4">
        <v>430</v>
      </c>
      <c r="C433" s="4">
        <v>430</v>
      </c>
      <c r="D433" s="5">
        <v>33.5</v>
      </c>
      <c r="E433" s="3">
        <f t="shared" si="98"/>
        <v>-8.3333333333333523E-2</v>
      </c>
      <c r="F433" s="3">
        <f t="shared" si="99"/>
        <v>-0.30000000000000071</v>
      </c>
      <c r="H433" s="13">
        <f t="shared" si="88"/>
        <v>9.3055555555555554</v>
      </c>
      <c r="I433">
        <f>'Panigale V4s 21 Data'!$B$8*'Panigale V4s 21 Data'!$B$5*'Panigale V4s 21 Data'!$B$7*0.5*(Calculations!$H433*Calculations!$H433)</f>
        <v>9.7261285557580734</v>
      </c>
      <c r="J433" s="3">
        <f>$E433*'Panigale V4s 21 Data'!$B$3</f>
        <v>-22.50000000000005</v>
      </c>
      <c r="K433" s="27">
        <f>'Panigale V4s 21 Data'!$B$12</f>
        <v>52.974000000000004</v>
      </c>
      <c r="L433" s="3">
        <f t="shared" si="89"/>
        <v>40.200128555758027</v>
      </c>
      <c r="M433">
        <f t="shared" si="87"/>
        <v>374.08452961608162</v>
      </c>
      <c r="N433">
        <f t="shared" si="90"/>
        <v>1.0391236933780045E-4</v>
      </c>
      <c r="O433">
        <f t="shared" si="91"/>
        <v>374.08452961608162</v>
      </c>
      <c r="P433">
        <f t="shared" si="92"/>
        <v>1.0391236933780045E-4</v>
      </c>
      <c r="Q433">
        <f>SUM($P$3:P433)</f>
        <v>7.4565622841728171E-2</v>
      </c>
      <c r="R433">
        <f t="shared" si="93"/>
        <v>0</v>
      </c>
      <c r="S433">
        <f t="shared" si="94"/>
        <v>0</v>
      </c>
      <c r="T433">
        <f>SUM($S$3:S433)</f>
        <v>2.1455622266496222E-2</v>
      </c>
      <c r="V433">
        <f t="shared" si="95"/>
        <v>0</v>
      </c>
      <c r="W433">
        <f>IF(M433&lt;0,SUM($V$3:V433),0)</f>
        <v>0</v>
      </c>
      <c r="Y433">
        <v>0</v>
      </c>
      <c r="Z433">
        <f t="shared" si="96"/>
        <v>0</v>
      </c>
      <c r="AA433">
        <f t="shared" si="97"/>
        <v>0</v>
      </c>
      <c r="AB433">
        <f>SUM($AA$3:AA433)</f>
        <v>1.1130326051508784E-2</v>
      </c>
    </row>
    <row r="434" spans="1:28" x14ac:dyDescent="0.3">
      <c r="A434" s="4" t="s">
        <v>16</v>
      </c>
      <c r="B434" s="4">
        <v>431</v>
      </c>
      <c r="C434" s="4">
        <v>431</v>
      </c>
      <c r="D434" s="5">
        <v>32.799999999999997</v>
      </c>
      <c r="E434" s="3">
        <f t="shared" si="98"/>
        <v>-0.2222222222222224</v>
      </c>
      <c r="F434" s="3">
        <f t="shared" si="99"/>
        <v>-0.80000000000000071</v>
      </c>
      <c r="H434" s="13">
        <f t="shared" si="88"/>
        <v>9.1111111111111107</v>
      </c>
      <c r="I434">
        <f>'Panigale V4s 21 Data'!$B$8*'Panigale V4s 21 Data'!$B$5*'Panigale V4s 21 Data'!$B$7*0.5*(Calculations!$H434*Calculations!$H434)</f>
        <v>9.3239101318126671</v>
      </c>
      <c r="J434" s="3">
        <f>$E434*'Panigale V4s 21 Data'!$B$3</f>
        <v>-60.00000000000005</v>
      </c>
      <c r="K434" s="27">
        <f>'Panigale V4s 21 Data'!$B$12</f>
        <v>52.974000000000004</v>
      </c>
      <c r="L434" s="3">
        <f t="shared" si="89"/>
        <v>2.2979101318126212</v>
      </c>
      <c r="M434">
        <f t="shared" si="87"/>
        <v>20.936514534292769</v>
      </c>
      <c r="N434">
        <f t="shared" si="90"/>
        <v>5.8156984817479919E-6</v>
      </c>
      <c r="O434">
        <f t="shared" si="91"/>
        <v>20.936514534292769</v>
      </c>
      <c r="P434">
        <f t="shared" si="92"/>
        <v>5.8156984817479919E-6</v>
      </c>
      <c r="Q434">
        <f>SUM($P$3:P434)</f>
        <v>7.4571438540209922E-2</v>
      </c>
      <c r="R434">
        <f t="shared" si="93"/>
        <v>0</v>
      </c>
      <c r="S434">
        <f t="shared" si="94"/>
        <v>0</v>
      </c>
      <c r="T434">
        <f>SUM($S$3:S434)</f>
        <v>2.1455622266496222E-2</v>
      </c>
      <c r="V434">
        <f t="shared" si="95"/>
        <v>0</v>
      </c>
      <c r="W434">
        <f>IF(M434&lt;0,SUM($V$3:V434),0)</f>
        <v>0</v>
      </c>
      <c r="Y434">
        <v>0</v>
      </c>
      <c r="Z434">
        <f t="shared" si="96"/>
        <v>0</v>
      </c>
      <c r="AA434">
        <f t="shared" si="97"/>
        <v>0</v>
      </c>
      <c r="AB434">
        <f>SUM($AA$3:AA434)</f>
        <v>1.1130326051508784E-2</v>
      </c>
    </row>
    <row r="435" spans="1:28" x14ac:dyDescent="0.3">
      <c r="A435" s="4" t="s">
        <v>16</v>
      </c>
      <c r="B435" s="4">
        <v>432</v>
      </c>
      <c r="C435" s="4">
        <v>432</v>
      </c>
      <c r="D435" s="5">
        <v>31.9</v>
      </c>
      <c r="E435" s="3">
        <f t="shared" si="98"/>
        <v>-0.20833333333333284</v>
      </c>
      <c r="F435" s="3">
        <f t="shared" si="99"/>
        <v>-0.74999999999999822</v>
      </c>
      <c r="H435" s="13">
        <f t="shared" si="88"/>
        <v>8.8611111111111107</v>
      </c>
      <c r="I435">
        <f>'Panigale V4s 21 Data'!$B$8*'Panigale V4s 21 Data'!$B$5*'Panigale V4s 21 Data'!$B$7*0.5*(Calculations!$H435*Calculations!$H435)</f>
        <v>8.8192521092670724</v>
      </c>
      <c r="J435" s="3">
        <f>$E435*'Panigale V4s 21 Data'!$B$3</f>
        <v>-56.249999999999865</v>
      </c>
      <c r="K435" s="27">
        <f>'Panigale V4s 21 Data'!$B$12</f>
        <v>52.974000000000004</v>
      </c>
      <c r="L435" s="3">
        <f t="shared" si="89"/>
        <v>5.5432521092672147</v>
      </c>
      <c r="M435">
        <f t="shared" si="87"/>
        <v>49.119372857117817</v>
      </c>
      <c r="N435">
        <f t="shared" si="90"/>
        <v>1.3644270238088282E-5</v>
      </c>
      <c r="O435">
        <f t="shared" si="91"/>
        <v>49.119372857117817</v>
      </c>
      <c r="P435">
        <f t="shared" si="92"/>
        <v>1.3644270238088282E-5</v>
      </c>
      <c r="Q435">
        <f>SUM($P$3:P435)</f>
        <v>7.4585082810448011E-2</v>
      </c>
      <c r="R435">
        <f t="shared" si="93"/>
        <v>0</v>
      </c>
      <c r="S435">
        <f t="shared" si="94"/>
        <v>0</v>
      </c>
      <c r="T435">
        <f>SUM($S$3:S435)</f>
        <v>2.1455622266496222E-2</v>
      </c>
      <c r="V435">
        <f t="shared" si="95"/>
        <v>0</v>
      </c>
      <c r="W435">
        <f>IF(M435&lt;0,SUM($V$3:V435),0)</f>
        <v>0</v>
      </c>
      <c r="Y435">
        <v>0</v>
      </c>
      <c r="Z435">
        <f t="shared" si="96"/>
        <v>0</v>
      </c>
      <c r="AA435">
        <f t="shared" si="97"/>
        <v>0</v>
      </c>
      <c r="AB435">
        <f>SUM($AA$3:AA435)</f>
        <v>1.1130326051508784E-2</v>
      </c>
    </row>
    <row r="436" spans="1:28" x14ac:dyDescent="0.3">
      <c r="A436" s="4" t="s">
        <v>16</v>
      </c>
      <c r="B436" s="4">
        <v>433</v>
      </c>
      <c r="C436" s="4">
        <v>433</v>
      </c>
      <c r="D436" s="5">
        <v>31.3</v>
      </c>
      <c r="E436" s="3">
        <f t="shared" si="98"/>
        <v>-0.11111111111111072</v>
      </c>
      <c r="F436" s="3">
        <f t="shared" si="99"/>
        <v>-0.39999999999999858</v>
      </c>
      <c r="H436" s="13">
        <f t="shared" si="88"/>
        <v>8.6944444444444446</v>
      </c>
      <c r="I436">
        <f>'Panigale V4s 21 Data'!$B$8*'Panigale V4s 21 Data'!$B$5*'Panigale V4s 21 Data'!$B$7*0.5*(Calculations!$H436*Calculations!$H436)</f>
        <v>8.4906133970065749</v>
      </c>
      <c r="J436" s="3">
        <f>$E436*'Panigale V4s 21 Data'!$B$3</f>
        <v>-29.999999999999893</v>
      </c>
      <c r="K436" s="27">
        <f>'Panigale V4s 21 Data'!$B$12</f>
        <v>52.974000000000004</v>
      </c>
      <c r="L436" s="3">
        <f t="shared" si="89"/>
        <v>31.464613397006687</v>
      </c>
      <c r="M436">
        <f t="shared" si="87"/>
        <v>273.56733314619703</v>
      </c>
      <c r="N436">
        <f t="shared" si="90"/>
        <v>7.5990925873943617E-5</v>
      </c>
      <c r="O436">
        <f t="shared" si="91"/>
        <v>273.56733314619703</v>
      </c>
      <c r="P436">
        <f t="shared" si="92"/>
        <v>7.5990925873943617E-5</v>
      </c>
      <c r="Q436">
        <f>SUM($P$3:P436)</f>
        <v>7.4661073736321956E-2</v>
      </c>
      <c r="R436">
        <f t="shared" si="93"/>
        <v>0</v>
      </c>
      <c r="S436">
        <f t="shared" si="94"/>
        <v>0</v>
      </c>
      <c r="T436">
        <f>SUM($S$3:S436)</f>
        <v>2.1455622266496222E-2</v>
      </c>
      <c r="V436">
        <f t="shared" si="95"/>
        <v>0</v>
      </c>
      <c r="W436">
        <f>IF(M436&lt;0,SUM($V$3:V436),0)</f>
        <v>0</v>
      </c>
      <c r="Y436">
        <v>0</v>
      </c>
      <c r="Z436">
        <f t="shared" si="96"/>
        <v>0</v>
      </c>
      <c r="AA436">
        <f t="shared" si="97"/>
        <v>0</v>
      </c>
      <c r="AB436">
        <f>SUM($AA$3:AA436)</f>
        <v>1.1130326051508784E-2</v>
      </c>
    </row>
    <row r="437" spans="1:28" x14ac:dyDescent="0.3">
      <c r="A437" s="4" t="s">
        <v>16</v>
      </c>
      <c r="B437" s="4">
        <v>434</v>
      </c>
      <c r="C437" s="4">
        <v>434</v>
      </c>
      <c r="D437" s="5">
        <v>31.1</v>
      </c>
      <c r="E437" s="3">
        <f t="shared" si="98"/>
        <v>-9.7222222222222127E-2</v>
      </c>
      <c r="F437" s="3">
        <f t="shared" si="99"/>
        <v>-0.34999999999999964</v>
      </c>
      <c r="H437" s="13">
        <f t="shared" si="88"/>
        <v>8.6388888888888893</v>
      </c>
      <c r="I437">
        <f>'Panigale V4s 21 Data'!$B$8*'Panigale V4s 21 Data'!$B$5*'Panigale V4s 21 Data'!$B$7*0.5*(Calculations!$H437*Calculations!$H437)</f>
        <v>8.3824538208195758</v>
      </c>
      <c r="J437" s="3">
        <f>$E437*'Panigale V4s 21 Data'!$B$3</f>
        <v>-26.249999999999975</v>
      </c>
      <c r="K437" s="27">
        <f>'Panigale V4s 21 Data'!$B$12</f>
        <v>52.974000000000004</v>
      </c>
      <c r="L437" s="3">
        <f t="shared" si="89"/>
        <v>35.106453820819603</v>
      </c>
      <c r="M437">
        <f t="shared" si="87"/>
        <v>303.28075384096934</v>
      </c>
      <c r="N437">
        <f t="shared" si="90"/>
        <v>8.4244653844713711E-5</v>
      </c>
      <c r="O437">
        <f t="shared" si="91"/>
        <v>303.28075384096934</v>
      </c>
      <c r="P437">
        <f t="shared" si="92"/>
        <v>8.4244653844713711E-5</v>
      </c>
      <c r="Q437">
        <f>SUM($P$3:P437)</f>
        <v>7.4745318390166668E-2</v>
      </c>
      <c r="R437">
        <f t="shared" si="93"/>
        <v>0</v>
      </c>
      <c r="S437">
        <f t="shared" si="94"/>
        <v>0</v>
      </c>
      <c r="T437">
        <f>SUM($S$3:S437)</f>
        <v>2.1455622266496222E-2</v>
      </c>
      <c r="V437">
        <f t="shared" si="95"/>
        <v>0</v>
      </c>
      <c r="W437">
        <f>IF(M437&lt;0,SUM($V$3:V437),0)</f>
        <v>0</v>
      </c>
      <c r="Y437">
        <v>0</v>
      </c>
      <c r="Z437">
        <f t="shared" si="96"/>
        <v>0</v>
      </c>
      <c r="AA437">
        <f t="shared" si="97"/>
        <v>0</v>
      </c>
      <c r="AB437">
        <f>SUM($AA$3:AA437)</f>
        <v>1.1130326051508784E-2</v>
      </c>
    </row>
    <row r="438" spans="1:28" x14ac:dyDescent="0.3">
      <c r="A438" s="4" t="s">
        <v>16</v>
      </c>
      <c r="B438" s="4">
        <v>435</v>
      </c>
      <c r="C438" s="4">
        <v>435</v>
      </c>
      <c r="D438" s="5">
        <v>30.6</v>
      </c>
      <c r="E438" s="3">
        <f t="shared" si="98"/>
        <v>-0.26388888888888917</v>
      </c>
      <c r="F438" s="3">
        <f t="shared" si="99"/>
        <v>-0.95000000000000107</v>
      </c>
      <c r="H438" s="13">
        <f t="shared" si="88"/>
        <v>8.5</v>
      </c>
      <c r="I438">
        <f>'Panigale V4s 21 Data'!$B$8*'Panigale V4s 21 Data'!$B$5*'Panigale V4s 21 Data'!$B$7*0.5*(Calculations!$H438*Calculations!$H438)</f>
        <v>8.115088201799626</v>
      </c>
      <c r="J438" s="3">
        <f>$E438*'Panigale V4s 21 Data'!$B$3</f>
        <v>-71.250000000000071</v>
      </c>
      <c r="K438" s="27">
        <f>'Panigale V4s 21 Data'!$B$12</f>
        <v>52.974000000000004</v>
      </c>
      <c r="L438" s="3">
        <f t="shared" si="89"/>
        <v>-10.160911798200445</v>
      </c>
      <c r="M438">
        <f t="shared" si="87"/>
        <v>-86.367750284703789</v>
      </c>
      <c r="N438">
        <f t="shared" si="90"/>
        <v>-2.3991041745751053E-5</v>
      </c>
      <c r="O438">
        <f t="shared" si="91"/>
        <v>0</v>
      </c>
      <c r="P438">
        <f t="shared" si="92"/>
        <v>0</v>
      </c>
      <c r="Q438">
        <f>SUM($P$3:P438)</f>
        <v>7.4745318390166668E-2</v>
      </c>
      <c r="R438">
        <f t="shared" si="93"/>
        <v>86.367750284703789</v>
      </c>
      <c r="S438">
        <f t="shared" si="94"/>
        <v>2.3991041745751053E-5</v>
      </c>
      <c r="T438">
        <f>SUM($S$3:S438)</f>
        <v>2.1479613308241972E-2</v>
      </c>
      <c r="V438">
        <f t="shared" si="95"/>
        <v>67.945077310225045</v>
      </c>
      <c r="W438">
        <f>IF(M438&lt;0,SUM($V$438:V438),0)</f>
        <v>67.945077310225045</v>
      </c>
      <c r="Y438">
        <v>0</v>
      </c>
      <c r="Z438">
        <f t="shared" si="96"/>
        <v>0</v>
      </c>
      <c r="AA438">
        <f t="shared" si="97"/>
        <v>0</v>
      </c>
      <c r="AB438">
        <f>SUM($AA$3:AA438)</f>
        <v>1.1130326051508784E-2</v>
      </c>
    </row>
    <row r="439" spans="1:28" x14ac:dyDescent="0.3">
      <c r="A439" s="4" t="s">
        <v>16</v>
      </c>
      <c r="B439" s="4">
        <v>436</v>
      </c>
      <c r="C439" s="4">
        <v>436</v>
      </c>
      <c r="D439" s="5">
        <v>29.2</v>
      </c>
      <c r="E439" s="3">
        <f t="shared" si="98"/>
        <v>-0.54166666666666696</v>
      </c>
      <c r="F439" s="3">
        <f t="shared" si="99"/>
        <v>-1.9500000000000011</v>
      </c>
      <c r="H439" s="13">
        <f t="shared" si="88"/>
        <v>8.1111111111111107</v>
      </c>
      <c r="I439">
        <f>'Panigale V4s 21 Data'!$B$8*'Panigale V4s 21 Data'!$B$5*'Panigale V4s 21 Data'!$B$7*0.5*(Calculations!$H439*Calculations!$H439)</f>
        <v>7.3895177115451665</v>
      </c>
      <c r="J439" s="3">
        <f>$E439*'Panigale V4s 21 Data'!$B$3</f>
        <v>-146.25000000000009</v>
      </c>
      <c r="K439" s="27">
        <f>'Panigale V4s 21 Data'!$B$12</f>
        <v>52.974000000000004</v>
      </c>
      <c r="L439" s="3">
        <f t="shared" si="89"/>
        <v>-85.886482288454928</v>
      </c>
      <c r="M439">
        <f t="shared" si="87"/>
        <v>-696.63480078413443</v>
      </c>
      <c r="N439">
        <f t="shared" si="90"/>
        <v>-1.9350966688448179E-4</v>
      </c>
      <c r="O439">
        <f t="shared" si="91"/>
        <v>0</v>
      </c>
      <c r="P439">
        <f t="shared" si="92"/>
        <v>0</v>
      </c>
      <c r="Q439">
        <f>SUM($P$3:P439)</f>
        <v>7.4745318390166668E-2</v>
      </c>
      <c r="R439">
        <f t="shared" si="93"/>
        <v>696.63480078413443</v>
      </c>
      <c r="S439">
        <f t="shared" si="94"/>
        <v>1.9350966688448179E-4</v>
      </c>
      <c r="T439">
        <f>SUM($S$3:S439)</f>
        <v>2.1673122975126455E-2</v>
      </c>
      <c r="V439">
        <f t="shared" si="95"/>
        <v>548.03911460287463</v>
      </c>
      <c r="W439">
        <f>IF(M439&lt;0,SUM($V$438:V439),0)</f>
        <v>615.98419191309972</v>
      </c>
      <c r="Y439">
        <v>0</v>
      </c>
      <c r="Z439">
        <f t="shared" si="96"/>
        <v>0</v>
      </c>
      <c r="AA439">
        <f t="shared" si="97"/>
        <v>0</v>
      </c>
      <c r="AB439">
        <f>SUM($AA$3:AA439)</f>
        <v>1.1130326051508784E-2</v>
      </c>
    </row>
    <row r="440" spans="1:28" x14ac:dyDescent="0.3">
      <c r="A440" s="4" t="s">
        <v>16</v>
      </c>
      <c r="B440" s="4">
        <v>437</v>
      </c>
      <c r="C440" s="4">
        <v>437</v>
      </c>
      <c r="D440" s="5">
        <v>26.7</v>
      </c>
      <c r="E440" s="3">
        <f t="shared" si="98"/>
        <v>-0.86111111111111094</v>
      </c>
      <c r="F440" s="3">
        <f t="shared" si="99"/>
        <v>-3.0999999999999996</v>
      </c>
      <c r="H440" s="13">
        <f t="shared" si="88"/>
        <v>7.4166666666666661</v>
      </c>
      <c r="I440">
        <f>'Panigale V4s 21 Data'!$B$8*'Panigale V4s 21 Data'!$B$5*'Panigale V4s 21 Data'!$B$7*0.5*(Calculations!$H440*Calculations!$H440)</f>
        <v>6.1783557907011559</v>
      </c>
      <c r="J440" s="3">
        <f>$E440*'Panigale V4s 21 Data'!$B$3</f>
        <v>-232.49999999999994</v>
      </c>
      <c r="K440" s="27">
        <f>'Panigale V4s 21 Data'!$B$12</f>
        <v>52.974000000000004</v>
      </c>
      <c r="L440" s="3">
        <f t="shared" si="89"/>
        <v>-173.34764420929878</v>
      </c>
      <c r="M440">
        <f t="shared" si="87"/>
        <v>-1285.6616945522992</v>
      </c>
      <c r="N440">
        <f t="shared" si="90"/>
        <v>-3.5712824848674974E-4</v>
      </c>
      <c r="O440">
        <f t="shared" si="91"/>
        <v>0</v>
      </c>
      <c r="P440">
        <f t="shared" si="92"/>
        <v>0</v>
      </c>
      <c r="Q440">
        <f>SUM($P$3:P440)</f>
        <v>7.4745318390166668E-2</v>
      </c>
      <c r="R440">
        <f t="shared" si="93"/>
        <v>1285.6616945522992</v>
      </c>
      <c r="S440">
        <f t="shared" si="94"/>
        <v>3.5712824848674974E-4</v>
      </c>
      <c r="T440">
        <f>SUM($S$3:S440)</f>
        <v>2.2030251223613205E-2</v>
      </c>
      <c r="V440">
        <f t="shared" si="95"/>
        <v>1011.4236267958212</v>
      </c>
      <c r="W440">
        <f>IF(M440&lt;0,SUM($V$438:V440),0)</f>
        <v>1627.4078187089208</v>
      </c>
      <c r="Y440">
        <v>0</v>
      </c>
      <c r="Z440">
        <f t="shared" si="96"/>
        <v>0</v>
      </c>
      <c r="AA440">
        <f t="shared" si="97"/>
        <v>0</v>
      </c>
      <c r="AB440">
        <f>SUM($AA$3:AA440)</f>
        <v>1.1130326051508784E-2</v>
      </c>
    </row>
    <row r="441" spans="1:28" x14ac:dyDescent="0.3">
      <c r="A441" s="4" t="s">
        <v>16</v>
      </c>
      <c r="B441" s="4">
        <v>438</v>
      </c>
      <c r="C441" s="4">
        <v>438</v>
      </c>
      <c r="D441" s="5">
        <v>23</v>
      </c>
      <c r="E441" s="3">
        <f t="shared" si="98"/>
        <v>-1.1805555555555556</v>
      </c>
      <c r="F441" s="3">
        <f t="shared" si="99"/>
        <v>-4.25</v>
      </c>
      <c r="H441" s="13">
        <f t="shared" si="88"/>
        <v>6.3888888888888884</v>
      </c>
      <c r="I441">
        <f>'Panigale V4s 21 Data'!$B$8*'Panigale V4s 21 Data'!$B$5*'Panigale V4s 21 Data'!$B$7*0.5*(Calculations!$H441*Calculations!$H441)</f>
        <v>4.5846487021572919</v>
      </c>
      <c r="J441" s="3">
        <f>$E441*'Panigale V4s 21 Data'!$B$3</f>
        <v>-318.75</v>
      </c>
      <c r="K441" s="27">
        <f>'Panigale V4s 21 Data'!$B$12</f>
        <v>52.974000000000004</v>
      </c>
      <c r="L441" s="3">
        <f t="shared" si="89"/>
        <v>-261.19135129784274</v>
      </c>
      <c r="M441">
        <f t="shared" si="87"/>
        <v>-1668.7225221806618</v>
      </c>
      <c r="N441">
        <f t="shared" si="90"/>
        <v>-4.6353403393907273E-4</v>
      </c>
      <c r="O441">
        <f t="shared" si="91"/>
        <v>0</v>
      </c>
      <c r="P441">
        <f t="shared" si="92"/>
        <v>0</v>
      </c>
      <c r="Q441">
        <f>SUM($P$3:P441)</f>
        <v>7.4745318390166668E-2</v>
      </c>
      <c r="R441">
        <f t="shared" si="93"/>
        <v>1668.7225221806618</v>
      </c>
      <c r="S441">
        <f t="shared" si="94"/>
        <v>4.6353403393907273E-4</v>
      </c>
      <c r="T441">
        <f>SUM($S$3:S441)</f>
        <v>2.2493785257552277E-2</v>
      </c>
      <c r="V441">
        <f t="shared" si="95"/>
        <v>1312.7756645869158</v>
      </c>
      <c r="W441">
        <f>IF(M441&lt;0,SUM($V$438:V441),0)</f>
        <v>2940.1834832958366</v>
      </c>
      <c r="Y441">
        <v>0</v>
      </c>
      <c r="Z441">
        <f t="shared" si="96"/>
        <v>0</v>
      </c>
      <c r="AA441">
        <f t="shared" si="97"/>
        <v>0</v>
      </c>
      <c r="AB441">
        <f>SUM($AA$3:AA441)</f>
        <v>1.1130326051508784E-2</v>
      </c>
    </row>
    <row r="442" spans="1:28" x14ac:dyDescent="0.3">
      <c r="A442" s="4" t="s">
        <v>16</v>
      </c>
      <c r="B442" s="4">
        <v>439</v>
      </c>
      <c r="C442" s="4">
        <v>439</v>
      </c>
      <c r="D442" s="5">
        <v>18.2</v>
      </c>
      <c r="E442" s="3">
        <f t="shared" si="98"/>
        <v>-1.4027777777777777</v>
      </c>
      <c r="F442" s="3">
        <f t="shared" si="99"/>
        <v>-5.05</v>
      </c>
      <c r="H442" s="13">
        <f t="shared" si="88"/>
        <v>5.0555555555555554</v>
      </c>
      <c r="I442">
        <f>'Panigale V4s 21 Data'!$B$8*'Panigale V4s 21 Data'!$B$5*'Panigale V4s 21 Data'!$B$7*0.5*(Calculations!$H442*Calculations!$H442)</f>
        <v>2.8707354179632918</v>
      </c>
      <c r="J442" s="3">
        <f>$E442*'Panigale V4s 21 Data'!$B$3</f>
        <v>-378.75</v>
      </c>
      <c r="K442" s="27">
        <f>'Panigale V4s 21 Data'!$B$12</f>
        <v>52.974000000000004</v>
      </c>
      <c r="L442" s="3">
        <f t="shared" si="89"/>
        <v>-322.90526458203669</v>
      </c>
      <c r="M442">
        <f t="shared" si="87"/>
        <v>-1632.465504275852</v>
      </c>
      <c r="N442">
        <f t="shared" si="90"/>
        <v>-4.5346264007662556E-4</v>
      </c>
      <c r="O442">
        <f t="shared" si="91"/>
        <v>0</v>
      </c>
      <c r="P442">
        <f t="shared" si="92"/>
        <v>0</v>
      </c>
      <c r="Q442">
        <f>SUM($P$3:P442)</f>
        <v>7.4745318390166668E-2</v>
      </c>
      <c r="R442">
        <f t="shared" si="93"/>
        <v>1632.465504275852</v>
      </c>
      <c r="S442">
        <f t="shared" si="94"/>
        <v>4.5346264007662556E-4</v>
      </c>
      <c r="T442">
        <f>SUM($S$3:S442)</f>
        <v>2.2947247897628902E-2</v>
      </c>
      <c r="V442">
        <f t="shared" si="95"/>
        <v>1284.2524498862915</v>
      </c>
      <c r="W442">
        <f>IF(M442&lt;0,SUM($V$438:V442),0)</f>
        <v>4224.4359331821279</v>
      </c>
      <c r="Y442">
        <v>0</v>
      </c>
      <c r="Z442">
        <f t="shared" si="96"/>
        <v>0</v>
      </c>
      <c r="AA442">
        <f t="shared" si="97"/>
        <v>0</v>
      </c>
      <c r="AB442">
        <f>SUM($AA$3:AA442)</f>
        <v>1.1130326051508784E-2</v>
      </c>
    </row>
    <row r="443" spans="1:28" x14ac:dyDescent="0.3">
      <c r="A443" s="4" t="s">
        <v>16</v>
      </c>
      <c r="B443" s="4">
        <v>440</v>
      </c>
      <c r="C443" s="4">
        <v>440</v>
      </c>
      <c r="D443" s="5">
        <v>12.9</v>
      </c>
      <c r="E443" s="3">
        <f t="shared" si="98"/>
        <v>-1.4583333333333333</v>
      </c>
      <c r="F443" s="3">
        <f t="shared" si="99"/>
        <v>-5.25</v>
      </c>
      <c r="H443" s="13">
        <f t="shared" si="88"/>
        <v>3.5833333333333335</v>
      </c>
      <c r="I443">
        <f>'Panigale V4s 21 Data'!$B$8*'Panigale V4s 21 Data'!$B$5*'Panigale V4s 21 Data'!$B$7*0.5*(Calculations!$H443*Calculations!$H443)</f>
        <v>1.4422143488204064</v>
      </c>
      <c r="J443" s="3">
        <f>$E443*'Panigale V4s 21 Data'!$B$3</f>
        <v>-393.75</v>
      </c>
      <c r="K443" s="27">
        <f>'Panigale V4s 21 Data'!$B$12</f>
        <v>52.974000000000004</v>
      </c>
      <c r="L443" s="3">
        <f t="shared" si="89"/>
        <v>-339.3337856511796</v>
      </c>
      <c r="M443">
        <f t="shared" si="87"/>
        <v>-1215.9460652500602</v>
      </c>
      <c r="N443">
        <f t="shared" si="90"/>
        <v>-3.3776279590279449E-4</v>
      </c>
      <c r="O443">
        <f t="shared" si="91"/>
        <v>0</v>
      </c>
      <c r="P443">
        <f t="shared" si="92"/>
        <v>0</v>
      </c>
      <c r="Q443">
        <f>SUM($P$3:P443)</f>
        <v>7.4745318390166668E-2</v>
      </c>
      <c r="R443">
        <f t="shared" si="93"/>
        <v>1215.9460652500602</v>
      </c>
      <c r="S443">
        <f t="shared" si="94"/>
        <v>3.3776279590279449E-4</v>
      </c>
      <c r="T443">
        <f>SUM($S$3:S443)</f>
        <v>2.3285010693531696E-2</v>
      </c>
      <c r="V443">
        <f t="shared" si="95"/>
        <v>956.57868980189608</v>
      </c>
      <c r="W443">
        <f>IF(M443&lt;0,SUM($V$438:V443),0)</f>
        <v>5181.0146229840238</v>
      </c>
      <c r="Y443">
        <v>0</v>
      </c>
      <c r="Z443">
        <f t="shared" si="96"/>
        <v>0</v>
      </c>
      <c r="AA443">
        <f t="shared" si="97"/>
        <v>0</v>
      </c>
      <c r="AB443">
        <f>SUM($AA$3:AA443)</f>
        <v>1.1130326051508784E-2</v>
      </c>
    </row>
    <row r="444" spans="1:28" x14ac:dyDescent="0.3">
      <c r="A444" s="4" t="s">
        <v>16</v>
      </c>
      <c r="B444" s="4">
        <v>441</v>
      </c>
      <c r="C444" s="4">
        <v>441</v>
      </c>
      <c r="D444" s="5">
        <v>7.7</v>
      </c>
      <c r="E444" s="3">
        <f t="shared" si="98"/>
        <v>-1.2638888888888891</v>
      </c>
      <c r="F444" s="3">
        <f t="shared" si="99"/>
        <v>-4.5500000000000007</v>
      </c>
      <c r="H444" s="13">
        <f t="shared" si="88"/>
        <v>2.1388888888888888</v>
      </c>
      <c r="I444">
        <f>'Panigale V4s 21 Data'!$B$8*'Panigale V4s 21 Data'!$B$5*'Panigale V4s 21 Data'!$B$7*0.5*(Calculations!$H444*Calculations!$H444)</f>
        <v>0.51384465321532302</v>
      </c>
      <c r="J444" s="3">
        <f>$E444*'Panigale V4s 21 Data'!$B$3</f>
        <v>-341.25000000000006</v>
      </c>
      <c r="K444" s="27">
        <f>'Panigale V4s 21 Data'!$B$12</f>
        <v>52.974000000000004</v>
      </c>
      <c r="L444" s="3">
        <f t="shared" si="89"/>
        <v>-287.76215534678477</v>
      </c>
      <c r="M444">
        <f t="shared" si="87"/>
        <v>-615.49127671395627</v>
      </c>
      <c r="N444">
        <f t="shared" si="90"/>
        <v>-1.7096979908721009E-4</v>
      </c>
      <c r="O444">
        <f t="shared" si="91"/>
        <v>0</v>
      </c>
      <c r="P444">
        <f t="shared" si="92"/>
        <v>0</v>
      </c>
      <c r="Q444">
        <f>SUM($P$3:P444)</f>
        <v>7.4745318390166668E-2</v>
      </c>
      <c r="R444">
        <f t="shared" si="93"/>
        <v>615.49127671395627</v>
      </c>
      <c r="S444">
        <f t="shared" si="94"/>
        <v>1.7096979908721009E-4</v>
      </c>
      <c r="T444">
        <f>SUM($S$3:S444)</f>
        <v>2.3455980492618905E-2</v>
      </c>
      <c r="V444">
        <f t="shared" si="95"/>
        <v>484.20390993448581</v>
      </c>
      <c r="W444">
        <f>IF(M444&lt;0,SUM($V$438:V444),0)</f>
        <v>5665.2185329185095</v>
      </c>
      <c r="Y444">
        <v>0</v>
      </c>
      <c r="Z444">
        <f t="shared" si="96"/>
        <v>0</v>
      </c>
      <c r="AA444">
        <f t="shared" si="97"/>
        <v>0</v>
      </c>
      <c r="AB444">
        <f>SUM($AA$3:AA444)</f>
        <v>1.1130326051508784E-2</v>
      </c>
    </row>
    <row r="445" spans="1:28" x14ac:dyDescent="0.3">
      <c r="A445" s="4" t="s">
        <v>16</v>
      </c>
      <c r="B445" s="4">
        <v>442</v>
      </c>
      <c r="C445" s="4">
        <v>442</v>
      </c>
      <c r="D445" s="5">
        <v>3.8</v>
      </c>
      <c r="E445" s="3">
        <f t="shared" si="98"/>
        <v>-0.88888888888888895</v>
      </c>
      <c r="F445" s="3">
        <f t="shared" si="99"/>
        <v>-3.2</v>
      </c>
      <c r="H445" s="13">
        <f t="shared" si="88"/>
        <v>1.0555555555555556</v>
      </c>
      <c r="I445">
        <f>'Panigale V4s 21 Data'!$B$8*'Panigale V4s 21 Data'!$B$5*'Panigale V4s 21 Data'!$B$7*0.5*(Calculations!$H445*Calculations!$H445)</f>
        <v>0.12514617629329169</v>
      </c>
      <c r="J445" s="3">
        <f>$E445*'Panigale V4s 21 Data'!$B$3</f>
        <v>-240.00000000000003</v>
      </c>
      <c r="K445" s="27">
        <f>'Panigale V4s 21 Data'!$B$12</f>
        <v>52.974000000000004</v>
      </c>
      <c r="L445" s="3">
        <f t="shared" si="89"/>
        <v>-186.90085382370671</v>
      </c>
      <c r="M445">
        <f t="shared" si="87"/>
        <v>-197.28423459169042</v>
      </c>
      <c r="N445">
        <f t="shared" si="90"/>
        <v>-5.4801176275469562E-5</v>
      </c>
      <c r="O445">
        <f t="shared" si="91"/>
        <v>0</v>
      </c>
      <c r="P445">
        <f t="shared" si="92"/>
        <v>0</v>
      </c>
      <c r="Q445">
        <f>SUM($P$3:P445)</f>
        <v>7.4745318390166668E-2</v>
      </c>
      <c r="R445">
        <f t="shared" si="93"/>
        <v>197.28423459169042</v>
      </c>
      <c r="S445">
        <f t="shared" si="94"/>
        <v>5.4801176275469562E-5</v>
      </c>
      <c r="T445">
        <f>SUM($S$3:S445)</f>
        <v>2.3510781668894375E-2</v>
      </c>
      <c r="V445">
        <f t="shared" si="95"/>
        <v>155.20252093210991</v>
      </c>
      <c r="W445">
        <f>IF(M445&lt;0,SUM($V$438:V445),0)</f>
        <v>5820.4210538506195</v>
      </c>
      <c r="Y445">
        <v>0</v>
      </c>
      <c r="Z445">
        <f t="shared" si="96"/>
        <v>0</v>
      </c>
      <c r="AA445">
        <f t="shared" si="97"/>
        <v>0</v>
      </c>
      <c r="AB445">
        <f>SUM($AA$3:AA445)</f>
        <v>1.1130326051508784E-2</v>
      </c>
    </row>
    <row r="446" spans="1:28" x14ac:dyDescent="0.3">
      <c r="A446" s="4" t="s">
        <v>16</v>
      </c>
      <c r="B446" s="4">
        <v>443</v>
      </c>
      <c r="C446" s="4">
        <v>443</v>
      </c>
      <c r="D446" s="5">
        <v>1.3</v>
      </c>
      <c r="E446" s="3">
        <f t="shared" si="98"/>
        <v>-0.49999999999999994</v>
      </c>
      <c r="F446" s="3">
        <f t="shared" si="99"/>
        <v>-1.7999999999999998</v>
      </c>
      <c r="H446" s="13">
        <f t="shared" si="88"/>
        <v>0.3611111111111111</v>
      </c>
      <c r="I446">
        <f>'Panigale V4s 21 Data'!$B$8*'Panigale V4s 21 Data'!$B$5*'Panigale V4s 21 Data'!$B$7*0.5*(Calculations!$H446*Calculations!$H446)</f>
        <v>1.4646609275322917E-2</v>
      </c>
      <c r="J446" s="3">
        <f>$E446*'Panigale V4s 21 Data'!$B$3</f>
        <v>-134.99999999999997</v>
      </c>
      <c r="K446" s="27">
        <f>'Panigale V4s 21 Data'!$B$12</f>
        <v>52.974000000000004</v>
      </c>
      <c r="L446" s="3">
        <f t="shared" si="89"/>
        <v>-82.011353390724636</v>
      </c>
      <c r="M446">
        <f t="shared" si="87"/>
        <v>-29.615210946650564</v>
      </c>
      <c r="N446">
        <f t="shared" si="90"/>
        <v>-8.2264474851807127E-6</v>
      </c>
      <c r="O446">
        <f t="shared" si="91"/>
        <v>0</v>
      </c>
      <c r="P446">
        <f t="shared" si="92"/>
        <v>0</v>
      </c>
      <c r="Q446">
        <f>SUM($P$3:P446)</f>
        <v>7.4745318390166668E-2</v>
      </c>
      <c r="R446">
        <f t="shared" si="93"/>
        <v>29.615210946650564</v>
      </c>
      <c r="S446">
        <f t="shared" si="94"/>
        <v>8.2264474851807127E-6</v>
      </c>
      <c r="T446">
        <f>SUM($S$3:S446)</f>
        <v>2.3519008116379556E-2</v>
      </c>
      <c r="V446">
        <f t="shared" si="95"/>
        <v>23.298138375675261</v>
      </c>
      <c r="W446">
        <f>IF(M446&lt;0,SUM($V$438:V446),0)</f>
        <v>5843.7191922262946</v>
      </c>
      <c r="Y446">
        <v>0</v>
      </c>
      <c r="Z446">
        <f t="shared" si="96"/>
        <v>0</v>
      </c>
      <c r="AA446">
        <f t="shared" si="97"/>
        <v>0</v>
      </c>
      <c r="AB446">
        <f>SUM($AA$3:AA446)</f>
        <v>1.1130326051508784E-2</v>
      </c>
    </row>
    <row r="447" spans="1:28" x14ac:dyDescent="0.3">
      <c r="A447" s="4" t="s">
        <v>16</v>
      </c>
      <c r="B447" s="4">
        <v>444</v>
      </c>
      <c r="C447" s="4">
        <v>444</v>
      </c>
      <c r="D447" s="5">
        <v>0.2</v>
      </c>
      <c r="E447" s="3">
        <f t="shared" si="98"/>
        <v>-0.18055555555555555</v>
      </c>
      <c r="F447" s="3">
        <f t="shared" si="99"/>
        <v>-0.65</v>
      </c>
      <c r="H447" s="13">
        <f t="shared" si="88"/>
        <v>5.5555555555555559E-2</v>
      </c>
      <c r="I447">
        <f>'Panigale V4s 21 Data'!$B$8*'Panigale V4s 21 Data'!$B$5*'Panigale V4s 21 Data'!$B$7*0.5*(Calculations!$H447*Calculations!$H447)</f>
        <v>3.4666530829166673E-4</v>
      </c>
      <c r="J447" s="3">
        <f>$E447*'Panigale V4s 21 Data'!$B$3</f>
        <v>-48.75</v>
      </c>
      <c r="K447" s="27">
        <f>'Panigale V4s 21 Data'!$B$12</f>
        <v>52.974000000000004</v>
      </c>
      <c r="L447" s="3">
        <f t="shared" si="89"/>
        <v>4.2243466653082962</v>
      </c>
      <c r="M447">
        <f t="shared" si="87"/>
        <v>0.23468592585046091</v>
      </c>
      <c r="N447">
        <f t="shared" si="90"/>
        <v>6.5190534958461357E-8</v>
      </c>
      <c r="O447">
        <f t="shared" si="91"/>
        <v>0.23468592585046091</v>
      </c>
      <c r="P447">
        <f t="shared" si="92"/>
        <v>6.5190534958461357E-8</v>
      </c>
      <c r="Q447">
        <f>SUM($P$3:P447)</f>
        <v>7.4745383580701624E-2</v>
      </c>
      <c r="R447">
        <f t="shared" si="93"/>
        <v>0</v>
      </c>
      <c r="S447">
        <f t="shared" si="94"/>
        <v>0</v>
      </c>
      <c r="T447">
        <f>SUM($S$3:S447)</f>
        <v>2.3519008116379556E-2</v>
      </c>
      <c r="V447">
        <f t="shared" si="95"/>
        <v>0</v>
      </c>
      <c r="W447">
        <f>IF(M447&lt;0,SUM($V$3:V447),0)</f>
        <v>0</v>
      </c>
      <c r="Y447">
        <f>O447</f>
        <v>0.23468592585046091</v>
      </c>
      <c r="Z447">
        <f t="shared" si="96"/>
        <v>2.3468592585046091E-4</v>
      </c>
      <c r="AA447">
        <f t="shared" si="97"/>
        <v>6.5190534958461357E-8</v>
      </c>
      <c r="AB447">
        <f>SUM($AA$3:AA447)</f>
        <v>1.1130391242043743E-2</v>
      </c>
    </row>
    <row r="448" spans="1:28" x14ac:dyDescent="0.3">
      <c r="A448" s="4" t="s">
        <v>16</v>
      </c>
      <c r="B448" s="4">
        <v>445</v>
      </c>
      <c r="C448" s="4">
        <v>445</v>
      </c>
      <c r="D448" s="5">
        <v>0</v>
      </c>
      <c r="E448" s="3">
        <f t="shared" si="98"/>
        <v>-2.777777777777778E-2</v>
      </c>
      <c r="F448" s="3">
        <f t="shared" si="99"/>
        <v>-0.1</v>
      </c>
      <c r="H448" s="13">
        <f t="shared" si="88"/>
        <v>0</v>
      </c>
      <c r="I448">
        <f>'Panigale V4s 21 Data'!$B$8*'Panigale V4s 21 Data'!$B$5*'Panigale V4s 21 Data'!$B$7*0.5*(Calculations!$H448*Calculations!$H448)</f>
        <v>0</v>
      </c>
      <c r="J448" s="3">
        <f>$E448*'Panigale V4s 21 Data'!$B$3</f>
        <v>-7.5000000000000009</v>
      </c>
      <c r="K448" s="27">
        <f>'Panigale V4s 21 Data'!$B$12</f>
        <v>52.974000000000004</v>
      </c>
      <c r="L448" s="3">
        <f t="shared" si="89"/>
        <v>45.474000000000004</v>
      </c>
      <c r="M448">
        <f t="shared" si="87"/>
        <v>0</v>
      </c>
      <c r="N448">
        <f t="shared" si="90"/>
        <v>0</v>
      </c>
      <c r="O448">
        <f t="shared" si="91"/>
        <v>0</v>
      </c>
      <c r="P448">
        <f t="shared" si="92"/>
        <v>0</v>
      </c>
      <c r="Q448">
        <f>SUM($P$3:P448)</f>
        <v>7.4745383580701624E-2</v>
      </c>
      <c r="R448">
        <f t="shared" si="93"/>
        <v>0</v>
      </c>
      <c r="S448">
        <f t="shared" si="94"/>
        <v>0</v>
      </c>
      <c r="T448">
        <f>SUM($S$3:S448)</f>
        <v>2.3519008116379556E-2</v>
      </c>
      <c r="V448">
        <f t="shared" si="95"/>
        <v>0</v>
      </c>
      <c r="W448">
        <f>IF(M448&lt;0,SUM($V$3:V448),0)</f>
        <v>0</v>
      </c>
      <c r="Y448">
        <f t="shared" ref="Y448:Y511" si="102">O448</f>
        <v>0</v>
      </c>
      <c r="Z448">
        <f t="shared" si="96"/>
        <v>0</v>
      </c>
      <c r="AA448">
        <f t="shared" si="97"/>
        <v>0</v>
      </c>
      <c r="AB448">
        <f>SUM($AA$3:AA448)</f>
        <v>1.1130391242043743E-2</v>
      </c>
    </row>
    <row r="449" spans="1:28" x14ac:dyDescent="0.3">
      <c r="A449" s="4" t="s">
        <v>16</v>
      </c>
      <c r="B449" s="4">
        <v>446</v>
      </c>
      <c r="C449" s="4">
        <v>446</v>
      </c>
      <c r="D449" s="5">
        <v>0</v>
      </c>
      <c r="E449" s="3">
        <f t="shared" si="98"/>
        <v>0</v>
      </c>
      <c r="F449" s="3">
        <f t="shared" si="99"/>
        <v>0</v>
      </c>
      <c r="H449" s="13">
        <f t="shared" si="88"/>
        <v>0</v>
      </c>
      <c r="I449">
        <f>'Panigale V4s 21 Data'!$B$8*'Panigale V4s 21 Data'!$B$5*'Panigale V4s 21 Data'!$B$7*0.5*(Calculations!$H449*Calculations!$H449)</f>
        <v>0</v>
      </c>
      <c r="J449" s="3">
        <f>$E449*'Panigale V4s 21 Data'!$B$3</f>
        <v>0</v>
      </c>
      <c r="K449" s="27">
        <f>'Panigale V4s 21 Data'!$B$12</f>
        <v>52.974000000000004</v>
      </c>
      <c r="L449" s="3">
        <f t="shared" si="89"/>
        <v>52.974000000000004</v>
      </c>
      <c r="M449">
        <f t="shared" si="87"/>
        <v>0</v>
      </c>
      <c r="N449">
        <f t="shared" si="90"/>
        <v>0</v>
      </c>
      <c r="O449">
        <f t="shared" si="91"/>
        <v>0</v>
      </c>
      <c r="P449">
        <f t="shared" si="92"/>
        <v>0</v>
      </c>
      <c r="Q449">
        <f>SUM($P$3:P449)</f>
        <v>7.4745383580701624E-2</v>
      </c>
      <c r="R449">
        <f t="shared" si="93"/>
        <v>0</v>
      </c>
      <c r="S449">
        <f t="shared" si="94"/>
        <v>0</v>
      </c>
      <c r="T449">
        <f>SUM($S$3:S449)</f>
        <v>2.3519008116379556E-2</v>
      </c>
      <c r="V449">
        <f t="shared" si="95"/>
        <v>0</v>
      </c>
      <c r="W449">
        <f>IF(M449&lt;0,SUM($V$3:V449),0)</f>
        <v>0</v>
      </c>
      <c r="Y449">
        <f t="shared" si="102"/>
        <v>0</v>
      </c>
      <c r="Z449">
        <f t="shared" si="96"/>
        <v>0</v>
      </c>
      <c r="AA449">
        <f t="shared" si="97"/>
        <v>0</v>
      </c>
      <c r="AB449">
        <f>SUM($AA$3:AA449)</f>
        <v>1.1130391242043743E-2</v>
      </c>
    </row>
    <row r="450" spans="1:28" x14ac:dyDescent="0.3">
      <c r="A450" s="4" t="s">
        <v>16</v>
      </c>
      <c r="B450" s="4">
        <v>447</v>
      </c>
      <c r="C450" s="4">
        <v>447</v>
      </c>
      <c r="D450" s="5">
        <v>0</v>
      </c>
      <c r="E450" s="3">
        <f t="shared" si="98"/>
        <v>0</v>
      </c>
      <c r="F450" s="3">
        <f t="shared" si="99"/>
        <v>0</v>
      </c>
      <c r="H450" s="13">
        <f t="shared" si="88"/>
        <v>0</v>
      </c>
      <c r="I450">
        <f>'Panigale V4s 21 Data'!$B$8*'Panigale V4s 21 Data'!$B$5*'Panigale V4s 21 Data'!$B$7*0.5*(Calculations!$H450*Calculations!$H450)</f>
        <v>0</v>
      </c>
      <c r="J450" s="3">
        <f>$E450*'Panigale V4s 21 Data'!$B$3</f>
        <v>0</v>
      </c>
      <c r="K450" s="27">
        <f>'Panigale V4s 21 Data'!$B$12</f>
        <v>52.974000000000004</v>
      </c>
      <c r="L450" s="3">
        <f t="shared" si="89"/>
        <v>52.974000000000004</v>
      </c>
      <c r="M450">
        <f t="shared" si="87"/>
        <v>0</v>
      </c>
      <c r="N450">
        <f t="shared" si="90"/>
        <v>0</v>
      </c>
      <c r="O450">
        <f t="shared" si="91"/>
        <v>0</v>
      </c>
      <c r="P450">
        <f t="shared" si="92"/>
        <v>0</v>
      </c>
      <c r="Q450">
        <f>SUM($P$3:P450)</f>
        <v>7.4745383580701624E-2</v>
      </c>
      <c r="R450">
        <f t="shared" si="93"/>
        <v>0</v>
      </c>
      <c r="S450">
        <f t="shared" si="94"/>
        <v>0</v>
      </c>
      <c r="T450">
        <f>SUM($S$3:S450)</f>
        <v>2.3519008116379556E-2</v>
      </c>
      <c r="V450">
        <f t="shared" si="95"/>
        <v>0</v>
      </c>
      <c r="W450">
        <f>IF(M450&lt;0,SUM($V$3:V450),0)</f>
        <v>0</v>
      </c>
      <c r="Y450">
        <f t="shared" si="102"/>
        <v>0</v>
      </c>
      <c r="Z450">
        <f t="shared" si="96"/>
        <v>0</v>
      </c>
      <c r="AA450">
        <f t="shared" si="97"/>
        <v>0</v>
      </c>
      <c r="AB450">
        <f>SUM($AA$3:AA450)</f>
        <v>1.1130391242043743E-2</v>
      </c>
    </row>
    <row r="451" spans="1:28" x14ac:dyDescent="0.3">
      <c r="A451" s="4" t="s">
        <v>16</v>
      </c>
      <c r="B451" s="4">
        <v>448</v>
      </c>
      <c r="C451" s="4">
        <v>448</v>
      </c>
      <c r="D451" s="5">
        <v>0</v>
      </c>
      <c r="E451" s="3">
        <f t="shared" si="98"/>
        <v>0</v>
      </c>
      <c r="F451" s="3">
        <f t="shared" si="99"/>
        <v>0</v>
      </c>
      <c r="H451" s="13">
        <f t="shared" si="88"/>
        <v>0</v>
      </c>
      <c r="I451">
        <f>'Panigale V4s 21 Data'!$B$8*'Panigale V4s 21 Data'!$B$5*'Panigale V4s 21 Data'!$B$7*0.5*(Calculations!$H451*Calculations!$H451)</f>
        <v>0</v>
      </c>
      <c r="J451" s="3">
        <f>$E451*'Panigale V4s 21 Data'!$B$3</f>
        <v>0</v>
      </c>
      <c r="K451" s="27">
        <f>'Panigale V4s 21 Data'!$B$12</f>
        <v>52.974000000000004</v>
      </c>
      <c r="L451" s="3">
        <f t="shared" si="89"/>
        <v>52.974000000000004</v>
      </c>
      <c r="M451">
        <f t="shared" ref="M451:M514" si="103">L451*H451</f>
        <v>0</v>
      </c>
      <c r="N451">
        <f t="shared" si="90"/>
        <v>0</v>
      </c>
      <c r="O451">
        <f t="shared" si="91"/>
        <v>0</v>
      </c>
      <c r="P451">
        <f t="shared" si="92"/>
        <v>0</v>
      </c>
      <c r="Q451">
        <f>SUM($P$3:P451)</f>
        <v>7.4745383580701624E-2</v>
      </c>
      <c r="R451">
        <f t="shared" si="93"/>
        <v>0</v>
      </c>
      <c r="S451">
        <f t="shared" si="94"/>
        <v>0</v>
      </c>
      <c r="T451">
        <f>SUM($S$3:S451)</f>
        <v>2.3519008116379556E-2</v>
      </c>
      <c r="V451">
        <f t="shared" si="95"/>
        <v>0</v>
      </c>
      <c r="W451">
        <f>IF(M451&lt;0,SUM($V$3:V451),0)</f>
        <v>0</v>
      </c>
      <c r="Y451">
        <f t="shared" si="102"/>
        <v>0</v>
      </c>
      <c r="Z451">
        <f t="shared" si="96"/>
        <v>0</v>
      </c>
      <c r="AA451">
        <f t="shared" si="97"/>
        <v>0</v>
      </c>
      <c r="AB451">
        <f>SUM($AA$3:AA451)</f>
        <v>1.1130391242043743E-2</v>
      </c>
    </row>
    <row r="452" spans="1:28" x14ac:dyDescent="0.3">
      <c r="A452" s="4" t="s">
        <v>16</v>
      </c>
      <c r="B452" s="4">
        <v>449</v>
      </c>
      <c r="C452" s="4">
        <v>449</v>
      </c>
      <c r="D452" s="5">
        <v>0</v>
      </c>
      <c r="E452" s="3">
        <f t="shared" si="98"/>
        <v>0</v>
      </c>
      <c r="F452" s="3">
        <f t="shared" si="99"/>
        <v>0</v>
      </c>
      <c r="H452" s="13">
        <f t="shared" ref="H452:H515" si="104">$D452/3.6</f>
        <v>0</v>
      </c>
      <c r="I452">
        <f>'Panigale V4s 21 Data'!$B$8*'Panigale V4s 21 Data'!$B$5*'Panigale V4s 21 Data'!$B$7*0.5*(Calculations!$H452*Calculations!$H452)</f>
        <v>0</v>
      </c>
      <c r="J452" s="3">
        <f>$E452*'Panigale V4s 21 Data'!$B$3</f>
        <v>0</v>
      </c>
      <c r="K452" s="27">
        <f>'Panigale V4s 21 Data'!$B$12</f>
        <v>52.974000000000004</v>
      </c>
      <c r="L452" s="3">
        <f t="shared" ref="L452:L515" si="105">I452+J452+K452</f>
        <v>52.974000000000004</v>
      </c>
      <c r="M452">
        <f t="shared" si="103"/>
        <v>0</v>
      </c>
      <c r="N452">
        <f t="shared" ref="N452:N515" si="106">M452/1000/3600</f>
        <v>0</v>
      </c>
      <c r="O452">
        <f t="shared" ref="O452:O515" si="107">IF(M452&gt;0,M452,0)</f>
        <v>0</v>
      </c>
      <c r="P452">
        <f t="shared" ref="P452:P515" si="108">IF(N452&gt;0,N452,0)</f>
        <v>0</v>
      </c>
      <c r="Q452">
        <f>SUM($P$3:P452)</f>
        <v>7.4745383580701624E-2</v>
      </c>
      <c r="R452">
        <f t="shared" ref="R452:R515" si="109">IF(M452&lt;0,M452*-1,0)</f>
        <v>0</v>
      </c>
      <c r="S452">
        <f t="shared" ref="S452:S515" si="110">IF(M452&lt;0,M452/1000/3600*-1,0)</f>
        <v>0</v>
      </c>
      <c r="T452">
        <f>SUM($S$3:S452)</f>
        <v>2.3519008116379556E-2</v>
      </c>
      <c r="V452">
        <f t="shared" ref="V452:V515" si="111">R452*0.91*0.95*0.91</f>
        <v>0</v>
      </c>
      <c r="W452">
        <f>IF(M452&lt;0,SUM($V$3:V452),0)</f>
        <v>0</v>
      </c>
      <c r="Y452">
        <f t="shared" si="102"/>
        <v>0</v>
      </c>
      <c r="Z452">
        <f t="shared" ref="Z452:Z515" si="112">Y452/1000</f>
        <v>0</v>
      </c>
      <c r="AA452">
        <f t="shared" ref="AA452:AA515" si="113">Z452/3600</f>
        <v>0</v>
      </c>
      <c r="AB452">
        <f>SUM($AA$3:AA452)</f>
        <v>1.1130391242043743E-2</v>
      </c>
    </row>
    <row r="453" spans="1:28" x14ac:dyDescent="0.3">
      <c r="A453" s="4" t="s">
        <v>16</v>
      </c>
      <c r="B453" s="4">
        <v>450</v>
      </c>
      <c r="C453" s="4">
        <v>450</v>
      </c>
      <c r="D453" s="5">
        <v>0</v>
      </c>
      <c r="E453" s="3">
        <f t="shared" ref="E453:E516" si="114">($D454-$D452)/2/3.6</f>
        <v>0</v>
      </c>
      <c r="F453" s="3">
        <f t="shared" ref="F453:F516" si="115">($D454-$D452)/2</f>
        <v>0</v>
      </c>
      <c r="H453" s="13">
        <f t="shared" si="104"/>
        <v>0</v>
      </c>
      <c r="I453">
        <f>'Panigale V4s 21 Data'!$B$8*'Panigale V4s 21 Data'!$B$5*'Panigale V4s 21 Data'!$B$7*0.5*(Calculations!$H453*Calculations!$H453)</f>
        <v>0</v>
      </c>
      <c r="J453" s="3">
        <f>$E453*'Panigale V4s 21 Data'!$B$3</f>
        <v>0</v>
      </c>
      <c r="K453" s="27">
        <f>'Panigale V4s 21 Data'!$B$12</f>
        <v>52.974000000000004</v>
      </c>
      <c r="L453" s="3">
        <f t="shared" si="105"/>
        <v>52.974000000000004</v>
      </c>
      <c r="M453">
        <f t="shared" si="103"/>
        <v>0</v>
      </c>
      <c r="N453">
        <f t="shared" si="106"/>
        <v>0</v>
      </c>
      <c r="O453">
        <f t="shared" si="107"/>
        <v>0</v>
      </c>
      <c r="P453">
        <f t="shared" si="108"/>
        <v>0</v>
      </c>
      <c r="Q453">
        <f>SUM($P$3:P453)</f>
        <v>7.4745383580701624E-2</v>
      </c>
      <c r="R453">
        <f t="shared" si="109"/>
        <v>0</v>
      </c>
      <c r="S453">
        <f t="shared" si="110"/>
        <v>0</v>
      </c>
      <c r="T453">
        <f>SUM($S$3:S453)</f>
        <v>2.3519008116379556E-2</v>
      </c>
      <c r="V453">
        <f t="shared" si="111"/>
        <v>0</v>
      </c>
      <c r="W453">
        <f>IF(M453&lt;0,SUM($V$3:V453),0)</f>
        <v>0</v>
      </c>
      <c r="Y453">
        <f t="shared" si="102"/>
        <v>0</v>
      </c>
      <c r="Z453">
        <f t="shared" si="112"/>
        <v>0</v>
      </c>
      <c r="AA453">
        <f t="shared" si="113"/>
        <v>0</v>
      </c>
      <c r="AB453">
        <f>SUM($AA$3:AA453)</f>
        <v>1.1130391242043743E-2</v>
      </c>
    </row>
    <row r="454" spans="1:28" x14ac:dyDescent="0.3">
      <c r="A454" s="4" t="s">
        <v>16</v>
      </c>
      <c r="B454" s="4">
        <v>451</v>
      </c>
      <c r="C454" s="4">
        <v>451</v>
      </c>
      <c r="D454" s="5">
        <v>0</v>
      </c>
      <c r="E454" s="3">
        <f t="shared" si="114"/>
        <v>0</v>
      </c>
      <c r="F454" s="3">
        <f t="shared" si="115"/>
        <v>0</v>
      </c>
      <c r="H454" s="13">
        <f t="shared" si="104"/>
        <v>0</v>
      </c>
      <c r="I454">
        <f>'Panigale V4s 21 Data'!$B$8*'Panigale V4s 21 Data'!$B$5*'Panigale V4s 21 Data'!$B$7*0.5*(Calculations!$H454*Calculations!$H454)</f>
        <v>0</v>
      </c>
      <c r="J454" s="3">
        <f>$E454*'Panigale V4s 21 Data'!$B$3</f>
        <v>0</v>
      </c>
      <c r="K454" s="27">
        <f>'Panigale V4s 21 Data'!$B$12</f>
        <v>52.974000000000004</v>
      </c>
      <c r="L454" s="3">
        <f t="shared" si="105"/>
        <v>52.974000000000004</v>
      </c>
      <c r="M454">
        <f t="shared" si="103"/>
        <v>0</v>
      </c>
      <c r="N454">
        <f t="shared" si="106"/>
        <v>0</v>
      </c>
      <c r="O454">
        <f t="shared" si="107"/>
        <v>0</v>
      </c>
      <c r="P454">
        <f t="shared" si="108"/>
        <v>0</v>
      </c>
      <c r="Q454">
        <f>SUM($P$3:P454)</f>
        <v>7.4745383580701624E-2</v>
      </c>
      <c r="R454">
        <f t="shared" si="109"/>
        <v>0</v>
      </c>
      <c r="S454">
        <f t="shared" si="110"/>
        <v>0</v>
      </c>
      <c r="T454">
        <f>SUM($S$3:S454)</f>
        <v>2.3519008116379556E-2</v>
      </c>
      <c r="V454">
        <f t="shared" si="111"/>
        <v>0</v>
      </c>
      <c r="W454">
        <f>IF(M454&lt;0,SUM($V$3:V454),0)</f>
        <v>0</v>
      </c>
      <c r="Y454">
        <f t="shared" si="102"/>
        <v>0</v>
      </c>
      <c r="Z454">
        <f t="shared" si="112"/>
        <v>0</v>
      </c>
      <c r="AA454">
        <f t="shared" si="113"/>
        <v>0</v>
      </c>
      <c r="AB454">
        <f>SUM($AA$3:AA454)</f>
        <v>1.1130391242043743E-2</v>
      </c>
    </row>
    <row r="455" spans="1:28" x14ac:dyDescent="0.3">
      <c r="A455" s="4" t="s">
        <v>16</v>
      </c>
      <c r="B455" s="4">
        <v>452</v>
      </c>
      <c r="C455" s="4">
        <v>452</v>
      </c>
      <c r="D455" s="5">
        <v>0</v>
      </c>
      <c r="E455" s="3">
        <f t="shared" si="114"/>
        <v>0</v>
      </c>
      <c r="F455" s="3">
        <f t="shared" si="115"/>
        <v>0</v>
      </c>
      <c r="H455" s="13">
        <f t="shared" si="104"/>
        <v>0</v>
      </c>
      <c r="I455">
        <f>'Panigale V4s 21 Data'!$B$8*'Panigale V4s 21 Data'!$B$5*'Panigale V4s 21 Data'!$B$7*0.5*(Calculations!$H455*Calculations!$H455)</f>
        <v>0</v>
      </c>
      <c r="J455" s="3">
        <f>$E455*'Panigale V4s 21 Data'!$B$3</f>
        <v>0</v>
      </c>
      <c r="K455" s="27">
        <f>'Panigale V4s 21 Data'!$B$12</f>
        <v>52.974000000000004</v>
      </c>
      <c r="L455" s="3">
        <f t="shared" si="105"/>
        <v>52.974000000000004</v>
      </c>
      <c r="M455">
        <f t="shared" si="103"/>
        <v>0</v>
      </c>
      <c r="N455">
        <f t="shared" si="106"/>
        <v>0</v>
      </c>
      <c r="O455">
        <f t="shared" si="107"/>
        <v>0</v>
      </c>
      <c r="P455">
        <f t="shared" si="108"/>
        <v>0</v>
      </c>
      <c r="Q455">
        <f>SUM($P$3:P455)</f>
        <v>7.4745383580701624E-2</v>
      </c>
      <c r="R455">
        <f t="shared" si="109"/>
        <v>0</v>
      </c>
      <c r="S455">
        <f t="shared" si="110"/>
        <v>0</v>
      </c>
      <c r="T455">
        <f>SUM($S$3:S455)</f>
        <v>2.3519008116379556E-2</v>
      </c>
      <c r="V455">
        <f t="shared" si="111"/>
        <v>0</v>
      </c>
      <c r="W455">
        <f>IF(M455&lt;0,SUM($V$3:V455),0)</f>
        <v>0</v>
      </c>
      <c r="Y455">
        <f t="shared" si="102"/>
        <v>0</v>
      </c>
      <c r="Z455">
        <f t="shared" si="112"/>
        <v>0</v>
      </c>
      <c r="AA455">
        <f t="shared" si="113"/>
        <v>0</v>
      </c>
      <c r="AB455">
        <f>SUM($AA$3:AA455)</f>
        <v>1.1130391242043743E-2</v>
      </c>
    </row>
    <row r="456" spans="1:28" x14ac:dyDescent="0.3">
      <c r="A456" s="4" t="s">
        <v>16</v>
      </c>
      <c r="B456" s="4">
        <v>453</v>
      </c>
      <c r="C456" s="4">
        <v>453</v>
      </c>
      <c r="D456" s="5">
        <v>0</v>
      </c>
      <c r="E456" s="3">
        <f t="shared" si="114"/>
        <v>0</v>
      </c>
      <c r="F456" s="3">
        <f t="shared" si="115"/>
        <v>0</v>
      </c>
      <c r="H456" s="13">
        <f t="shared" si="104"/>
        <v>0</v>
      </c>
      <c r="I456">
        <f>'Panigale V4s 21 Data'!$B$8*'Panigale V4s 21 Data'!$B$5*'Panigale V4s 21 Data'!$B$7*0.5*(Calculations!$H456*Calculations!$H456)</f>
        <v>0</v>
      </c>
      <c r="J456" s="3">
        <f>$E456*'Panigale V4s 21 Data'!$B$3</f>
        <v>0</v>
      </c>
      <c r="K456" s="27">
        <f>'Panigale V4s 21 Data'!$B$12</f>
        <v>52.974000000000004</v>
      </c>
      <c r="L456" s="3">
        <f t="shared" si="105"/>
        <v>52.974000000000004</v>
      </c>
      <c r="M456">
        <f t="shared" si="103"/>
        <v>0</v>
      </c>
      <c r="N456">
        <f t="shared" si="106"/>
        <v>0</v>
      </c>
      <c r="O456">
        <f t="shared" si="107"/>
        <v>0</v>
      </c>
      <c r="P456">
        <f t="shared" si="108"/>
        <v>0</v>
      </c>
      <c r="Q456">
        <f>SUM($P$3:P456)</f>
        <v>7.4745383580701624E-2</v>
      </c>
      <c r="R456">
        <f t="shared" si="109"/>
        <v>0</v>
      </c>
      <c r="S456">
        <f t="shared" si="110"/>
        <v>0</v>
      </c>
      <c r="T456">
        <f>SUM($S$3:S456)</f>
        <v>2.3519008116379556E-2</v>
      </c>
      <c r="V456">
        <f t="shared" si="111"/>
        <v>0</v>
      </c>
      <c r="W456">
        <f>IF(M456&lt;0,SUM($V$3:V456),0)</f>
        <v>0</v>
      </c>
      <c r="Y456">
        <f t="shared" si="102"/>
        <v>0</v>
      </c>
      <c r="Z456">
        <f t="shared" si="112"/>
        <v>0</v>
      </c>
      <c r="AA456">
        <f t="shared" si="113"/>
        <v>0</v>
      </c>
      <c r="AB456">
        <f>SUM($AA$3:AA456)</f>
        <v>1.1130391242043743E-2</v>
      </c>
    </row>
    <row r="457" spans="1:28" x14ac:dyDescent="0.3">
      <c r="A457" s="4" t="s">
        <v>16</v>
      </c>
      <c r="B457" s="4">
        <v>454</v>
      </c>
      <c r="C457" s="4">
        <v>454</v>
      </c>
      <c r="D457" s="5">
        <v>0</v>
      </c>
      <c r="E457" s="3">
        <f t="shared" si="114"/>
        <v>0</v>
      </c>
      <c r="F457" s="3">
        <f t="shared" si="115"/>
        <v>0</v>
      </c>
      <c r="H457" s="13">
        <f t="shared" si="104"/>
        <v>0</v>
      </c>
      <c r="I457">
        <f>'Panigale V4s 21 Data'!$B$8*'Panigale V4s 21 Data'!$B$5*'Panigale V4s 21 Data'!$B$7*0.5*(Calculations!$H457*Calculations!$H457)</f>
        <v>0</v>
      </c>
      <c r="J457" s="3">
        <f>$E457*'Panigale V4s 21 Data'!$B$3</f>
        <v>0</v>
      </c>
      <c r="K457" s="27">
        <f>'Panigale V4s 21 Data'!$B$12</f>
        <v>52.974000000000004</v>
      </c>
      <c r="L457" s="3">
        <f t="shared" si="105"/>
        <v>52.974000000000004</v>
      </c>
      <c r="M457">
        <f t="shared" si="103"/>
        <v>0</v>
      </c>
      <c r="N457">
        <f t="shared" si="106"/>
        <v>0</v>
      </c>
      <c r="O457">
        <f t="shared" si="107"/>
        <v>0</v>
      </c>
      <c r="P457">
        <f t="shared" si="108"/>
        <v>0</v>
      </c>
      <c r="Q457">
        <f>SUM($P$3:P457)</f>
        <v>7.4745383580701624E-2</v>
      </c>
      <c r="R457">
        <f t="shared" si="109"/>
        <v>0</v>
      </c>
      <c r="S457">
        <f t="shared" si="110"/>
        <v>0</v>
      </c>
      <c r="T457">
        <f>SUM($S$3:S457)</f>
        <v>2.3519008116379556E-2</v>
      </c>
      <c r="V457">
        <f t="shared" si="111"/>
        <v>0</v>
      </c>
      <c r="W457">
        <f>IF(M457&lt;0,SUM($V$3:V457),0)</f>
        <v>0</v>
      </c>
      <c r="Y457">
        <f t="shared" si="102"/>
        <v>0</v>
      </c>
      <c r="Z457">
        <f t="shared" si="112"/>
        <v>0</v>
      </c>
      <c r="AA457">
        <f t="shared" si="113"/>
        <v>0</v>
      </c>
      <c r="AB457">
        <f>SUM($AA$3:AA457)</f>
        <v>1.1130391242043743E-2</v>
      </c>
    </row>
    <row r="458" spans="1:28" x14ac:dyDescent="0.3">
      <c r="A458" s="4" t="s">
        <v>16</v>
      </c>
      <c r="B458" s="4">
        <v>455</v>
      </c>
      <c r="C458" s="4">
        <v>455</v>
      </c>
      <c r="D458" s="5">
        <v>0</v>
      </c>
      <c r="E458" s="3">
        <f t="shared" si="114"/>
        <v>0</v>
      </c>
      <c r="F458" s="3">
        <f t="shared" si="115"/>
        <v>0</v>
      </c>
      <c r="H458" s="13">
        <f t="shared" si="104"/>
        <v>0</v>
      </c>
      <c r="I458">
        <f>'Panigale V4s 21 Data'!$B$8*'Panigale V4s 21 Data'!$B$5*'Panigale V4s 21 Data'!$B$7*0.5*(Calculations!$H458*Calculations!$H458)</f>
        <v>0</v>
      </c>
      <c r="J458" s="3">
        <f>$E458*'Panigale V4s 21 Data'!$B$3</f>
        <v>0</v>
      </c>
      <c r="K458" s="27">
        <f>'Panigale V4s 21 Data'!$B$12</f>
        <v>52.974000000000004</v>
      </c>
      <c r="L458" s="3">
        <f t="shared" si="105"/>
        <v>52.974000000000004</v>
      </c>
      <c r="M458">
        <f t="shared" si="103"/>
        <v>0</v>
      </c>
      <c r="N458">
        <f t="shared" si="106"/>
        <v>0</v>
      </c>
      <c r="O458">
        <f t="shared" si="107"/>
        <v>0</v>
      </c>
      <c r="P458">
        <f t="shared" si="108"/>
        <v>0</v>
      </c>
      <c r="Q458">
        <f>SUM($P$3:P458)</f>
        <v>7.4745383580701624E-2</v>
      </c>
      <c r="R458">
        <f t="shared" si="109"/>
        <v>0</v>
      </c>
      <c r="S458">
        <f t="shared" si="110"/>
        <v>0</v>
      </c>
      <c r="T458">
        <f>SUM($S$3:S458)</f>
        <v>2.3519008116379556E-2</v>
      </c>
      <c r="V458">
        <f t="shared" si="111"/>
        <v>0</v>
      </c>
      <c r="W458">
        <f>IF(M458&lt;0,SUM($V$3:V458),0)</f>
        <v>0</v>
      </c>
      <c r="Y458">
        <f t="shared" si="102"/>
        <v>0</v>
      </c>
      <c r="Z458">
        <f t="shared" si="112"/>
        <v>0</v>
      </c>
      <c r="AA458">
        <f t="shared" si="113"/>
        <v>0</v>
      </c>
      <c r="AB458">
        <f>SUM($AA$3:AA458)</f>
        <v>1.1130391242043743E-2</v>
      </c>
    </row>
    <row r="459" spans="1:28" x14ac:dyDescent="0.3">
      <c r="A459" s="4" t="s">
        <v>16</v>
      </c>
      <c r="B459" s="4">
        <v>456</v>
      </c>
      <c r="C459" s="4">
        <v>456</v>
      </c>
      <c r="D459" s="5">
        <v>0</v>
      </c>
      <c r="E459" s="3">
        <f t="shared" si="114"/>
        <v>0</v>
      </c>
      <c r="F459" s="3">
        <f t="shared" si="115"/>
        <v>0</v>
      </c>
      <c r="H459" s="13">
        <f t="shared" si="104"/>
        <v>0</v>
      </c>
      <c r="I459">
        <f>'Panigale V4s 21 Data'!$B$8*'Panigale V4s 21 Data'!$B$5*'Panigale V4s 21 Data'!$B$7*0.5*(Calculations!$H459*Calculations!$H459)</f>
        <v>0</v>
      </c>
      <c r="J459" s="3">
        <f>$E459*'Panigale V4s 21 Data'!$B$3</f>
        <v>0</v>
      </c>
      <c r="K459" s="27">
        <f>'Panigale V4s 21 Data'!$B$12</f>
        <v>52.974000000000004</v>
      </c>
      <c r="L459" s="3">
        <f t="shared" si="105"/>
        <v>52.974000000000004</v>
      </c>
      <c r="M459">
        <f t="shared" si="103"/>
        <v>0</v>
      </c>
      <c r="N459">
        <f t="shared" si="106"/>
        <v>0</v>
      </c>
      <c r="O459">
        <f t="shared" si="107"/>
        <v>0</v>
      </c>
      <c r="P459">
        <f t="shared" si="108"/>
        <v>0</v>
      </c>
      <c r="Q459">
        <f>SUM($P$3:P459)</f>
        <v>7.4745383580701624E-2</v>
      </c>
      <c r="R459">
        <f t="shared" si="109"/>
        <v>0</v>
      </c>
      <c r="S459">
        <f t="shared" si="110"/>
        <v>0</v>
      </c>
      <c r="T459">
        <f>SUM($S$3:S459)</f>
        <v>2.3519008116379556E-2</v>
      </c>
      <c r="V459">
        <f t="shared" si="111"/>
        <v>0</v>
      </c>
      <c r="W459">
        <f>IF(M459&lt;0,SUM($V$3:V459),0)</f>
        <v>0</v>
      </c>
      <c r="Y459">
        <f t="shared" si="102"/>
        <v>0</v>
      </c>
      <c r="Z459">
        <f t="shared" si="112"/>
        <v>0</v>
      </c>
      <c r="AA459">
        <f t="shared" si="113"/>
        <v>0</v>
      </c>
      <c r="AB459">
        <f>SUM($AA$3:AA459)</f>
        <v>1.1130391242043743E-2</v>
      </c>
    </row>
    <row r="460" spans="1:28" x14ac:dyDescent="0.3">
      <c r="A460" s="4" t="s">
        <v>16</v>
      </c>
      <c r="B460" s="4">
        <v>457</v>
      </c>
      <c r="C460" s="4">
        <v>457</v>
      </c>
      <c r="D460" s="5">
        <v>0</v>
      </c>
      <c r="E460" s="3">
        <f t="shared" si="114"/>
        <v>0</v>
      </c>
      <c r="F460" s="3">
        <f t="shared" si="115"/>
        <v>0</v>
      </c>
      <c r="H460" s="13">
        <f t="shared" si="104"/>
        <v>0</v>
      </c>
      <c r="I460">
        <f>'Panigale V4s 21 Data'!$B$8*'Panigale V4s 21 Data'!$B$5*'Panigale V4s 21 Data'!$B$7*0.5*(Calculations!$H460*Calculations!$H460)</f>
        <v>0</v>
      </c>
      <c r="J460" s="3">
        <f>$E460*'Panigale V4s 21 Data'!$B$3</f>
        <v>0</v>
      </c>
      <c r="K460" s="27">
        <f>'Panigale V4s 21 Data'!$B$12</f>
        <v>52.974000000000004</v>
      </c>
      <c r="L460" s="3">
        <f t="shared" si="105"/>
        <v>52.974000000000004</v>
      </c>
      <c r="M460">
        <f t="shared" si="103"/>
        <v>0</v>
      </c>
      <c r="N460">
        <f t="shared" si="106"/>
        <v>0</v>
      </c>
      <c r="O460">
        <f t="shared" si="107"/>
        <v>0</v>
      </c>
      <c r="P460">
        <f t="shared" si="108"/>
        <v>0</v>
      </c>
      <c r="Q460">
        <f>SUM($P$3:P460)</f>
        <v>7.4745383580701624E-2</v>
      </c>
      <c r="R460">
        <f t="shared" si="109"/>
        <v>0</v>
      </c>
      <c r="S460">
        <f t="shared" si="110"/>
        <v>0</v>
      </c>
      <c r="T460">
        <f>SUM($S$3:S460)</f>
        <v>2.3519008116379556E-2</v>
      </c>
      <c r="V460">
        <f t="shared" si="111"/>
        <v>0</v>
      </c>
      <c r="W460">
        <f>IF(M460&lt;0,SUM($V$3:V460),0)</f>
        <v>0</v>
      </c>
      <c r="Y460">
        <f t="shared" si="102"/>
        <v>0</v>
      </c>
      <c r="Z460">
        <f t="shared" si="112"/>
        <v>0</v>
      </c>
      <c r="AA460">
        <f t="shared" si="113"/>
        <v>0</v>
      </c>
      <c r="AB460">
        <f>SUM($AA$3:AA460)</f>
        <v>1.1130391242043743E-2</v>
      </c>
    </row>
    <row r="461" spans="1:28" x14ac:dyDescent="0.3">
      <c r="A461" s="4" t="s">
        <v>16</v>
      </c>
      <c r="B461" s="4">
        <v>458</v>
      </c>
      <c r="C461" s="4">
        <v>458</v>
      </c>
      <c r="D461" s="5">
        <v>0</v>
      </c>
      <c r="E461" s="3">
        <f t="shared" si="114"/>
        <v>0</v>
      </c>
      <c r="F461" s="3">
        <f t="shared" si="115"/>
        <v>0</v>
      </c>
      <c r="H461" s="13">
        <f t="shared" si="104"/>
        <v>0</v>
      </c>
      <c r="I461">
        <f>'Panigale V4s 21 Data'!$B$8*'Panigale V4s 21 Data'!$B$5*'Panigale V4s 21 Data'!$B$7*0.5*(Calculations!$H461*Calculations!$H461)</f>
        <v>0</v>
      </c>
      <c r="J461" s="3">
        <f>$E461*'Panigale V4s 21 Data'!$B$3</f>
        <v>0</v>
      </c>
      <c r="K461" s="27">
        <f>'Panigale V4s 21 Data'!$B$12</f>
        <v>52.974000000000004</v>
      </c>
      <c r="L461" s="3">
        <f t="shared" si="105"/>
        <v>52.974000000000004</v>
      </c>
      <c r="M461">
        <f t="shared" si="103"/>
        <v>0</v>
      </c>
      <c r="N461">
        <f t="shared" si="106"/>
        <v>0</v>
      </c>
      <c r="O461">
        <f t="shared" si="107"/>
        <v>0</v>
      </c>
      <c r="P461">
        <f t="shared" si="108"/>
        <v>0</v>
      </c>
      <c r="Q461">
        <f>SUM($P$3:P461)</f>
        <v>7.4745383580701624E-2</v>
      </c>
      <c r="R461">
        <f t="shared" si="109"/>
        <v>0</v>
      </c>
      <c r="S461">
        <f t="shared" si="110"/>
        <v>0</v>
      </c>
      <c r="T461">
        <f>SUM($S$3:S461)</f>
        <v>2.3519008116379556E-2</v>
      </c>
      <c r="V461">
        <f t="shared" si="111"/>
        <v>0</v>
      </c>
      <c r="W461">
        <f>IF(M461&lt;0,SUM($V$3:V461),0)</f>
        <v>0</v>
      </c>
      <c r="Y461">
        <f t="shared" si="102"/>
        <v>0</v>
      </c>
      <c r="Z461">
        <f t="shared" si="112"/>
        <v>0</v>
      </c>
      <c r="AA461">
        <f t="shared" si="113"/>
        <v>0</v>
      </c>
      <c r="AB461">
        <f>SUM($AA$3:AA461)</f>
        <v>1.1130391242043743E-2</v>
      </c>
    </row>
    <row r="462" spans="1:28" x14ac:dyDescent="0.3">
      <c r="A462" s="4" t="s">
        <v>16</v>
      </c>
      <c r="B462" s="4">
        <v>459</v>
      </c>
      <c r="C462" s="4">
        <v>459</v>
      </c>
      <c r="D462" s="5">
        <v>0</v>
      </c>
      <c r="E462" s="3">
        <f t="shared" si="114"/>
        <v>0</v>
      </c>
      <c r="F462" s="3">
        <f t="shared" si="115"/>
        <v>0</v>
      </c>
      <c r="H462" s="13">
        <f t="shared" si="104"/>
        <v>0</v>
      </c>
      <c r="I462">
        <f>'Panigale V4s 21 Data'!$B$8*'Panigale V4s 21 Data'!$B$5*'Panigale V4s 21 Data'!$B$7*0.5*(Calculations!$H462*Calculations!$H462)</f>
        <v>0</v>
      </c>
      <c r="J462" s="3">
        <f>$E462*'Panigale V4s 21 Data'!$B$3</f>
        <v>0</v>
      </c>
      <c r="K462" s="27">
        <f>'Panigale V4s 21 Data'!$B$12</f>
        <v>52.974000000000004</v>
      </c>
      <c r="L462" s="3">
        <f t="shared" si="105"/>
        <v>52.974000000000004</v>
      </c>
      <c r="M462">
        <f t="shared" si="103"/>
        <v>0</v>
      </c>
      <c r="N462">
        <f t="shared" si="106"/>
        <v>0</v>
      </c>
      <c r="O462">
        <f t="shared" si="107"/>
        <v>0</v>
      </c>
      <c r="P462">
        <f t="shared" si="108"/>
        <v>0</v>
      </c>
      <c r="Q462">
        <f>SUM($P$3:P462)</f>
        <v>7.4745383580701624E-2</v>
      </c>
      <c r="R462">
        <f t="shared" si="109"/>
        <v>0</v>
      </c>
      <c r="S462">
        <f t="shared" si="110"/>
        <v>0</v>
      </c>
      <c r="T462">
        <f>SUM($S$3:S462)</f>
        <v>2.3519008116379556E-2</v>
      </c>
      <c r="V462">
        <f t="shared" si="111"/>
        <v>0</v>
      </c>
      <c r="W462">
        <f>IF(M462&lt;0,SUM($V$3:V462),0)</f>
        <v>0</v>
      </c>
      <c r="Y462">
        <f t="shared" si="102"/>
        <v>0</v>
      </c>
      <c r="Z462">
        <f t="shared" si="112"/>
        <v>0</v>
      </c>
      <c r="AA462">
        <f t="shared" si="113"/>
        <v>0</v>
      </c>
      <c r="AB462">
        <f>SUM($AA$3:AA462)</f>
        <v>1.1130391242043743E-2</v>
      </c>
    </row>
    <row r="463" spans="1:28" x14ac:dyDescent="0.3">
      <c r="A463" s="4" t="s">
        <v>16</v>
      </c>
      <c r="B463" s="4">
        <v>460</v>
      </c>
      <c r="C463" s="4">
        <v>460</v>
      </c>
      <c r="D463" s="5">
        <v>0</v>
      </c>
      <c r="E463" s="3">
        <f t="shared" si="114"/>
        <v>0</v>
      </c>
      <c r="F463" s="3">
        <f t="shared" si="115"/>
        <v>0</v>
      </c>
      <c r="H463" s="13">
        <f t="shared" si="104"/>
        <v>0</v>
      </c>
      <c r="I463">
        <f>'Panigale V4s 21 Data'!$B$8*'Panigale V4s 21 Data'!$B$5*'Panigale V4s 21 Data'!$B$7*0.5*(Calculations!$H463*Calculations!$H463)</f>
        <v>0</v>
      </c>
      <c r="J463" s="3">
        <f>$E463*'Panigale V4s 21 Data'!$B$3</f>
        <v>0</v>
      </c>
      <c r="K463" s="27">
        <f>'Panigale V4s 21 Data'!$B$12</f>
        <v>52.974000000000004</v>
      </c>
      <c r="L463" s="3">
        <f t="shared" si="105"/>
        <v>52.974000000000004</v>
      </c>
      <c r="M463">
        <f t="shared" si="103"/>
        <v>0</v>
      </c>
      <c r="N463">
        <f t="shared" si="106"/>
        <v>0</v>
      </c>
      <c r="O463">
        <f t="shared" si="107"/>
        <v>0</v>
      </c>
      <c r="P463">
        <f t="shared" si="108"/>
        <v>0</v>
      </c>
      <c r="Q463">
        <f>SUM($P$3:P463)</f>
        <v>7.4745383580701624E-2</v>
      </c>
      <c r="R463">
        <f t="shared" si="109"/>
        <v>0</v>
      </c>
      <c r="S463">
        <f t="shared" si="110"/>
        <v>0</v>
      </c>
      <c r="T463">
        <f>SUM($S$3:S463)</f>
        <v>2.3519008116379556E-2</v>
      </c>
      <c r="V463">
        <f t="shared" si="111"/>
        <v>0</v>
      </c>
      <c r="W463">
        <f>IF(M463&lt;0,SUM($V$3:V463),0)</f>
        <v>0</v>
      </c>
      <c r="Y463">
        <f t="shared" si="102"/>
        <v>0</v>
      </c>
      <c r="Z463">
        <f t="shared" si="112"/>
        <v>0</v>
      </c>
      <c r="AA463">
        <f t="shared" si="113"/>
        <v>0</v>
      </c>
      <c r="AB463">
        <f>SUM($AA$3:AA463)</f>
        <v>1.1130391242043743E-2</v>
      </c>
    </row>
    <row r="464" spans="1:28" x14ac:dyDescent="0.3">
      <c r="A464" s="4" t="s">
        <v>16</v>
      </c>
      <c r="B464" s="4">
        <v>461</v>
      </c>
      <c r="C464" s="4">
        <v>461</v>
      </c>
      <c r="D464" s="5">
        <v>0</v>
      </c>
      <c r="E464" s="3">
        <f t="shared" si="114"/>
        <v>0</v>
      </c>
      <c r="F464" s="3">
        <f t="shared" si="115"/>
        <v>0</v>
      </c>
      <c r="H464" s="13">
        <f t="shared" si="104"/>
        <v>0</v>
      </c>
      <c r="I464">
        <f>'Panigale V4s 21 Data'!$B$8*'Panigale V4s 21 Data'!$B$5*'Panigale V4s 21 Data'!$B$7*0.5*(Calculations!$H464*Calculations!$H464)</f>
        <v>0</v>
      </c>
      <c r="J464" s="3">
        <f>$E464*'Panigale V4s 21 Data'!$B$3</f>
        <v>0</v>
      </c>
      <c r="K464" s="27">
        <f>'Panigale V4s 21 Data'!$B$12</f>
        <v>52.974000000000004</v>
      </c>
      <c r="L464" s="3">
        <f t="shared" si="105"/>
        <v>52.974000000000004</v>
      </c>
      <c r="M464">
        <f t="shared" si="103"/>
        <v>0</v>
      </c>
      <c r="N464">
        <f t="shared" si="106"/>
        <v>0</v>
      </c>
      <c r="O464">
        <f t="shared" si="107"/>
        <v>0</v>
      </c>
      <c r="P464">
        <f t="shared" si="108"/>
        <v>0</v>
      </c>
      <c r="Q464">
        <f>SUM($P$3:P464)</f>
        <v>7.4745383580701624E-2</v>
      </c>
      <c r="R464">
        <f t="shared" si="109"/>
        <v>0</v>
      </c>
      <c r="S464">
        <f t="shared" si="110"/>
        <v>0</v>
      </c>
      <c r="T464">
        <f>SUM($S$3:S464)</f>
        <v>2.3519008116379556E-2</v>
      </c>
      <c r="V464">
        <f t="shared" si="111"/>
        <v>0</v>
      </c>
      <c r="W464">
        <f>IF(M464&lt;0,SUM($V$3:V464),0)</f>
        <v>0</v>
      </c>
      <c r="Y464">
        <f t="shared" si="102"/>
        <v>0</v>
      </c>
      <c r="Z464">
        <f t="shared" si="112"/>
        <v>0</v>
      </c>
      <c r="AA464">
        <f t="shared" si="113"/>
        <v>0</v>
      </c>
      <c r="AB464">
        <f>SUM($AA$3:AA464)</f>
        <v>1.1130391242043743E-2</v>
      </c>
    </row>
    <row r="465" spans="1:28" x14ac:dyDescent="0.3">
      <c r="A465" s="4" t="s">
        <v>16</v>
      </c>
      <c r="B465" s="4">
        <v>462</v>
      </c>
      <c r="C465" s="4">
        <v>462</v>
      </c>
      <c r="D465" s="5">
        <v>0</v>
      </c>
      <c r="E465" s="3">
        <f t="shared" si="114"/>
        <v>0</v>
      </c>
      <c r="F465" s="3">
        <f t="shared" si="115"/>
        <v>0</v>
      </c>
      <c r="H465" s="13">
        <f t="shared" si="104"/>
        <v>0</v>
      </c>
      <c r="I465">
        <f>'Panigale V4s 21 Data'!$B$8*'Panigale V4s 21 Data'!$B$5*'Panigale V4s 21 Data'!$B$7*0.5*(Calculations!$H465*Calculations!$H465)</f>
        <v>0</v>
      </c>
      <c r="J465" s="3">
        <f>$E465*'Panigale V4s 21 Data'!$B$3</f>
        <v>0</v>
      </c>
      <c r="K465" s="27">
        <f>'Panigale V4s 21 Data'!$B$12</f>
        <v>52.974000000000004</v>
      </c>
      <c r="L465" s="3">
        <f t="shared" si="105"/>
        <v>52.974000000000004</v>
      </c>
      <c r="M465">
        <f t="shared" si="103"/>
        <v>0</v>
      </c>
      <c r="N465">
        <f t="shared" si="106"/>
        <v>0</v>
      </c>
      <c r="O465">
        <f t="shared" si="107"/>
        <v>0</v>
      </c>
      <c r="P465">
        <f t="shared" si="108"/>
        <v>0</v>
      </c>
      <c r="Q465">
        <f>SUM($P$3:P465)</f>
        <v>7.4745383580701624E-2</v>
      </c>
      <c r="R465">
        <f t="shared" si="109"/>
        <v>0</v>
      </c>
      <c r="S465">
        <f t="shared" si="110"/>
        <v>0</v>
      </c>
      <c r="T465">
        <f>SUM($S$3:S465)</f>
        <v>2.3519008116379556E-2</v>
      </c>
      <c r="V465">
        <f t="shared" si="111"/>
        <v>0</v>
      </c>
      <c r="W465">
        <f>IF(M465&lt;0,SUM($V$3:V465),0)</f>
        <v>0</v>
      </c>
      <c r="Y465">
        <f t="shared" si="102"/>
        <v>0</v>
      </c>
      <c r="Z465">
        <f t="shared" si="112"/>
        <v>0</v>
      </c>
      <c r="AA465">
        <f t="shared" si="113"/>
        <v>0</v>
      </c>
      <c r="AB465">
        <f>SUM($AA$3:AA465)</f>
        <v>1.1130391242043743E-2</v>
      </c>
    </row>
    <row r="466" spans="1:28" x14ac:dyDescent="0.3">
      <c r="A466" s="4" t="s">
        <v>16</v>
      </c>
      <c r="B466" s="4">
        <v>463</v>
      </c>
      <c r="C466" s="4">
        <v>463</v>
      </c>
      <c r="D466" s="5">
        <v>0</v>
      </c>
      <c r="E466" s="3">
        <f t="shared" si="114"/>
        <v>0</v>
      </c>
      <c r="F466" s="3">
        <f t="shared" si="115"/>
        <v>0</v>
      </c>
      <c r="H466" s="13">
        <f t="shared" si="104"/>
        <v>0</v>
      </c>
      <c r="I466">
        <f>'Panigale V4s 21 Data'!$B$8*'Panigale V4s 21 Data'!$B$5*'Panigale V4s 21 Data'!$B$7*0.5*(Calculations!$H466*Calculations!$H466)</f>
        <v>0</v>
      </c>
      <c r="J466" s="3">
        <f>$E466*'Panigale V4s 21 Data'!$B$3</f>
        <v>0</v>
      </c>
      <c r="K466" s="27">
        <f>'Panigale V4s 21 Data'!$B$12</f>
        <v>52.974000000000004</v>
      </c>
      <c r="L466" s="3">
        <f t="shared" si="105"/>
        <v>52.974000000000004</v>
      </c>
      <c r="M466">
        <f t="shared" si="103"/>
        <v>0</v>
      </c>
      <c r="N466">
        <f t="shared" si="106"/>
        <v>0</v>
      </c>
      <c r="O466">
        <f t="shared" si="107"/>
        <v>0</v>
      </c>
      <c r="P466">
        <f t="shared" si="108"/>
        <v>0</v>
      </c>
      <c r="Q466">
        <f>SUM($P$3:P466)</f>
        <v>7.4745383580701624E-2</v>
      </c>
      <c r="R466">
        <f t="shared" si="109"/>
        <v>0</v>
      </c>
      <c r="S466">
        <f t="shared" si="110"/>
        <v>0</v>
      </c>
      <c r="T466">
        <f>SUM($S$3:S466)</f>
        <v>2.3519008116379556E-2</v>
      </c>
      <c r="V466">
        <f t="shared" si="111"/>
        <v>0</v>
      </c>
      <c r="W466">
        <f>IF(M466&lt;0,SUM($V$3:V466),0)</f>
        <v>0</v>
      </c>
      <c r="Y466">
        <f t="shared" si="102"/>
        <v>0</v>
      </c>
      <c r="Z466">
        <f t="shared" si="112"/>
        <v>0</v>
      </c>
      <c r="AA466">
        <f t="shared" si="113"/>
        <v>0</v>
      </c>
      <c r="AB466">
        <f>SUM($AA$3:AA466)</f>
        <v>1.1130391242043743E-2</v>
      </c>
    </row>
    <row r="467" spans="1:28" x14ac:dyDescent="0.3">
      <c r="A467" s="4" t="s">
        <v>16</v>
      </c>
      <c r="B467" s="4">
        <v>464</v>
      </c>
      <c r="C467" s="4">
        <v>464</v>
      </c>
      <c r="D467" s="5">
        <v>0</v>
      </c>
      <c r="E467" s="3">
        <f t="shared" si="114"/>
        <v>0</v>
      </c>
      <c r="F467" s="3">
        <f t="shared" si="115"/>
        <v>0</v>
      </c>
      <c r="H467" s="13">
        <f t="shared" si="104"/>
        <v>0</v>
      </c>
      <c r="I467">
        <f>'Panigale V4s 21 Data'!$B$8*'Panigale V4s 21 Data'!$B$5*'Panigale V4s 21 Data'!$B$7*0.5*(Calculations!$H467*Calculations!$H467)</f>
        <v>0</v>
      </c>
      <c r="J467" s="3">
        <f>$E467*'Panigale V4s 21 Data'!$B$3</f>
        <v>0</v>
      </c>
      <c r="K467" s="27">
        <f>'Panigale V4s 21 Data'!$B$12</f>
        <v>52.974000000000004</v>
      </c>
      <c r="L467" s="3">
        <f t="shared" si="105"/>
        <v>52.974000000000004</v>
      </c>
      <c r="M467">
        <f t="shared" si="103"/>
        <v>0</v>
      </c>
      <c r="N467">
        <f t="shared" si="106"/>
        <v>0</v>
      </c>
      <c r="O467">
        <f t="shared" si="107"/>
        <v>0</v>
      </c>
      <c r="P467">
        <f t="shared" si="108"/>
        <v>0</v>
      </c>
      <c r="Q467">
        <f>SUM($P$3:P467)</f>
        <v>7.4745383580701624E-2</v>
      </c>
      <c r="R467">
        <f t="shared" si="109"/>
        <v>0</v>
      </c>
      <c r="S467">
        <f t="shared" si="110"/>
        <v>0</v>
      </c>
      <c r="T467">
        <f>SUM($S$3:S467)</f>
        <v>2.3519008116379556E-2</v>
      </c>
      <c r="V467">
        <f t="shared" si="111"/>
        <v>0</v>
      </c>
      <c r="W467">
        <f>IF(M467&lt;0,SUM($V$3:V467),0)</f>
        <v>0</v>
      </c>
      <c r="Y467">
        <f t="shared" si="102"/>
        <v>0</v>
      </c>
      <c r="Z467">
        <f t="shared" si="112"/>
        <v>0</v>
      </c>
      <c r="AA467">
        <f t="shared" si="113"/>
        <v>0</v>
      </c>
      <c r="AB467">
        <f>SUM($AA$3:AA467)</f>
        <v>1.1130391242043743E-2</v>
      </c>
    </row>
    <row r="468" spans="1:28" x14ac:dyDescent="0.3">
      <c r="A468" s="4" t="s">
        <v>16</v>
      </c>
      <c r="B468" s="4">
        <v>465</v>
      </c>
      <c r="C468" s="4">
        <v>465</v>
      </c>
      <c r="D468" s="5">
        <v>0</v>
      </c>
      <c r="E468" s="3">
        <f t="shared" si="114"/>
        <v>0</v>
      </c>
      <c r="F468" s="3">
        <f t="shared" si="115"/>
        <v>0</v>
      </c>
      <c r="H468" s="13">
        <f t="shared" si="104"/>
        <v>0</v>
      </c>
      <c r="I468">
        <f>'Panigale V4s 21 Data'!$B$8*'Panigale V4s 21 Data'!$B$5*'Panigale V4s 21 Data'!$B$7*0.5*(Calculations!$H468*Calculations!$H468)</f>
        <v>0</v>
      </c>
      <c r="J468" s="3">
        <f>$E468*'Panigale V4s 21 Data'!$B$3</f>
        <v>0</v>
      </c>
      <c r="K468" s="27">
        <f>'Panigale V4s 21 Data'!$B$12</f>
        <v>52.974000000000004</v>
      </c>
      <c r="L468" s="3">
        <f t="shared" si="105"/>
        <v>52.974000000000004</v>
      </c>
      <c r="M468">
        <f t="shared" si="103"/>
        <v>0</v>
      </c>
      <c r="N468">
        <f t="shared" si="106"/>
        <v>0</v>
      </c>
      <c r="O468">
        <f t="shared" si="107"/>
        <v>0</v>
      </c>
      <c r="P468">
        <f t="shared" si="108"/>
        <v>0</v>
      </c>
      <c r="Q468">
        <f>SUM($P$3:P468)</f>
        <v>7.4745383580701624E-2</v>
      </c>
      <c r="R468">
        <f t="shared" si="109"/>
        <v>0</v>
      </c>
      <c r="S468">
        <f t="shared" si="110"/>
        <v>0</v>
      </c>
      <c r="T468">
        <f>SUM($S$3:S468)</f>
        <v>2.3519008116379556E-2</v>
      </c>
      <c r="V468">
        <f t="shared" si="111"/>
        <v>0</v>
      </c>
      <c r="W468">
        <f>IF(M468&lt;0,SUM($V$3:V468),0)</f>
        <v>0</v>
      </c>
      <c r="Y468">
        <f t="shared" si="102"/>
        <v>0</v>
      </c>
      <c r="Z468">
        <f t="shared" si="112"/>
        <v>0</v>
      </c>
      <c r="AA468">
        <f t="shared" si="113"/>
        <v>0</v>
      </c>
      <c r="AB468">
        <f>SUM($AA$3:AA468)</f>
        <v>1.1130391242043743E-2</v>
      </c>
    </row>
    <row r="469" spans="1:28" x14ac:dyDescent="0.3">
      <c r="A469" s="4" t="s">
        <v>16</v>
      </c>
      <c r="B469" s="4">
        <v>466</v>
      </c>
      <c r="C469" s="4">
        <v>466</v>
      </c>
      <c r="D469" s="5">
        <v>0</v>
      </c>
      <c r="E469" s="3">
        <f t="shared" si="114"/>
        <v>0</v>
      </c>
      <c r="F469" s="3">
        <f t="shared" si="115"/>
        <v>0</v>
      </c>
      <c r="H469" s="13">
        <f t="shared" si="104"/>
        <v>0</v>
      </c>
      <c r="I469">
        <f>'Panigale V4s 21 Data'!$B$8*'Panigale V4s 21 Data'!$B$5*'Panigale V4s 21 Data'!$B$7*0.5*(Calculations!$H469*Calculations!$H469)</f>
        <v>0</v>
      </c>
      <c r="J469" s="3">
        <f>$E469*'Panigale V4s 21 Data'!$B$3</f>
        <v>0</v>
      </c>
      <c r="K469" s="27">
        <f>'Panigale V4s 21 Data'!$B$12</f>
        <v>52.974000000000004</v>
      </c>
      <c r="L469" s="3">
        <f t="shared" si="105"/>
        <v>52.974000000000004</v>
      </c>
      <c r="M469">
        <f t="shared" si="103"/>
        <v>0</v>
      </c>
      <c r="N469">
        <f t="shared" si="106"/>
        <v>0</v>
      </c>
      <c r="O469">
        <f t="shared" si="107"/>
        <v>0</v>
      </c>
      <c r="P469">
        <f t="shared" si="108"/>
        <v>0</v>
      </c>
      <c r="Q469">
        <f>SUM($P$3:P469)</f>
        <v>7.4745383580701624E-2</v>
      </c>
      <c r="R469">
        <f t="shared" si="109"/>
        <v>0</v>
      </c>
      <c r="S469">
        <f t="shared" si="110"/>
        <v>0</v>
      </c>
      <c r="T469">
        <f>SUM($S$3:S469)</f>
        <v>2.3519008116379556E-2</v>
      </c>
      <c r="V469">
        <f t="shared" si="111"/>
        <v>0</v>
      </c>
      <c r="W469">
        <f>IF(M469&lt;0,SUM($V$3:V469),0)</f>
        <v>0</v>
      </c>
      <c r="Y469">
        <f t="shared" si="102"/>
        <v>0</v>
      </c>
      <c r="Z469">
        <f t="shared" si="112"/>
        <v>0</v>
      </c>
      <c r="AA469">
        <f t="shared" si="113"/>
        <v>0</v>
      </c>
      <c r="AB469">
        <f>SUM($AA$3:AA469)</f>
        <v>1.1130391242043743E-2</v>
      </c>
    </row>
    <row r="470" spans="1:28" x14ac:dyDescent="0.3">
      <c r="A470" s="4" t="s">
        <v>16</v>
      </c>
      <c r="B470" s="4">
        <v>467</v>
      </c>
      <c r="C470" s="4">
        <v>467</v>
      </c>
      <c r="D470" s="5">
        <v>0</v>
      </c>
      <c r="E470" s="3">
        <f t="shared" si="114"/>
        <v>0</v>
      </c>
      <c r="F470" s="3">
        <f t="shared" si="115"/>
        <v>0</v>
      </c>
      <c r="H470" s="13">
        <f t="shared" si="104"/>
        <v>0</v>
      </c>
      <c r="I470">
        <f>'Panigale V4s 21 Data'!$B$8*'Panigale V4s 21 Data'!$B$5*'Panigale V4s 21 Data'!$B$7*0.5*(Calculations!$H470*Calculations!$H470)</f>
        <v>0</v>
      </c>
      <c r="J470" s="3">
        <f>$E470*'Panigale V4s 21 Data'!$B$3</f>
        <v>0</v>
      </c>
      <c r="K470" s="27">
        <f>'Panigale V4s 21 Data'!$B$12</f>
        <v>52.974000000000004</v>
      </c>
      <c r="L470" s="3">
        <f t="shared" si="105"/>
        <v>52.974000000000004</v>
      </c>
      <c r="M470">
        <f t="shared" si="103"/>
        <v>0</v>
      </c>
      <c r="N470">
        <f t="shared" si="106"/>
        <v>0</v>
      </c>
      <c r="O470">
        <f t="shared" si="107"/>
        <v>0</v>
      </c>
      <c r="P470">
        <f t="shared" si="108"/>
        <v>0</v>
      </c>
      <c r="Q470">
        <f>SUM($P$3:P470)</f>
        <v>7.4745383580701624E-2</v>
      </c>
      <c r="R470">
        <f t="shared" si="109"/>
        <v>0</v>
      </c>
      <c r="S470">
        <f t="shared" si="110"/>
        <v>0</v>
      </c>
      <c r="T470">
        <f>SUM($S$3:S470)</f>
        <v>2.3519008116379556E-2</v>
      </c>
      <c r="V470">
        <f t="shared" si="111"/>
        <v>0</v>
      </c>
      <c r="W470">
        <f>IF(M470&lt;0,SUM($V$3:V470),0)</f>
        <v>0</v>
      </c>
      <c r="Y470">
        <f t="shared" si="102"/>
        <v>0</v>
      </c>
      <c r="Z470">
        <f t="shared" si="112"/>
        <v>0</v>
      </c>
      <c r="AA470">
        <f t="shared" si="113"/>
        <v>0</v>
      </c>
      <c r="AB470">
        <f>SUM($AA$3:AA470)</f>
        <v>1.1130391242043743E-2</v>
      </c>
    </row>
    <row r="471" spans="1:28" x14ac:dyDescent="0.3">
      <c r="A471" s="4" t="s">
        <v>16</v>
      </c>
      <c r="B471" s="4">
        <v>468</v>
      </c>
      <c r="C471" s="4">
        <v>468</v>
      </c>
      <c r="D471" s="5">
        <v>0</v>
      </c>
      <c r="E471" s="3">
        <f t="shared" si="114"/>
        <v>0</v>
      </c>
      <c r="F471" s="3">
        <f t="shared" si="115"/>
        <v>0</v>
      </c>
      <c r="H471" s="13">
        <f t="shared" si="104"/>
        <v>0</v>
      </c>
      <c r="I471">
        <f>'Panigale V4s 21 Data'!$B$8*'Panigale V4s 21 Data'!$B$5*'Panigale V4s 21 Data'!$B$7*0.5*(Calculations!$H471*Calculations!$H471)</f>
        <v>0</v>
      </c>
      <c r="J471" s="3">
        <f>$E471*'Panigale V4s 21 Data'!$B$3</f>
        <v>0</v>
      </c>
      <c r="K471" s="27">
        <f>'Panigale V4s 21 Data'!$B$12</f>
        <v>52.974000000000004</v>
      </c>
      <c r="L471" s="3">
        <f t="shared" si="105"/>
        <v>52.974000000000004</v>
      </c>
      <c r="M471">
        <f t="shared" si="103"/>
        <v>0</v>
      </c>
      <c r="N471">
        <f t="shared" si="106"/>
        <v>0</v>
      </c>
      <c r="O471">
        <f t="shared" si="107"/>
        <v>0</v>
      </c>
      <c r="P471">
        <f t="shared" si="108"/>
        <v>0</v>
      </c>
      <c r="Q471">
        <f>SUM($P$3:P471)</f>
        <v>7.4745383580701624E-2</v>
      </c>
      <c r="R471">
        <f t="shared" si="109"/>
        <v>0</v>
      </c>
      <c r="S471">
        <f t="shared" si="110"/>
        <v>0</v>
      </c>
      <c r="T471">
        <f>SUM($S$3:S471)</f>
        <v>2.3519008116379556E-2</v>
      </c>
      <c r="V471">
        <f t="shared" si="111"/>
        <v>0</v>
      </c>
      <c r="W471">
        <f>IF(M471&lt;0,SUM($V$3:V471),0)</f>
        <v>0</v>
      </c>
      <c r="Y471">
        <f t="shared" si="102"/>
        <v>0</v>
      </c>
      <c r="Z471">
        <f t="shared" si="112"/>
        <v>0</v>
      </c>
      <c r="AA471">
        <f t="shared" si="113"/>
        <v>0</v>
      </c>
      <c r="AB471">
        <f>SUM($AA$3:AA471)</f>
        <v>1.1130391242043743E-2</v>
      </c>
    </row>
    <row r="472" spans="1:28" x14ac:dyDescent="0.3">
      <c r="A472" s="4" t="s">
        <v>16</v>
      </c>
      <c r="B472" s="4">
        <v>469</v>
      </c>
      <c r="C472" s="4">
        <v>469</v>
      </c>
      <c r="D472" s="5">
        <v>0</v>
      </c>
      <c r="E472" s="3">
        <f t="shared" si="114"/>
        <v>0</v>
      </c>
      <c r="F472" s="3">
        <f t="shared" si="115"/>
        <v>0</v>
      </c>
      <c r="H472" s="13">
        <f t="shared" si="104"/>
        <v>0</v>
      </c>
      <c r="I472">
        <f>'Panigale V4s 21 Data'!$B$8*'Panigale V4s 21 Data'!$B$5*'Panigale V4s 21 Data'!$B$7*0.5*(Calculations!$H472*Calculations!$H472)</f>
        <v>0</v>
      </c>
      <c r="J472" s="3">
        <f>$E472*'Panigale V4s 21 Data'!$B$3</f>
        <v>0</v>
      </c>
      <c r="K472" s="27">
        <f>'Panigale V4s 21 Data'!$B$12</f>
        <v>52.974000000000004</v>
      </c>
      <c r="L472" s="3">
        <f t="shared" si="105"/>
        <v>52.974000000000004</v>
      </c>
      <c r="M472">
        <f t="shared" si="103"/>
        <v>0</v>
      </c>
      <c r="N472">
        <f t="shared" si="106"/>
        <v>0</v>
      </c>
      <c r="O472">
        <f t="shared" si="107"/>
        <v>0</v>
      </c>
      <c r="P472">
        <f t="shared" si="108"/>
        <v>0</v>
      </c>
      <c r="Q472">
        <f>SUM($P$3:P472)</f>
        <v>7.4745383580701624E-2</v>
      </c>
      <c r="R472">
        <f t="shared" si="109"/>
        <v>0</v>
      </c>
      <c r="S472">
        <f t="shared" si="110"/>
        <v>0</v>
      </c>
      <c r="T472">
        <f>SUM($S$3:S472)</f>
        <v>2.3519008116379556E-2</v>
      </c>
      <c r="V472">
        <f t="shared" si="111"/>
        <v>0</v>
      </c>
      <c r="W472">
        <f>IF(M472&lt;0,SUM($V$3:V472),0)</f>
        <v>0</v>
      </c>
      <c r="Y472">
        <f t="shared" si="102"/>
        <v>0</v>
      </c>
      <c r="Z472">
        <f t="shared" si="112"/>
        <v>0</v>
      </c>
      <c r="AA472">
        <f t="shared" si="113"/>
        <v>0</v>
      </c>
      <c r="AB472">
        <f>SUM($AA$3:AA472)</f>
        <v>1.1130391242043743E-2</v>
      </c>
    </row>
    <row r="473" spans="1:28" x14ac:dyDescent="0.3">
      <c r="A473" s="4" t="s">
        <v>16</v>
      </c>
      <c r="B473" s="4">
        <v>470</v>
      </c>
      <c r="C473" s="4">
        <v>470</v>
      </c>
      <c r="D473" s="5">
        <v>0</v>
      </c>
      <c r="E473" s="3">
        <f t="shared" si="114"/>
        <v>0</v>
      </c>
      <c r="F473" s="3">
        <f t="shared" si="115"/>
        <v>0</v>
      </c>
      <c r="H473" s="13">
        <f t="shared" si="104"/>
        <v>0</v>
      </c>
      <c r="I473">
        <f>'Panigale V4s 21 Data'!$B$8*'Panigale V4s 21 Data'!$B$5*'Panigale V4s 21 Data'!$B$7*0.5*(Calculations!$H473*Calculations!$H473)</f>
        <v>0</v>
      </c>
      <c r="J473" s="3">
        <f>$E473*'Panigale V4s 21 Data'!$B$3</f>
        <v>0</v>
      </c>
      <c r="K473" s="27">
        <f>'Panigale V4s 21 Data'!$B$12</f>
        <v>52.974000000000004</v>
      </c>
      <c r="L473" s="3">
        <f t="shared" si="105"/>
        <v>52.974000000000004</v>
      </c>
      <c r="M473">
        <f t="shared" si="103"/>
        <v>0</v>
      </c>
      <c r="N473">
        <f t="shared" si="106"/>
        <v>0</v>
      </c>
      <c r="O473">
        <f t="shared" si="107"/>
        <v>0</v>
      </c>
      <c r="P473">
        <f t="shared" si="108"/>
        <v>0</v>
      </c>
      <c r="Q473">
        <f>SUM($P$3:P473)</f>
        <v>7.4745383580701624E-2</v>
      </c>
      <c r="R473">
        <f t="shared" si="109"/>
        <v>0</v>
      </c>
      <c r="S473">
        <f t="shared" si="110"/>
        <v>0</v>
      </c>
      <c r="T473">
        <f>SUM($S$3:S473)</f>
        <v>2.3519008116379556E-2</v>
      </c>
      <c r="V473">
        <f t="shared" si="111"/>
        <v>0</v>
      </c>
      <c r="W473">
        <f>IF(M473&lt;0,SUM($V$3:V473),0)</f>
        <v>0</v>
      </c>
      <c r="Y473">
        <f t="shared" si="102"/>
        <v>0</v>
      </c>
      <c r="Z473">
        <f t="shared" si="112"/>
        <v>0</v>
      </c>
      <c r="AA473">
        <f t="shared" si="113"/>
        <v>0</v>
      </c>
      <c r="AB473">
        <f>SUM($AA$3:AA473)</f>
        <v>1.1130391242043743E-2</v>
      </c>
    </row>
    <row r="474" spans="1:28" x14ac:dyDescent="0.3">
      <c r="A474" s="4" t="s">
        <v>16</v>
      </c>
      <c r="B474" s="4">
        <v>471</v>
      </c>
      <c r="C474" s="4">
        <v>471</v>
      </c>
      <c r="D474" s="5">
        <v>0</v>
      </c>
      <c r="E474" s="3">
        <f t="shared" si="114"/>
        <v>0</v>
      </c>
      <c r="F474" s="3">
        <f t="shared" si="115"/>
        <v>0</v>
      </c>
      <c r="H474" s="13">
        <f t="shared" si="104"/>
        <v>0</v>
      </c>
      <c r="I474">
        <f>'Panigale V4s 21 Data'!$B$8*'Panigale V4s 21 Data'!$B$5*'Panigale V4s 21 Data'!$B$7*0.5*(Calculations!$H474*Calculations!$H474)</f>
        <v>0</v>
      </c>
      <c r="J474" s="3">
        <f>$E474*'Panigale V4s 21 Data'!$B$3</f>
        <v>0</v>
      </c>
      <c r="K474" s="27">
        <f>'Panigale V4s 21 Data'!$B$12</f>
        <v>52.974000000000004</v>
      </c>
      <c r="L474" s="3">
        <f t="shared" si="105"/>
        <v>52.974000000000004</v>
      </c>
      <c r="M474">
        <f t="shared" si="103"/>
        <v>0</v>
      </c>
      <c r="N474">
        <f t="shared" si="106"/>
        <v>0</v>
      </c>
      <c r="O474">
        <f t="shared" si="107"/>
        <v>0</v>
      </c>
      <c r="P474">
        <f t="shared" si="108"/>
        <v>0</v>
      </c>
      <c r="Q474">
        <f>SUM($P$3:P474)</f>
        <v>7.4745383580701624E-2</v>
      </c>
      <c r="R474">
        <f t="shared" si="109"/>
        <v>0</v>
      </c>
      <c r="S474">
        <f t="shared" si="110"/>
        <v>0</v>
      </c>
      <c r="T474">
        <f>SUM($S$3:S474)</f>
        <v>2.3519008116379556E-2</v>
      </c>
      <c r="V474">
        <f t="shared" si="111"/>
        <v>0</v>
      </c>
      <c r="W474">
        <f>IF(M474&lt;0,SUM($V$3:V474),0)</f>
        <v>0</v>
      </c>
      <c r="Y474">
        <f t="shared" si="102"/>
        <v>0</v>
      </c>
      <c r="Z474">
        <f t="shared" si="112"/>
        <v>0</v>
      </c>
      <c r="AA474">
        <f t="shared" si="113"/>
        <v>0</v>
      </c>
      <c r="AB474">
        <f>SUM($AA$3:AA474)</f>
        <v>1.1130391242043743E-2</v>
      </c>
    </row>
    <row r="475" spans="1:28" x14ac:dyDescent="0.3">
      <c r="A475" s="4" t="s">
        <v>16</v>
      </c>
      <c r="B475" s="4">
        <v>472</v>
      </c>
      <c r="C475" s="4">
        <v>472</v>
      </c>
      <c r="D475" s="5">
        <v>0</v>
      </c>
      <c r="E475" s="3">
        <f t="shared" si="114"/>
        <v>0</v>
      </c>
      <c r="F475" s="3">
        <f t="shared" si="115"/>
        <v>0</v>
      </c>
      <c r="H475" s="13">
        <f t="shared" si="104"/>
        <v>0</v>
      </c>
      <c r="I475">
        <f>'Panigale V4s 21 Data'!$B$8*'Panigale V4s 21 Data'!$B$5*'Panigale V4s 21 Data'!$B$7*0.5*(Calculations!$H475*Calculations!$H475)</f>
        <v>0</v>
      </c>
      <c r="J475" s="3">
        <f>$E475*'Panigale V4s 21 Data'!$B$3</f>
        <v>0</v>
      </c>
      <c r="K475" s="27">
        <f>'Panigale V4s 21 Data'!$B$12</f>
        <v>52.974000000000004</v>
      </c>
      <c r="L475" s="3">
        <f t="shared" si="105"/>
        <v>52.974000000000004</v>
      </c>
      <c r="M475">
        <f t="shared" si="103"/>
        <v>0</v>
      </c>
      <c r="N475">
        <f t="shared" si="106"/>
        <v>0</v>
      </c>
      <c r="O475">
        <f t="shared" si="107"/>
        <v>0</v>
      </c>
      <c r="P475">
        <f t="shared" si="108"/>
        <v>0</v>
      </c>
      <c r="Q475">
        <f>SUM($P$3:P475)</f>
        <v>7.4745383580701624E-2</v>
      </c>
      <c r="R475">
        <f t="shared" si="109"/>
        <v>0</v>
      </c>
      <c r="S475">
        <f t="shared" si="110"/>
        <v>0</v>
      </c>
      <c r="T475">
        <f>SUM($S$3:S475)</f>
        <v>2.3519008116379556E-2</v>
      </c>
      <c r="V475">
        <f t="shared" si="111"/>
        <v>0</v>
      </c>
      <c r="W475">
        <f>IF(M475&lt;0,SUM($V$3:V475),0)</f>
        <v>0</v>
      </c>
      <c r="Y475">
        <f t="shared" si="102"/>
        <v>0</v>
      </c>
      <c r="Z475">
        <f t="shared" si="112"/>
        <v>0</v>
      </c>
      <c r="AA475">
        <f t="shared" si="113"/>
        <v>0</v>
      </c>
      <c r="AB475">
        <f>SUM($AA$3:AA475)</f>
        <v>1.1130391242043743E-2</v>
      </c>
    </row>
    <row r="476" spans="1:28" x14ac:dyDescent="0.3">
      <c r="A476" s="4" t="s">
        <v>16</v>
      </c>
      <c r="B476" s="4">
        <v>473</v>
      </c>
      <c r="C476" s="4">
        <v>473</v>
      </c>
      <c r="D476" s="5">
        <v>0</v>
      </c>
      <c r="E476" s="3">
        <f t="shared" si="114"/>
        <v>0</v>
      </c>
      <c r="F476" s="3">
        <f t="shared" si="115"/>
        <v>0</v>
      </c>
      <c r="H476" s="13">
        <f t="shared" si="104"/>
        <v>0</v>
      </c>
      <c r="I476">
        <f>'Panigale V4s 21 Data'!$B$8*'Panigale V4s 21 Data'!$B$5*'Panigale V4s 21 Data'!$B$7*0.5*(Calculations!$H476*Calculations!$H476)</f>
        <v>0</v>
      </c>
      <c r="J476" s="3">
        <f>$E476*'Panigale V4s 21 Data'!$B$3</f>
        <v>0</v>
      </c>
      <c r="K476" s="27">
        <f>'Panigale V4s 21 Data'!$B$12</f>
        <v>52.974000000000004</v>
      </c>
      <c r="L476" s="3">
        <f t="shared" si="105"/>
        <v>52.974000000000004</v>
      </c>
      <c r="M476">
        <f t="shared" si="103"/>
        <v>0</v>
      </c>
      <c r="N476">
        <f t="shared" si="106"/>
        <v>0</v>
      </c>
      <c r="O476">
        <f t="shared" si="107"/>
        <v>0</v>
      </c>
      <c r="P476">
        <f t="shared" si="108"/>
        <v>0</v>
      </c>
      <c r="Q476">
        <f>SUM($P$3:P476)</f>
        <v>7.4745383580701624E-2</v>
      </c>
      <c r="R476">
        <f t="shared" si="109"/>
        <v>0</v>
      </c>
      <c r="S476">
        <f t="shared" si="110"/>
        <v>0</v>
      </c>
      <c r="T476">
        <f>SUM($S$3:S476)</f>
        <v>2.3519008116379556E-2</v>
      </c>
      <c r="V476">
        <f t="shared" si="111"/>
        <v>0</v>
      </c>
      <c r="W476">
        <f>IF(M476&lt;0,SUM($V$3:V476),0)</f>
        <v>0</v>
      </c>
      <c r="Y476">
        <f t="shared" si="102"/>
        <v>0</v>
      </c>
      <c r="Z476">
        <f t="shared" si="112"/>
        <v>0</v>
      </c>
      <c r="AA476">
        <f t="shared" si="113"/>
        <v>0</v>
      </c>
      <c r="AB476">
        <f>SUM($AA$3:AA476)</f>
        <v>1.1130391242043743E-2</v>
      </c>
    </row>
    <row r="477" spans="1:28" x14ac:dyDescent="0.3">
      <c r="A477" s="4" t="s">
        <v>16</v>
      </c>
      <c r="B477" s="4">
        <v>474</v>
      </c>
      <c r="C477" s="4">
        <v>474</v>
      </c>
      <c r="D477" s="5">
        <v>0</v>
      </c>
      <c r="E477" s="3">
        <f t="shared" si="114"/>
        <v>0</v>
      </c>
      <c r="F477" s="3">
        <f t="shared" si="115"/>
        <v>0</v>
      </c>
      <c r="H477" s="13">
        <f t="shared" si="104"/>
        <v>0</v>
      </c>
      <c r="I477">
        <f>'Panigale V4s 21 Data'!$B$8*'Panigale V4s 21 Data'!$B$5*'Panigale V4s 21 Data'!$B$7*0.5*(Calculations!$H477*Calculations!$H477)</f>
        <v>0</v>
      </c>
      <c r="J477" s="3">
        <f>$E477*'Panigale V4s 21 Data'!$B$3</f>
        <v>0</v>
      </c>
      <c r="K477" s="27">
        <f>'Panigale V4s 21 Data'!$B$12</f>
        <v>52.974000000000004</v>
      </c>
      <c r="L477" s="3">
        <f t="shared" si="105"/>
        <v>52.974000000000004</v>
      </c>
      <c r="M477">
        <f t="shared" si="103"/>
        <v>0</v>
      </c>
      <c r="N477">
        <f t="shared" si="106"/>
        <v>0</v>
      </c>
      <c r="O477">
        <f t="shared" si="107"/>
        <v>0</v>
      </c>
      <c r="P477">
        <f t="shared" si="108"/>
        <v>0</v>
      </c>
      <c r="Q477">
        <f>SUM($P$3:P477)</f>
        <v>7.4745383580701624E-2</v>
      </c>
      <c r="R477">
        <f t="shared" si="109"/>
        <v>0</v>
      </c>
      <c r="S477">
        <f t="shared" si="110"/>
        <v>0</v>
      </c>
      <c r="T477">
        <f>SUM($S$3:S477)</f>
        <v>2.3519008116379556E-2</v>
      </c>
      <c r="V477">
        <f t="shared" si="111"/>
        <v>0</v>
      </c>
      <c r="W477">
        <f>IF(M477&lt;0,SUM($V$3:V477),0)</f>
        <v>0</v>
      </c>
      <c r="Y477">
        <f t="shared" si="102"/>
        <v>0</v>
      </c>
      <c r="Z477">
        <f t="shared" si="112"/>
        <v>0</v>
      </c>
      <c r="AA477">
        <f t="shared" si="113"/>
        <v>0</v>
      </c>
      <c r="AB477">
        <f>SUM($AA$3:AA477)</f>
        <v>1.1130391242043743E-2</v>
      </c>
    </row>
    <row r="478" spans="1:28" x14ac:dyDescent="0.3">
      <c r="A478" s="4" t="s">
        <v>16</v>
      </c>
      <c r="B478" s="4">
        <v>475</v>
      </c>
      <c r="C478" s="4">
        <v>475</v>
      </c>
      <c r="D478" s="5">
        <v>0</v>
      </c>
      <c r="E478" s="3">
        <f t="shared" si="114"/>
        <v>0</v>
      </c>
      <c r="F478" s="3">
        <f t="shared" si="115"/>
        <v>0</v>
      </c>
      <c r="H478" s="13">
        <f t="shared" si="104"/>
        <v>0</v>
      </c>
      <c r="I478">
        <f>'Panigale V4s 21 Data'!$B$8*'Panigale V4s 21 Data'!$B$5*'Panigale V4s 21 Data'!$B$7*0.5*(Calculations!$H478*Calculations!$H478)</f>
        <v>0</v>
      </c>
      <c r="J478" s="3">
        <f>$E478*'Panigale V4s 21 Data'!$B$3</f>
        <v>0</v>
      </c>
      <c r="K478" s="27">
        <f>'Panigale V4s 21 Data'!$B$12</f>
        <v>52.974000000000004</v>
      </c>
      <c r="L478" s="3">
        <f t="shared" si="105"/>
        <v>52.974000000000004</v>
      </c>
      <c r="M478">
        <f t="shared" si="103"/>
        <v>0</v>
      </c>
      <c r="N478">
        <f t="shared" si="106"/>
        <v>0</v>
      </c>
      <c r="O478">
        <f t="shared" si="107"/>
        <v>0</v>
      </c>
      <c r="P478">
        <f t="shared" si="108"/>
        <v>0</v>
      </c>
      <c r="Q478">
        <f>SUM($P$3:P478)</f>
        <v>7.4745383580701624E-2</v>
      </c>
      <c r="R478">
        <f t="shared" si="109"/>
        <v>0</v>
      </c>
      <c r="S478">
        <f t="shared" si="110"/>
        <v>0</v>
      </c>
      <c r="T478">
        <f>SUM($S$3:S478)</f>
        <v>2.3519008116379556E-2</v>
      </c>
      <c r="V478">
        <f t="shared" si="111"/>
        <v>0</v>
      </c>
      <c r="W478">
        <f>IF(M478&lt;0,SUM($V$3:V478),0)</f>
        <v>0</v>
      </c>
      <c r="Y478">
        <f t="shared" si="102"/>
        <v>0</v>
      </c>
      <c r="Z478">
        <f t="shared" si="112"/>
        <v>0</v>
      </c>
      <c r="AA478">
        <f t="shared" si="113"/>
        <v>0</v>
      </c>
      <c r="AB478">
        <f>SUM($AA$3:AA478)</f>
        <v>1.1130391242043743E-2</v>
      </c>
    </row>
    <row r="479" spans="1:28" x14ac:dyDescent="0.3">
      <c r="A479" s="4" t="s">
        <v>16</v>
      </c>
      <c r="B479" s="4">
        <v>476</v>
      </c>
      <c r="C479" s="4">
        <v>476</v>
      </c>
      <c r="D479" s="5">
        <v>0</v>
      </c>
      <c r="E479" s="3">
        <f t="shared" si="114"/>
        <v>0</v>
      </c>
      <c r="F479" s="3">
        <f t="shared" si="115"/>
        <v>0</v>
      </c>
      <c r="H479" s="13">
        <f t="shared" si="104"/>
        <v>0</v>
      </c>
      <c r="I479">
        <f>'Panigale V4s 21 Data'!$B$8*'Panigale V4s 21 Data'!$B$5*'Panigale V4s 21 Data'!$B$7*0.5*(Calculations!$H479*Calculations!$H479)</f>
        <v>0</v>
      </c>
      <c r="J479" s="3">
        <f>$E479*'Panigale V4s 21 Data'!$B$3</f>
        <v>0</v>
      </c>
      <c r="K479" s="27">
        <f>'Panigale V4s 21 Data'!$B$12</f>
        <v>52.974000000000004</v>
      </c>
      <c r="L479" s="3">
        <f t="shared" si="105"/>
        <v>52.974000000000004</v>
      </c>
      <c r="M479">
        <f t="shared" si="103"/>
        <v>0</v>
      </c>
      <c r="N479">
        <f t="shared" si="106"/>
        <v>0</v>
      </c>
      <c r="O479">
        <f t="shared" si="107"/>
        <v>0</v>
      </c>
      <c r="P479">
        <f t="shared" si="108"/>
        <v>0</v>
      </c>
      <c r="Q479">
        <f>SUM($P$3:P479)</f>
        <v>7.4745383580701624E-2</v>
      </c>
      <c r="R479">
        <f t="shared" si="109"/>
        <v>0</v>
      </c>
      <c r="S479">
        <f t="shared" si="110"/>
        <v>0</v>
      </c>
      <c r="T479">
        <f>SUM($S$3:S479)</f>
        <v>2.3519008116379556E-2</v>
      </c>
      <c r="V479">
        <f t="shared" si="111"/>
        <v>0</v>
      </c>
      <c r="W479">
        <f>IF(M479&lt;0,SUM($V$3:V479),0)</f>
        <v>0</v>
      </c>
      <c r="Y479">
        <f t="shared" si="102"/>
        <v>0</v>
      </c>
      <c r="Z479">
        <f t="shared" si="112"/>
        <v>0</v>
      </c>
      <c r="AA479">
        <f t="shared" si="113"/>
        <v>0</v>
      </c>
      <c r="AB479">
        <f>SUM($AA$3:AA479)</f>
        <v>1.1130391242043743E-2</v>
      </c>
    </row>
    <row r="480" spans="1:28" x14ac:dyDescent="0.3">
      <c r="A480" s="4" t="s">
        <v>16</v>
      </c>
      <c r="B480" s="4">
        <v>477</v>
      </c>
      <c r="C480" s="4">
        <v>477</v>
      </c>
      <c r="D480" s="5">
        <v>0</v>
      </c>
      <c r="E480" s="3">
        <f t="shared" si="114"/>
        <v>0</v>
      </c>
      <c r="F480" s="3">
        <f t="shared" si="115"/>
        <v>0</v>
      </c>
      <c r="H480" s="13">
        <f t="shared" si="104"/>
        <v>0</v>
      </c>
      <c r="I480">
        <f>'Panigale V4s 21 Data'!$B$8*'Panigale V4s 21 Data'!$B$5*'Panigale V4s 21 Data'!$B$7*0.5*(Calculations!$H480*Calculations!$H480)</f>
        <v>0</v>
      </c>
      <c r="J480" s="3">
        <f>$E480*'Panigale V4s 21 Data'!$B$3</f>
        <v>0</v>
      </c>
      <c r="K480" s="27">
        <f>'Panigale V4s 21 Data'!$B$12</f>
        <v>52.974000000000004</v>
      </c>
      <c r="L480" s="3">
        <f t="shared" si="105"/>
        <v>52.974000000000004</v>
      </c>
      <c r="M480">
        <f t="shared" si="103"/>
        <v>0</v>
      </c>
      <c r="N480">
        <f t="shared" si="106"/>
        <v>0</v>
      </c>
      <c r="O480">
        <f t="shared" si="107"/>
        <v>0</v>
      </c>
      <c r="P480">
        <f t="shared" si="108"/>
        <v>0</v>
      </c>
      <c r="Q480">
        <f>SUM($P$3:P480)</f>
        <v>7.4745383580701624E-2</v>
      </c>
      <c r="R480">
        <f t="shared" si="109"/>
        <v>0</v>
      </c>
      <c r="S480">
        <f t="shared" si="110"/>
        <v>0</v>
      </c>
      <c r="T480">
        <f>SUM($S$3:S480)</f>
        <v>2.3519008116379556E-2</v>
      </c>
      <c r="V480">
        <f t="shared" si="111"/>
        <v>0</v>
      </c>
      <c r="W480">
        <f>IF(M480&lt;0,SUM($V$3:V480),0)</f>
        <v>0</v>
      </c>
      <c r="Y480">
        <f t="shared" si="102"/>
        <v>0</v>
      </c>
      <c r="Z480">
        <f t="shared" si="112"/>
        <v>0</v>
      </c>
      <c r="AA480">
        <f t="shared" si="113"/>
        <v>0</v>
      </c>
      <c r="AB480">
        <f>SUM($AA$3:AA480)</f>
        <v>1.1130391242043743E-2</v>
      </c>
    </row>
    <row r="481" spans="1:28" x14ac:dyDescent="0.3">
      <c r="A481" s="4" t="s">
        <v>16</v>
      </c>
      <c r="B481" s="4">
        <v>478</v>
      </c>
      <c r="C481" s="4">
        <v>478</v>
      </c>
      <c r="D481" s="5">
        <v>0</v>
      </c>
      <c r="E481" s="3">
        <f t="shared" si="114"/>
        <v>0</v>
      </c>
      <c r="F481" s="3">
        <f t="shared" si="115"/>
        <v>0</v>
      </c>
      <c r="H481" s="13">
        <f t="shared" si="104"/>
        <v>0</v>
      </c>
      <c r="I481">
        <f>'Panigale V4s 21 Data'!$B$8*'Panigale V4s 21 Data'!$B$5*'Panigale V4s 21 Data'!$B$7*0.5*(Calculations!$H481*Calculations!$H481)</f>
        <v>0</v>
      </c>
      <c r="J481" s="3">
        <f>$E481*'Panigale V4s 21 Data'!$B$3</f>
        <v>0</v>
      </c>
      <c r="K481" s="27">
        <f>'Panigale V4s 21 Data'!$B$12</f>
        <v>52.974000000000004</v>
      </c>
      <c r="L481" s="3">
        <f t="shared" si="105"/>
        <v>52.974000000000004</v>
      </c>
      <c r="M481">
        <f t="shared" si="103"/>
        <v>0</v>
      </c>
      <c r="N481">
        <f t="shared" si="106"/>
        <v>0</v>
      </c>
      <c r="O481">
        <f t="shared" si="107"/>
        <v>0</v>
      </c>
      <c r="P481">
        <f t="shared" si="108"/>
        <v>0</v>
      </c>
      <c r="Q481">
        <f>SUM($P$3:P481)</f>
        <v>7.4745383580701624E-2</v>
      </c>
      <c r="R481">
        <f t="shared" si="109"/>
        <v>0</v>
      </c>
      <c r="S481">
        <f t="shared" si="110"/>
        <v>0</v>
      </c>
      <c r="T481">
        <f>SUM($S$3:S481)</f>
        <v>2.3519008116379556E-2</v>
      </c>
      <c r="V481">
        <f t="shared" si="111"/>
        <v>0</v>
      </c>
      <c r="W481">
        <f>IF(M481&lt;0,SUM($V$3:V481),0)</f>
        <v>0</v>
      </c>
      <c r="Y481">
        <f t="shared" si="102"/>
        <v>0</v>
      </c>
      <c r="Z481">
        <f t="shared" si="112"/>
        <v>0</v>
      </c>
      <c r="AA481">
        <f t="shared" si="113"/>
        <v>0</v>
      </c>
      <c r="AB481">
        <f>SUM($AA$3:AA481)</f>
        <v>1.1130391242043743E-2</v>
      </c>
    </row>
    <row r="482" spans="1:28" x14ac:dyDescent="0.3">
      <c r="A482" s="4" t="s">
        <v>16</v>
      </c>
      <c r="B482" s="4">
        <v>479</v>
      </c>
      <c r="C482" s="4">
        <v>479</v>
      </c>
      <c r="D482" s="5">
        <v>0</v>
      </c>
      <c r="E482" s="3">
        <f t="shared" si="114"/>
        <v>0</v>
      </c>
      <c r="F482" s="3">
        <f t="shared" si="115"/>
        <v>0</v>
      </c>
      <c r="H482" s="13">
        <f t="shared" si="104"/>
        <v>0</v>
      </c>
      <c r="I482">
        <f>'Panigale V4s 21 Data'!$B$8*'Panigale V4s 21 Data'!$B$5*'Panigale V4s 21 Data'!$B$7*0.5*(Calculations!$H482*Calculations!$H482)</f>
        <v>0</v>
      </c>
      <c r="J482" s="3">
        <f>$E482*'Panigale V4s 21 Data'!$B$3</f>
        <v>0</v>
      </c>
      <c r="K482" s="27">
        <f>'Panigale V4s 21 Data'!$B$12</f>
        <v>52.974000000000004</v>
      </c>
      <c r="L482" s="3">
        <f t="shared" si="105"/>
        <v>52.974000000000004</v>
      </c>
      <c r="M482">
        <f t="shared" si="103"/>
        <v>0</v>
      </c>
      <c r="N482">
        <f t="shared" si="106"/>
        <v>0</v>
      </c>
      <c r="O482">
        <f t="shared" si="107"/>
        <v>0</v>
      </c>
      <c r="P482">
        <f t="shared" si="108"/>
        <v>0</v>
      </c>
      <c r="Q482">
        <f>SUM($P$3:P482)</f>
        <v>7.4745383580701624E-2</v>
      </c>
      <c r="R482">
        <f t="shared" si="109"/>
        <v>0</v>
      </c>
      <c r="S482">
        <f t="shared" si="110"/>
        <v>0</v>
      </c>
      <c r="T482">
        <f>SUM($S$3:S482)</f>
        <v>2.3519008116379556E-2</v>
      </c>
      <c r="V482">
        <f t="shared" si="111"/>
        <v>0</v>
      </c>
      <c r="W482">
        <f>IF(M482&lt;0,SUM($V$3:V482),0)</f>
        <v>0</v>
      </c>
      <c r="Y482">
        <f t="shared" si="102"/>
        <v>0</v>
      </c>
      <c r="Z482">
        <f t="shared" si="112"/>
        <v>0</v>
      </c>
      <c r="AA482">
        <f t="shared" si="113"/>
        <v>0</v>
      </c>
      <c r="AB482">
        <f>SUM($AA$3:AA482)</f>
        <v>1.1130391242043743E-2</v>
      </c>
    </row>
    <row r="483" spans="1:28" x14ac:dyDescent="0.3">
      <c r="A483" s="4" t="s">
        <v>16</v>
      </c>
      <c r="B483" s="4">
        <v>480</v>
      </c>
      <c r="C483" s="4">
        <v>480</v>
      </c>
      <c r="D483" s="5">
        <v>0</v>
      </c>
      <c r="E483" s="3">
        <f t="shared" si="114"/>
        <v>0</v>
      </c>
      <c r="F483" s="3">
        <f t="shared" si="115"/>
        <v>0</v>
      </c>
      <c r="H483" s="13">
        <f t="shared" si="104"/>
        <v>0</v>
      </c>
      <c r="I483">
        <f>'Panigale V4s 21 Data'!$B$8*'Panigale V4s 21 Data'!$B$5*'Panigale V4s 21 Data'!$B$7*0.5*(Calculations!$H483*Calculations!$H483)</f>
        <v>0</v>
      </c>
      <c r="J483" s="3">
        <f>$E483*'Panigale V4s 21 Data'!$B$3</f>
        <v>0</v>
      </c>
      <c r="K483" s="27">
        <f>'Panigale V4s 21 Data'!$B$12</f>
        <v>52.974000000000004</v>
      </c>
      <c r="L483" s="3">
        <f t="shared" si="105"/>
        <v>52.974000000000004</v>
      </c>
      <c r="M483">
        <f t="shared" si="103"/>
        <v>0</v>
      </c>
      <c r="N483">
        <f t="shared" si="106"/>
        <v>0</v>
      </c>
      <c r="O483">
        <f t="shared" si="107"/>
        <v>0</v>
      </c>
      <c r="P483">
        <f t="shared" si="108"/>
        <v>0</v>
      </c>
      <c r="Q483">
        <f>SUM($P$3:P483)</f>
        <v>7.4745383580701624E-2</v>
      </c>
      <c r="R483">
        <f t="shared" si="109"/>
        <v>0</v>
      </c>
      <c r="S483">
        <f t="shared" si="110"/>
        <v>0</v>
      </c>
      <c r="T483">
        <f>SUM($S$3:S483)</f>
        <v>2.3519008116379556E-2</v>
      </c>
      <c r="V483">
        <f t="shared" si="111"/>
        <v>0</v>
      </c>
      <c r="W483">
        <f>IF(M483&lt;0,SUM($V$3:V483),0)</f>
        <v>0</v>
      </c>
      <c r="Y483">
        <f t="shared" si="102"/>
        <v>0</v>
      </c>
      <c r="Z483">
        <f t="shared" si="112"/>
        <v>0</v>
      </c>
      <c r="AA483">
        <f t="shared" si="113"/>
        <v>0</v>
      </c>
      <c r="AB483">
        <f>SUM($AA$3:AA483)</f>
        <v>1.1130391242043743E-2</v>
      </c>
    </row>
    <row r="484" spans="1:28" x14ac:dyDescent="0.3">
      <c r="A484" s="4" t="s">
        <v>16</v>
      </c>
      <c r="B484" s="4">
        <v>481</v>
      </c>
      <c r="C484" s="4">
        <v>481</v>
      </c>
      <c r="D484" s="5">
        <v>0</v>
      </c>
      <c r="E484" s="3">
        <f t="shared" si="114"/>
        <v>0</v>
      </c>
      <c r="F484" s="3">
        <f t="shared" si="115"/>
        <v>0</v>
      </c>
      <c r="H484" s="13">
        <f t="shared" si="104"/>
        <v>0</v>
      </c>
      <c r="I484">
        <f>'Panigale V4s 21 Data'!$B$8*'Panigale V4s 21 Data'!$B$5*'Panigale V4s 21 Data'!$B$7*0.5*(Calculations!$H484*Calculations!$H484)</f>
        <v>0</v>
      </c>
      <c r="J484" s="3">
        <f>$E484*'Panigale V4s 21 Data'!$B$3</f>
        <v>0</v>
      </c>
      <c r="K484" s="27">
        <f>'Panigale V4s 21 Data'!$B$12</f>
        <v>52.974000000000004</v>
      </c>
      <c r="L484" s="3">
        <f t="shared" si="105"/>
        <v>52.974000000000004</v>
      </c>
      <c r="M484">
        <f t="shared" si="103"/>
        <v>0</v>
      </c>
      <c r="N484">
        <f t="shared" si="106"/>
        <v>0</v>
      </c>
      <c r="O484">
        <f t="shared" si="107"/>
        <v>0</v>
      </c>
      <c r="P484">
        <f t="shared" si="108"/>
        <v>0</v>
      </c>
      <c r="Q484">
        <f>SUM($P$3:P484)</f>
        <v>7.4745383580701624E-2</v>
      </c>
      <c r="R484">
        <f t="shared" si="109"/>
        <v>0</v>
      </c>
      <c r="S484">
        <f t="shared" si="110"/>
        <v>0</v>
      </c>
      <c r="T484">
        <f>SUM($S$3:S484)</f>
        <v>2.3519008116379556E-2</v>
      </c>
      <c r="V484">
        <f t="shared" si="111"/>
        <v>0</v>
      </c>
      <c r="W484">
        <f>IF(M484&lt;0,SUM($V$3:V484),0)</f>
        <v>0</v>
      </c>
      <c r="Y484">
        <f t="shared" si="102"/>
        <v>0</v>
      </c>
      <c r="Z484">
        <f t="shared" si="112"/>
        <v>0</v>
      </c>
      <c r="AA484">
        <f t="shared" si="113"/>
        <v>0</v>
      </c>
      <c r="AB484">
        <f>SUM($AA$3:AA484)</f>
        <v>1.1130391242043743E-2</v>
      </c>
    </row>
    <row r="485" spans="1:28" x14ac:dyDescent="0.3">
      <c r="A485" s="4" t="s">
        <v>16</v>
      </c>
      <c r="B485" s="4">
        <v>482</v>
      </c>
      <c r="C485" s="4">
        <v>482</v>
      </c>
      <c r="D485" s="5">
        <v>0</v>
      </c>
      <c r="E485" s="3">
        <f t="shared" si="114"/>
        <v>0</v>
      </c>
      <c r="F485" s="3">
        <f t="shared" si="115"/>
        <v>0</v>
      </c>
      <c r="H485" s="13">
        <f t="shared" si="104"/>
        <v>0</v>
      </c>
      <c r="I485">
        <f>'Panigale V4s 21 Data'!$B$8*'Panigale V4s 21 Data'!$B$5*'Panigale V4s 21 Data'!$B$7*0.5*(Calculations!$H485*Calculations!$H485)</f>
        <v>0</v>
      </c>
      <c r="J485" s="3">
        <f>$E485*'Panigale V4s 21 Data'!$B$3</f>
        <v>0</v>
      </c>
      <c r="K485" s="27">
        <f>'Panigale V4s 21 Data'!$B$12</f>
        <v>52.974000000000004</v>
      </c>
      <c r="L485" s="3">
        <f t="shared" si="105"/>
        <v>52.974000000000004</v>
      </c>
      <c r="M485">
        <f t="shared" si="103"/>
        <v>0</v>
      </c>
      <c r="N485">
        <f t="shared" si="106"/>
        <v>0</v>
      </c>
      <c r="O485">
        <f t="shared" si="107"/>
        <v>0</v>
      </c>
      <c r="P485">
        <f t="shared" si="108"/>
        <v>0</v>
      </c>
      <c r="Q485">
        <f>SUM($P$3:P485)</f>
        <v>7.4745383580701624E-2</v>
      </c>
      <c r="R485">
        <f t="shared" si="109"/>
        <v>0</v>
      </c>
      <c r="S485">
        <f t="shared" si="110"/>
        <v>0</v>
      </c>
      <c r="T485">
        <f>SUM($S$3:S485)</f>
        <v>2.3519008116379556E-2</v>
      </c>
      <c r="V485">
        <f t="shared" si="111"/>
        <v>0</v>
      </c>
      <c r="W485">
        <f>IF(M485&lt;0,SUM($V$3:V485),0)</f>
        <v>0</v>
      </c>
      <c r="Y485">
        <f t="shared" si="102"/>
        <v>0</v>
      </c>
      <c r="Z485">
        <f t="shared" si="112"/>
        <v>0</v>
      </c>
      <c r="AA485">
        <f t="shared" si="113"/>
        <v>0</v>
      </c>
      <c r="AB485">
        <f>SUM($AA$3:AA485)</f>
        <v>1.1130391242043743E-2</v>
      </c>
    </row>
    <row r="486" spans="1:28" x14ac:dyDescent="0.3">
      <c r="A486" s="4" t="s">
        <v>16</v>
      </c>
      <c r="B486" s="4">
        <v>483</v>
      </c>
      <c r="C486" s="4">
        <v>483</v>
      </c>
      <c r="D486" s="5">
        <v>0</v>
      </c>
      <c r="E486" s="3">
        <f t="shared" si="114"/>
        <v>0</v>
      </c>
      <c r="F486" s="3">
        <f t="shared" si="115"/>
        <v>0</v>
      </c>
      <c r="H486" s="13">
        <f t="shared" si="104"/>
        <v>0</v>
      </c>
      <c r="I486">
        <f>'Panigale V4s 21 Data'!$B$8*'Panigale V4s 21 Data'!$B$5*'Panigale V4s 21 Data'!$B$7*0.5*(Calculations!$H486*Calculations!$H486)</f>
        <v>0</v>
      </c>
      <c r="J486" s="3">
        <f>$E486*'Panigale V4s 21 Data'!$B$3</f>
        <v>0</v>
      </c>
      <c r="K486" s="27">
        <f>'Panigale V4s 21 Data'!$B$12</f>
        <v>52.974000000000004</v>
      </c>
      <c r="L486" s="3">
        <f t="shared" si="105"/>
        <v>52.974000000000004</v>
      </c>
      <c r="M486">
        <f t="shared" si="103"/>
        <v>0</v>
      </c>
      <c r="N486">
        <f t="shared" si="106"/>
        <v>0</v>
      </c>
      <c r="O486">
        <f t="shared" si="107"/>
        <v>0</v>
      </c>
      <c r="P486">
        <f t="shared" si="108"/>
        <v>0</v>
      </c>
      <c r="Q486">
        <f>SUM($P$3:P486)</f>
        <v>7.4745383580701624E-2</v>
      </c>
      <c r="R486">
        <f t="shared" si="109"/>
        <v>0</v>
      </c>
      <c r="S486">
        <f t="shared" si="110"/>
        <v>0</v>
      </c>
      <c r="T486">
        <f>SUM($S$3:S486)</f>
        <v>2.3519008116379556E-2</v>
      </c>
      <c r="V486">
        <f t="shared" si="111"/>
        <v>0</v>
      </c>
      <c r="W486">
        <f>IF(M486&lt;0,SUM($V$3:V486),0)</f>
        <v>0</v>
      </c>
      <c r="Y486">
        <f t="shared" si="102"/>
        <v>0</v>
      </c>
      <c r="Z486">
        <f t="shared" si="112"/>
        <v>0</v>
      </c>
      <c r="AA486">
        <f t="shared" si="113"/>
        <v>0</v>
      </c>
      <c r="AB486">
        <f>SUM($AA$3:AA486)</f>
        <v>1.1130391242043743E-2</v>
      </c>
    </row>
    <row r="487" spans="1:28" x14ac:dyDescent="0.3">
      <c r="A487" s="4" t="s">
        <v>16</v>
      </c>
      <c r="B487" s="4">
        <v>484</v>
      </c>
      <c r="C487" s="4">
        <v>484</v>
      </c>
      <c r="D487" s="5">
        <v>0</v>
      </c>
      <c r="E487" s="3">
        <f t="shared" si="114"/>
        <v>0</v>
      </c>
      <c r="F487" s="3">
        <f t="shared" si="115"/>
        <v>0</v>
      </c>
      <c r="H487" s="13">
        <f t="shared" si="104"/>
        <v>0</v>
      </c>
      <c r="I487">
        <f>'Panigale V4s 21 Data'!$B$8*'Panigale V4s 21 Data'!$B$5*'Panigale V4s 21 Data'!$B$7*0.5*(Calculations!$H487*Calculations!$H487)</f>
        <v>0</v>
      </c>
      <c r="J487" s="3">
        <f>$E487*'Panigale V4s 21 Data'!$B$3</f>
        <v>0</v>
      </c>
      <c r="K487" s="27">
        <f>'Panigale V4s 21 Data'!$B$12</f>
        <v>52.974000000000004</v>
      </c>
      <c r="L487" s="3">
        <f t="shared" si="105"/>
        <v>52.974000000000004</v>
      </c>
      <c r="M487">
        <f t="shared" si="103"/>
        <v>0</v>
      </c>
      <c r="N487">
        <f t="shared" si="106"/>
        <v>0</v>
      </c>
      <c r="O487">
        <f t="shared" si="107"/>
        <v>0</v>
      </c>
      <c r="P487">
        <f t="shared" si="108"/>
        <v>0</v>
      </c>
      <c r="Q487">
        <f>SUM($P$3:P487)</f>
        <v>7.4745383580701624E-2</v>
      </c>
      <c r="R487">
        <f t="shared" si="109"/>
        <v>0</v>
      </c>
      <c r="S487">
        <f t="shared" si="110"/>
        <v>0</v>
      </c>
      <c r="T487">
        <f>SUM($S$3:S487)</f>
        <v>2.3519008116379556E-2</v>
      </c>
      <c r="V487">
        <f t="shared" si="111"/>
        <v>0</v>
      </c>
      <c r="W487">
        <f>IF(M487&lt;0,SUM($V$3:V487),0)</f>
        <v>0</v>
      </c>
      <c r="Y487">
        <f t="shared" si="102"/>
        <v>0</v>
      </c>
      <c r="Z487">
        <f t="shared" si="112"/>
        <v>0</v>
      </c>
      <c r="AA487">
        <f t="shared" si="113"/>
        <v>0</v>
      </c>
      <c r="AB487">
        <f>SUM($AA$3:AA487)</f>
        <v>1.1130391242043743E-2</v>
      </c>
    </row>
    <row r="488" spans="1:28" x14ac:dyDescent="0.3">
      <c r="A488" s="4" t="s">
        <v>16</v>
      </c>
      <c r="B488" s="4">
        <v>485</v>
      </c>
      <c r="C488" s="4">
        <v>485</v>
      </c>
      <c r="D488" s="5">
        <v>0</v>
      </c>
      <c r="E488" s="3">
        <f t="shared" si="114"/>
        <v>0</v>
      </c>
      <c r="F488" s="3">
        <f t="shared" si="115"/>
        <v>0</v>
      </c>
      <c r="H488" s="13">
        <f t="shared" si="104"/>
        <v>0</v>
      </c>
      <c r="I488">
        <f>'Panigale V4s 21 Data'!$B$8*'Panigale V4s 21 Data'!$B$5*'Panigale V4s 21 Data'!$B$7*0.5*(Calculations!$H488*Calculations!$H488)</f>
        <v>0</v>
      </c>
      <c r="J488" s="3">
        <f>$E488*'Panigale V4s 21 Data'!$B$3</f>
        <v>0</v>
      </c>
      <c r="K488" s="27">
        <f>'Panigale V4s 21 Data'!$B$12</f>
        <v>52.974000000000004</v>
      </c>
      <c r="L488" s="3">
        <f t="shared" si="105"/>
        <v>52.974000000000004</v>
      </c>
      <c r="M488">
        <f t="shared" si="103"/>
        <v>0</v>
      </c>
      <c r="N488">
        <f t="shared" si="106"/>
        <v>0</v>
      </c>
      <c r="O488">
        <f t="shared" si="107"/>
        <v>0</v>
      </c>
      <c r="P488">
        <f t="shared" si="108"/>
        <v>0</v>
      </c>
      <c r="Q488">
        <f>SUM($P$3:P488)</f>
        <v>7.4745383580701624E-2</v>
      </c>
      <c r="R488">
        <f t="shared" si="109"/>
        <v>0</v>
      </c>
      <c r="S488">
        <f t="shared" si="110"/>
        <v>0</v>
      </c>
      <c r="T488">
        <f>SUM($S$3:S488)</f>
        <v>2.3519008116379556E-2</v>
      </c>
      <c r="V488">
        <f t="shared" si="111"/>
        <v>0</v>
      </c>
      <c r="W488">
        <f>IF(M488&lt;0,SUM($V$3:V488),0)</f>
        <v>0</v>
      </c>
      <c r="Y488">
        <f t="shared" si="102"/>
        <v>0</v>
      </c>
      <c r="Z488">
        <f t="shared" si="112"/>
        <v>0</v>
      </c>
      <c r="AA488">
        <f t="shared" si="113"/>
        <v>0</v>
      </c>
      <c r="AB488">
        <f>SUM($AA$3:AA488)</f>
        <v>1.1130391242043743E-2</v>
      </c>
    </row>
    <row r="489" spans="1:28" x14ac:dyDescent="0.3">
      <c r="A489" s="4" t="s">
        <v>16</v>
      </c>
      <c r="B489" s="4">
        <v>486</v>
      </c>
      <c r="C489" s="4">
        <v>486</v>
      </c>
      <c r="D489" s="5">
        <v>0</v>
      </c>
      <c r="E489" s="3">
        <f t="shared" si="114"/>
        <v>0</v>
      </c>
      <c r="F489" s="3">
        <f t="shared" si="115"/>
        <v>0</v>
      </c>
      <c r="H489" s="13">
        <f t="shared" si="104"/>
        <v>0</v>
      </c>
      <c r="I489">
        <f>'Panigale V4s 21 Data'!$B$8*'Panigale V4s 21 Data'!$B$5*'Panigale V4s 21 Data'!$B$7*0.5*(Calculations!$H489*Calculations!$H489)</f>
        <v>0</v>
      </c>
      <c r="J489" s="3">
        <f>$E489*'Panigale V4s 21 Data'!$B$3</f>
        <v>0</v>
      </c>
      <c r="K489" s="27">
        <f>'Panigale V4s 21 Data'!$B$12</f>
        <v>52.974000000000004</v>
      </c>
      <c r="L489" s="3">
        <f t="shared" si="105"/>
        <v>52.974000000000004</v>
      </c>
      <c r="M489">
        <f t="shared" si="103"/>
        <v>0</v>
      </c>
      <c r="N489">
        <f t="shared" si="106"/>
        <v>0</v>
      </c>
      <c r="O489">
        <f t="shared" si="107"/>
        <v>0</v>
      </c>
      <c r="P489">
        <f t="shared" si="108"/>
        <v>0</v>
      </c>
      <c r="Q489">
        <f>SUM($P$3:P489)</f>
        <v>7.4745383580701624E-2</v>
      </c>
      <c r="R489">
        <f t="shared" si="109"/>
        <v>0</v>
      </c>
      <c r="S489">
        <f t="shared" si="110"/>
        <v>0</v>
      </c>
      <c r="T489">
        <f>SUM($S$3:S489)</f>
        <v>2.3519008116379556E-2</v>
      </c>
      <c r="V489">
        <f t="shared" si="111"/>
        <v>0</v>
      </c>
      <c r="W489">
        <f>IF(M489&lt;0,SUM($V$3:V489),0)</f>
        <v>0</v>
      </c>
      <c r="Y489">
        <f t="shared" si="102"/>
        <v>0</v>
      </c>
      <c r="Z489">
        <f t="shared" si="112"/>
        <v>0</v>
      </c>
      <c r="AA489">
        <f t="shared" si="113"/>
        <v>0</v>
      </c>
      <c r="AB489">
        <f>SUM($AA$3:AA489)</f>
        <v>1.1130391242043743E-2</v>
      </c>
    </row>
    <row r="490" spans="1:28" x14ac:dyDescent="0.3">
      <c r="A490" s="4" t="s">
        <v>16</v>
      </c>
      <c r="B490" s="4">
        <v>487</v>
      </c>
      <c r="C490" s="4">
        <v>487</v>
      </c>
      <c r="D490" s="5">
        <v>0</v>
      </c>
      <c r="E490" s="3">
        <f t="shared" si="114"/>
        <v>0</v>
      </c>
      <c r="F490" s="3">
        <f t="shared" si="115"/>
        <v>0</v>
      </c>
      <c r="H490" s="13">
        <f t="shared" si="104"/>
        <v>0</v>
      </c>
      <c r="I490">
        <f>'Panigale V4s 21 Data'!$B$8*'Panigale V4s 21 Data'!$B$5*'Panigale V4s 21 Data'!$B$7*0.5*(Calculations!$H490*Calculations!$H490)</f>
        <v>0</v>
      </c>
      <c r="J490" s="3">
        <f>$E490*'Panigale V4s 21 Data'!$B$3</f>
        <v>0</v>
      </c>
      <c r="K490" s="27">
        <f>'Panigale V4s 21 Data'!$B$12</f>
        <v>52.974000000000004</v>
      </c>
      <c r="L490" s="3">
        <f t="shared" si="105"/>
        <v>52.974000000000004</v>
      </c>
      <c r="M490">
        <f t="shared" si="103"/>
        <v>0</v>
      </c>
      <c r="N490">
        <f t="shared" si="106"/>
        <v>0</v>
      </c>
      <c r="O490">
        <f t="shared" si="107"/>
        <v>0</v>
      </c>
      <c r="P490">
        <f t="shared" si="108"/>
        <v>0</v>
      </c>
      <c r="Q490">
        <f>SUM($P$3:P490)</f>
        <v>7.4745383580701624E-2</v>
      </c>
      <c r="R490">
        <f t="shared" si="109"/>
        <v>0</v>
      </c>
      <c r="S490">
        <f t="shared" si="110"/>
        <v>0</v>
      </c>
      <c r="T490">
        <f>SUM($S$3:S490)</f>
        <v>2.3519008116379556E-2</v>
      </c>
      <c r="V490">
        <f t="shared" si="111"/>
        <v>0</v>
      </c>
      <c r="W490">
        <f>IF(M490&lt;0,SUM($V$3:V490),0)</f>
        <v>0</v>
      </c>
      <c r="Y490">
        <f t="shared" si="102"/>
        <v>0</v>
      </c>
      <c r="Z490">
        <f t="shared" si="112"/>
        <v>0</v>
      </c>
      <c r="AA490">
        <f t="shared" si="113"/>
        <v>0</v>
      </c>
      <c r="AB490">
        <f>SUM($AA$3:AA490)</f>
        <v>1.1130391242043743E-2</v>
      </c>
    </row>
    <row r="491" spans="1:28" x14ac:dyDescent="0.3">
      <c r="A491" s="4" t="s">
        <v>16</v>
      </c>
      <c r="B491" s="4">
        <v>488</v>
      </c>
      <c r="C491" s="4">
        <v>488</v>
      </c>
      <c r="D491" s="5">
        <v>0</v>
      </c>
      <c r="E491" s="3">
        <f t="shared" si="114"/>
        <v>0</v>
      </c>
      <c r="F491" s="3">
        <f t="shared" si="115"/>
        <v>0</v>
      </c>
      <c r="H491" s="13">
        <f t="shared" si="104"/>
        <v>0</v>
      </c>
      <c r="I491">
        <f>'Panigale V4s 21 Data'!$B$8*'Panigale V4s 21 Data'!$B$5*'Panigale V4s 21 Data'!$B$7*0.5*(Calculations!$H491*Calculations!$H491)</f>
        <v>0</v>
      </c>
      <c r="J491" s="3">
        <f>$E491*'Panigale V4s 21 Data'!$B$3</f>
        <v>0</v>
      </c>
      <c r="K491" s="27">
        <f>'Panigale V4s 21 Data'!$B$12</f>
        <v>52.974000000000004</v>
      </c>
      <c r="L491" s="3">
        <f t="shared" si="105"/>
        <v>52.974000000000004</v>
      </c>
      <c r="M491">
        <f t="shared" si="103"/>
        <v>0</v>
      </c>
      <c r="N491">
        <f t="shared" si="106"/>
        <v>0</v>
      </c>
      <c r="O491">
        <f t="shared" si="107"/>
        <v>0</v>
      </c>
      <c r="P491">
        <f t="shared" si="108"/>
        <v>0</v>
      </c>
      <c r="Q491">
        <f>SUM($P$3:P491)</f>
        <v>7.4745383580701624E-2</v>
      </c>
      <c r="R491">
        <f t="shared" si="109"/>
        <v>0</v>
      </c>
      <c r="S491">
        <f t="shared" si="110"/>
        <v>0</v>
      </c>
      <c r="T491">
        <f>SUM($S$3:S491)</f>
        <v>2.3519008116379556E-2</v>
      </c>
      <c r="V491">
        <f t="shared" si="111"/>
        <v>0</v>
      </c>
      <c r="W491">
        <f>IF(M491&lt;0,SUM($V$3:V491),0)</f>
        <v>0</v>
      </c>
      <c r="Y491">
        <f t="shared" si="102"/>
        <v>0</v>
      </c>
      <c r="Z491">
        <f t="shared" si="112"/>
        <v>0</v>
      </c>
      <c r="AA491">
        <f t="shared" si="113"/>
        <v>0</v>
      </c>
      <c r="AB491">
        <f>SUM($AA$3:AA491)</f>
        <v>1.1130391242043743E-2</v>
      </c>
    </row>
    <row r="492" spans="1:28" x14ac:dyDescent="0.3">
      <c r="A492" s="4" t="s">
        <v>16</v>
      </c>
      <c r="B492" s="4">
        <v>489</v>
      </c>
      <c r="C492" s="4">
        <v>489</v>
      </c>
      <c r="D492" s="5">
        <v>0</v>
      </c>
      <c r="E492" s="3">
        <f t="shared" si="114"/>
        <v>0</v>
      </c>
      <c r="F492" s="3">
        <f t="shared" si="115"/>
        <v>0</v>
      </c>
      <c r="H492" s="13">
        <f t="shared" si="104"/>
        <v>0</v>
      </c>
      <c r="I492">
        <f>'Panigale V4s 21 Data'!$B$8*'Panigale V4s 21 Data'!$B$5*'Panigale V4s 21 Data'!$B$7*0.5*(Calculations!$H492*Calculations!$H492)</f>
        <v>0</v>
      </c>
      <c r="J492" s="3">
        <f>$E492*'Panigale V4s 21 Data'!$B$3</f>
        <v>0</v>
      </c>
      <c r="K492" s="27">
        <f>'Panigale V4s 21 Data'!$B$12</f>
        <v>52.974000000000004</v>
      </c>
      <c r="L492" s="3">
        <f t="shared" si="105"/>
        <v>52.974000000000004</v>
      </c>
      <c r="M492">
        <f t="shared" si="103"/>
        <v>0</v>
      </c>
      <c r="N492">
        <f t="shared" si="106"/>
        <v>0</v>
      </c>
      <c r="O492">
        <f t="shared" si="107"/>
        <v>0</v>
      </c>
      <c r="P492">
        <f t="shared" si="108"/>
        <v>0</v>
      </c>
      <c r="Q492">
        <f>SUM($P$3:P492)</f>
        <v>7.4745383580701624E-2</v>
      </c>
      <c r="R492">
        <f t="shared" si="109"/>
        <v>0</v>
      </c>
      <c r="S492">
        <f t="shared" si="110"/>
        <v>0</v>
      </c>
      <c r="T492">
        <f>SUM($S$3:S492)</f>
        <v>2.3519008116379556E-2</v>
      </c>
      <c r="V492">
        <f t="shared" si="111"/>
        <v>0</v>
      </c>
      <c r="W492">
        <f>IF(M492&lt;0,SUM($V$3:V492),0)</f>
        <v>0</v>
      </c>
      <c r="Y492">
        <f t="shared" si="102"/>
        <v>0</v>
      </c>
      <c r="Z492">
        <f t="shared" si="112"/>
        <v>0</v>
      </c>
      <c r="AA492">
        <f t="shared" si="113"/>
        <v>0</v>
      </c>
      <c r="AB492">
        <f>SUM($AA$3:AA492)</f>
        <v>1.1130391242043743E-2</v>
      </c>
    </row>
    <row r="493" spans="1:28" x14ac:dyDescent="0.3">
      <c r="A493" s="4" t="s">
        <v>16</v>
      </c>
      <c r="B493" s="4">
        <v>490</v>
      </c>
      <c r="C493" s="4">
        <v>490</v>
      </c>
      <c r="D493" s="5">
        <v>0</v>
      </c>
      <c r="E493" s="3">
        <f t="shared" si="114"/>
        <v>0</v>
      </c>
      <c r="F493" s="3">
        <f t="shared" si="115"/>
        <v>0</v>
      </c>
      <c r="H493" s="13">
        <f t="shared" si="104"/>
        <v>0</v>
      </c>
      <c r="I493">
        <f>'Panigale V4s 21 Data'!$B$8*'Panigale V4s 21 Data'!$B$5*'Panigale V4s 21 Data'!$B$7*0.5*(Calculations!$H493*Calculations!$H493)</f>
        <v>0</v>
      </c>
      <c r="J493" s="3">
        <f>$E493*'Panigale V4s 21 Data'!$B$3</f>
        <v>0</v>
      </c>
      <c r="K493" s="27">
        <f>'Panigale V4s 21 Data'!$B$12</f>
        <v>52.974000000000004</v>
      </c>
      <c r="L493" s="3">
        <f t="shared" si="105"/>
        <v>52.974000000000004</v>
      </c>
      <c r="M493">
        <f t="shared" si="103"/>
        <v>0</v>
      </c>
      <c r="N493">
        <f t="shared" si="106"/>
        <v>0</v>
      </c>
      <c r="O493">
        <f t="shared" si="107"/>
        <v>0</v>
      </c>
      <c r="P493">
        <f t="shared" si="108"/>
        <v>0</v>
      </c>
      <c r="Q493">
        <f>SUM($P$3:P493)</f>
        <v>7.4745383580701624E-2</v>
      </c>
      <c r="R493">
        <f t="shared" si="109"/>
        <v>0</v>
      </c>
      <c r="S493">
        <f t="shared" si="110"/>
        <v>0</v>
      </c>
      <c r="T493">
        <f>SUM($S$3:S493)</f>
        <v>2.3519008116379556E-2</v>
      </c>
      <c r="V493">
        <f t="shared" si="111"/>
        <v>0</v>
      </c>
      <c r="W493">
        <f>IF(M493&lt;0,SUM($V$3:V493),0)</f>
        <v>0</v>
      </c>
      <c r="Y493">
        <f t="shared" si="102"/>
        <v>0</v>
      </c>
      <c r="Z493">
        <f t="shared" si="112"/>
        <v>0</v>
      </c>
      <c r="AA493">
        <f t="shared" si="113"/>
        <v>0</v>
      </c>
      <c r="AB493">
        <f>SUM($AA$3:AA493)</f>
        <v>1.1130391242043743E-2</v>
      </c>
    </row>
    <row r="494" spans="1:28" x14ac:dyDescent="0.3">
      <c r="A494" s="4" t="s">
        <v>16</v>
      </c>
      <c r="B494" s="4">
        <v>491</v>
      </c>
      <c r="C494" s="4">
        <v>491</v>
      </c>
      <c r="D494" s="5">
        <v>0</v>
      </c>
      <c r="E494" s="3">
        <f t="shared" si="114"/>
        <v>0</v>
      </c>
      <c r="F494" s="3">
        <f t="shared" si="115"/>
        <v>0</v>
      </c>
      <c r="H494" s="13">
        <f t="shared" si="104"/>
        <v>0</v>
      </c>
      <c r="I494">
        <f>'Panigale V4s 21 Data'!$B$8*'Panigale V4s 21 Data'!$B$5*'Panigale V4s 21 Data'!$B$7*0.5*(Calculations!$H494*Calculations!$H494)</f>
        <v>0</v>
      </c>
      <c r="J494" s="3">
        <f>$E494*'Panigale V4s 21 Data'!$B$3</f>
        <v>0</v>
      </c>
      <c r="K494" s="27">
        <f>'Panigale V4s 21 Data'!$B$12</f>
        <v>52.974000000000004</v>
      </c>
      <c r="L494" s="3">
        <f t="shared" si="105"/>
        <v>52.974000000000004</v>
      </c>
      <c r="M494">
        <f t="shared" si="103"/>
        <v>0</v>
      </c>
      <c r="N494">
        <f t="shared" si="106"/>
        <v>0</v>
      </c>
      <c r="O494">
        <f t="shared" si="107"/>
        <v>0</v>
      </c>
      <c r="P494">
        <f t="shared" si="108"/>
        <v>0</v>
      </c>
      <c r="Q494">
        <f>SUM($P$3:P494)</f>
        <v>7.4745383580701624E-2</v>
      </c>
      <c r="R494">
        <f t="shared" si="109"/>
        <v>0</v>
      </c>
      <c r="S494">
        <f t="shared" si="110"/>
        <v>0</v>
      </c>
      <c r="T494">
        <f>SUM($S$3:S494)</f>
        <v>2.3519008116379556E-2</v>
      </c>
      <c r="V494">
        <f t="shared" si="111"/>
        <v>0</v>
      </c>
      <c r="W494">
        <f>IF(M494&lt;0,SUM($V$3:V494),0)</f>
        <v>0</v>
      </c>
      <c r="Y494">
        <f t="shared" si="102"/>
        <v>0</v>
      </c>
      <c r="Z494">
        <f t="shared" si="112"/>
        <v>0</v>
      </c>
      <c r="AA494">
        <f t="shared" si="113"/>
        <v>0</v>
      </c>
      <c r="AB494">
        <f>SUM($AA$3:AA494)</f>
        <v>1.1130391242043743E-2</v>
      </c>
    </row>
    <row r="495" spans="1:28" x14ac:dyDescent="0.3">
      <c r="A495" s="4" t="s">
        <v>16</v>
      </c>
      <c r="B495" s="4">
        <v>492</v>
      </c>
      <c r="C495" s="4">
        <v>492</v>
      </c>
      <c r="D495" s="5">
        <v>0</v>
      </c>
      <c r="E495" s="3">
        <f t="shared" si="114"/>
        <v>0</v>
      </c>
      <c r="F495" s="3">
        <f t="shared" si="115"/>
        <v>0</v>
      </c>
      <c r="H495" s="13">
        <f t="shared" si="104"/>
        <v>0</v>
      </c>
      <c r="I495">
        <f>'Panigale V4s 21 Data'!$B$8*'Panigale V4s 21 Data'!$B$5*'Panigale V4s 21 Data'!$B$7*0.5*(Calculations!$H495*Calculations!$H495)</f>
        <v>0</v>
      </c>
      <c r="J495" s="3">
        <f>$E495*'Panigale V4s 21 Data'!$B$3</f>
        <v>0</v>
      </c>
      <c r="K495" s="27">
        <f>'Panigale V4s 21 Data'!$B$12</f>
        <v>52.974000000000004</v>
      </c>
      <c r="L495" s="3">
        <f t="shared" si="105"/>
        <v>52.974000000000004</v>
      </c>
      <c r="M495">
        <f t="shared" si="103"/>
        <v>0</v>
      </c>
      <c r="N495">
        <f t="shared" si="106"/>
        <v>0</v>
      </c>
      <c r="O495">
        <f t="shared" si="107"/>
        <v>0</v>
      </c>
      <c r="P495">
        <f t="shared" si="108"/>
        <v>0</v>
      </c>
      <c r="Q495">
        <f>SUM($P$3:P495)</f>
        <v>7.4745383580701624E-2</v>
      </c>
      <c r="R495">
        <f t="shared" si="109"/>
        <v>0</v>
      </c>
      <c r="S495">
        <f t="shared" si="110"/>
        <v>0</v>
      </c>
      <c r="T495">
        <f>SUM($S$3:S495)</f>
        <v>2.3519008116379556E-2</v>
      </c>
      <c r="V495">
        <f t="shared" si="111"/>
        <v>0</v>
      </c>
      <c r="W495">
        <f>IF(M495&lt;0,SUM($V$3:V495),0)</f>
        <v>0</v>
      </c>
      <c r="Y495">
        <f t="shared" si="102"/>
        <v>0</v>
      </c>
      <c r="Z495">
        <f t="shared" si="112"/>
        <v>0</v>
      </c>
      <c r="AA495">
        <f t="shared" si="113"/>
        <v>0</v>
      </c>
      <c r="AB495">
        <f>SUM($AA$3:AA495)</f>
        <v>1.1130391242043743E-2</v>
      </c>
    </row>
    <row r="496" spans="1:28" x14ac:dyDescent="0.3">
      <c r="A496" s="4" t="s">
        <v>16</v>
      </c>
      <c r="B496" s="4">
        <v>493</v>
      </c>
      <c r="C496" s="4">
        <v>493</v>
      </c>
      <c r="D496" s="5">
        <v>0</v>
      </c>
      <c r="E496" s="3">
        <f t="shared" si="114"/>
        <v>0</v>
      </c>
      <c r="F496" s="3">
        <f t="shared" si="115"/>
        <v>0</v>
      </c>
      <c r="H496" s="13">
        <f t="shared" si="104"/>
        <v>0</v>
      </c>
      <c r="I496">
        <f>'Panigale V4s 21 Data'!$B$8*'Panigale V4s 21 Data'!$B$5*'Panigale V4s 21 Data'!$B$7*0.5*(Calculations!$H496*Calculations!$H496)</f>
        <v>0</v>
      </c>
      <c r="J496" s="3">
        <f>$E496*'Panigale V4s 21 Data'!$B$3</f>
        <v>0</v>
      </c>
      <c r="K496" s="27">
        <f>'Panigale V4s 21 Data'!$B$12</f>
        <v>52.974000000000004</v>
      </c>
      <c r="L496" s="3">
        <f t="shared" si="105"/>
        <v>52.974000000000004</v>
      </c>
      <c r="M496">
        <f t="shared" si="103"/>
        <v>0</v>
      </c>
      <c r="N496">
        <f t="shared" si="106"/>
        <v>0</v>
      </c>
      <c r="O496">
        <f t="shared" si="107"/>
        <v>0</v>
      </c>
      <c r="P496">
        <f t="shared" si="108"/>
        <v>0</v>
      </c>
      <c r="Q496">
        <f>SUM($P$3:P496)</f>
        <v>7.4745383580701624E-2</v>
      </c>
      <c r="R496">
        <f t="shared" si="109"/>
        <v>0</v>
      </c>
      <c r="S496">
        <f t="shared" si="110"/>
        <v>0</v>
      </c>
      <c r="T496">
        <f>SUM($S$3:S496)</f>
        <v>2.3519008116379556E-2</v>
      </c>
      <c r="V496">
        <f t="shared" si="111"/>
        <v>0</v>
      </c>
      <c r="W496">
        <f>IF(M496&lt;0,SUM($V$3:V496),0)</f>
        <v>0</v>
      </c>
      <c r="Y496">
        <f t="shared" si="102"/>
        <v>0</v>
      </c>
      <c r="Z496">
        <f t="shared" si="112"/>
        <v>0</v>
      </c>
      <c r="AA496">
        <f t="shared" si="113"/>
        <v>0</v>
      </c>
      <c r="AB496">
        <f>SUM($AA$3:AA496)</f>
        <v>1.1130391242043743E-2</v>
      </c>
    </row>
    <row r="497" spans="1:28" x14ac:dyDescent="0.3">
      <c r="A497" s="4" t="s">
        <v>16</v>
      </c>
      <c r="B497" s="4">
        <v>494</v>
      </c>
      <c r="C497" s="4">
        <v>494</v>
      </c>
      <c r="D497" s="5">
        <v>0</v>
      </c>
      <c r="E497" s="3">
        <f t="shared" si="114"/>
        <v>0</v>
      </c>
      <c r="F497" s="3">
        <f t="shared" si="115"/>
        <v>0</v>
      </c>
      <c r="H497" s="13">
        <f t="shared" si="104"/>
        <v>0</v>
      </c>
      <c r="I497">
        <f>'Panigale V4s 21 Data'!$B$8*'Panigale V4s 21 Data'!$B$5*'Panigale V4s 21 Data'!$B$7*0.5*(Calculations!$H497*Calculations!$H497)</f>
        <v>0</v>
      </c>
      <c r="J497" s="3">
        <f>$E497*'Panigale V4s 21 Data'!$B$3</f>
        <v>0</v>
      </c>
      <c r="K497" s="27">
        <f>'Panigale V4s 21 Data'!$B$12</f>
        <v>52.974000000000004</v>
      </c>
      <c r="L497" s="3">
        <f t="shared" si="105"/>
        <v>52.974000000000004</v>
      </c>
      <c r="M497">
        <f t="shared" si="103"/>
        <v>0</v>
      </c>
      <c r="N497">
        <f t="shared" si="106"/>
        <v>0</v>
      </c>
      <c r="O497">
        <f t="shared" si="107"/>
        <v>0</v>
      </c>
      <c r="P497">
        <f t="shared" si="108"/>
        <v>0</v>
      </c>
      <c r="Q497">
        <f>SUM($P$3:P497)</f>
        <v>7.4745383580701624E-2</v>
      </c>
      <c r="R497">
        <f t="shared" si="109"/>
        <v>0</v>
      </c>
      <c r="S497">
        <f t="shared" si="110"/>
        <v>0</v>
      </c>
      <c r="T497">
        <f>SUM($S$3:S497)</f>
        <v>2.3519008116379556E-2</v>
      </c>
      <c r="V497">
        <f t="shared" si="111"/>
        <v>0</v>
      </c>
      <c r="W497">
        <f>IF(M497&lt;0,SUM($V$3:V497),0)</f>
        <v>0</v>
      </c>
      <c r="Y497">
        <f t="shared" si="102"/>
        <v>0</v>
      </c>
      <c r="Z497">
        <f t="shared" si="112"/>
        <v>0</v>
      </c>
      <c r="AA497">
        <f t="shared" si="113"/>
        <v>0</v>
      </c>
      <c r="AB497">
        <f>SUM($AA$3:AA497)</f>
        <v>1.1130391242043743E-2</v>
      </c>
    </row>
    <row r="498" spans="1:28" x14ac:dyDescent="0.3">
      <c r="A498" s="4" t="s">
        <v>16</v>
      </c>
      <c r="B498" s="4">
        <v>495</v>
      </c>
      <c r="C498" s="4">
        <v>495</v>
      </c>
      <c r="D498" s="5">
        <v>0</v>
      </c>
      <c r="E498" s="3">
        <f t="shared" si="114"/>
        <v>0</v>
      </c>
      <c r="F498" s="3">
        <f t="shared" si="115"/>
        <v>0</v>
      </c>
      <c r="H498" s="13">
        <f t="shared" si="104"/>
        <v>0</v>
      </c>
      <c r="I498">
        <f>'Panigale V4s 21 Data'!$B$8*'Panigale V4s 21 Data'!$B$5*'Panigale V4s 21 Data'!$B$7*0.5*(Calculations!$H498*Calculations!$H498)</f>
        <v>0</v>
      </c>
      <c r="J498" s="3">
        <f>$E498*'Panigale V4s 21 Data'!$B$3</f>
        <v>0</v>
      </c>
      <c r="K498" s="27">
        <f>'Panigale V4s 21 Data'!$B$12</f>
        <v>52.974000000000004</v>
      </c>
      <c r="L498" s="3">
        <f t="shared" si="105"/>
        <v>52.974000000000004</v>
      </c>
      <c r="M498">
        <f t="shared" si="103"/>
        <v>0</v>
      </c>
      <c r="N498">
        <f t="shared" si="106"/>
        <v>0</v>
      </c>
      <c r="O498">
        <f t="shared" si="107"/>
        <v>0</v>
      </c>
      <c r="P498">
        <f t="shared" si="108"/>
        <v>0</v>
      </c>
      <c r="Q498">
        <f>SUM($P$3:P498)</f>
        <v>7.4745383580701624E-2</v>
      </c>
      <c r="R498">
        <f t="shared" si="109"/>
        <v>0</v>
      </c>
      <c r="S498">
        <f t="shared" si="110"/>
        <v>0</v>
      </c>
      <c r="T498">
        <f>SUM($S$3:S498)</f>
        <v>2.3519008116379556E-2</v>
      </c>
      <c r="V498">
        <f t="shared" si="111"/>
        <v>0</v>
      </c>
      <c r="W498">
        <f>IF(M498&lt;0,SUM($V$3:V498),0)</f>
        <v>0</v>
      </c>
      <c r="Y498">
        <f t="shared" si="102"/>
        <v>0</v>
      </c>
      <c r="Z498">
        <f t="shared" si="112"/>
        <v>0</v>
      </c>
      <c r="AA498">
        <f t="shared" si="113"/>
        <v>0</v>
      </c>
      <c r="AB498">
        <f>SUM($AA$3:AA498)</f>
        <v>1.1130391242043743E-2</v>
      </c>
    </row>
    <row r="499" spans="1:28" x14ac:dyDescent="0.3">
      <c r="A499" s="4" t="s">
        <v>16</v>
      </c>
      <c r="B499" s="4">
        <v>496</v>
      </c>
      <c r="C499" s="4">
        <v>496</v>
      </c>
      <c r="D499" s="5">
        <v>0</v>
      </c>
      <c r="E499" s="3">
        <f t="shared" si="114"/>
        <v>0</v>
      </c>
      <c r="F499" s="3">
        <f t="shared" si="115"/>
        <v>0</v>
      </c>
      <c r="H499" s="13">
        <f t="shared" si="104"/>
        <v>0</v>
      </c>
      <c r="I499">
        <f>'Panigale V4s 21 Data'!$B$8*'Panigale V4s 21 Data'!$B$5*'Panigale V4s 21 Data'!$B$7*0.5*(Calculations!$H499*Calculations!$H499)</f>
        <v>0</v>
      </c>
      <c r="J499" s="3">
        <f>$E499*'Panigale V4s 21 Data'!$B$3</f>
        <v>0</v>
      </c>
      <c r="K499" s="27">
        <f>'Panigale V4s 21 Data'!$B$12</f>
        <v>52.974000000000004</v>
      </c>
      <c r="L499" s="3">
        <f t="shared" si="105"/>
        <v>52.974000000000004</v>
      </c>
      <c r="M499">
        <f t="shared" si="103"/>
        <v>0</v>
      </c>
      <c r="N499">
        <f t="shared" si="106"/>
        <v>0</v>
      </c>
      <c r="O499">
        <f t="shared" si="107"/>
        <v>0</v>
      </c>
      <c r="P499">
        <f t="shared" si="108"/>
        <v>0</v>
      </c>
      <c r="Q499">
        <f>SUM($P$3:P499)</f>
        <v>7.4745383580701624E-2</v>
      </c>
      <c r="R499">
        <f t="shared" si="109"/>
        <v>0</v>
      </c>
      <c r="S499">
        <f t="shared" si="110"/>
        <v>0</v>
      </c>
      <c r="T499">
        <f>SUM($S$3:S499)</f>
        <v>2.3519008116379556E-2</v>
      </c>
      <c r="V499">
        <f t="shared" si="111"/>
        <v>0</v>
      </c>
      <c r="W499">
        <f>IF(M499&lt;0,SUM($V$3:V499),0)</f>
        <v>0</v>
      </c>
      <c r="Y499">
        <f t="shared" si="102"/>
        <v>0</v>
      </c>
      <c r="Z499">
        <f t="shared" si="112"/>
        <v>0</v>
      </c>
      <c r="AA499">
        <f t="shared" si="113"/>
        <v>0</v>
      </c>
      <c r="AB499">
        <f>SUM($AA$3:AA499)</f>
        <v>1.1130391242043743E-2</v>
      </c>
    </row>
    <row r="500" spans="1:28" x14ac:dyDescent="0.3">
      <c r="A500" s="4" t="s">
        <v>16</v>
      </c>
      <c r="B500" s="4">
        <v>497</v>
      </c>
      <c r="C500" s="4">
        <v>497</v>
      </c>
      <c r="D500" s="5">
        <v>0</v>
      </c>
      <c r="E500" s="3">
        <f t="shared" si="114"/>
        <v>0</v>
      </c>
      <c r="F500" s="3">
        <f t="shared" si="115"/>
        <v>0</v>
      </c>
      <c r="H500" s="13">
        <f t="shared" si="104"/>
        <v>0</v>
      </c>
      <c r="I500">
        <f>'Panigale V4s 21 Data'!$B$8*'Panigale V4s 21 Data'!$B$5*'Panigale V4s 21 Data'!$B$7*0.5*(Calculations!$H500*Calculations!$H500)</f>
        <v>0</v>
      </c>
      <c r="J500" s="3">
        <f>$E500*'Panigale V4s 21 Data'!$B$3</f>
        <v>0</v>
      </c>
      <c r="K500" s="27">
        <f>'Panigale V4s 21 Data'!$B$12</f>
        <v>52.974000000000004</v>
      </c>
      <c r="L500" s="3">
        <f t="shared" si="105"/>
        <v>52.974000000000004</v>
      </c>
      <c r="M500">
        <f t="shared" si="103"/>
        <v>0</v>
      </c>
      <c r="N500">
        <f t="shared" si="106"/>
        <v>0</v>
      </c>
      <c r="O500">
        <f t="shared" si="107"/>
        <v>0</v>
      </c>
      <c r="P500">
        <f t="shared" si="108"/>
        <v>0</v>
      </c>
      <c r="Q500">
        <f>SUM($P$3:P500)</f>
        <v>7.4745383580701624E-2</v>
      </c>
      <c r="R500">
        <f t="shared" si="109"/>
        <v>0</v>
      </c>
      <c r="S500">
        <f t="shared" si="110"/>
        <v>0</v>
      </c>
      <c r="T500">
        <f>SUM($S$3:S500)</f>
        <v>2.3519008116379556E-2</v>
      </c>
      <c r="V500">
        <f t="shared" si="111"/>
        <v>0</v>
      </c>
      <c r="W500">
        <f>IF(M500&lt;0,SUM($V$3:V500),0)</f>
        <v>0</v>
      </c>
      <c r="Y500">
        <f t="shared" si="102"/>
        <v>0</v>
      </c>
      <c r="Z500">
        <f t="shared" si="112"/>
        <v>0</v>
      </c>
      <c r="AA500">
        <f t="shared" si="113"/>
        <v>0</v>
      </c>
      <c r="AB500">
        <f>SUM($AA$3:AA500)</f>
        <v>1.1130391242043743E-2</v>
      </c>
    </row>
    <row r="501" spans="1:28" x14ac:dyDescent="0.3">
      <c r="A501" s="4" t="s">
        <v>16</v>
      </c>
      <c r="B501" s="4">
        <v>498</v>
      </c>
      <c r="C501" s="4">
        <v>498</v>
      </c>
      <c r="D501" s="5">
        <v>0</v>
      </c>
      <c r="E501" s="3">
        <f t="shared" si="114"/>
        <v>0</v>
      </c>
      <c r="F501" s="3">
        <f t="shared" si="115"/>
        <v>0</v>
      </c>
      <c r="H501" s="13">
        <f t="shared" si="104"/>
        <v>0</v>
      </c>
      <c r="I501">
        <f>'Panigale V4s 21 Data'!$B$8*'Panigale V4s 21 Data'!$B$5*'Panigale V4s 21 Data'!$B$7*0.5*(Calculations!$H501*Calculations!$H501)</f>
        <v>0</v>
      </c>
      <c r="J501" s="3">
        <f>$E501*'Panigale V4s 21 Data'!$B$3</f>
        <v>0</v>
      </c>
      <c r="K501" s="27">
        <f>'Panigale V4s 21 Data'!$B$12</f>
        <v>52.974000000000004</v>
      </c>
      <c r="L501" s="3">
        <f t="shared" si="105"/>
        <v>52.974000000000004</v>
      </c>
      <c r="M501">
        <f t="shared" si="103"/>
        <v>0</v>
      </c>
      <c r="N501">
        <f t="shared" si="106"/>
        <v>0</v>
      </c>
      <c r="O501">
        <f t="shared" si="107"/>
        <v>0</v>
      </c>
      <c r="P501">
        <f t="shared" si="108"/>
        <v>0</v>
      </c>
      <c r="Q501">
        <f>SUM($P$3:P501)</f>
        <v>7.4745383580701624E-2</v>
      </c>
      <c r="R501">
        <f t="shared" si="109"/>
        <v>0</v>
      </c>
      <c r="S501">
        <f t="shared" si="110"/>
        <v>0</v>
      </c>
      <c r="T501">
        <f>SUM($S$3:S501)</f>
        <v>2.3519008116379556E-2</v>
      </c>
      <c r="V501">
        <f t="shared" si="111"/>
        <v>0</v>
      </c>
      <c r="W501">
        <f>IF(M501&lt;0,SUM($V$3:V501),0)</f>
        <v>0</v>
      </c>
      <c r="Y501">
        <f t="shared" si="102"/>
        <v>0</v>
      </c>
      <c r="Z501">
        <f t="shared" si="112"/>
        <v>0</v>
      </c>
      <c r="AA501">
        <f t="shared" si="113"/>
        <v>0</v>
      </c>
      <c r="AB501">
        <f>SUM($AA$3:AA501)</f>
        <v>1.1130391242043743E-2</v>
      </c>
    </row>
    <row r="502" spans="1:28" x14ac:dyDescent="0.3">
      <c r="A502" s="4" t="s">
        <v>16</v>
      </c>
      <c r="B502" s="4">
        <v>499</v>
      </c>
      <c r="C502" s="4">
        <v>499</v>
      </c>
      <c r="D502" s="5">
        <v>0</v>
      </c>
      <c r="E502" s="3">
        <f t="shared" si="114"/>
        <v>0</v>
      </c>
      <c r="F502" s="3">
        <f t="shared" si="115"/>
        <v>0</v>
      </c>
      <c r="H502" s="13">
        <f t="shared" si="104"/>
        <v>0</v>
      </c>
      <c r="I502">
        <f>'Panigale V4s 21 Data'!$B$8*'Panigale V4s 21 Data'!$B$5*'Panigale V4s 21 Data'!$B$7*0.5*(Calculations!$H502*Calculations!$H502)</f>
        <v>0</v>
      </c>
      <c r="J502" s="3">
        <f>$E502*'Panigale V4s 21 Data'!$B$3</f>
        <v>0</v>
      </c>
      <c r="K502" s="27">
        <f>'Panigale V4s 21 Data'!$B$12</f>
        <v>52.974000000000004</v>
      </c>
      <c r="L502" s="3">
        <f t="shared" si="105"/>
        <v>52.974000000000004</v>
      </c>
      <c r="M502">
        <f t="shared" si="103"/>
        <v>0</v>
      </c>
      <c r="N502">
        <f t="shared" si="106"/>
        <v>0</v>
      </c>
      <c r="O502">
        <f t="shared" si="107"/>
        <v>0</v>
      </c>
      <c r="P502">
        <f t="shared" si="108"/>
        <v>0</v>
      </c>
      <c r="Q502">
        <f>SUM($P$3:P502)</f>
        <v>7.4745383580701624E-2</v>
      </c>
      <c r="R502">
        <f t="shared" si="109"/>
        <v>0</v>
      </c>
      <c r="S502">
        <f t="shared" si="110"/>
        <v>0</v>
      </c>
      <c r="T502">
        <f>SUM($S$3:S502)</f>
        <v>2.3519008116379556E-2</v>
      </c>
      <c r="V502">
        <f t="shared" si="111"/>
        <v>0</v>
      </c>
      <c r="W502">
        <f>IF(M502&lt;0,SUM($V$3:V502),0)</f>
        <v>0</v>
      </c>
      <c r="Y502">
        <f t="shared" si="102"/>
        <v>0</v>
      </c>
      <c r="Z502">
        <f t="shared" si="112"/>
        <v>0</v>
      </c>
      <c r="AA502">
        <f t="shared" si="113"/>
        <v>0</v>
      </c>
      <c r="AB502">
        <f>SUM($AA$3:AA502)</f>
        <v>1.1130391242043743E-2</v>
      </c>
    </row>
    <row r="503" spans="1:28" x14ac:dyDescent="0.3">
      <c r="A503" s="4" t="s">
        <v>16</v>
      </c>
      <c r="B503" s="4">
        <v>500</v>
      </c>
      <c r="C503" s="4">
        <v>500</v>
      </c>
      <c r="D503" s="5">
        <v>0</v>
      </c>
      <c r="E503" s="3">
        <f t="shared" si="114"/>
        <v>0</v>
      </c>
      <c r="F503" s="3">
        <f t="shared" si="115"/>
        <v>0</v>
      </c>
      <c r="H503" s="13">
        <f t="shared" si="104"/>
        <v>0</v>
      </c>
      <c r="I503">
        <f>'Panigale V4s 21 Data'!$B$8*'Panigale V4s 21 Data'!$B$5*'Panigale V4s 21 Data'!$B$7*0.5*(Calculations!$H503*Calculations!$H503)</f>
        <v>0</v>
      </c>
      <c r="J503" s="3">
        <f>$E503*'Panigale V4s 21 Data'!$B$3</f>
        <v>0</v>
      </c>
      <c r="K503" s="27">
        <f>'Panigale V4s 21 Data'!$B$12</f>
        <v>52.974000000000004</v>
      </c>
      <c r="L503" s="3">
        <f t="shared" si="105"/>
        <v>52.974000000000004</v>
      </c>
      <c r="M503">
        <f t="shared" si="103"/>
        <v>0</v>
      </c>
      <c r="N503">
        <f t="shared" si="106"/>
        <v>0</v>
      </c>
      <c r="O503">
        <f t="shared" si="107"/>
        <v>0</v>
      </c>
      <c r="P503">
        <f t="shared" si="108"/>
        <v>0</v>
      </c>
      <c r="Q503">
        <f>SUM($P$3:P503)</f>
        <v>7.4745383580701624E-2</v>
      </c>
      <c r="R503">
        <f t="shared" si="109"/>
        <v>0</v>
      </c>
      <c r="S503">
        <f t="shared" si="110"/>
        <v>0</v>
      </c>
      <c r="T503">
        <f>SUM($S$3:S503)</f>
        <v>2.3519008116379556E-2</v>
      </c>
      <c r="V503">
        <f t="shared" si="111"/>
        <v>0</v>
      </c>
      <c r="W503">
        <f>IF(M503&lt;0,SUM($V$3:V503),0)</f>
        <v>0</v>
      </c>
      <c r="Y503">
        <f t="shared" si="102"/>
        <v>0</v>
      </c>
      <c r="Z503">
        <f t="shared" si="112"/>
        <v>0</v>
      </c>
      <c r="AA503">
        <f t="shared" si="113"/>
        <v>0</v>
      </c>
      <c r="AB503">
        <f>SUM($AA$3:AA503)</f>
        <v>1.1130391242043743E-2</v>
      </c>
    </row>
    <row r="504" spans="1:28" x14ac:dyDescent="0.3">
      <c r="A504" s="4" t="s">
        <v>16</v>
      </c>
      <c r="B504" s="4">
        <v>501</v>
      </c>
      <c r="C504" s="4">
        <v>501</v>
      </c>
      <c r="D504" s="5">
        <v>0</v>
      </c>
      <c r="E504" s="3">
        <f t="shared" si="114"/>
        <v>0</v>
      </c>
      <c r="F504" s="3">
        <f t="shared" si="115"/>
        <v>0</v>
      </c>
      <c r="H504" s="13">
        <f t="shared" si="104"/>
        <v>0</v>
      </c>
      <c r="I504">
        <f>'Panigale V4s 21 Data'!$B$8*'Panigale V4s 21 Data'!$B$5*'Panigale V4s 21 Data'!$B$7*0.5*(Calculations!$H504*Calculations!$H504)</f>
        <v>0</v>
      </c>
      <c r="J504" s="3">
        <f>$E504*'Panigale V4s 21 Data'!$B$3</f>
        <v>0</v>
      </c>
      <c r="K504" s="27">
        <f>'Panigale V4s 21 Data'!$B$12</f>
        <v>52.974000000000004</v>
      </c>
      <c r="L504" s="3">
        <f t="shared" si="105"/>
        <v>52.974000000000004</v>
      </c>
      <c r="M504">
        <f t="shared" si="103"/>
        <v>0</v>
      </c>
      <c r="N504">
        <f t="shared" si="106"/>
        <v>0</v>
      </c>
      <c r="O504">
        <f t="shared" si="107"/>
        <v>0</v>
      </c>
      <c r="P504">
        <f t="shared" si="108"/>
        <v>0</v>
      </c>
      <c r="Q504">
        <f>SUM($P$3:P504)</f>
        <v>7.4745383580701624E-2</v>
      </c>
      <c r="R504">
        <f t="shared" si="109"/>
        <v>0</v>
      </c>
      <c r="S504">
        <f t="shared" si="110"/>
        <v>0</v>
      </c>
      <c r="T504">
        <f>SUM($S$3:S504)</f>
        <v>2.3519008116379556E-2</v>
      </c>
      <c r="V504">
        <f t="shared" si="111"/>
        <v>0</v>
      </c>
      <c r="W504">
        <f>IF(M504&lt;0,SUM($V$3:V504),0)</f>
        <v>0</v>
      </c>
      <c r="Y504">
        <f t="shared" si="102"/>
        <v>0</v>
      </c>
      <c r="Z504">
        <f t="shared" si="112"/>
        <v>0</v>
      </c>
      <c r="AA504">
        <f t="shared" si="113"/>
        <v>0</v>
      </c>
      <c r="AB504">
        <f>SUM($AA$3:AA504)</f>
        <v>1.1130391242043743E-2</v>
      </c>
    </row>
    <row r="505" spans="1:28" x14ac:dyDescent="0.3">
      <c r="A505" s="4" t="s">
        <v>16</v>
      </c>
      <c r="B505" s="4">
        <v>502</v>
      </c>
      <c r="C505" s="4">
        <v>502</v>
      </c>
      <c r="D505" s="5">
        <v>0</v>
      </c>
      <c r="E505" s="3">
        <f t="shared" si="114"/>
        <v>0</v>
      </c>
      <c r="F505" s="3">
        <f t="shared" si="115"/>
        <v>0</v>
      </c>
      <c r="H505" s="13">
        <f t="shared" si="104"/>
        <v>0</v>
      </c>
      <c r="I505">
        <f>'Panigale V4s 21 Data'!$B$8*'Panigale V4s 21 Data'!$B$5*'Panigale V4s 21 Data'!$B$7*0.5*(Calculations!$H505*Calculations!$H505)</f>
        <v>0</v>
      </c>
      <c r="J505" s="3">
        <f>$E505*'Panigale V4s 21 Data'!$B$3</f>
        <v>0</v>
      </c>
      <c r="K505" s="27">
        <f>'Panigale V4s 21 Data'!$B$12</f>
        <v>52.974000000000004</v>
      </c>
      <c r="L505" s="3">
        <f t="shared" si="105"/>
        <v>52.974000000000004</v>
      </c>
      <c r="M505">
        <f t="shared" si="103"/>
        <v>0</v>
      </c>
      <c r="N505">
        <f t="shared" si="106"/>
        <v>0</v>
      </c>
      <c r="O505">
        <f t="shared" si="107"/>
        <v>0</v>
      </c>
      <c r="P505">
        <f t="shared" si="108"/>
        <v>0</v>
      </c>
      <c r="Q505">
        <f>SUM($P$3:P505)</f>
        <v>7.4745383580701624E-2</v>
      </c>
      <c r="R505">
        <f t="shared" si="109"/>
        <v>0</v>
      </c>
      <c r="S505">
        <f t="shared" si="110"/>
        <v>0</v>
      </c>
      <c r="T505">
        <f>SUM($S$3:S505)</f>
        <v>2.3519008116379556E-2</v>
      </c>
      <c r="V505">
        <f t="shared" si="111"/>
        <v>0</v>
      </c>
      <c r="W505">
        <f>IF(M505&lt;0,SUM($V$3:V505),0)</f>
        <v>0</v>
      </c>
      <c r="Y505">
        <f t="shared" si="102"/>
        <v>0</v>
      </c>
      <c r="Z505">
        <f t="shared" si="112"/>
        <v>0</v>
      </c>
      <c r="AA505">
        <f t="shared" si="113"/>
        <v>0</v>
      </c>
      <c r="AB505">
        <f>SUM($AA$3:AA505)</f>
        <v>1.1130391242043743E-2</v>
      </c>
    </row>
    <row r="506" spans="1:28" x14ac:dyDescent="0.3">
      <c r="A506" s="4" t="s">
        <v>16</v>
      </c>
      <c r="B506" s="4">
        <v>503</v>
      </c>
      <c r="C506" s="4">
        <v>503</v>
      </c>
      <c r="D506" s="5">
        <v>0</v>
      </c>
      <c r="E506" s="3">
        <f t="shared" si="114"/>
        <v>0</v>
      </c>
      <c r="F506" s="3">
        <f t="shared" si="115"/>
        <v>0</v>
      </c>
      <c r="H506" s="13">
        <f t="shared" si="104"/>
        <v>0</v>
      </c>
      <c r="I506">
        <f>'Panigale V4s 21 Data'!$B$8*'Panigale V4s 21 Data'!$B$5*'Panigale V4s 21 Data'!$B$7*0.5*(Calculations!$H506*Calculations!$H506)</f>
        <v>0</v>
      </c>
      <c r="J506" s="3">
        <f>$E506*'Panigale V4s 21 Data'!$B$3</f>
        <v>0</v>
      </c>
      <c r="K506" s="27">
        <f>'Panigale V4s 21 Data'!$B$12</f>
        <v>52.974000000000004</v>
      </c>
      <c r="L506" s="3">
        <f t="shared" si="105"/>
        <v>52.974000000000004</v>
      </c>
      <c r="M506">
        <f t="shared" si="103"/>
        <v>0</v>
      </c>
      <c r="N506">
        <f t="shared" si="106"/>
        <v>0</v>
      </c>
      <c r="O506">
        <f t="shared" si="107"/>
        <v>0</v>
      </c>
      <c r="P506">
        <f t="shared" si="108"/>
        <v>0</v>
      </c>
      <c r="Q506">
        <f>SUM($P$3:P506)</f>
        <v>7.4745383580701624E-2</v>
      </c>
      <c r="R506">
        <f t="shared" si="109"/>
        <v>0</v>
      </c>
      <c r="S506">
        <f t="shared" si="110"/>
        <v>0</v>
      </c>
      <c r="T506">
        <f>SUM($S$3:S506)</f>
        <v>2.3519008116379556E-2</v>
      </c>
      <c r="V506">
        <f t="shared" si="111"/>
        <v>0</v>
      </c>
      <c r="W506">
        <f>IF(M506&lt;0,SUM($V$3:V506),0)</f>
        <v>0</v>
      </c>
      <c r="Y506">
        <f t="shared" si="102"/>
        <v>0</v>
      </c>
      <c r="Z506">
        <f t="shared" si="112"/>
        <v>0</v>
      </c>
      <c r="AA506">
        <f t="shared" si="113"/>
        <v>0</v>
      </c>
      <c r="AB506">
        <f>SUM($AA$3:AA506)</f>
        <v>1.1130391242043743E-2</v>
      </c>
    </row>
    <row r="507" spans="1:28" x14ac:dyDescent="0.3">
      <c r="A507" s="4" t="s">
        <v>16</v>
      </c>
      <c r="B507" s="4">
        <v>504</v>
      </c>
      <c r="C507" s="4">
        <v>504</v>
      </c>
      <c r="D507" s="5">
        <v>0</v>
      </c>
      <c r="E507" s="3">
        <f t="shared" si="114"/>
        <v>0</v>
      </c>
      <c r="F507" s="3">
        <f t="shared" si="115"/>
        <v>0</v>
      </c>
      <c r="H507" s="13">
        <f t="shared" si="104"/>
        <v>0</v>
      </c>
      <c r="I507">
        <f>'Panigale V4s 21 Data'!$B$8*'Panigale V4s 21 Data'!$B$5*'Panigale V4s 21 Data'!$B$7*0.5*(Calculations!$H507*Calculations!$H507)</f>
        <v>0</v>
      </c>
      <c r="J507" s="3">
        <f>$E507*'Panigale V4s 21 Data'!$B$3</f>
        <v>0</v>
      </c>
      <c r="K507" s="27">
        <f>'Panigale V4s 21 Data'!$B$12</f>
        <v>52.974000000000004</v>
      </c>
      <c r="L507" s="3">
        <f t="shared" si="105"/>
        <v>52.974000000000004</v>
      </c>
      <c r="M507">
        <f t="shared" si="103"/>
        <v>0</v>
      </c>
      <c r="N507">
        <f t="shared" si="106"/>
        <v>0</v>
      </c>
      <c r="O507">
        <f t="shared" si="107"/>
        <v>0</v>
      </c>
      <c r="P507">
        <f t="shared" si="108"/>
        <v>0</v>
      </c>
      <c r="Q507">
        <f>SUM($P$3:P507)</f>
        <v>7.4745383580701624E-2</v>
      </c>
      <c r="R507">
        <f t="shared" si="109"/>
        <v>0</v>
      </c>
      <c r="S507">
        <f t="shared" si="110"/>
        <v>0</v>
      </c>
      <c r="T507">
        <f>SUM($S$3:S507)</f>
        <v>2.3519008116379556E-2</v>
      </c>
      <c r="V507">
        <f t="shared" si="111"/>
        <v>0</v>
      </c>
      <c r="W507">
        <f>IF(M507&lt;0,SUM($V$3:V507),0)</f>
        <v>0</v>
      </c>
      <c r="Y507">
        <f t="shared" si="102"/>
        <v>0</v>
      </c>
      <c r="Z507">
        <f t="shared" si="112"/>
        <v>0</v>
      </c>
      <c r="AA507">
        <f t="shared" si="113"/>
        <v>0</v>
      </c>
      <c r="AB507">
        <f>SUM($AA$3:AA507)</f>
        <v>1.1130391242043743E-2</v>
      </c>
    </row>
    <row r="508" spans="1:28" x14ac:dyDescent="0.3">
      <c r="A508" s="4" t="s">
        <v>16</v>
      </c>
      <c r="B508" s="4">
        <v>505</v>
      </c>
      <c r="C508" s="4">
        <v>505</v>
      </c>
      <c r="D508" s="5">
        <v>0</v>
      </c>
      <c r="E508" s="3">
        <f t="shared" si="114"/>
        <v>0</v>
      </c>
      <c r="F508" s="3">
        <f t="shared" si="115"/>
        <v>0</v>
      </c>
      <c r="H508" s="13">
        <f t="shared" si="104"/>
        <v>0</v>
      </c>
      <c r="I508">
        <f>'Panigale V4s 21 Data'!$B$8*'Panigale V4s 21 Data'!$B$5*'Panigale V4s 21 Data'!$B$7*0.5*(Calculations!$H508*Calculations!$H508)</f>
        <v>0</v>
      </c>
      <c r="J508" s="3">
        <f>$E508*'Panigale V4s 21 Data'!$B$3</f>
        <v>0</v>
      </c>
      <c r="K508" s="27">
        <f>'Panigale V4s 21 Data'!$B$12</f>
        <v>52.974000000000004</v>
      </c>
      <c r="L508" s="3">
        <f t="shared" si="105"/>
        <v>52.974000000000004</v>
      </c>
      <c r="M508">
        <f t="shared" si="103"/>
        <v>0</v>
      </c>
      <c r="N508">
        <f t="shared" si="106"/>
        <v>0</v>
      </c>
      <c r="O508">
        <f t="shared" si="107"/>
        <v>0</v>
      </c>
      <c r="P508">
        <f t="shared" si="108"/>
        <v>0</v>
      </c>
      <c r="Q508">
        <f>SUM($P$3:P508)</f>
        <v>7.4745383580701624E-2</v>
      </c>
      <c r="R508">
        <f t="shared" si="109"/>
        <v>0</v>
      </c>
      <c r="S508">
        <f t="shared" si="110"/>
        <v>0</v>
      </c>
      <c r="T508">
        <f>SUM($S$3:S508)</f>
        <v>2.3519008116379556E-2</v>
      </c>
      <c r="V508">
        <f t="shared" si="111"/>
        <v>0</v>
      </c>
      <c r="W508">
        <f>IF(M508&lt;0,SUM($V$3:V508),0)</f>
        <v>0</v>
      </c>
      <c r="Y508">
        <f t="shared" si="102"/>
        <v>0</v>
      </c>
      <c r="Z508">
        <f t="shared" si="112"/>
        <v>0</v>
      </c>
      <c r="AA508">
        <f t="shared" si="113"/>
        <v>0</v>
      </c>
      <c r="AB508">
        <f>SUM($AA$3:AA508)</f>
        <v>1.1130391242043743E-2</v>
      </c>
    </row>
    <row r="509" spans="1:28" x14ac:dyDescent="0.3">
      <c r="A509" s="4" t="s">
        <v>16</v>
      </c>
      <c r="B509" s="4">
        <v>506</v>
      </c>
      <c r="C509" s="4">
        <v>506</v>
      </c>
      <c r="D509" s="5">
        <v>0</v>
      </c>
      <c r="E509" s="3">
        <f t="shared" si="114"/>
        <v>0</v>
      </c>
      <c r="F509" s="3">
        <f t="shared" si="115"/>
        <v>0</v>
      </c>
      <c r="H509" s="13">
        <f t="shared" si="104"/>
        <v>0</v>
      </c>
      <c r="I509">
        <f>'Panigale V4s 21 Data'!$B$8*'Panigale V4s 21 Data'!$B$5*'Panigale V4s 21 Data'!$B$7*0.5*(Calculations!$H509*Calculations!$H509)</f>
        <v>0</v>
      </c>
      <c r="J509" s="3">
        <f>$E509*'Panigale V4s 21 Data'!$B$3</f>
        <v>0</v>
      </c>
      <c r="K509" s="27">
        <f>'Panigale V4s 21 Data'!$B$12</f>
        <v>52.974000000000004</v>
      </c>
      <c r="L509" s="3">
        <f t="shared" si="105"/>
        <v>52.974000000000004</v>
      </c>
      <c r="M509">
        <f t="shared" si="103"/>
        <v>0</v>
      </c>
      <c r="N509">
        <f t="shared" si="106"/>
        <v>0</v>
      </c>
      <c r="O509">
        <f t="shared" si="107"/>
        <v>0</v>
      </c>
      <c r="P509">
        <f t="shared" si="108"/>
        <v>0</v>
      </c>
      <c r="Q509">
        <f>SUM($P$3:P509)</f>
        <v>7.4745383580701624E-2</v>
      </c>
      <c r="R509">
        <f t="shared" si="109"/>
        <v>0</v>
      </c>
      <c r="S509">
        <f t="shared" si="110"/>
        <v>0</v>
      </c>
      <c r="T509">
        <f>SUM($S$3:S509)</f>
        <v>2.3519008116379556E-2</v>
      </c>
      <c r="V509">
        <f t="shared" si="111"/>
        <v>0</v>
      </c>
      <c r="W509">
        <f>IF(M509&lt;0,SUM($V$3:V509),0)</f>
        <v>0</v>
      </c>
      <c r="Y509">
        <f t="shared" si="102"/>
        <v>0</v>
      </c>
      <c r="Z509">
        <f t="shared" si="112"/>
        <v>0</v>
      </c>
      <c r="AA509">
        <f t="shared" si="113"/>
        <v>0</v>
      </c>
      <c r="AB509">
        <f>SUM($AA$3:AA509)</f>
        <v>1.1130391242043743E-2</v>
      </c>
    </row>
    <row r="510" spans="1:28" x14ac:dyDescent="0.3">
      <c r="A510" s="4" t="s">
        <v>16</v>
      </c>
      <c r="B510" s="4">
        <v>507</v>
      </c>
      <c r="C510" s="4">
        <v>507</v>
      </c>
      <c r="D510" s="5">
        <v>0</v>
      </c>
      <c r="E510" s="3">
        <f t="shared" si="114"/>
        <v>0</v>
      </c>
      <c r="F510" s="3">
        <f t="shared" si="115"/>
        <v>0</v>
      </c>
      <c r="H510" s="13">
        <f t="shared" si="104"/>
        <v>0</v>
      </c>
      <c r="I510">
        <f>'Panigale V4s 21 Data'!$B$8*'Panigale V4s 21 Data'!$B$5*'Panigale V4s 21 Data'!$B$7*0.5*(Calculations!$H510*Calculations!$H510)</f>
        <v>0</v>
      </c>
      <c r="J510" s="3">
        <f>$E510*'Panigale V4s 21 Data'!$B$3</f>
        <v>0</v>
      </c>
      <c r="K510" s="27">
        <f>'Panigale V4s 21 Data'!$B$12</f>
        <v>52.974000000000004</v>
      </c>
      <c r="L510" s="3">
        <f t="shared" si="105"/>
        <v>52.974000000000004</v>
      </c>
      <c r="M510">
        <f t="shared" si="103"/>
        <v>0</v>
      </c>
      <c r="N510">
        <f t="shared" si="106"/>
        <v>0</v>
      </c>
      <c r="O510">
        <f t="shared" si="107"/>
        <v>0</v>
      </c>
      <c r="P510">
        <f t="shared" si="108"/>
        <v>0</v>
      </c>
      <c r="Q510">
        <f>SUM($P$3:P510)</f>
        <v>7.4745383580701624E-2</v>
      </c>
      <c r="R510">
        <f t="shared" si="109"/>
        <v>0</v>
      </c>
      <c r="S510">
        <f t="shared" si="110"/>
        <v>0</v>
      </c>
      <c r="T510">
        <f>SUM($S$3:S510)</f>
        <v>2.3519008116379556E-2</v>
      </c>
      <c r="V510">
        <f t="shared" si="111"/>
        <v>0</v>
      </c>
      <c r="W510">
        <f>IF(M510&lt;0,SUM($V$3:V510),0)</f>
        <v>0</v>
      </c>
      <c r="Y510">
        <f t="shared" si="102"/>
        <v>0</v>
      </c>
      <c r="Z510">
        <f t="shared" si="112"/>
        <v>0</v>
      </c>
      <c r="AA510">
        <f t="shared" si="113"/>
        <v>0</v>
      </c>
      <c r="AB510">
        <f>SUM($AA$3:AA510)</f>
        <v>1.1130391242043743E-2</v>
      </c>
    </row>
    <row r="511" spans="1:28" x14ac:dyDescent="0.3">
      <c r="A511" s="4" t="s">
        <v>16</v>
      </c>
      <c r="B511" s="4">
        <v>508</v>
      </c>
      <c r="C511" s="4">
        <v>508</v>
      </c>
      <c r="D511" s="5">
        <v>0</v>
      </c>
      <c r="E511" s="3">
        <f t="shared" si="114"/>
        <v>0</v>
      </c>
      <c r="F511" s="3">
        <f t="shared" si="115"/>
        <v>0</v>
      </c>
      <c r="H511" s="13">
        <f t="shared" si="104"/>
        <v>0</v>
      </c>
      <c r="I511">
        <f>'Panigale V4s 21 Data'!$B$8*'Panigale V4s 21 Data'!$B$5*'Panigale V4s 21 Data'!$B$7*0.5*(Calculations!$H511*Calculations!$H511)</f>
        <v>0</v>
      </c>
      <c r="J511" s="3">
        <f>$E511*'Panigale V4s 21 Data'!$B$3</f>
        <v>0</v>
      </c>
      <c r="K511" s="27">
        <f>'Panigale V4s 21 Data'!$B$12</f>
        <v>52.974000000000004</v>
      </c>
      <c r="L511" s="3">
        <f t="shared" si="105"/>
        <v>52.974000000000004</v>
      </c>
      <c r="M511">
        <f t="shared" si="103"/>
        <v>0</v>
      </c>
      <c r="N511">
        <f t="shared" si="106"/>
        <v>0</v>
      </c>
      <c r="O511">
        <f t="shared" si="107"/>
        <v>0</v>
      </c>
      <c r="P511">
        <f t="shared" si="108"/>
        <v>0</v>
      </c>
      <c r="Q511">
        <f>SUM($P$3:P511)</f>
        <v>7.4745383580701624E-2</v>
      </c>
      <c r="R511">
        <f t="shared" si="109"/>
        <v>0</v>
      </c>
      <c r="S511">
        <f t="shared" si="110"/>
        <v>0</v>
      </c>
      <c r="T511">
        <f>SUM($S$3:S511)</f>
        <v>2.3519008116379556E-2</v>
      </c>
      <c r="V511">
        <f t="shared" si="111"/>
        <v>0</v>
      </c>
      <c r="W511">
        <f>IF(M511&lt;0,SUM($V$3:V511),0)</f>
        <v>0</v>
      </c>
      <c r="Y511">
        <f t="shared" si="102"/>
        <v>0</v>
      </c>
      <c r="Z511">
        <f t="shared" si="112"/>
        <v>0</v>
      </c>
      <c r="AA511">
        <f t="shared" si="113"/>
        <v>0</v>
      </c>
      <c r="AB511">
        <f>SUM($AA$3:AA511)</f>
        <v>1.1130391242043743E-2</v>
      </c>
    </row>
    <row r="512" spans="1:28" x14ac:dyDescent="0.3">
      <c r="A512" s="4" t="s">
        <v>16</v>
      </c>
      <c r="B512" s="4">
        <v>509</v>
      </c>
      <c r="C512" s="4">
        <v>509</v>
      </c>
      <c r="D512" s="5">
        <v>0</v>
      </c>
      <c r="E512" s="3">
        <f t="shared" si="114"/>
        <v>0</v>
      </c>
      <c r="F512" s="3">
        <f t="shared" si="115"/>
        <v>0</v>
      </c>
      <c r="H512" s="13">
        <f t="shared" si="104"/>
        <v>0</v>
      </c>
      <c r="I512">
        <f>'Panigale V4s 21 Data'!$B$8*'Panigale V4s 21 Data'!$B$5*'Panigale V4s 21 Data'!$B$7*0.5*(Calculations!$H512*Calculations!$H512)</f>
        <v>0</v>
      </c>
      <c r="J512" s="3">
        <f>$E512*'Panigale V4s 21 Data'!$B$3</f>
        <v>0</v>
      </c>
      <c r="K512" s="27">
        <f>'Panigale V4s 21 Data'!$B$12</f>
        <v>52.974000000000004</v>
      </c>
      <c r="L512" s="3">
        <f t="shared" si="105"/>
        <v>52.974000000000004</v>
      </c>
      <c r="M512">
        <f t="shared" si="103"/>
        <v>0</v>
      </c>
      <c r="N512">
        <f t="shared" si="106"/>
        <v>0</v>
      </c>
      <c r="O512">
        <f t="shared" si="107"/>
        <v>0</v>
      </c>
      <c r="P512">
        <f t="shared" si="108"/>
        <v>0</v>
      </c>
      <c r="Q512">
        <f>SUM($P$3:P512)</f>
        <v>7.4745383580701624E-2</v>
      </c>
      <c r="R512">
        <f t="shared" si="109"/>
        <v>0</v>
      </c>
      <c r="S512">
        <f t="shared" si="110"/>
        <v>0</v>
      </c>
      <c r="T512">
        <f>SUM($S$3:S512)</f>
        <v>2.3519008116379556E-2</v>
      </c>
      <c r="V512">
        <f t="shared" si="111"/>
        <v>0</v>
      </c>
      <c r="W512">
        <f>IF(M512&lt;0,SUM($V$3:V512),0)</f>
        <v>0</v>
      </c>
      <c r="Y512">
        <f t="shared" ref="Y512:Y520" si="116">O512</f>
        <v>0</v>
      </c>
      <c r="Z512">
        <f t="shared" si="112"/>
        <v>0</v>
      </c>
      <c r="AA512">
        <f t="shared" si="113"/>
        <v>0</v>
      </c>
      <c r="AB512">
        <f>SUM($AA$3:AA512)</f>
        <v>1.1130391242043743E-2</v>
      </c>
    </row>
    <row r="513" spans="1:28" x14ac:dyDescent="0.3">
      <c r="A513" s="4" t="s">
        <v>16</v>
      </c>
      <c r="B513" s="4">
        <v>510</v>
      </c>
      <c r="C513" s="4">
        <v>510</v>
      </c>
      <c r="D513" s="5">
        <v>0</v>
      </c>
      <c r="E513" s="3">
        <f t="shared" si="114"/>
        <v>0</v>
      </c>
      <c r="F513" s="3">
        <f t="shared" si="115"/>
        <v>0</v>
      </c>
      <c r="H513" s="13">
        <f t="shared" si="104"/>
        <v>0</v>
      </c>
      <c r="I513">
        <f>'Panigale V4s 21 Data'!$B$8*'Panigale V4s 21 Data'!$B$5*'Panigale V4s 21 Data'!$B$7*0.5*(Calculations!$H513*Calculations!$H513)</f>
        <v>0</v>
      </c>
      <c r="J513" s="3">
        <f>$E513*'Panigale V4s 21 Data'!$B$3</f>
        <v>0</v>
      </c>
      <c r="K513" s="27">
        <f>'Panigale V4s 21 Data'!$B$12</f>
        <v>52.974000000000004</v>
      </c>
      <c r="L513" s="3">
        <f t="shared" si="105"/>
        <v>52.974000000000004</v>
      </c>
      <c r="M513">
        <f t="shared" si="103"/>
        <v>0</v>
      </c>
      <c r="N513">
        <f t="shared" si="106"/>
        <v>0</v>
      </c>
      <c r="O513">
        <f t="shared" si="107"/>
        <v>0</v>
      </c>
      <c r="P513">
        <f t="shared" si="108"/>
        <v>0</v>
      </c>
      <c r="Q513">
        <f>SUM($P$3:P513)</f>
        <v>7.4745383580701624E-2</v>
      </c>
      <c r="R513">
        <f t="shared" si="109"/>
        <v>0</v>
      </c>
      <c r="S513">
        <f t="shared" si="110"/>
        <v>0</v>
      </c>
      <c r="T513">
        <f>SUM($S$3:S513)</f>
        <v>2.3519008116379556E-2</v>
      </c>
      <c r="V513">
        <f t="shared" si="111"/>
        <v>0</v>
      </c>
      <c r="W513">
        <f>IF(M513&lt;0,SUM($V$3:V513),0)</f>
        <v>0</v>
      </c>
      <c r="Y513">
        <f t="shared" si="116"/>
        <v>0</v>
      </c>
      <c r="Z513">
        <f t="shared" si="112"/>
        <v>0</v>
      </c>
      <c r="AA513">
        <f t="shared" si="113"/>
        <v>0</v>
      </c>
      <c r="AB513">
        <f>SUM($AA$3:AA513)</f>
        <v>1.1130391242043743E-2</v>
      </c>
    </row>
    <row r="514" spans="1:28" x14ac:dyDescent="0.3">
      <c r="A514" s="4" t="s">
        <v>16</v>
      </c>
      <c r="B514" s="4">
        <v>511</v>
      </c>
      <c r="C514" s="4">
        <v>511</v>
      </c>
      <c r="D514" s="5">
        <v>0</v>
      </c>
      <c r="E514" s="3">
        <f t="shared" si="114"/>
        <v>6.9444444444444448E-2</v>
      </c>
      <c r="F514" s="3">
        <f t="shared" si="115"/>
        <v>0.25</v>
      </c>
      <c r="H514" s="13">
        <f t="shared" si="104"/>
        <v>0</v>
      </c>
      <c r="I514">
        <f>'Panigale V4s 21 Data'!$B$8*'Panigale V4s 21 Data'!$B$5*'Panigale V4s 21 Data'!$B$7*0.5*(Calculations!$H514*Calculations!$H514)</f>
        <v>0</v>
      </c>
      <c r="J514" s="3">
        <f>$E514*'Panigale V4s 21 Data'!$B$3</f>
        <v>18.75</v>
      </c>
      <c r="K514" s="27">
        <f>'Panigale V4s 21 Data'!$B$12</f>
        <v>52.974000000000004</v>
      </c>
      <c r="L514" s="3">
        <f t="shared" si="105"/>
        <v>71.724000000000004</v>
      </c>
      <c r="M514">
        <f t="shared" si="103"/>
        <v>0</v>
      </c>
      <c r="N514">
        <f t="shared" si="106"/>
        <v>0</v>
      </c>
      <c r="O514">
        <f t="shared" si="107"/>
        <v>0</v>
      </c>
      <c r="P514">
        <f t="shared" si="108"/>
        <v>0</v>
      </c>
      <c r="Q514">
        <f>SUM($P$3:P514)</f>
        <v>7.4745383580701624E-2</v>
      </c>
      <c r="R514">
        <f t="shared" si="109"/>
        <v>0</v>
      </c>
      <c r="S514">
        <f t="shared" si="110"/>
        <v>0</v>
      </c>
      <c r="T514">
        <f>SUM($S$3:S514)</f>
        <v>2.3519008116379556E-2</v>
      </c>
      <c r="V514">
        <f t="shared" si="111"/>
        <v>0</v>
      </c>
      <c r="W514">
        <f>IF(M514&lt;0,SUM($V$3:V514),0)</f>
        <v>0</v>
      </c>
      <c r="Y514">
        <f t="shared" si="116"/>
        <v>0</v>
      </c>
      <c r="Z514">
        <f t="shared" si="112"/>
        <v>0</v>
      </c>
      <c r="AA514">
        <f t="shared" si="113"/>
        <v>0</v>
      </c>
      <c r="AB514">
        <f>SUM($AA$3:AA514)</f>
        <v>1.1130391242043743E-2</v>
      </c>
    </row>
    <row r="515" spans="1:28" x14ac:dyDescent="0.3">
      <c r="A515" s="4" t="s">
        <v>16</v>
      </c>
      <c r="B515" s="4">
        <v>512</v>
      </c>
      <c r="C515" s="4">
        <v>512</v>
      </c>
      <c r="D515" s="5">
        <v>0.5</v>
      </c>
      <c r="E515" s="3">
        <f t="shared" si="114"/>
        <v>0.34722222222222221</v>
      </c>
      <c r="F515" s="3">
        <f t="shared" si="115"/>
        <v>1.25</v>
      </c>
      <c r="H515" s="13">
        <f t="shared" si="104"/>
        <v>0.1388888888888889</v>
      </c>
      <c r="I515">
        <f>'Panigale V4s 21 Data'!$B$8*'Panigale V4s 21 Data'!$B$5*'Panigale V4s 21 Data'!$B$7*0.5*(Calculations!$H515*Calculations!$H515)</f>
        <v>2.1666581768229171E-3</v>
      </c>
      <c r="J515" s="3">
        <f>$E515*'Panigale V4s 21 Data'!$B$3</f>
        <v>93.75</v>
      </c>
      <c r="K515" s="27">
        <f>'Panigale V4s 21 Data'!$B$12</f>
        <v>52.974000000000004</v>
      </c>
      <c r="L515" s="3">
        <f t="shared" si="105"/>
        <v>146.72616665817682</v>
      </c>
      <c r="M515">
        <f t="shared" ref="M515:M578" si="117">L515*H515</f>
        <v>20.378634258080115</v>
      </c>
      <c r="N515">
        <f t="shared" si="106"/>
        <v>5.6607317383555874E-6</v>
      </c>
      <c r="O515">
        <f t="shared" si="107"/>
        <v>20.378634258080115</v>
      </c>
      <c r="P515">
        <f t="shared" si="108"/>
        <v>5.6607317383555874E-6</v>
      </c>
      <c r="Q515">
        <f>SUM($P$3:P515)</f>
        <v>7.4751044312439979E-2</v>
      </c>
      <c r="R515">
        <f t="shared" si="109"/>
        <v>0</v>
      </c>
      <c r="S515">
        <f t="shared" si="110"/>
        <v>0</v>
      </c>
      <c r="T515">
        <f>SUM($S$3:S515)</f>
        <v>2.3519008116379556E-2</v>
      </c>
      <c r="V515">
        <f t="shared" si="111"/>
        <v>0</v>
      </c>
      <c r="W515">
        <f>IF(M515&lt;0,SUM($V$3:V515),0)</f>
        <v>0</v>
      </c>
      <c r="Y515">
        <f t="shared" si="116"/>
        <v>20.378634258080115</v>
      </c>
      <c r="Z515">
        <f t="shared" si="112"/>
        <v>2.0378634258080116E-2</v>
      </c>
      <c r="AA515">
        <f t="shared" si="113"/>
        <v>5.6607317383555874E-6</v>
      </c>
      <c r="AB515">
        <f>SUM($AA$3:AA515)</f>
        <v>1.1136051973782098E-2</v>
      </c>
    </row>
    <row r="516" spans="1:28" x14ac:dyDescent="0.3">
      <c r="A516" s="4" t="s">
        <v>16</v>
      </c>
      <c r="B516" s="4">
        <v>513</v>
      </c>
      <c r="C516" s="4">
        <v>513</v>
      </c>
      <c r="D516" s="5">
        <v>2.5</v>
      </c>
      <c r="E516" s="3">
        <f t="shared" si="114"/>
        <v>0.8472222222222221</v>
      </c>
      <c r="F516" s="3">
        <f t="shared" si="115"/>
        <v>3.05</v>
      </c>
      <c r="H516" s="13">
        <f t="shared" ref="H516:H579" si="118">$D516/3.6</f>
        <v>0.69444444444444442</v>
      </c>
      <c r="I516">
        <f>'Panigale V4s 21 Data'!$B$8*'Panigale V4s 21 Data'!$B$5*'Panigale V4s 21 Data'!$B$7*0.5*(Calculations!$H516*Calculations!$H516)</f>
        <v>5.416645442057292E-2</v>
      </c>
      <c r="J516" s="3">
        <f>$E516*'Panigale V4s 21 Data'!$B$3</f>
        <v>228.74999999999997</v>
      </c>
      <c r="K516" s="27">
        <f>'Panigale V4s 21 Data'!$B$12</f>
        <v>52.974000000000004</v>
      </c>
      <c r="L516" s="3">
        <f t="shared" ref="L516:L579" si="119">I516+J516+K516</f>
        <v>281.77816645442056</v>
      </c>
      <c r="M516">
        <f t="shared" si="117"/>
        <v>195.67928226001428</v>
      </c>
      <c r="N516">
        <f t="shared" ref="N516:N579" si="120">M516/1000/3600</f>
        <v>5.4355356183337298E-5</v>
      </c>
      <c r="O516">
        <f t="shared" ref="O516:O579" si="121">IF(M516&gt;0,M516,0)</f>
        <v>195.67928226001428</v>
      </c>
      <c r="P516">
        <f t="shared" ref="P516:P579" si="122">IF(N516&gt;0,N516,0)</f>
        <v>5.4355356183337298E-5</v>
      </c>
      <c r="Q516">
        <f>SUM($P$3:P516)</f>
        <v>7.4805399668623318E-2</v>
      </c>
      <c r="R516">
        <f t="shared" ref="R516:R579" si="123">IF(M516&lt;0,M516*-1,0)</f>
        <v>0</v>
      </c>
      <c r="S516">
        <f t="shared" ref="S516:S579" si="124">IF(M516&lt;0,M516/1000/3600*-1,0)</f>
        <v>0</v>
      </c>
      <c r="T516">
        <f>SUM($S$3:S516)</f>
        <v>2.3519008116379556E-2</v>
      </c>
      <c r="V516">
        <f t="shared" ref="V516:V579" si="125">R516*0.91*0.95*0.91</f>
        <v>0</v>
      </c>
      <c r="W516">
        <f>IF(M516&lt;0,SUM($V$3:V516),0)</f>
        <v>0</v>
      </c>
      <c r="Y516">
        <f t="shared" si="116"/>
        <v>195.67928226001428</v>
      </c>
      <c r="Z516">
        <f t="shared" ref="Z516:Z579" si="126">Y516/1000</f>
        <v>0.19567928226001427</v>
      </c>
      <c r="AA516">
        <f t="shared" ref="AA516:AA579" si="127">Z516/3600</f>
        <v>5.4355356183337298E-5</v>
      </c>
      <c r="AB516">
        <f>SUM($AA$3:AA516)</f>
        <v>1.1190407329965435E-2</v>
      </c>
    </row>
    <row r="517" spans="1:28" x14ac:dyDescent="0.3">
      <c r="A517" s="4" t="s">
        <v>16</v>
      </c>
      <c r="B517" s="4">
        <v>514</v>
      </c>
      <c r="C517" s="4">
        <v>514</v>
      </c>
      <c r="D517" s="5">
        <v>6.6</v>
      </c>
      <c r="E517" s="3">
        <f t="shared" ref="E517:E580" si="128">($D518-$D516)/2/3.6</f>
        <v>1.2916666666666667</v>
      </c>
      <c r="F517" s="3">
        <f t="shared" ref="F517:F580" si="129">($D518-$D516)/2</f>
        <v>4.6500000000000004</v>
      </c>
      <c r="H517" s="13">
        <f t="shared" si="118"/>
        <v>1.8333333333333333</v>
      </c>
      <c r="I517">
        <f>'Panigale V4s 21 Data'!$B$8*'Panigale V4s 21 Data'!$B$5*'Panigale V4s 21 Data'!$B$7*0.5*(Calculations!$H517*Calculations!$H517)</f>
        <v>0.377518520729625</v>
      </c>
      <c r="J517" s="3">
        <f>$E517*'Panigale V4s 21 Data'!$B$3</f>
        <v>348.75</v>
      </c>
      <c r="K517" s="27">
        <f>'Panigale V4s 21 Data'!$B$12</f>
        <v>52.974000000000004</v>
      </c>
      <c r="L517" s="3">
        <f t="shared" si="119"/>
        <v>402.1015185207296</v>
      </c>
      <c r="M517">
        <f t="shared" si="117"/>
        <v>737.1861172880042</v>
      </c>
      <c r="N517">
        <f t="shared" si="120"/>
        <v>2.0477392146889007E-4</v>
      </c>
      <c r="O517">
        <f t="shared" si="121"/>
        <v>737.1861172880042</v>
      </c>
      <c r="P517">
        <f t="shared" si="122"/>
        <v>2.0477392146889007E-4</v>
      </c>
      <c r="Q517">
        <f>SUM($P$3:P517)</f>
        <v>7.5010173590092211E-2</v>
      </c>
      <c r="R517">
        <f t="shared" si="123"/>
        <v>0</v>
      </c>
      <c r="S517">
        <f t="shared" si="124"/>
        <v>0</v>
      </c>
      <c r="T517">
        <f>SUM($S$3:S517)</f>
        <v>2.3519008116379556E-2</v>
      </c>
      <c r="V517">
        <f t="shared" si="125"/>
        <v>0</v>
      </c>
      <c r="W517">
        <f>IF(M517&lt;0,SUM($V$3:V517),0)</f>
        <v>0</v>
      </c>
      <c r="Y517">
        <f t="shared" si="116"/>
        <v>737.1861172880042</v>
      </c>
      <c r="Z517">
        <f t="shared" si="126"/>
        <v>0.73718611728800421</v>
      </c>
      <c r="AA517">
        <f t="shared" si="127"/>
        <v>2.0477392146889007E-4</v>
      </c>
      <c r="AB517">
        <f>SUM($AA$3:AA517)</f>
        <v>1.1395181251434326E-2</v>
      </c>
    </row>
    <row r="518" spans="1:28" x14ac:dyDescent="0.3">
      <c r="A518" s="4" t="s">
        <v>16</v>
      </c>
      <c r="B518" s="4">
        <v>515</v>
      </c>
      <c r="C518" s="4">
        <v>515</v>
      </c>
      <c r="D518" s="5">
        <v>11.8</v>
      </c>
      <c r="E518" s="3">
        <f t="shared" si="128"/>
        <v>1.4166666666666667</v>
      </c>
      <c r="F518" s="3">
        <f t="shared" si="129"/>
        <v>5.1000000000000005</v>
      </c>
      <c r="H518" s="13">
        <f t="shared" si="118"/>
        <v>3.2777777777777777</v>
      </c>
      <c r="I518">
        <f>'Panigale V4s 21 Data'!$B$8*'Panigale V4s 21 Data'!$B$5*'Panigale V4s 21 Data'!$B$7*0.5*(Calculations!$H518*Calculations!$H518)</f>
        <v>1.2067419381632916</v>
      </c>
      <c r="J518" s="3">
        <f>$E518*'Panigale V4s 21 Data'!$B$3</f>
        <v>382.5</v>
      </c>
      <c r="K518" s="27">
        <f>'Panigale V4s 21 Data'!$B$12</f>
        <v>52.974000000000004</v>
      </c>
      <c r="L518" s="3">
        <f t="shared" si="119"/>
        <v>436.68074193816329</v>
      </c>
      <c r="M518">
        <f t="shared" si="117"/>
        <v>1431.342431908424</v>
      </c>
      <c r="N518">
        <f t="shared" si="120"/>
        <v>3.9759511997456223E-4</v>
      </c>
      <c r="O518">
        <f t="shared" si="121"/>
        <v>1431.342431908424</v>
      </c>
      <c r="P518">
        <f t="shared" si="122"/>
        <v>3.9759511997456223E-4</v>
      </c>
      <c r="Q518">
        <f>SUM($P$3:P518)</f>
        <v>7.5407768710066769E-2</v>
      </c>
      <c r="R518">
        <f t="shared" si="123"/>
        <v>0</v>
      </c>
      <c r="S518">
        <f t="shared" si="124"/>
        <v>0</v>
      </c>
      <c r="T518">
        <f>SUM($S$3:S518)</f>
        <v>2.3519008116379556E-2</v>
      </c>
      <c r="V518">
        <f t="shared" si="125"/>
        <v>0</v>
      </c>
      <c r="W518">
        <f>IF(M518&lt;0,SUM($V$3:V518),0)</f>
        <v>0</v>
      </c>
      <c r="Y518">
        <f t="shared" si="116"/>
        <v>1431.342431908424</v>
      </c>
      <c r="Z518">
        <f t="shared" si="126"/>
        <v>1.431342431908424</v>
      </c>
      <c r="AA518">
        <f t="shared" si="127"/>
        <v>3.9759511997456223E-4</v>
      </c>
      <c r="AB518">
        <f>SUM($AA$3:AA518)</f>
        <v>1.1792776371408888E-2</v>
      </c>
    </row>
    <row r="519" spans="1:28" x14ac:dyDescent="0.3">
      <c r="A519" s="4" t="s">
        <v>16</v>
      </c>
      <c r="B519" s="4">
        <v>516</v>
      </c>
      <c r="C519" s="4">
        <v>516</v>
      </c>
      <c r="D519" s="5">
        <v>16.8</v>
      </c>
      <c r="E519" s="3">
        <f t="shared" si="128"/>
        <v>1.2083333333333333</v>
      </c>
      <c r="F519" s="3">
        <f t="shared" si="129"/>
        <v>4.3499999999999996</v>
      </c>
      <c r="H519" s="13">
        <f t="shared" si="118"/>
        <v>4.666666666666667</v>
      </c>
      <c r="I519">
        <f>'Panigale V4s 21 Data'!$B$8*'Panigale V4s 21 Data'!$B$5*'Panigale V4s 21 Data'!$B$7*0.5*(Calculations!$H519*Calculations!$H519)</f>
        <v>2.4460704153060009</v>
      </c>
      <c r="J519" s="3">
        <f>$E519*'Panigale V4s 21 Data'!$B$3</f>
        <v>326.25</v>
      </c>
      <c r="K519" s="27">
        <f>'Panigale V4s 21 Data'!$B$12</f>
        <v>52.974000000000004</v>
      </c>
      <c r="L519" s="3">
        <f t="shared" si="119"/>
        <v>381.67007041530599</v>
      </c>
      <c r="M519">
        <f t="shared" si="117"/>
        <v>1781.1269952714281</v>
      </c>
      <c r="N519">
        <f t="shared" si="120"/>
        <v>4.9475749868650785E-4</v>
      </c>
      <c r="O519">
        <f t="shared" si="121"/>
        <v>1781.1269952714281</v>
      </c>
      <c r="P519">
        <f t="shared" si="122"/>
        <v>4.9475749868650785E-4</v>
      </c>
      <c r="Q519">
        <f>SUM($P$3:P519)</f>
        <v>7.5902526208753276E-2</v>
      </c>
      <c r="R519">
        <f t="shared" si="123"/>
        <v>0</v>
      </c>
      <c r="S519">
        <f t="shared" si="124"/>
        <v>0</v>
      </c>
      <c r="T519">
        <f>SUM($S$3:S519)</f>
        <v>2.3519008116379556E-2</v>
      </c>
      <c r="V519">
        <f t="shared" si="125"/>
        <v>0</v>
      </c>
      <c r="W519">
        <f>IF(M519&lt;0,SUM($V$3:V519),0)</f>
        <v>0</v>
      </c>
      <c r="Y519">
        <f t="shared" si="116"/>
        <v>1781.1269952714281</v>
      </c>
      <c r="Z519">
        <f t="shared" si="126"/>
        <v>1.7811269952714281</v>
      </c>
      <c r="AA519">
        <f t="shared" si="127"/>
        <v>4.9475749868650785E-4</v>
      </c>
      <c r="AB519">
        <f>SUM($AA$3:AA519)</f>
        <v>1.2287533870095395E-2</v>
      </c>
    </row>
    <row r="520" spans="1:28" x14ac:dyDescent="0.3">
      <c r="A520" s="4" t="s">
        <v>16</v>
      </c>
      <c r="B520" s="4">
        <v>517</v>
      </c>
      <c r="C520" s="4">
        <v>517</v>
      </c>
      <c r="D520" s="5">
        <v>20.5</v>
      </c>
      <c r="E520" s="3">
        <f t="shared" si="128"/>
        <v>0.70833333333333304</v>
      </c>
      <c r="F520" s="3">
        <f t="shared" si="129"/>
        <v>2.5499999999999989</v>
      </c>
      <c r="H520" s="13">
        <f t="shared" si="118"/>
        <v>5.6944444444444446</v>
      </c>
      <c r="I520">
        <f>'Panigale V4s 21 Data'!$B$8*'Panigale V4s 21 Data'!$B$5*'Panigale V4s 21 Data'!$B$7*0.5*(Calculations!$H520*Calculations!$H520)</f>
        <v>3.6421523952393238</v>
      </c>
      <c r="J520" s="3">
        <f>$E520*'Panigale V4s 21 Data'!$B$3</f>
        <v>191.24999999999991</v>
      </c>
      <c r="K520" s="27">
        <f>'Panigale V4s 21 Data'!$B$12</f>
        <v>52.974000000000004</v>
      </c>
      <c r="L520" s="3">
        <f t="shared" si="119"/>
        <v>247.86615239523923</v>
      </c>
      <c r="M520">
        <f t="shared" si="117"/>
        <v>1411.4600344728901</v>
      </c>
      <c r="N520">
        <f t="shared" si="120"/>
        <v>3.9207223179802498E-4</v>
      </c>
      <c r="O520">
        <f t="shared" si="121"/>
        <v>1411.4600344728901</v>
      </c>
      <c r="P520">
        <f t="shared" si="122"/>
        <v>3.9207223179802498E-4</v>
      </c>
      <c r="Q520">
        <f>SUM($P$3:P520)</f>
        <v>7.6294598440551295E-2</v>
      </c>
      <c r="R520">
        <f t="shared" si="123"/>
        <v>0</v>
      </c>
      <c r="S520">
        <f t="shared" si="124"/>
        <v>0</v>
      </c>
      <c r="T520">
        <f>SUM($S$3:S520)</f>
        <v>2.3519008116379556E-2</v>
      </c>
      <c r="V520">
        <f t="shared" si="125"/>
        <v>0</v>
      </c>
      <c r="W520">
        <f>IF(M520&lt;0,SUM($V$3:V520),0)</f>
        <v>0</v>
      </c>
      <c r="Y520">
        <f t="shared" si="116"/>
        <v>1411.4600344728901</v>
      </c>
      <c r="Z520">
        <f t="shared" si="126"/>
        <v>1.41146003447289</v>
      </c>
      <c r="AA520">
        <f t="shared" si="127"/>
        <v>3.9207223179802498E-4</v>
      </c>
      <c r="AB520">
        <f>SUM($AA$3:AA520)</f>
        <v>1.267960610189342E-2</v>
      </c>
    </row>
    <row r="521" spans="1:28" x14ac:dyDescent="0.3">
      <c r="A521" s="4" t="s">
        <v>16</v>
      </c>
      <c r="B521" s="4">
        <v>518</v>
      </c>
      <c r="C521" s="4">
        <v>518</v>
      </c>
      <c r="D521" s="5">
        <v>21.9</v>
      </c>
      <c r="E521" s="3">
        <f t="shared" si="128"/>
        <v>0.19444444444444425</v>
      </c>
      <c r="F521" s="3">
        <f t="shared" si="129"/>
        <v>0.69999999999999929</v>
      </c>
      <c r="H521" s="13">
        <f t="shared" si="118"/>
        <v>6.083333333333333</v>
      </c>
      <c r="I521">
        <f>'Panigale V4s 21 Data'!$B$8*'Panigale V4s 21 Data'!$B$5*'Panigale V4s 21 Data'!$B$7*0.5*(Calculations!$H521*Calculations!$H521)</f>
        <v>4.1566037127441566</v>
      </c>
      <c r="J521" s="3">
        <f>$E521*'Panigale V4s 21 Data'!$B$3</f>
        <v>52.49999999999995</v>
      </c>
      <c r="K521" s="27">
        <f>'Panigale V4s 21 Data'!$B$12</f>
        <v>52.974000000000004</v>
      </c>
      <c r="L521" s="3">
        <f t="shared" si="119"/>
        <v>109.63060371274412</v>
      </c>
      <c r="M521">
        <f t="shared" si="117"/>
        <v>666.9195059191934</v>
      </c>
      <c r="N521">
        <f t="shared" si="120"/>
        <v>1.8525541831088704E-4</v>
      </c>
      <c r="O521">
        <f t="shared" si="121"/>
        <v>666.9195059191934</v>
      </c>
      <c r="P521">
        <f t="shared" si="122"/>
        <v>1.8525541831088704E-4</v>
      </c>
      <c r="Q521">
        <f>SUM($P$3:P521)</f>
        <v>7.6479853858862176E-2</v>
      </c>
      <c r="R521">
        <f t="shared" si="123"/>
        <v>0</v>
      </c>
      <c r="S521">
        <f t="shared" si="124"/>
        <v>0</v>
      </c>
      <c r="T521">
        <f>SUM($S$3:S521)</f>
        <v>2.3519008116379556E-2</v>
      </c>
      <c r="V521">
        <f t="shared" si="125"/>
        <v>0</v>
      </c>
      <c r="W521">
        <f>IF(M521&lt;0,SUM($V$3:V521),0)</f>
        <v>0</v>
      </c>
      <c r="Y521">
        <f>W446-SUM(Y447:Y520)</f>
        <v>266.31101084160309</v>
      </c>
      <c r="Z521">
        <f t="shared" si="126"/>
        <v>0.26631101084160308</v>
      </c>
      <c r="AA521">
        <f t="shared" si="127"/>
        <v>7.3975280789334189E-5</v>
      </c>
      <c r="AB521">
        <f>SUM($AA$3:AA521)</f>
        <v>1.2753581382682755E-2</v>
      </c>
    </row>
    <row r="522" spans="1:28" x14ac:dyDescent="0.3">
      <c r="A522" s="4" t="s">
        <v>16</v>
      </c>
      <c r="B522" s="4">
        <v>519</v>
      </c>
      <c r="C522" s="4">
        <v>519</v>
      </c>
      <c r="D522" s="5">
        <v>21.9</v>
      </c>
      <c r="E522" s="3">
        <f t="shared" si="128"/>
        <v>-8.3333333333333037E-2</v>
      </c>
      <c r="F522" s="3">
        <f t="shared" si="129"/>
        <v>-0.29999999999999893</v>
      </c>
      <c r="H522" s="13">
        <f t="shared" si="118"/>
        <v>6.083333333333333</v>
      </c>
      <c r="I522">
        <f>'Panigale V4s 21 Data'!$B$8*'Panigale V4s 21 Data'!$B$5*'Panigale V4s 21 Data'!$B$7*0.5*(Calculations!$H522*Calculations!$H522)</f>
        <v>4.1566037127441566</v>
      </c>
      <c r="J522" s="3">
        <f>$E522*'Panigale V4s 21 Data'!$B$3</f>
        <v>-22.499999999999922</v>
      </c>
      <c r="K522" s="27">
        <f>'Panigale V4s 21 Data'!$B$12</f>
        <v>52.974000000000004</v>
      </c>
      <c r="L522" s="3">
        <f t="shared" si="119"/>
        <v>34.630603712744239</v>
      </c>
      <c r="M522">
        <f t="shared" si="117"/>
        <v>210.66950591919411</v>
      </c>
      <c r="N522">
        <f t="shared" si="120"/>
        <v>5.8519307199776142E-5</v>
      </c>
      <c r="O522">
        <f t="shared" si="121"/>
        <v>210.66950591919411</v>
      </c>
      <c r="P522">
        <f t="shared" si="122"/>
        <v>5.8519307199776142E-5</v>
      </c>
      <c r="Q522">
        <f>SUM($P$3:P522)</f>
        <v>7.6538373166061949E-2</v>
      </c>
      <c r="R522">
        <f t="shared" si="123"/>
        <v>0</v>
      </c>
      <c r="S522">
        <f t="shared" si="124"/>
        <v>0</v>
      </c>
      <c r="T522">
        <f>SUM($S$3:S522)</f>
        <v>2.3519008116379556E-2</v>
      </c>
      <c r="V522">
        <f t="shared" si="125"/>
        <v>0</v>
      </c>
      <c r="W522">
        <f>IF(M522&lt;0,SUM($V$3:V522),0)</f>
        <v>0</v>
      </c>
      <c r="Y522">
        <v>0</v>
      </c>
      <c r="Z522">
        <f t="shared" si="126"/>
        <v>0</v>
      </c>
      <c r="AA522">
        <f t="shared" si="127"/>
        <v>0</v>
      </c>
      <c r="AB522">
        <f>SUM($AA$3:AA522)</f>
        <v>1.2753581382682755E-2</v>
      </c>
    </row>
    <row r="523" spans="1:28" x14ac:dyDescent="0.3">
      <c r="A523" s="4" t="s">
        <v>16</v>
      </c>
      <c r="B523" s="4">
        <v>520</v>
      </c>
      <c r="C523" s="4">
        <v>520</v>
      </c>
      <c r="D523" s="5">
        <v>21.3</v>
      </c>
      <c r="E523" s="3">
        <f t="shared" si="128"/>
        <v>-0.22222222222222193</v>
      </c>
      <c r="F523" s="3">
        <f t="shared" si="129"/>
        <v>-0.79999999999999893</v>
      </c>
      <c r="H523" s="13">
        <f t="shared" si="118"/>
        <v>5.916666666666667</v>
      </c>
      <c r="I523">
        <f>'Panigale V4s 21 Data'!$B$8*'Panigale V4s 21 Data'!$B$5*'Panigale V4s 21 Data'!$B$7*0.5*(Calculations!$H523*Calculations!$H523)</f>
        <v>3.9319645929711573</v>
      </c>
      <c r="J523" s="3">
        <f>$E523*'Panigale V4s 21 Data'!$B$3</f>
        <v>-59.999999999999922</v>
      </c>
      <c r="K523" s="27">
        <f>'Panigale V4s 21 Data'!$B$12</f>
        <v>52.974000000000004</v>
      </c>
      <c r="L523" s="3">
        <f t="shared" si="119"/>
        <v>-3.0940354070287626</v>
      </c>
      <c r="M523">
        <f t="shared" si="117"/>
        <v>-18.306376158253514</v>
      </c>
      <c r="N523">
        <f t="shared" si="120"/>
        <v>-5.0851044884037535E-6</v>
      </c>
      <c r="O523">
        <f t="shared" si="121"/>
        <v>0</v>
      </c>
      <c r="P523">
        <f t="shared" si="122"/>
        <v>0</v>
      </c>
      <c r="Q523">
        <f>SUM($P$3:P523)</f>
        <v>7.6538373166061949E-2</v>
      </c>
      <c r="R523">
        <f t="shared" si="123"/>
        <v>18.306376158253514</v>
      </c>
      <c r="S523">
        <f t="shared" si="124"/>
        <v>5.0851044884037535E-6</v>
      </c>
      <c r="T523">
        <f>SUM($S$3:S523)</f>
        <v>2.3524093220867959E-2</v>
      </c>
      <c r="V523">
        <f t="shared" si="125"/>
        <v>14.401534591817249</v>
      </c>
      <c r="W523">
        <f>IF(M523&lt;0,SUM($V$523:V523),0)</f>
        <v>14.401534591817249</v>
      </c>
      <c r="Y523">
        <v>0</v>
      </c>
      <c r="Z523">
        <f t="shared" si="126"/>
        <v>0</v>
      </c>
      <c r="AA523">
        <f t="shared" si="127"/>
        <v>0</v>
      </c>
      <c r="AB523">
        <f>SUM($AA$3:AA523)</f>
        <v>1.2753581382682755E-2</v>
      </c>
    </row>
    <row r="524" spans="1:28" x14ac:dyDescent="0.3">
      <c r="A524" s="4" t="s">
        <v>16</v>
      </c>
      <c r="B524" s="4">
        <v>521</v>
      </c>
      <c r="C524" s="4">
        <v>521</v>
      </c>
      <c r="D524" s="5">
        <v>20.3</v>
      </c>
      <c r="E524" s="3">
        <f t="shared" si="128"/>
        <v>-0.29166666666666685</v>
      </c>
      <c r="F524" s="3">
        <f t="shared" si="129"/>
        <v>-1.0500000000000007</v>
      </c>
      <c r="H524" s="13">
        <f t="shared" si="118"/>
        <v>5.6388888888888893</v>
      </c>
      <c r="I524">
        <f>'Panigale V4s 21 Data'!$B$8*'Panigale V4s 21 Data'!$B$5*'Panigale V4s 21 Data'!$B$7*0.5*(Calculations!$H524*Calculations!$H524)</f>
        <v>3.5714326723478238</v>
      </c>
      <c r="J524" s="3">
        <f>$E524*'Panigale V4s 21 Data'!$B$3</f>
        <v>-78.750000000000057</v>
      </c>
      <c r="K524" s="27">
        <f>'Panigale V4s 21 Data'!$B$12</f>
        <v>52.974000000000004</v>
      </c>
      <c r="L524" s="3">
        <f t="shared" si="119"/>
        <v>-22.204567327652228</v>
      </c>
      <c r="M524">
        <f t="shared" si="117"/>
        <v>-125.20908798648341</v>
      </c>
      <c r="N524">
        <f t="shared" si="120"/>
        <v>-3.4780302218467614E-5</v>
      </c>
      <c r="O524">
        <f t="shared" si="121"/>
        <v>0</v>
      </c>
      <c r="P524">
        <f t="shared" si="122"/>
        <v>0</v>
      </c>
      <c r="Q524">
        <f>SUM($P$3:P524)</f>
        <v>7.6538373166061949E-2</v>
      </c>
      <c r="R524">
        <f t="shared" si="123"/>
        <v>125.20908798648341</v>
      </c>
      <c r="S524">
        <f t="shared" si="124"/>
        <v>3.4780302218467614E-5</v>
      </c>
      <c r="T524">
        <f>SUM($S$3:S524)</f>
        <v>2.3558873523086426E-2</v>
      </c>
      <c r="V524">
        <f t="shared" si="125"/>
        <v>98.501363473526581</v>
      </c>
      <c r="W524">
        <f>IF(M524&lt;0,SUM($V$523:V524),0)</f>
        <v>112.90289806534383</v>
      </c>
      <c r="Y524">
        <v>0</v>
      </c>
      <c r="Z524">
        <f t="shared" si="126"/>
        <v>0</v>
      </c>
      <c r="AA524">
        <f t="shared" si="127"/>
        <v>0</v>
      </c>
      <c r="AB524">
        <f>SUM($AA$3:AA524)</f>
        <v>1.2753581382682755E-2</v>
      </c>
    </row>
    <row r="525" spans="1:28" x14ac:dyDescent="0.3">
      <c r="A525" s="4" t="s">
        <v>16</v>
      </c>
      <c r="B525" s="4">
        <v>522</v>
      </c>
      <c r="C525" s="4">
        <v>522</v>
      </c>
      <c r="D525" s="5">
        <v>19.2</v>
      </c>
      <c r="E525" s="3">
        <f t="shared" si="128"/>
        <v>-0.34722222222222221</v>
      </c>
      <c r="F525" s="3">
        <f t="shared" si="129"/>
        <v>-1.25</v>
      </c>
      <c r="H525" s="13">
        <f t="shared" si="118"/>
        <v>5.333333333333333</v>
      </c>
      <c r="I525">
        <f>'Panigale V4s 21 Data'!$B$8*'Panigale V4s 21 Data'!$B$5*'Panigale V4s 21 Data'!$B$7*0.5*(Calculations!$H525*Calculations!$H525)</f>
        <v>3.1948674812160003</v>
      </c>
      <c r="J525" s="3">
        <f>$E525*'Panigale V4s 21 Data'!$B$3</f>
        <v>-93.75</v>
      </c>
      <c r="K525" s="27">
        <f>'Panigale V4s 21 Data'!$B$12</f>
        <v>52.974000000000004</v>
      </c>
      <c r="L525" s="3">
        <f t="shared" si="119"/>
        <v>-37.581132518784003</v>
      </c>
      <c r="M525">
        <f t="shared" si="117"/>
        <v>-200.43270676684801</v>
      </c>
      <c r="N525">
        <f t="shared" si="120"/>
        <v>-5.5675751879680002E-5</v>
      </c>
      <c r="O525">
        <f t="shared" si="121"/>
        <v>0</v>
      </c>
      <c r="P525">
        <f t="shared" si="122"/>
        <v>0</v>
      </c>
      <c r="Q525">
        <f>SUM($P$3:P525)</f>
        <v>7.6538373166061949E-2</v>
      </c>
      <c r="R525">
        <f t="shared" si="123"/>
        <v>200.43270676684801</v>
      </c>
      <c r="S525">
        <f t="shared" si="124"/>
        <v>5.5675751879680002E-5</v>
      </c>
      <c r="T525">
        <f>SUM($S$3:S525)</f>
        <v>2.3614549274966107E-2</v>
      </c>
      <c r="V525">
        <f t="shared" si="125"/>
        <v>157.67940824994548</v>
      </c>
      <c r="W525">
        <f>IF(M525&lt;0,SUM($V$523:V525),0)</f>
        <v>270.58230631528932</v>
      </c>
      <c r="Y525">
        <v>0</v>
      </c>
      <c r="Z525">
        <f t="shared" si="126"/>
        <v>0</v>
      </c>
      <c r="AA525">
        <f t="shared" si="127"/>
        <v>0</v>
      </c>
      <c r="AB525">
        <f>SUM($AA$3:AA525)</f>
        <v>1.2753581382682755E-2</v>
      </c>
    </row>
    <row r="526" spans="1:28" x14ac:dyDescent="0.3">
      <c r="A526" s="4" t="s">
        <v>16</v>
      </c>
      <c r="B526" s="4">
        <v>523</v>
      </c>
      <c r="C526" s="4">
        <v>523</v>
      </c>
      <c r="D526" s="5">
        <v>17.8</v>
      </c>
      <c r="E526" s="3">
        <f t="shared" si="128"/>
        <v>-0.51388888888888873</v>
      </c>
      <c r="F526" s="3">
        <f t="shared" si="129"/>
        <v>-1.8499999999999996</v>
      </c>
      <c r="H526" s="13">
        <f t="shared" si="118"/>
        <v>4.9444444444444446</v>
      </c>
      <c r="I526">
        <f>'Panigale V4s 21 Data'!$B$8*'Panigale V4s 21 Data'!$B$5*'Panigale V4s 21 Data'!$B$7*0.5*(Calculations!$H526*Calculations!$H526)</f>
        <v>2.7459359069782923</v>
      </c>
      <c r="J526" s="3">
        <f>$E526*'Panigale V4s 21 Data'!$B$3</f>
        <v>-138.74999999999994</v>
      </c>
      <c r="K526" s="27">
        <f>'Panigale V4s 21 Data'!$B$12</f>
        <v>52.974000000000004</v>
      </c>
      <c r="L526" s="3">
        <f t="shared" si="119"/>
        <v>-83.030064093021636</v>
      </c>
      <c r="M526">
        <f t="shared" si="117"/>
        <v>-410.53753912660699</v>
      </c>
      <c r="N526">
        <f t="shared" si="120"/>
        <v>-1.1403820531294639E-4</v>
      </c>
      <c r="O526">
        <f t="shared" si="121"/>
        <v>0</v>
      </c>
      <c r="P526">
        <f t="shared" si="122"/>
        <v>0</v>
      </c>
      <c r="Q526">
        <f>SUM($P$3:P526)</f>
        <v>7.6538373166061949E-2</v>
      </c>
      <c r="R526">
        <f t="shared" si="123"/>
        <v>410.53753912660699</v>
      </c>
      <c r="S526">
        <f t="shared" si="124"/>
        <v>1.1403820531294639E-4</v>
      </c>
      <c r="T526">
        <f>SUM($S$3:S526)</f>
        <v>2.3728587480279055E-2</v>
      </c>
      <c r="V526">
        <f t="shared" si="125"/>
        <v>322.96782934320606</v>
      </c>
      <c r="W526">
        <f>IF(M526&lt;0,SUM($V$523:V526),0)</f>
        <v>593.55013565849538</v>
      </c>
      <c r="Y526">
        <v>0</v>
      </c>
      <c r="Z526">
        <f t="shared" si="126"/>
        <v>0</v>
      </c>
      <c r="AA526">
        <f t="shared" si="127"/>
        <v>0</v>
      </c>
      <c r="AB526">
        <f>SUM($AA$3:AA526)</f>
        <v>1.2753581382682755E-2</v>
      </c>
    </row>
    <row r="527" spans="1:28" x14ac:dyDescent="0.3">
      <c r="A527" s="4" t="s">
        <v>16</v>
      </c>
      <c r="B527" s="4">
        <v>524</v>
      </c>
      <c r="C527" s="4">
        <v>524</v>
      </c>
      <c r="D527" s="5">
        <v>15.5</v>
      </c>
      <c r="E527" s="3">
        <f t="shared" si="128"/>
        <v>-0.81944444444444442</v>
      </c>
      <c r="F527" s="3">
        <f t="shared" si="129"/>
        <v>-2.95</v>
      </c>
      <c r="H527" s="13">
        <f t="shared" si="118"/>
        <v>4.3055555555555554</v>
      </c>
      <c r="I527">
        <f>'Panigale V4s 21 Data'!$B$8*'Panigale V4s 21 Data'!$B$5*'Panigale V4s 21 Data'!$B$7*0.5*(Calculations!$H527*Calculations!$H527)</f>
        <v>2.082158507926823</v>
      </c>
      <c r="J527" s="3">
        <f>$E527*'Panigale V4s 21 Data'!$B$3</f>
        <v>-221.25</v>
      </c>
      <c r="K527" s="27">
        <f>'Panigale V4s 21 Data'!$B$12</f>
        <v>52.974000000000004</v>
      </c>
      <c r="L527" s="3">
        <f t="shared" si="119"/>
        <v>-166.19384149207315</v>
      </c>
      <c r="M527">
        <f t="shared" si="117"/>
        <v>-715.55681753531496</v>
      </c>
      <c r="N527">
        <f t="shared" si="120"/>
        <v>-1.9876578264869862E-4</v>
      </c>
      <c r="O527">
        <f t="shared" si="121"/>
        <v>0</v>
      </c>
      <c r="P527">
        <f t="shared" si="122"/>
        <v>0</v>
      </c>
      <c r="Q527">
        <f>SUM($P$3:P527)</f>
        <v>7.6538373166061949E-2</v>
      </c>
      <c r="R527">
        <f t="shared" si="123"/>
        <v>715.55681753531496</v>
      </c>
      <c r="S527">
        <f t="shared" si="124"/>
        <v>1.9876578264869862E-4</v>
      </c>
      <c r="T527">
        <f>SUM($S$3:S527)</f>
        <v>2.3927353262927754E-2</v>
      </c>
      <c r="V527">
        <f t="shared" si="125"/>
        <v>562.92497057094454</v>
      </c>
      <c r="W527">
        <f>IF(M527&lt;0,SUM($V$523:V527),0)</f>
        <v>1156.4751062294399</v>
      </c>
      <c r="Y527">
        <v>0</v>
      </c>
      <c r="Z527">
        <f t="shared" si="126"/>
        <v>0</v>
      </c>
      <c r="AA527">
        <f t="shared" si="127"/>
        <v>0</v>
      </c>
      <c r="AB527">
        <f>SUM($AA$3:AA527)</f>
        <v>1.2753581382682755E-2</v>
      </c>
    </row>
    <row r="528" spans="1:28" x14ac:dyDescent="0.3">
      <c r="A528" s="4" t="s">
        <v>16</v>
      </c>
      <c r="B528" s="4">
        <v>525</v>
      </c>
      <c r="C528" s="4">
        <v>525</v>
      </c>
      <c r="D528" s="5">
        <v>11.9</v>
      </c>
      <c r="E528" s="3">
        <f t="shared" si="128"/>
        <v>-1.0972222222222223</v>
      </c>
      <c r="F528" s="3">
        <f t="shared" si="129"/>
        <v>-3.95</v>
      </c>
      <c r="H528" s="13">
        <f t="shared" si="118"/>
        <v>3.3055555555555554</v>
      </c>
      <c r="I528">
        <f>'Panigale V4s 21 Data'!$B$8*'Panigale V4s 21 Data'!$B$5*'Panigale V4s 21 Data'!$B$7*0.5*(Calculations!$H528*Calculations!$H528)</f>
        <v>1.227281857679573</v>
      </c>
      <c r="J528" s="3">
        <f>$E528*'Panigale V4s 21 Data'!$B$3</f>
        <v>-296.25</v>
      </c>
      <c r="K528" s="27">
        <f>'Panigale V4s 21 Data'!$B$12</f>
        <v>52.974000000000004</v>
      </c>
      <c r="L528" s="3">
        <f t="shared" si="119"/>
        <v>-242.04871814232041</v>
      </c>
      <c r="M528">
        <f t="shared" si="117"/>
        <v>-800.10548497044795</v>
      </c>
      <c r="N528">
        <f t="shared" si="120"/>
        <v>-2.2225152360290222E-4</v>
      </c>
      <c r="O528">
        <f t="shared" si="121"/>
        <v>0</v>
      </c>
      <c r="P528">
        <f t="shared" si="122"/>
        <v>0</v>
      </c>
      <c r="Q528">
        <f>SUM($P$3:P528)</f>
        <v>7.6538373166061949E-2</v>
      </c>
      <c r="R528">
        <f t="shared" si="123"/>
        <v>800.10548497044795</v>
      </c>
      <c r="S528">
        <f t="shared" si="124"/>
        <v>2.2225152360290222E-4</v>
      </c>
      <c r="T528">
        <f>SUM($S$3:S528)</f>
        <v>2.4149604786530658E-2</v>
      </c>
      <c r="V528">
        <f t="shared" si="125"/>
        <v>629.43898449882658</v>
      </c>
      <c r="W528">
        <f>IF(M528&lt;0,SUM($V$523:V528),0)</f>
        <v>1785.9140907282665</v>
      </c>
      <c r="Y528">
        <v>0</v>
      </c>
      <c r="Z528">
        <f t="shared" si="126"/>
        <v>0</v>
      </c>
      <c r="AA528">
        <f t="shared" si="127"/>
        <v>0</v>
      </c>
      <c r="AB528">
        <f>SUM($AA$3:AA528)</f>
        <v>1.2753581382682755E-2</v>
      </c>
    </row>
    <row r="529" spans="1:28" x14ac:dyDescent="0.3">
      <c r="A529" s="4" t="s">
        <v>16</v>
      </c>
      <c r="B529" s="4">
        <v>526</v>
      </c>
      <c r="C529" s="4">
        <v>526</v>
      </c>
      <c r="D529" s="5">
        <v>7.6</v>
      </c>
      <c r="E529" s="3">
        <f t="shared" si="128"/>
        <v>-1.0972222222222223</v>
      </c>
      <c r="F529" s="3">
        <f t="shared" si="129"/>
        <v>-3.95</v>
      </c>
      <c r="H529" s="13">
        <f t="shared" si="118"/>
        <v>2.1111111111111112</v>
      </c>
      <c r="I529">
        <f>'Panigale V4s 21 Data'!$B$8*'Panigale V4s 21 Data'!$B$5*'Panigale V4s 21 Data'!$B$7*0.5*(Calculations!$H529*Calculations!$H529)</f>
        <v>0.50058470517316678</v>
      </c>
      <c r="J529" s="3">
        <f>$E529*'Panigale V4s 21 Data'!$B$3</f>
        <v>-296.25</v>
      </c>
      <c r="K529" s="27">
        <f>'Panigale V4s 21 Data'!$B$12</f>
        <v>52.974000000000004</v>
      </c>
      <c r="L529" s="3">
        <f t="shared" si="119"/>
        <v>-242.77541529482687</v>
      </c>
      <c r="M529">
        <f t="shared" si="117"/>
        <v>-512.52587673352343</v>
      </c>
      <c r="N529">
        <f t="shared" si="120"/>
        <v>-1.423682990926454E-4</v>
      </c>
      <c r="O529">
        <f t="shared" si="121"/>
        <v>0</v>
      </c>
      <c r="P529">
        <f t="shared" si="122"/>
        <v>0</v>
      </c>
      <c r="Q529">
        <f>SUM($P$3:P529)</f>
        <v>7.6538373166061949E-2</v>
      </c>
      <c r="R529">
        <f t="shared" si="123"/>
        <v>512.52587673352343</v>
      </c>
      <c r="S529">
        <f t="shared" si="124"/>
        <v>1.423682990926454E-4</v>
      </c>
      <c r="T529">
        <f>SUM($S$3:S529)</f>
        <v>2.4291973085623305E-2</v>
      </c>
      <c r="V529">
        <f t="shared" si="125"/>
        <v>403.20154459687922</v>
      </c>
      <c r="W529">
        <f>IF(M529&lt;0,SUM($V$523:V529),0)</f>
        <v>2189.1156353251458</v>
      </c>
      <c r="Y529">
        <v>0</v>
      </c>
      <c r="Z529">
        <f t="shared" si="126"/>
        <v>0</v>
      </c>
      <c r="AA529">
        <f t="shared" si="127"/>
        <v>0</v>
      </c>
      <c r="AB529">
        <f>SUM($AA$3:AA529)</f>
        <v>1.2753581382682755E-2</v>
      </c>
    </row>
    <row r="530" spans="1:28" x14ac:dyDescent="0.3">
      <c r="A530" s="4" t="s">
        <v>16</v>
      </c>
      <c r="B530" s="4">
        <v>527</v>
      </c>
      <c r="C530" s="4">
        <v>527</v>
      </c>
      <c r="D530" s="5">
        <v>4</v>
      </c>
      <c r="E530" s="3">
        <f t="shared" si="128"/>
        <v>-0.77777777777777768</v>
      </c>
      <c r="F530" s="3">
        <f t="shared" si="129"/>
        <v>-2.8</v>
      </c>
      <c r="H530" s="13">
        <f t="shared" si="118"/>
        <v>1.1111111111111112</v>
      </c>
      <c r="I530">
        <f>'Panigale V4s 21 Data'!$B$8*'Panigale V4s 21 Data'!$B$5*'Panigale V4s 21 Data'!$B$7*0.5*(Calculations!$H530*Calculations!$H530)</f>
        <v>0.1386661233166667</v>
      </c>
      <c r="J530" s="3">
        <f>$E530*'Panigale V4s 21 Data'!$B$3</f>
        <v>-209.99999999999997</v>
      </c>
      <c r="K530" s="27">
        <f>'Panigale V4s 21 Data'!$B$12</f>
        <v>52.974000000000004</v>
      </c>
      <c r="L530" s="3">
        <f t="shared" si="119"/>
        <v>-156.88733387668333</v>
      </c>
      <c r="M530">
        <f t="shared" si="117"/>
        <v>-174.31925986298148</v>
      </c>
      <c r="N530">
        <f t="shared" si="120"/>
        <v>-4.8422016628605968E-5</v>
      </c>
      <c r="O530">
        <f t="shared" si="121"/>
        <v>0</v>
      </c>
      <c r="P530">
        <f t="shared" si="122"/>
        <v>0</v>
      </c>
      <c r="Q530">
        <f>SUM($P$3:P530)</f>
        <v>7.6538373166061949E-2</v>
      </c>
      <c r="R530">
        <f t="shared" si="123"/>
        <v>174.31925986298148</v>
      </c>
      <c r="S530">
        <f t="shared" si="124"/>
        <v>4.8422016628605968E-5</v>
      </c>
      <c r="T530">
        <f>SUM($S$3:S530)</f>
        <v>2.4340395102251913E-2</v>
      </c>
      <c r="V530">
        <f t="shared" si="125"/>
        <v>137.13609013790821</v>
      </c>
      <c r="W530">
        <f>IF(M530&lt;0,SUM($V$523:V530),0)</f>
        <v>2326.2517254630538</v>
      </c>
      <c r="Y530">
        <v>0</v>
      </c>
      <c r="Z530">
        <f t="shared" si="126"/>
        <v>0</v>
      </c>
      <c r="AA530">
        <f t="shared" si="127"/>
        <v>0</v>
      </c>
      <c r="AB530">
        <f>SUM($AA$3:AA530)</f>
        <v>1.2753581382682755E-2</v>
      </c>
    </row>
    <row r="531" spans="1:28" x14ac:dyDescent="0.3">
      <c r="A531" s="4" t="s">
        <v>16</v>
      </c>
      <c r="B531" s="4">
        <v>528</v>
      </c>
      <c r="C531" s="4">
        <v>528</v>
      </c>
      <c r="D531" s="5">
        <v>2</v>
      </c>
      <c r="E531" s="3">
        <f t="shared" si="128"/>
        <v>-0.41666666666666663</v>
      </c>
      <c r="F531" s="3">
        <f t="shared" si="129"/>
        <v>-1.5</v>
      </c>
      <c r="H531" s="13">
        <f t="shared" si="118"/>
        <v>0.55555555555555558</v>
      </c>
      <c r="I531">
        <f>'Panigale V4s 21 Data'!$B$8*'Panigale V4s 21 Data'!$B$5*'Panigale V4s 21 Data'!$B$7*0.5*(Calculations!$H531*Calculations!$H531)</f>
        <v>3.4666530829166674E-2</v>
      </c>
      <c r="J531" s="3">
        <f>$E531*'Panigale V4s 21 Data'!$B$3</f>
        <v>-112.49999999999999</v>
      </c>
      <c r="K531" s="27">
        <f>'Panigale V4s 21 Data'!$B$12</f>
        <v>52.974000000000004</v>
      </c>
      <c r="L531" s="3">
        <f t="shared" si="119"/>
        <v>-59.491333469170812</v>
      </c>
      <c r="M531">
        <f t="shared" si="117"/>
        <v>-33.050740816206009</v>
      </c>
      <c r="N531">
        <f t="shared" si="120"/>
        <v>-9.1807613378350018E-6</v>
      </c>
      <c r="O531">
        <f t="shared" si="121"/>
        <v>0</v>
      </c>
      <c r="P531">
        <f t="shared" si="122"/>
        <v>0</v>
      </c>
      <c r="Q531">
        <f>SUM($P$3:P531)</f>
        <v>7.6538373166061949E-2</v>
      </c>
      <c r="R531">
        <f t="shared" si="123"/>
        <v>33.050740816206009</v>
      </c>
      <c r="S531">
        <f t="shared" si="124"/>
        <v>9.1807613378350018E-6</v>
      </c>
      <c r="T531">
        <f>SUM($S$3:S531)</f>
        <v>2.4349575863589747E-2</v>
      </c>
      <c r="V531">
        <f t="shared" si="125"/>
        <v>26.000852546405188</v>
      </c>
      <c r="W531">
        <f>IF(M531&lt;0,SUM($V$523:V531),0)</f>
        <v>2352.2525780094588</v>
      </c>
      <c r="Y531">
        <v>0</v>
      </c>
      <c r="Z531">
        <f t="shared" si="126"/>
        <v>0</v>
      </c>
      <c r="AA531">
        <f t="shared" si="127"/>
        <v>0</v>
      </c>
      <c r="AB531">
        <f>SUM($AA$3:AA531)</f>
        <v>1.2753581382682755E-2</v>
      </c>
    </row>
    <row r="532" spans="1:28" x14ac:dyDescent="0.3">
      <c r="A532" s="4" t="s">
        <v>16</v>
      </c>
      <c r="B532" s="4">
        <v>529</v>
      </c>
      <c r="C532" s="4">
        <v>529</v>
      </c>
      <c r="D532" s="5">
        <v>1</v>
      </c>
      <c r="E532" s="3">
        <f t="shared" si="128"/>
        <v>-0.27777777777777779</v>
      </c>
      <c r="F532" s="3">
        <f t="shared" si="129"/>
        <v>-1</v>
      </c>
      <c r="H532" s="13">
        <f t="shared" si="118"/>
        <v>0.27777777777777779</v>
      </c>
      <c r="I532">
        <f>'Panigale V4s 21 Data'!$B$8*'Panigale V4s 21 Data'!$B$5*'Panigale V4s 21 Data'!$B$7*0.5*(Calculations!$H532*Calculations!$H532)</f>
        <v>8.6666327072916684E-3</v>
      </c>
      <c r="J532" s="3">
        <f>$E532*'Panigale V4s 21 Data'!$B$3</f>
        <v>-75</v>
      </c>
      <c r="K532" s="27">
        <f>'Panigale V4s 21 Data'!$B$12</f>
        <v>52.974000000000004</v>
      </c>
      <c r="L532" s="3">
        <f t="shared" si="119"/>
        <v>-22.017333367292707</v>
      </c>
      <c r="M532">
        <f t="shared" si="117"/>
        <v>-6.115925935359086</v>
      </c>
      <c r="N532">
        <f t="shared" si="120"/>
        <v>-1.6988683153775237E-6</v>
      </c>
      <c r="O532">
        <f t="shared" si="121"/>
        <v>0</v>
      </c>
      <c r="P532">
        <f t="shared" si="122"/>
        <v>0</v>
      </c>
      <c r="Q532">
        <f>SUM($P$3:P532)</f>
        <v>7.6538373166061949E-2</v>
      </c>
      <c r="R532">
        <f t="shared" si="123"/>
        <v>6.115925935359086</v>
      </c>
      <c r="S532">
        <f t="shared" si="124"/>
        <v>1.6988683153775237E-6</v>
      </c>
      <c r="T532">
        <f>SUM($S$3:S532)</f>
        <v>2.4351274731905122E-2</v>
      </c>
      <c r="V532">
        <f t="shared" si="125"/>
        <v>4.8113683537173166</v>
      </c>
      <c r="W532">
        <f>IF(M532&lt;0,SUM($V$523:V532),0)</f>
        <v>2357.063946363176</v>
      </c>
      <c r="Y532">
        <v>0</v>
      </c>
      <c r="Z532">
        <f t="shared" si="126"/>
        <v>0</v>
      </c>
      <c r="AA532">
        <f t="shared" si="127"/>
        <v>0</v>
      </c>
      <c r="AB532">
        <f>SUM($AA$3:AA532)</f>
        <v>1.2753581382682755E-2</v>
      </c>
    </row>
    <row r="533" spans="1:28" x14ac:dyDescent="0.3">
      <c r="A533" s="4" t="s">
        <v>16</v>
      </c>
      <c r="B533" s="4">
        <v>530</v>
      </c>
      <c r="C533" s="4">
        <v>530</v>
      </c>
      <c r="D533" s="5">
        <v>0</v>
      </c>
      <c r="E533" s="3">
        <f t="shared" si="128"/>
        <v>-0.1388888888888889</v>
      </c>
      <c r="F533" s="3">
        <f t="shared" si="129"/>
        <v>-0.5</v>
      </c>
      <c r="H533" s="13">
        <f t="shared" si="118"/>
        <v>0</v>
      </c>
      <c r="I533">
        <f>'Panigale V4s 21 Data'!$B$8*'Panigale V4s 21 Data'!$B$5*'Panigale V4s 21 Data'!$B$7*0.5*(Calculations!$H533*Calculations!$H533)</f>
        <v>0</v>
      </c>
      <c r="J533" s="3">
        <f>$E533*'Panigale V4s 21 Data'!$B$3</f>
        <v>-37.5</v>
      </c>
      <c r="K533" s="27">
        <f>'Panigale V4s 21 Data'!$B$12</f>
        <v>52.974000000000004</v>
      </c>
      <c r="L533" s="3">
        <f t="shared" si="119"/>
        <v>15.474000000000004</v>
      </c>
      <c r="M533">
        <f t="shared" si="117"/>
        <v>0</v>
      </c>
      <c r="N533">
        <f t="shared" si="120"/>
        <v>0</v>
      </c>
      <c r="O533">
        <f t="shared" si="121"/>
        <v>0</v>
      </c>
      <c r="P533">
        <f t="shared" si="122"/>
        <v>0</v>
      </c>
      <c r="Q533">
        <f>SUM($P$3:P533)</f>
        <v>7.6538373166061949E-2</v>
      </c>
      <c r="R533">
        <f t="shared" si="123"/>
        <v>0</v>
      </c>
      <c r="S533">
        <f t="shared" si="124"/>
        <v>0</v>
      </c>
      <c r="T533">
        <f>SUM($S$3:S533)</f>
        <v>2.4351274731905122E-2</v>
      </c>
      <c r="V533">
        <f t="shared" si="125"/>
        <v>0</v>
      </c>
      <c r="W533">
        <f>IF(M533&lt;0,SUM($V$3:V533),0)</f>
        <v>0</v>
      </c>
      <c r="Y533">
        <f>O533</f>
        <v>0</v>
      </c>
      <c r="Z533">
        <f t="shared" si="126"/>
        <v>0</v>
      </c>
      <c r="AA533">
        <f t="shared" si="127"/>
        <v>0</v>
      </c>
      <c r="AB533">
        <f>SUM($AA$3:AA533)</f>
        <v>1.2753581382682755E-2</v>
      </c>
    </row>
    <row r="534" spans="1:28" x14ac:dyDescent="0.3">
      <c r="A534" s="4" t="s">
        <v>16</v>
      </c>
      <c r="B534" s="4">
        <v>531</v>
      </c>
      <c r="C534" s="4">
        <v>531</v>
      </c>
      <c r="D534" s="5">
        <v>0</v>
      </c>
      <c r="E534" s="3">
        <f t="shared" si="128"/>
        <v>0</v>
      </c>
      <c r="F534" s="3">
        <f t="shared" si="129"/>
        <v>0</v>
      </c>
      <c r="H534" s="13">
        <f t="shared" si="118"/>
        <v>0</v>
      </c>
      <c r="I534">
        <f>'Panigale V4s 21 Data'!$B$8*'Panigale V4s 21 Data'!$B$5*'Panigale V4s 21 Data'!$B$7*0.5*(Calculations!$H534*Calculations!$H534)</f>
        <v>0</v>
      </c>
      <c r="J534" s="3">
        <f>$E534*'Panigale V4s 21 Data'!$B$3</f>
        <v>0</v>
      </c>
      <c r="K534" s="27">
        <f>'Panigale V4s 21 Data'!$B$12</f>
        <v>52.974000000000004</v>
      </c>
      <c r="L534" s="3">
        <f t="shared" si="119"/>
        <v>52.974000000000004</v>
      </c>
      <c r="M534">
        <f t="shared" si="117"/>
        <v>0</v>
      </c>
      <c r="N534">
        <f t="shared" si="120"/>
        <v>0</v>
      </c>
      <c r="O534">
        <f t="shared" si="121"/>
        <v>0</v>
      </c>
      <c r="P534">
        <f t="shared" si="122"/>
        <v>0</v>
      </c>
      <c r="Q534">
        <f>SUM($P$3:P534)</f>
        <v>7.6538373166061949E-2</v>
      </c>
      <c r="R534">
        <f t="shared" si="123"/>
        <v>0</v>
      </c>
      <c r="S534">
        <f t="shared" si="124"/>
        <v>0</v>
      </c>
      <c r="T534">
        <f>SUM($S$3:S534)</f>
        <v>2.4351274731905122E-2</v>
      </c>
      <c r="V534">
        <f t="shared" si="125"/>
        <v>0</v>
      </c>
      <c r="W534">
        <f>IF(M534&lt;0,SUM($V$3:V534),0)</f>
        <v>0</v>
      </c>
      <c r="Y534">
        <f t="shared" ref="Y534:Y540" si="130">O534</f>
        <v>0</v>
      </c>
      <c r="Z534">
        <f t="shared" si="126"/>
        <v>0</v>
      </c>
      <c r="AA534">
        <f t="shared" si="127"/>
        <v>0</v>
      </c>
      <c r="AB534">
        <f>SUM($AA$3:AA534)</f>
        <v>1.2753581382682755E-2</v>
      </c>
    </row>
    <row r="535" spans="1:28" x14ac:dyDescent="0.3">
      <c r="A535" s="4" t="s">
        <v>16</v>
      </c>
      <c r="B535" s="4">
        <v>532</v>
      </c>
      <c r="C535" s="4">
        <v>532</v>
      </c>
      <c r="D535" s="5">
        <v>0</v>
      </c>
      <c r="E535" s="3">
        <f t="shared" si="128"/>
        <v>2.777777777777778E-2</v>
      </c>
      <c r="F535" s="3">
        <f t="shared" si="129"/>
        <v>0.1</v>
      </c>
      <c r="H535" s="13">
        <f t="shared" si="118"/>
        <v>0</v>
      </c>
      <c r="I535">
        <f>'Panigale V4s 21 Data'!$B$8*'Panigale V4s 21 Data'!$B$5*'Panigale V4s 21 Data'!$B$7*0.5*(Calculations!$H535*Calculations!$H535)</f>
        <v>0</v>
      </c>
      <c r="J535" s="3">
        <f>$E535*'Panigale V4s 21 Data'!$B$3</f>
        <v>7.5000000000000009</v>
      </c>
      <c r="K535" s="27">
        <f>'Panigale V4s 21 Data'!$B$12</f>
        <v>52.974000000000004</v>
      </c>
      <c r="L535" s="3">
        <f t="shared" si="119"/>
        <v>60.474000000000004</v>
      </c>
      <c r="M535">
        <f t="shared" si="117"/>
        <v>0</v>
      </c>
      <c r="N535">
        <f t="shared" si="120"/>
        <v>0</v>
      </c>
      <c r="O535">
        <f t="shared" si="121"/>
        <v>0</v>
      </c>
      <c r="P535">
        <f t="shared" si="122"/>
        <v>0</v>
      </c>
      <c r="Q535">
        <f>SUM($P$3:P535)</f>
        <v>7.6538373166061949E-2</v>
      </c>
      <c r="R535">
        <f t="shared" si="123"/>
        <v>0</v>
      </c>
      <c r="S535">
        <f t="shared" si="124"/>
        <v>0</v>
      </c>
      <c r="T535">
        <f>SUM($S$3:S535)</f>
        <v>2.4351274731905122E-2</v>
      </c>
      <c r="V535">
        <f t="shared" si="125"/>
        <v>0</v>
      </c>
      <c r="W535">
        <f>IF(M535&lt;0,SUM($V$3:V535),0)</f>
        <v>0</v>
      </c>
      <c r="Y535">
        <f t="shared" si="130"/>
        <v>0</v>
      </c>
      <c r="Z535">
        <f t="shared" si="126"/>
        <v>0</v>
      </c>
      <c r="AA535">
        <f t="shared" si="127"/>
        <v>0</v>
      </c>
      <c r="AB535">
        <f>SUM($AA$3:AA535)</f>
        <v>1.2753581382682755E-2</v>
      </c>
    </row>
    <row r="536" spans="1:28" x14ac:dyDescent="0.3">
      <c r="A536" s="4" t="s">
        <v>16</v>
      </c>
      <c r="B536" s="4">
        <v>533</v>
      </c>
      <c r="C536" s="4">
        <v>533</v>
      </c>
      <c r="D536" s="5">
        <v>0.2</v>
      </c>
      <c r="E536" s="3">
        <f t="shared" si="128"/>
        <v>0.16666666666666666</v>
      </c>
      <c r="F536" s="3">
        <f t="shared" si="129"/>
        <v>0.6</v>
      </c>
      <c r="H536" s="13">
        <f t="shared" si="118"/>
        <v>5.5555555555555559E-2</v>
      </c>
      <c r="I536">
        <f>'Panigale V4s 21 Data'!$B$8*'Panigale V4s 21 Data'!$B$5*'Panigale V4s 21 Data'!$B$7*0.5*(Calculations!$H536*Calculations!$H536)</f>
        <v>3.4666530829166673E-4</v>
      </c>
      <c r="J536" s="3">
        <f>$E536*'Panigale V4s 21 Data'!$B$3</f>
        <v>45</v>
      </c>
      <c r="K536" s="27">
        <f>'Panigale V4s 21 Data'!$B$12</f>
        <v>52.974000000000004</v>
      </c>
      <c r="L536" s="3">
        <f t="shared" si="119"/>
        <v>97.974346665308303</v>
      </c>
      <c r="M536">
        <f t="shared" si="117"/>
        <v>5.4430192591837949</v>
      </c>
      <c r="N536">
        <f t="shared" si="120"/>
        <v>1.5119497942177208E-6</v>
      </c>
      <c r="O536">
        <f t="shared" si="121"/>
        <v>5.4430192591837949</v>
      </c>
      <c r="P536">
        <f t="shared" si="122"/>
        <v>1.5119497942177208E-6</v>
      </c>
      <c r="Q536">
        <f>SUM($P$3:P536)</f>
        <v>7.653988511585616E-2</v>
      </c>
      <c r="R536">
        <f t="shared" si="123"/>
        <v>0</v>
      </c>
      <c r="S536">
        <f t="shared" si="124"/>
        <v>0</v>
      </c>
      <c r="T536">
        <f>SUM($S$3:S536)</f>
        <v>2.4351274731905122E-2</v>
      </c>
      <c r="V536">
        <f t="shared" si="125"/>
        <v>0</v>
      </c>
      <c r="W536">
        <f>IF(M536&lt;0,SUM($V$3:V536),0)</f>
        <v>0</v>
      </c>
      <c r="Y536">
        <f t="shared" si="130"/>
        <v>5.4430192591837949</v>
      </c>
      <c r="Z536">
        <f t="shared" si="126"/>
        <v>5.4430192591837945E-3</v>
      </c>
      <c r="AA536">
        <f t="shared" si="127"/>
        <v>1.5119497942177208E-6</v>
      </c>
      <c r="AB536">
        <f>SUM($AA$3:AA536)</f>
        <v>1.2755093332476973E-2</v>
      </c>
    </row>
    <row r="537" spans="1:28" x14ac:dyDescent="0.3">
      <c r="A537" s="4" t="s">
        <v>16</v>
      </c>
      <c r="B537" s="4">
        <v>534</v>
      </c>
      <c r="C537" s="4">
        <v>534</v>
      </c>
      <c r="D537" s="5">
        <v>1.2</v>
      </c>
      <c r="E537" s="3">
        <f t="shared" si="128"/>
        <v>0.41666666666666663</v>
      </c>
      <c r="F537" s="3">
        <f t="shared" si="129"/>
        <v>1.5</v>
      </c>
      <c r="H537" s="13">
        <f t="shared" si="118"/>
        <v>0.33333333333333331</v>
      </c>
      <c r="I537">
        <f>'Panigale V4s 21 Data'!$B$8*'Panigale V4s 21 Data'!$B$5*'Panigale V4s 21 Data'!$B$7*0.5*(Calculations!$H537*Calculations!$H537)</f>
        <v>1.2479951098500001E-2</v>
      </c>
      <c r="J537" s="3">
        <f>$E537*'Panigale V4s 21 Data'!$B$3</f>
        <v>112.49999999999999</v>
      </c>
      <c r="K537" s="27">
        <f>'Panigale V4s 21 Data'!$B$12</f>
        <v>52.974000000000004</v>
      </c>
      <c r="L537" s="3">
        <f t="shared" si="119"/>
        <v>165.48647995109849</v>
      </c>
      <c r="M537">
        <f t="shared" si="117"/>
        <v>55.162159983699496</v>
      </c>
      <c r="N537">
        <f t="shared" si="120"/>
        <v>1.5322822217694307E-5</v>
      </c>
      <c r="O537">
        <f t="shared" si="121"/>
        <v>55.162159983699496</v>
      </c>
      <c r="P537">
        <f t="shared" si="122"/>
        <v>1.5322822217694307E-5</v>
      </c>
      <c r="Q537">
        <f>SUM($P$3:P537)</f>
        <v>7.6555207938073855E-2</v>
      </c>
      <c r="R537">
        <f t="shared" si="123"/>
        <v>0</v>
      </c>
      <c r="S537">
        <f t="shared" si="124"/>
        <v>0</v>
      </c>
      <c r="T537">
        <f>SUM($S$3:S537)</f>
        <v>2.4351274731905122E-2</v>
      </c>
      <c r="V537">
        <f t="shared" si="125"/>
        <v>0</v>
      </c>
      <c r="W537">
        <f>IF(M537&lt;0,SUM($V$3:V537),0)</f>
        <v>0</v>
      </c>
      <c r="Y537">
        <f t="shared" si="130"/>
        <v>55.162159983699496</v>
      </c>
      <c r="Z537">
        <f t="shared" si="126"/>
        <v>5.5162159983699499E-2</v>
      </c>
      <c r="AA537">
        <f t="shared" si="127"/>
        <v>1.5322822217694307E-5</v>
      </c>
      <c r="AB537">
        <f>SUM($AA$3:AA537)</f>
        <v>1.2770416154694668E-2</v>
      </c>
    </row>
    <row r="538" spans="1:28" x14ac:dyDescent="0.3">
      <c r="A538" s="4" t="s">
        <v>16</v>
      </c>
      <c r="B538" s="4">
        <v>535</v>
      </c>
      <c r="C538" s="4">
        <v>535</v>
      </c>
      <c r="D538" s="5">
        <v>3.2</v>
      </c>
      <c r="E538" s="3">
        <f t="shared" si="128"/>
        <v>0.55555555555555558</v>
      </c>
      <c r="F538" s="3">
        <f t="shared" si="129"/>
        <v>2</v>
      </c>
      <c r="H538" s="13">
        <f t="shared" si="118"/>
        <v>0.88888888888888895</v>
      </c>
      <c r="I538">
        <f>'Panigale V4s 21 Data'!$B$8*'Panigale V4s 21 Data'!$B$5*'Panigale V4s 21 Data'!$B$7*0.5*(Calculations!$H538*Calculations!$H538)</f>
        <v>8.8746318922666684E-2</v>
      </c>
      <c r="J538" s="3">
        <f>$E538*'Panigale V4s 21 Data'!$B$3</f>
        <v>150</v>
      </c>
      <c r="K538" s="27">
        <f>'Panigale V4s 21 Data'!$B$12</f>
        <v>52.974000000000004</v>
      </c>
      <c r="L538" s="3">
        <f t="shared" si="119"/>
        <v>203.06274631892268</v>
      </c>
      <c r="M538">
        <f t="shared" si="117"/>
        <v>180.50021895015351</v>
      </c>
      <c r="N538">
        <f t="shared" si="120"/>
        <v>5.0138949708375974E-5</v>
      </c>
      <c r="O538">
        <f t="shared" si="121"/>
        <v>180.50021895015351</v>
      </c>
      <c r="P538">
        <f t="shared" si="122"/>
        <v>5.0138949708375974E-5</v>
      </c>
      <c r="Q538">
        <f>SUM($P$3:P538)</f>
        <v>7.6605346887782227E-2</v>
      </c>
      <c r="R538">
        <f t="shared" si="123"/>
        <v>0</v>
      </c>
      <c r="S538">
        <f t="shared" si="124"/>
        <v>0</v>
      </c>
      <c r="T538">
        <f>SUM($S$3:S538)</f>
        <v>2.4351274731905122E-2</v>
      </c>
      <c r="V538">
        <f t="shared" si="125"/>
        <v>0</v>
      </c>
      <c r="W538">
        <f>IF(M538&lt;0,SUM($V$3:V538),0)</f>
        <v>0</v>
      </c>
      <c r="Y538">
        <f t="shared" si="130"/>
        <v>180.50021895015351</v>
      </c>
      <c r="Z538">
        <f t="shared" si="126"/>
        <v>0.1805002189501535</v>
      </c>
      <c r="AA538">
        <f t="shared" si="127"/>
        <v>5.0138949708375974E-5</v>
      </c>
      <c r="AB538">
        <f>SUM($AA$3:AA538)</f>
        <v>1.2820555104403044E-2</v>
      </c>
    </row>
    <row r="539" spans="1:28" x14ac:dyDescent="0.3">
      <c r="A539" s="4" t="s">
        <v>16</v>
      </c>
      <c r="B539" s="4">
        <v>536</v>
      </c>
      <c r="C539" s="4">
        <v>536</v>
      </c>
      <c r="D539" s="5">
        <v>5.2</v>
      </c>
      <c r="E539" s="3">
        <f t="shared" si="128"/>
        <v>0.69444444444444431</v>
      </c>
      <c r="F539" s="3">
        <f t="shared" si="129"/>
        <v>2.4999999999999996</v>
      </c>
      <c r="H539" s="13">
        <f t="shared" si="118"/>
        <v>1.4444444444444444</v>
      </c>
      <c r="I539">
        <f>'Panigale V4s 21 Data'!$B$8*'Panigale V4s 21 Data'!$B$5*'Panigale V4s 21 Data'!$B$7*0.5*(Calculations!$H539*Calculations!$H539)</f>
        <v>0.23434574840516667</v>
      </c>
      <c r="J539" s="3">
        <f>$E539*'Panigale V4s 21 Data'!$B$3</f>
        <v>187.49999999999997</v>
      </c>
      <c r="K539" s="27">
        <f>'Panigale V4s 21 Data'!$B$12</f>
        <v>52.974000000000004</v>
      </c>
      <c r="L539" s="3">
        <f t="shared" si="119"/>
        <v>240.70834574840512</v>
      </c>
      <c r="M539">
        <f t="shared" si="117"/>
        <v>347.6898327476963</v>
      </c>
      <c r="N539">
        <f t="shared" si="120"/>
        <v>9.6580509096582314E-5</v>
      </c>
      <c r="O539">
        <f t="shared" si="121"/>
        <v>347.6898327476963</v>
      </c>
      <c r="P539">
        <f t="shared" si="122"/>
        <v>9.6580509096582314E-5</v>
      </c>
      <c r="Q539">
        <f>SUM($P$3:P539)</f>
        <v>7.6701927396878811E-2</v>
      </c>
      <c r="R539">
        <f t="shared" si="123"/>
        <v>0</v>
      </c>
      <c r="S539">
        <f t="shared" si="124"/>
        <v>0</v>
      </c>
      <c r="T539">
        <f>SUM($S$3:S539)</f>
        <v>2.4351274731905122E-2</v>
      </c>
      <c r="V539">
        <f t="shared" si="125"/>
        <v>0</v>
      </c>
      <c r="W539">
        <f>IF(M539&lt;0,SUM($V$3:V539),0)</f>
        <v>0</v>
      </c>
      <c r="Y539">
        <f t="shared" si="130"/>
        <v>347.6898327476963</v>
      </c>
      <c r="Z539">
        <f t="shared" si="126"/>
        <v>0.34768983274769633</v>
      </c>
      <c r="AA539">
        <f t="shared" si="127"/>
        <v>9.6580509096582314E-5</v>
      </c>
      <c r="AB539">
        <f>SUM($AA$3:AA539)</f>
        <v>1.2917135613499626E-2</v>
      </c>
    </row>
    <row r="540" spans="1:28" x14ac:dyDescent="0.3">
      <c r="A540" s="4" t="s">
        <v>16</v>
      </c>
      <c r="B540" s="4">
        <v>537</v>
      </c>
      <c r="C540" s="4">
        <v>537</v>
      </c>
      <c r="D540" s="5">
        <v>8.1999999999999993</v>
      </c>
      <c r="E540" s="3">
        <f t="shared" si="128"/>
        <v>1.0833333333333333</v>
      </c>
      <c r="F540" s="3">
        <f t="shared" si="129"/>
        <v>3.9</v>
      </c>
      <c r="H540" s="13">
        <f t="shared" si="118"/>
        <v>2.2777777777777777</v>
      </c>
      <c r="I540">
        <f>'Panigale V4s 21 Data'!$B$8*'Panigale V4s 21 Data'!$B$5*'Panigale V4s 21 Data'!$B$7*0.5*(Calculations!$H540*Calculations!$H540)</f>
        <v>0.5827443832382917</v>
      </c>
      <c r="J540" s="3">
        <f>$E540*'Panigale V4s 21 Data'!$B$3</f>
        <v>292.5</v>
      </c>
      <c r="K540" s="27">
        <f>'Panigale V4s 21 Data'!$B$12</f>
        <v>52.974000000000004</v>
      </c>
      <c r="L540" s="3">
        <f t="shared" si="119"/>
        <v>346.05674438323825</v>
      </c>
      <c r="M540">
        <f t="shared" si="117"/>
        <v>788.24036220626488</v>
      </c>
      <c r="N540">
        <f t="shared" si="120"/>
        <v>2.1895565616840692E-4</v>
      </c>
      <c r="O540">
        <f t="shared" si="121"/>
        <v>788.24036220626488</v>
      </c>
      <c r="P540">
        <f t="shared" si="122"/>
        <v>2.1895565616840692E-4</v>
      </c>
      <c r="Q540">
        <f>SUM($P$3:P540)</f>
        <v>7.6920883053047215E-2</v>
      </c>
      <c r="R540">
        <f t="shared" si="123"/>
        <v>0</v>
      </c>
      <c r="S540">
        <f t="shared" si="124"/>
        <v>0</v>
      </c>
      <c r="T540">
        <f>SUM($S$3:S540)</f>
        <v>2.4351274731905122E-2</v>
      </c>
      <c r="V540">
        <f t="shared" si="125"/>
        <v>0</v>
      </c>
      <c r="W540">
        <f>IF(M540&lt;0,SUM($V$3:V540),0)</f>
        <v>0</v>
      </c>
      <c r="Y540">
        <f t="shared" si="130"/>
        <v>788.24036220626488</v>
      </c>
      <c r="Z540">
        <f t="shared" si="126"/>
        <v>0.78824036220626492</v>
      </c>
      <c r="AA540">
        <f t="shared" si="127"/>
        <v>2.1895565616840692E-4</v>
      </c>
      <c r="AB540">
        <f>SUM($AA$3:AA540)</f>
        <v>1.3136091269668033E-2</v>
      </c>
    </row>
    <row r="541" spans="1:28" x14ac:dyDescent="0.3">
      <c r="A541" s="4" t="s">
        <v>16</v>
      </c>
      <c r="B541" s="4">
        <v>538</v>
      </c>
      <c r="C541" s="4">
        <v>538</v>
      </c>
      <c r="D541" s="5">
        <v>13</v>
      </c>
      <c r="E541" s="3">
        <f t="shared" si="128"/>
        <v>1.4722222222222223</v>
      </c>
      <c r="F541" s="3">
        <f t="shared" si="129"/>
        <v>5.3000000000000007</v>
      </c>
      <c r="H541" s="13">
        <f t="shared" si="118"/>
        <v>3.6111111111111112</v>
      </c>
      <c r="I541">
        <f>'Panigale V4s 21 Data'!$B$8*'Panigale V4s 21 Data'!$B$5*'Panigale V4s 21 Data'!$B$7*0.5*(Calculations!$H541*Calculations!$H541)</f>
        <v>1.4646609275322917</v>
      </c>
      <c r="J541" s="3">
        <f>$E541*'Panigale V4s 21 Data'!$B$3</f>
        <v>397.5</v>
      </c>
      <c r="K541" s="27">
        <f>'Panigale V4s 21 Data'!$B$12</f>
        <v>52.974000000000004</v>
      </c>
      <c r="L541" s="3">
        <f t="shared" si="119"/>
        <v>451.93866092753228</v>
      </c>
      <c r="M541">
        <f t="shared" si="117"/>
        <v>1632.0007200160887</v>
      </c>
      <c r="N541">
        <f t="shared" si="120"/>
        <v>4.5333353333780241E-4</v>
      </c>
      <c r="O541">
        <f t="shared" si="121"/>
        <v>1632.0007200160887</v>
      </c>
      <c r="P541">
        <f t="shared" si="122"/>
        <v>4.5333353333780241E-4</v>
      </c>
      <c r="Q541">
        <f>SUM($P$3:P541)</f>
        <v>7.737421658638502E-2</v>
      </c>
      <c r="R541">
        <f t="shared" si="123"/>
        <v>0</v>
      </c>
      <c r="S541">
        <f t="shared" si="124"/>
        <v>0</v>
      </c>
      <c r="T541">
        <f>SUM($S$3:S541)</f>
        <v>2.4351274731905122E-2</v>
      </c>
      <c r="V541">
        <f t="shared" si="125"/>
        <v>0</v>
      </c>
      <c r="W541">
        <f>IF(M541&lt;0,SUM($V$3:V541),0)</f>
        <v>0</v>
      </c>
      <c r="Y541">
        <f>W532-SUM(Y536:Y540)</f>
        <v>980.02835321617795</v>
      </c>
      <c r="Z541">
        <f t="shared" si="126"/>
        <v>0.98002835321617798</v>
      </c>
      <c r="AA541">
        <f t="shared" si="127"/>
        <v>2.7223009811560498E-4</v>
      </c>
      <c r="AB541">
        <f>SUM($AA$3:AA541)</f>
        <v>1.3408321367783638E-2</v>
      </c>
    </row>
    <row r="542" spans="1:28" x14ac:dyDescent="0.3">
      <c r="A542" s="4" t="s">
        <v>16</v>
      </c>
      <c r="B542" s="4">
        <v>539</v>
      </c>
      <c r="C542" s="4">
        <v>539</v>
      </c>
      <c r="D542" s="5">
        <v>18.8</v>
      </c>
      <c r="E542" s="3">
        <f t="shared" si="128"/>
        <v>1.4027777777777779</v>
      </c>
      <c r="F542" s="3">
        <f t="shared" si="129"/>
        <v>5.0500000000000007</v>
      </c>
      <c r="H542" s="13">
        <f t="shared" si="118"/>
        <v>5.2222222222222223</v>
      </c>
      <c r="I542">
        <f>'Panigale V4s 21 Data'!$B$8*'Panigale V4s 21 Data'!$B$5*'Panigale V4s 21 Data'!$B$7*0.5*(Calculations!$H542*Calculations!$H542)</f>
        <v>3.0631346640651671</v>
      </c>
      <c r="J542" s="3">
        <f>$E542*'Panigale V4s 21 Data'!$B$3</f>
        <v>378.75000000000006</v>
      </c>
      <c r="K542" s="27">
        <f>'Panigale V4s 21 Data'!$B$12</f>
        <v>52.974000000000004</v>
      </c>
      <c r="L542" s="3">
        <f t="shared" si="119"/>
        <v>434.78713466406521</v>
      </c>
      <c r="M542">
        <f t="shared" si="117"/>
        <v>2270.5550365790073</v>
      </c>
      <c r="N542">
        <f t="shared" si="120"/>
        <v>6.3070973238305754E-4</v>
      </c>
      <c r="O542">
        <f t="shared" si="121"/>
        <v>2270.5550365790073</v>
      </c>
      <c r="P542">
        <f t="shared" si="122"/>
        <v>6.3070973238305754E-4</v>
      </c>
      <c r="Q542">
        <f>SUM($P$3:P542)</f>
        <v>7.8004926318768084E-2</v>
      </c>
      <c r="R542">
        <f t="shared" si="123"/>
        <v>0</v>
      </c>
      <c r="S542">
        <f t="shared" si="124"/>
        <v>0</v>
      </c>
      <c r="T542">
        <f>SUM($S$3:S542)</f>
        <v>2.4351274731905122E-2</v>
      </c>
      <c r="V542">
        <f t="shared" si="125"/>
        <v>0</v>
      </c>
      <c r="W542">
        <f>IF(M542&lt;0,SUM($V$3:V542),0)</f>
        <v>0</v>
      </c>
      <c r="Y542">
        <v>0</v>
      </c>
      <c r="Z542">
        <f t="shared" si="126"/>
        <v>0</v>
      </c>
      <c r="AA542">
        <f t="shared" si="127"/>
        <v>0</v>
      </c>
      <c r="AB542">
        <f>SUM($AA$3:AA542)</f>
        <v>1.3408321367783638E-2</v>
      </c>
    </row>
    <row r="543" spans="1:28" x14ac:dyDescent="0.3">
      <c r="A543" s="4" t="s">
        <v>16</v>
      </c>
      <c r="B543" s="4">
        <v>540</v>
      </c>
      <c r="C543" s="4">
        <v>540</v>
      </c>
      <c r="D543" s="5">
        <v>23.1</v>
      </c>
      <c r="E543" s="3">
        <f t="shared" si="128"/>
        <v>0.79166666666666652</v>
      </c>
      <c r="F543" s="3">
        <f t="shared" si="129"/>
        <v>2.8499999999999996</v>
      </c>
      <c r="H543" s="13">
        <f t="shared" si="118"/>
        <v>6.416666666666667</v>
      </c>
      <c r="I543">
        <f>'Panigale V4s 21 Data'!$B$8*'Panigale V4s 21 Data'!$B$5*'Panigale V4s 21 Data'!$B$7*0.5*(Calculations!$H543*Calculations!$H543)</f>
        <v>4.6246018789379075</v>
      </c>
      <c r="J543" s="3">
        <f>$E543*'Panigale V4s 21 Data'!$B$3</f>
        <v>213.74999999999997</v>
      </c>
      <c r="K543" s="27">
        <f>'Panigale V4s 21 Data'!$B$12</f>
        <v>52.974000000000004</v>
      </c>
      <c r="L543" s="3">
        <f t="shared" si="119"/>
        <v>271.34860187893787</v>
      </c>
      <c r="M543">
        <f t="shared" si="117"/>
        <v>1741.1535287231848</v>
      </c>
      <c r="N543">
        <f t="shared" si="120"/>
        <v>4.8365375797866243E-4</v>
      </c>
      <c r="O543">
        <f t="shared" si="121"/>
        <v>1741.1535287231848</v>
      </c>
      <c r="P543">
        <f t="shared" si="122"/>
        <v>4.8365375797866243E-4</v>
      </c>
      <c r="Q543">
        <f>SUM($P$3:P543)</f>
        <v>7.848858007674675E-2</v>
      </c>
      <c r="R543">
        <f t="shared" si="123"/>
        <v>0</v>
      </c>
      <c r="S543">
        <f t="shared" si="124"/>
        <v>0</v>
      </c>
      <c r="T543">
        <f>SUM($S$3:S543)</f>
        <v>2.4351274731905122E-2</v>
      </c>
      <c r="V543">
        <f t="shared" si="125"/>
        <v>0</v>
      </c>
      <c r="W543">
        <f>IF(M543&lt;0,SUM($V$3:V543),0)</f>
        <v>0</v>
      </c>
      <c r="Y543">
        <v>0</v>
      </c>
      <c r="Z543">
        <f t="shared" si="126"/>
        <v>0</v>
      </c>
      <c r="AA543">
        <f t="shared" si="127"/>
        <v>0</v>
      </c>
      <c r="AB543">
        <f>SUM($AA$3:AA543)</f>
        <v>1.3408321367783638E-2</v>
      </c>
    </row>
    <row r="544" spans="1:28" x14ac:dyDescent="0.3">
      <c r="A544" s="4" t="s">
        <v>16</v>
      </c>
      <c r="B544" s="4">
        <v>541</v>
      </c>
      <c r="C544" s="4">
        <v>541</v>
      </c>
      <c r="D544" s="5">
        <v>24.5</v>
      </c>
      <c r="E544" s="3">
        <f t="shared" si="128"/>
        <v>0.19444444444444425</v>
      </c>
      <c r="F544" s="3">
        <f t="shared" si="129"/>
        <v>0.69999999999999929</v>
      </c>
      <c r="H544" s="13">
        <f t="shared" si="118"/>
        <v>6.8055555555555554</v>
      </c>
      <c r="I544">
        <f>'Panigale V4s 21 Data'!$B$8*'Panigale V4s 21 Data'!$B$5*'Panigale V4s 21 Data'!$B$7*0.5*(Calculations!$H544*Calculations!$H544)</f>
        <v>5.2021462825518228</v>
      </c>
      <c r="J544" s="3">
        <f>$E544*'Panigale V4s 21 Data'!$B$3</f>
        <v>52.49999999999995</v>
      </c>
      <c r="K544" s="27">
        <f>'Panigale V4s 21 Data'!$B$12</f>
        <v>52.974000000000004</v>
      </c>
      <c r="L544" s="3">
        <f t="shared" si="119"/>
        <v>110.67614628255177</v>
      </c>
      <c r="M544">
        <f t="shared" si="117"/>
        <v>753.21266220069947</v>
      </c>
      <c r="N544">
        <f t="shared" si="120"/>
        <v>2.0922573950019429E-4</v>
      </c>
      <c r="O544">
        <f t="shared" si="121"/>
        <v>753.21266220069947</v>
      </c>
      <c r="P544">
        <f t="shared" si="122"/>
        <v>2.0922573950019429E-4</v>
      </c>
      <c r="Q544">
        <f>SUM($P$3:P544)</f>
        <v>7.8697805816246941E-2</v>
      </c>
      <c r="R544">
        <f t="shared" si="123"/>
        <v>0</v>
      </c>
      <c r="S544">
        <f t="shared" si="124"/>
        <v>0</v>
      </c>
      <c r="T544">
        <f>SUM($S$3:S544)</f>
        <v>2.4351274731905122E-2</v>
      </c>
      <c r="V544">
        <f t="shared" si="125"/>
        <v>0</v>
      </c>
      <c r="W544">
        <f>IF(M544&lt;0,SUM($V$3:V544),0)</f>
        <v>0</v>
      </c>
      <c r="Y544">
        <v>0</v>
      </c>
      <c r="Z544">
        <f t="shared" si="126"/>
        <v>0</v>
      </c>
      <c r="AA544">
        <f t="shared" si="127"/>
        <v>0</v>
      </c>
      <c r="AB544">
        <f>SUM($AA$3:AA544)</f>
        <v>1.3408321367783638E-2</v>
      </c>
    </row>
    <row r="545" spans="1:28" x14ac:dyDescent="0.3">
      <c r="A545" s="4" t="s">
        <v>16</v>
      </c>
      <c r="B545" s="4">
        <v>542</v>
      </c>
      <c r="C545" s="4">
        <v>542</v>
      </c>
      <c r="D545" s="5">
        <v>24.5</v>
      </c>
      <c r="E545" s="3">
        <f t="shared" si="128"/>
        <v>-2.7777777777777679E-2</v>
      </c>
      <c r="F545" s="3">
        <f t="shared" si="129"/>
        <v>-9.9999999999999645E-2</v>
      </c>
      <c r="H545" s="13">
        <f t="shared" si="118"/>
        <v>6.8055555555555554</v>
      </c>
      <c r="I545">
        <f>'Panigale V4s 21 Data'!$B$8*'Panigale V4s 21 Data'!$B$5*'Panigale V4s 21 Data'!$B$7*0.5*(Calculations!$H545*Calculations!$H545)</f>
        <v>5.2021462825518228</v>
      </c>
      <c r="J545" s="3">
        <f>$E545*'Panigale V4s 21 Data'!$B$3</f>
        <v>-7.4999999999999734</v>
      </c>
      <c r="K545" s="27">
        <f>'Panigale V4s 21 Data'!$B$12</f>
        <v>52.974000000000004</v>
      </c>
      <c r="L545" s="3">
        <f t="shared" si="119"/>
        <v>50.676146282551855</v>
      </c>
      <c r="M545">
        <f t="shared" si="117"/>
        <v>344.87932886736678</v>
      </c>
      <c r="N545">
        <f t="shared" si="120"/>
        <v>9.5799813574268551E-5</v>
      </c>
      <c r="O545">
        <f t="shared" si="121"/>
        <v>344.87932886736678</v>
      </c>
      <c r="P545">
        <f t="shared" si="122"/>
        <v>9.5799813574268551E-5</v>
      </c>
      <c r="Q545">
        <f>SUM($P$3:P545)</f>
        <v>7.8793605629821212E-2</v>
      </c>
      <c r="R545">
        <f t="shared" si="123"/>
        <v>0</v>
      </c>
      <c r="S545">
        <f t="shared" si="124"/>
        <v>0</v>
      </c>
      <c r="T545">
        <f>SUM($S$3:S545)</f>
        <v>2.4351274731905122E-2</v>
      </c>
      <c r="V545">
        <f t="shared" si="125"/>
        <v>0</v>
      </c>
      <c r="W545">
        <f>IF(M545&lt;0,SUM($V$3:V545),0)</f>
        <v>0</v>
      </c>
      <c r="Y545">
        <v>0</v>
      </c>
      <c r="Z545">
        <f t="shared" si="126"/>
        <v>0</v>
      </c>
      <c r="AA545">
        <f t="shared" si="127"/>
        <v>0</v>
      </c>
      <c r="AB545">
        <f>SUM($AA$3:AA545)</f>
        <v>1.3408321367783638E-2</v>
      </c>
    </row>
    <row r="546" spans="1:28" x14ac:dyDescent="0.3">
      <c r="A546" s="4" t="s">
        <v>16</v>
      </c>
      <c r="B546" s="4">
        <v>543</v>
      </c>
      <c r="C546" s="4">
        <v>543</v>
      </c>
      <c r="D546" s="5">
        <v>24.3</v>
      </c>
      <c r="E546" s="3">
        <f t="shared" si="128"/>
        <v>-0.12499999999999981</v>
      </c>
      <c r="F546" s="3">
        <f t="shared" si="129"/>
        <v>-0.44999999999999929</v>
      </c>
      <c r="H546" s="13">
        <f t="shared" si="118"/>
        <v>6.75</v>
      </c>
      <c r="I546">
        <f>'Panigale V4s 21 Data'!$B$8*'Panigale V4s 21 Data'!$B$5*'Panigale V4s 21 Data'!$B$7*0.5*(Calculations!$H546*Calculations!$H546)</f>
        <v>5.1175599473286564</v>
      </c>
      <c r="J546" s="3">
        <f>$E546*'Panigale V4s 21 Data'!$B$3</f>
        <v>-33.74999999999995</v>
      </c>
      <c r="K546" s="27">
        <f>'Panigale V4s 21 Data'!$B$12</f>
        <v>52.974000000000004</v>
      </c>
      <c r="L546" s="3">
        <f t="shared" si="119"/>
        <v>24.341559947328712</v>
      </c>
      <c r="M546">
        <f t="shared" si="117"/>
        <v>164.30552964446881</v>
      </c>
      <c r="N546">
        <f t="shared" si="120"/>
        <v>4.5640424901241338E-5</v>
      </c>
      <c r="O546">
        <f t="shared" si="121"/>
        <v>164.30552964446881</v>
      </c>
      <c r="P546">
        <f t="shared" si="122"/>
        <v>4.5640424901241338E-5</v>
      </c>
      <c r="Q546">
        <f>SUM($P$3:P546)</f>
        <v>7.8839246054722451E-2</v>
      </c>
      <c r="R546">
        <f t="shared" si="123"/>
        <v>0</v>
      </c>
      <c r="S546">
        <f t="shared" si="124"/>
        <v>0</v>
      </c>
      <c r="T546">
        <f>SUM($S$3:S546)</f>
        <v>2.4351274731905122E-2</v>
      </c>
      <c r="V546">
        <f t="shared" si="125"/>
        <v>0</v>
      </c>
      <c r="W546">
        <f>IF(M546&lt;0,SUM($V$3:V546),0)</f>
        <v>0</v>
      </c>
      <c r="Y546">
        <v>0</v>
      </c>
      <c r="Z546">
        <f t="shared" si="126"/>
        <v>0</v>
      </c>
      <c r="AA546">
        <f t="shared" si="127"/>
        <v>0</v>
      </c>
      <c r="AB546">
        <f>SUM($AA$3:AA546)</f>
        <v>1.3408321367783638E-2</v>
      </c>
    </row>
    <row r="547" spans="1:28" x14ac:dyDescent="0.3">
      <c r="A547" s="4" t="s">
        <v>16</v>
      </c>
      <c r="B547" s="4">
        <v>544</v>
      </c>
      <c r="C547" s="4">
        <v>544</v>
      </c>
      <c r="D547" s="5">
        <v>23.6</v>
      </c>
      <c r="E547" s="3">
        <f t="shared" si="128"/>
        <v>-0.27777777777777779</v>
      </c>
      <c r="F547" s="3">
        <f t="shared" si="129"/>
        <v>-1</v>
      </c>
      <c r="H547" s="13">
        <f t="shared" si="118"/>
        <v>6.5555555555555554</v>
      </c>
      <c r="I547">
        <f>'Panigale V4s 21 Data'!$B$8*'Panigale V4s 21 Data'!$B$5*'Panigale V4s 21 Data'!$B$7*0.5*(Calculations!$H547*Calculations!$H547)</f>
        <v>4.8269677526531662</v>
      </c>
      <c r="J547" s="3">
        <f>$E547*'Panigale V4s 21 Data'!$B$3</f>
        <v>-75</v>
      </c>
      <c r="K547" s="27">
        <f>'Panigale V4s 21 Data'!$B$12</f>
        <v>52.974000000000004</v>
      </c>
      <c r="L547" s="3">
        <f t="shared" si="119"/>
        <v>-17.199032247346835</v>
      </c>
      <c r="M547">
        <f t="shared" si="117"/>
        <v>-112.74921139927369</v>
      </c>
      <c r="N547">
        <f t="shared" si="120"/>
        <v>-3.1319225388687134E-5</v>
      </c>
      <c r="O547">
        <f t="shared" si="121"/>
        <v>0</v>
      </c>
      <c r="P547">
        <f t="shared" si="122"/>
        <v>0</v>
      </c>
      <c r="Q547">
        <f>SUM($P$3:P547)</f>
        <v>7.8839246054722451E-2</v>
      </c>
      <c r="R547">
        <f t="shared" si="123"/>
        <v>112.74921139927369</v>
      </c>
      <c r="S547">
        <f t="shared" si="124"/>
        <v>3.1319225388687134E-5</v>
      </c>
      <c r="T547">
        <f>SUM($S$3:S547)</f>
        <v>2.4382593957293811E-2</v>
      </c>
      <c r="V547">
        <f t="shared" si="125"/>
        <v>88.699240861751619</v>
      </c>
      <c r="W547">
        <f>IF(M547&lt;0,SUM($V$547:V547),0)</f>
        <v>88.699240861751619</v>
      </c>
      <c r="Y547">
        <v>0</v>
      </c>
      <c r="Z547">
        <f t="shared" si="126"/>
        <v>0</v>
      </c>
      <c r="AA547">
        <f t="shared" si="127"/>
        <v>0</v>
      </c>
      <c r="AB547">
        <f>SUM($AA$3:AA547)</f>
        <v>1.3408321367783638E-2</v>
      </c>
    </row>
    <row r="548" spans="1:28" x14ac:dyDescent="0.3">
      <c r="A548" s="4" t="s">
        <v>16</v>
      </c>
      <c r="B548" s="4">
        <v>545</v>
      </c>
      <c r="C548" s="4">
        <v>545</v>
      </c>
      <c r="D548" s="5">
        <v>22.3</v>
      </c>
      <c r="E548" s="3">
        <f t="shared" si="128"/>
        <v>-0.4861111111111111</v>
      </c>
      <c r="F548" s="3">
        <f t="shared" si="129"/>
        <v>-1.75</v>
      </c>
      <c r="H548" s="13">
        <f t="shared" si="118"/>
        <v>6.1944444444444446</v>
      </c>
      <c r="I548">
        <f>'Panigale V4s 21 Data'!$B$8*'Panigale V4s 21 Data'!$B$5*'Panigale V4s 21 Data'!$B$7*0.5*(Calculations!$H548*Calculations!$H548)</f>
        <v>4.3098297790090738</v>
      </c>
      <c r="J548" s="3">
        <f>$E548*'Panigale V4s 21 Data'!$B$3</f>
        <v>-131.25</v>
      </c>
      <c r="K548" s="27">
        <f>'Panigale V4s 21 Data'!$B$12</f>
        <v>52.974000000000004</v>
      </c>
      <c r="L548" s="3">
        <f t="shared" si="119"/>
        <v>-73.966170220990918</v>
      </c>
      <c r="M548">
        <f t="shared" si="117"/>
        <v>-458.17933220224933</v>
      </c>
      <c r="N548">
        <f t="shared" si="120"/>
        <v>-1.2727203672284704E-4</v>
      </c>
      <c r="O548">
        <f t="shared" si="121"/>
        <v>0</v>
      </c>
      <c r="P548">
        <f t="shared" si="122"/>
        <v>0</v>
      </c>
      <c r="Q548">
        <f>SUM($P$3:P548)</f>
        <v>7.8839246054722451E-2</v>
      </c>
      <c r="R548">
        <f t="shared" si="123"/>
        <v>458.17933220224933</v>
      </c>
      <c r="S548">
        <f t="shared" si="124"/>
        <v>1.2727203672284704E-4</v>
      </c>
      <c r="T548">
        <f>SUM($S$3:S548)</f>
        <v>2.4509865994016659E-2</v>
      </c>
      <c r="V548">
        <f t="shared" si="125"/>
        <v>360.4473897468485</v>
      </c>
      <c r="W548">
        <f>IF(M548&lt;0,SUM($V$547:V548),0)</f>
        <v>449.14663060860011</v>
      </c>
      <c r="Y548">
        <v>0</v>
      </c>
      <c r="Z548">
        <f t="shared" si="126"/>
        <v>0</v>
      </c>
      <c r="AA548">
        <f t="shared" si="127"/>
        <v>0</v>
      </c>
      <c r="AB548">
        <f>SUM($AA$3:AA548)</f>
        <v>1.3408321367783638E-2</v>
      </c>
    </row>
    <row r="549" spans="1:28" x14ac:dyDescent="0.3">
      <c r="A549" s="4" t="s">
        <v>16</v>
      </c>
      <c r="B549" s="4">
        <v>546</v>
      </c>
      <c r="C549" s="4">
        <v>546</v>
      </c>
      <c r="D549" s="5">
        <v>20.100000000000001</v>
      </c>
      <c r="E549" s="3">
        <f t="shared" si="128"/>
        <v>-0.5277777777777779</v>
      </c>
      <c r="F549" s="3">
        <f t="shared" si="129"/>
        <v>-1.9000000000000004</v>
      </c>
      <c r="H549" s="13">
        <f t="shared" si="118"/>
        <v>5.5833333333333339</v>
      </c>
      <c r="I549">
        <f>'Panigale V4s 21 Data'!$B$8*'Panigale V4s 21 Data'!$B$5*'Panigale V4s 21 Data'!$B$7*0.5*(Calculations!$H549*Calculations!$H549)</f>
        <v>3.5014062800729073</v>
      </c>
      <c r="J549" s="3">
        <f>$E549*'Panigale V4s 21 Data'!$B$3</f>
        <v>-142.50000000000003</v>
      </c>
      <c r="K549" s="27">
        <f>'Panigale V4s 21 Data'!$B$12</f>
        <v>52.974000000000004</v>
      </c>
      <c r="L549" s="3">
        <f t="shared" si="119"/>
        <v>-86.024593719927125</v>
      </c>
      <c r="M549">
        <f t="shared" si="117"/>
        <v>-480.30398160292651</v>
      </c>
      <c r="N549">
        <f t="shared" si="120"/>
        <v>-1.334177726674796E-4</v>
      </c>
      <c r="O549">
        <f t="shared" si="121"/>
        <v>0</v>
      </c>
      <c r="P549">
        <f t="shared" si="122"/>
        <v>0</v>
      </c>
      <c r="Q549">
        <f>SUM($P$3:P549)</f>
        <v>7.8839246054722451E-2</v>
      </c>
      <c r="R549">
        <f t="shared" si="123"/>
        <v>480.30398160292651</v>
      </c>
      <c r="S549">
        <f t="shared" si="124"/>
        <v>1.334177726674796E-4</v>
      </c>
      <c r="T549">
        <f>SUM($S$3:S549)</f>
        <v>2.4643283766684138E-2</v>
      </c>
      <c r="V549">
        <f t="shared" si="125"/>
        <v>377.85274080711429</v>
      </c>
      <c r="W549">
        <f>IF(M549&lt;0,SUM($V$547:V549),0)</f>
        <v>826.99937141571445</v>
      </c>
      <c r="Y549">
        <v>0</v>
      </c>
      <c r="Z549">
        <f t="shared" si="126"/>
        <v>0</v>
      </c>
      <c r="AA549">
        <f t="shared" si="127"/>
        <v>0</v>
      </c>
      <c r="AB549">
        <f>SUM($AA$3:AA549)</f>
        <v>1.3408321367783638E-2</v>
      </c>
    </row>
    <row r="550" spans="1:28" x14ac:dyDescent="0.3">
      <c r="A550" s="4" t="s">
        <v>16</v>
      </c>
      <c r="B550" s="4">
        <v>547</v>
      </c>
      <c r="C550" s="4">
        <v>547</v>
      </c>
      <c r="D550" s="5">
        <v>18.5</v>
      </c>
      <c r="E550" s="3">
        <f t="shared" si="128"/>
        <v>-0.40277777777777807</v>
      </c>
      <c r="F550" s="3">
        <f t="shared" si="129"/>
        <v>-1.4500000000000011</v>
      </c>
      <c r="H550" s="13">
        <f t="shared" si="118"/>
        <v>5.1388888888888884</v>
      </c>
      <c r="I550">
        <f>'Panigale V4s 21 Data'!$B$8*'Panigale V4s 21 Data'!$B$5*'Panigale V4s 21 Data'!$B$7*0.5*(Calculations!$H550*Calculations!$H550)</f>
        <v>2.9661550440705726</v>
      </c>
      <c r="J550" s="3">
        <f>$E550*'Panigale V4s 21 Data'!$B$3</f>
        <v>-108.75000000000009</v>
      </c>
      <c r="K550" s="27">
        <f>'Panigale V4s 21 Data'!$B$12</f>
        <v>52.974000000000004</v>
      </c>
      <c r="L550" s="3">
        <f t="shared" si="119"/>
        <v>-52.809844955929506</v>
      </c>
      <c r="M550">
        <f t="shared" si="117"/>
        <v>-271.38392546797104</v>
      </c>
      <c r="N550">
        <f t="shared" si="120"/>
        <v>-7.538442374110306E-5</v>
      </c>
      <c r="O550">
        <f t="shared" si="121"/>
        <v>0</v>
      </c>
      <c r="P550">
        <f t="shared" si="122"/>
        <v>0</v>
      </c>
      <c r="Q550">
        <f>SUM($P$3:P550)</f>
        <v>7.8839246054722451E-2</v>
      </c>
      <c r="R550">
        <f t="shared" si="123"/>
        <v>271.38392546797104</v>
      </c>
      <c r="S550">
        <f t="shared" si="124"/>
        <v>7.538442374110306E-5</v>
      </c>
      <c r="T550">
        <f>SUM($S$3:S550)</f>
        <v>2.4718668190425241E-2</v>
      </c>
      <c r="V550">
        <f t="shared" si="125"/>
        <v>213.49637724602547</v>
      </c>
      <c r="W550">
        <f>IF(M550&lt;0,SUM($V$547:V550),0)</f>
        <v>1040.49574866174</v>
      </c>
      <c r="Y550">
        <v>0</v>
      </c>
      <c r="Z550">
        <f t="shared" si="126"/>
        <v>0</v>
      </c>
      <c r="AA550">
        <f t="shared" si="127"/>
        <v>0</v>
      </c>
      <c r="AB550">
        <f>SUM($AA$3:AA550)</f>
        <v>1.3408321367783638E-2</v>
      </c>
    </row>
    <row r="551" spans="1:28" x14ac:dyDescent="0.3">
      <c r="A551" s="4" t="s">
        <v>16</v>
      </c>
      <c r="B551" s="4">
        <v>548</v>
      </c>
      <c r="C551" s="4">
        <v>548</v>
      </c>
      <c r="D551" s="5">
        <v>17.2</v>
      </c>
      <c r="E551" s="3">
        <f t="shared" si="128"/>
        <v>-0.30555555555555547</v>
      </c>
      <c r="F551" s="3">
        <f t="shared" si="129"/>
        <v>-1.0999999999999996</v>
      </c>
      <c r="H551" s="13">
        <f t="shared" si="118"/>
        <v>4.7777777777777777</v>
      </c>
      <c r="I551">
        <f>'Panigale V4s 21 Data'!$B$8*'Panigale V4s 21 Data'!$B$5*'Panigale V4s 21 Data'!$B$7*0.5*(Calculations!$H551*Calculations!$H551)</f>
        <v>2.5639366201251668</v>
      </c>
      <c r="J551" s="3">
        <f>$E551*'Panigale V4s 21 Data'!$B$3</f>
        <v>-82.499999999999972</v>
      </c>
      <c r="K551" s="27">
        <f>'Panigale V4s 21 Data'!$B$12</f>
        <v>52.974000000000004</v>
      </c>
      <c r="L551" s="3">
        <f t="shared" si="119"/>
        <v>-26.962063379874806</v>
      </c>
      <c r="M551">
        <f t="shared" si="117"/>
        <v>-128.81874725940185</v>
      </c>
      <c r="N551">
        <f t="shared" si="120"/>
        <v>-3.5782985349833848E-5</v>
      </c>
      <c r="O551">
        <f t="shared" si="121"/>
        <v>0</v>
      </c>
      <c r="P551">
        <f t="shared" si="122"/>
        <v>0</v>
      </c>
      <c r="Q551">
        <f>SUM($P$3:P551)</f>
        <v>7.8839246054722451E-2</v>
      </c>
      <c r="R551">
        <f t="shared" si="123"/>
        <v>128.81874725940185</v>
      </c>
      <c r="S551">
        <f t="shared" si="124"/>
        <v>3.5782985349833848E-5</v>
      </c>
      <c r="T551">
        <f>SUM($S$3:S551)</f>
        <v>2.4754451175775075E-2</v>
      </c>
      <c r="V551">
        <f t="shared" si="125"/>
        <v>101.34106437523513</v>
      </c>
      <c r="W551">
        <f>IF(M551&lt;0,SUM($V$547:V551),0)</f>
        <v>1141.8368130369752</v>
      </c>
      <c r="Y551">
        <v>0</v>
      </c>
      <c r="Z551">
        <f t="shared" si="126"/>
        <v>0</v>
      </c>
      <c r="AA551">
        <f t="shared" si="127"/>
        <v>0</v>
      </c>
      <c r="AB551">
        <f>SUM($AA$3:AA551)</f>
        <v>1.3408321367783638E-2</v>
      </c>
    </row>
    <row r="552" spans="1:28" x14ac:dyDescent="0.3">
      <c r="A552" s="4" t="s">
        <v>16</v>
      </c>
      <c r="B552" s="4">
        <v>549</v>
      </c>
      <c r="C552" s="4">
        <v>549</v>
      </c>
      <c r="D552" s="5">
        <v>16.3</v>
      </c>
      <c r="E552" s="3">
        <f t="shared" si="128"/>
        <v>-0.24999999999999983</v>
      </c>
      <c r="F552" s="3">
        <f t="shared" si="129"/>
        <v>-0.89999999999999947</v>
      </c>
      <c r="H552" s="13">
        <f t="shared" si="118"/>
        <v>4.5277777777777777</v>
      </c>
      <c r="I552">
        <f>'Panigale V4s 21 Data'!$B$8*'Panigale V4s 21 Data'!$B$5*'Panigale V4s 21 Data'!$B$7*0.5*(Calculations!$H552*Calculations!$H552)</f>
        <v>2.3026376440003231</v>
      </c>
      <c r="J552" s="3">
        <f>$E552*'Panigale V4s 21 Data'!$B$3</f>
        <v>-67.499999999999957</v>
      </c>
      <c r="K552" s="27">
        <f>'Panigale V4s 21 Data'!$B$12</f>
        <v>52.974000000000004</v>
      </c>
      <c r="L552" s="3">
        <f t="shared" si="119"/>
        <v>-12.223362355999626</v>
      </c>
      <c r="M552">
        <f t="shared" si="117"/>
        <v>-55.344668445220528</v>
      </c>
      <c r="N552">
        <f t="shared" si="120"/>
        <v>-1.5373519012561258E-5</v>
      </c>
      <c r="O552">
        <f t="shared" si="121"/>
        <v>0</v>
      </c>
      <c r="P552">
        <f t="shared" si="122"/>
        <v>0</v>
      </c>
      <c r="Q552">
        <f>SUM($P$3:P552)</f>
        <v>7.8839246054722451E-2</v>
      </c>
      <c r="R552">
        <f t="shared" si="123"/>
        <v>55.344668445220528</v>
      </c>
      <c r="S552">
        <f t="shared" si="124"/>
        <v>1.5373519012561258E-5</v>
      </c>
      <c r="T552">
        <f>SUM($S$3:S552)</f>
        <v>2.4769824694787636E-2</v>
      </c>
      <c r="V552">
        <f t="shared" si="125"/>
        <v>43.539373942512761</v>
      </c>
      <c r="W552">
        <f>IF(M552&lt;0,SUM($V$547:V552),0)</f>
        <v>1185.376186979488</v>
      </c>
      <c r="Y552">
        <v>0</v>
      </c>
      <c r="Z552">
        <f t="shared" si="126"/>
        <v>0</v>
      </c>
      <c r="AA552">
        <f t="shared" si="127"/>
        <v>0</v>
      </c>
      <c r="AB552">
        <f>SUM($AA$3:AA552)</f>
        <v>1.3408321367783638E-2</v>
      </c>
    </row>
    <row r="553" spans="1:28" x14ac:dyDescent="0.3">
      <c r="A553" s="4" t="s">
        <v>16</v>
      </c>
      <c r="B553" s="4">
        <v>550</v>
      </c>
      <c r="C553" s="4">
        <v>550</v>
      </c>
      <c r="D553" s="5">
        <v>15.4</v>
      </c>
      <c r="E553" s="3">
        <f t="shared" si="128"/>
        <v>-0.2222222222222224</v>
      </c>
      <c r="F553" s="3">
        <f t="shared" si="129"/>
        <v>-0.80000000000000071</v>
      </c>
      <c r="H553" s="13">
        <f t="shared" si="118"/>
        <v>4.2777777777777777</v>
      </c>
      <c r="I553">
        <f>'Panigale V4s 21 Data'!$B$8*'Panigale V4s 21 Data'!$B$5*'Panigale V4s 21 Data'!$B$7*0.5*(Calculations!$H553*Calculations!$H553)</f>
        <v>2.0553786128612921</v>
      </c>
      <c r="J553" s="3">
        <f>$E553*'Panigale V4s 21 Data'!$B$3</f>
        <v>-60.00000000000005</v>
      </c>
      <c r="K553" s="27">
        <f>'Panigale V4s 21 Data'!$B$12</f>
        <v>52.974000000000004</v>
      </c>
      <c r="L553" s="3">
        <f t="shared" si="119"/>
        <v>-4.9706213871387561</v>
      </c>
      <c r="M553">
        <f t="shared" si="117"/>
        <v>-21.263213711649122</v>
      </c>
      <c r="N553">
        <f t="shared" si="120"/>
        <v>-5.9064482532358668E-6</v>
      </c>
      <c r="O553">
        <f t="shared" si="121"/>
        <v>0</v>
      </c>
      <c r="P553">
        <f t="shared" si="122"/>
        <v>0</v>
      </c>
      <c r="Q553">
        <f>SUM($P$3:P553)</f>
        <v>7.8839246054722451E-2</v>
      </c>
      <c r="R553">
        <f t="shared" si="123"/>
        <v>21.263213711649122</v>
      </c>
      <c r="S553">
        <f t="shared" si="124"/>
        <v>5.9064482532358668E-6</v>
      </c>
      <c r="T553">
        <f>SUM($S$3:S553)</f>
        <v>2.4775731143040873E-2</v>
      </c>
      <c r="V553">
        <f t="shared" si="125"/>
        <v>16.727663910885806</v>
      </c>
      <c r="W553">
        <f>IF(M553&lt;0,SUM($V$547:V553),0)</f>
        <v>1202.1038508903739</v>
      </c>
      <c r="Y553">
        <v>0</v>
      </c>
      <c r="Z553">
        <f t="shared" si="126"/>
        <v>0</v>
      </c>
      <c r="AA553">
        <f t="shared" si="127"/>
        <v>0</v>
      </c>
      <c r="AB553">
        <f>SUM($AA$3:AA553)</f>
        <v>1.3408321367783638E-2</v>
      </c>
    </row>
    <row r="554" spans="1:28" x14ac:dyDescent="0.3">
      <c r="A554" s="4" t="s">
        <v>16</v>
      </c>
      <c r="B554" s="4">
        <v>551</v>
      </c>
      <c r="C554" s="4">
        <v>551</v>
      </c>
      <c r="D554" s="5">
        <v>14.7</v>
      </c>
      <c r="E554" s="3">
        <f t="shared" si="128"/>
        <v>-0.15277777777777773</v>
      </c>
      <c r="F554" s="3">
        <f t="shared" si="129"/>
        <v>-0.54999999999999982</v>
      </c>
      <c r="H554" s="13">
        <f t="shared" si="118"/>
        <v>4.083333333333333</v>
      </c>
      <c r="I554">
        <f>'Panigale V4s 21 Data'!$B$8*'Panigale V4s 21 Data'!$B$5*'Panigale V4s 21 Data'!$B$7*0.5*(Calculations!$H554*Calculations!$H554)</f>
        <v>1.872772661718656</v>
      </c>
      <c r="J554" s="3">
        <f>$E554*'Panigale V4s 21 Data'!$B$3</f>
        <v>-41.249999999999986</v>
      </c>
      <c r="K554" s="27">
        <f>'Panigale V4s 21 Data'!$B$12</f>
        <v>52.974000000000004</v>
      </c>
      <c r="L554" s="3">
        <f t="shared" si="119"/>
        <v>13.596772661718674</v>
      </c>
      <c r="M554">
        <f t="shared" si="117"/>
        <v>55.520155035351252</v>
      </c>
      <c r="N554">
        <f t="shared" si="120"/>
        <v>1.542226528759757E-5</v>
      </c>
      <c r="O554">
        <f t="shared" si="121"/>
        <v>55.520155035351252</v>
      </c>
      <c r="P554">
        <f t="shared" si="122"/>
        <v>1.542226528759757E-5</v>
      </c>
      <c r="Q554">
        <f>SUM($P$3:P554)</f>
        <v>7.8854668320010049E-2</v>
      </c>
      <c r="R554">
        <f t="shared" si="123"/>
        <v>0</v>
      </c>
      <c r="S554">
        <f t="shared" si="124"/>
        <v>0</v>
      </c>
      <c r="T554">
        <f>SUM($S$3:S554)</f>
        <v>2.4775731143040873E-2</v>
      </c>
      <c r="V554">
        <f t="shared" si="125"/>
        <v>0</v>
      </c>
      <c r="W554">
        <f>IF(M554&lt;0,SUM($V$3:V554),0)</f>
        <v>0</v>
      </c>
      <c r="Y554">
        <f>O554</f>
        <v>55.520155035351252</v>
      </c>
      <c r="Z554">
        <f t="shared" si="126"/>
        <v>5.5520155035351251E-2</v>
      </c>
      <c r="AA554">
        <f t="shared" si="127"/>
        <v>1.542226528759757E-5</v>
      </c>
      <c r="AB554">
        <f>SUM($AA$3:AA554)</f>
        <v>1.3423743633071234E-2</v>
      </c>
    </row>
    <row r="555" spans="1:28" x14ac:dyDescent="0.3">
      <c r="A555" s="4" t="s">
        <v>16</v>
      </c>
      <c r="B555" s="4">
        <v>552</v>
      </c>
      <c r="C555" s="4">
        <v>552</v>
      </c>
      <c r="D555" s="5">
        <v>14.3</v>
      </c>
      <c r="E555" s="3">
        <f t="shared" si="128"/>
        <v>-0.1388888888888889</v>
      </c>
      <c r="F555" s="3">
        <f t="shared" si="129"/>
        <v>-0.5</v>
      </c>
      <c r="H555" s="13">
        <f t="shared" si="118"/>
        <v>3.9722222222222223</v>
      </c>
      <c r="I555">
        <f>'Panigale V4s 21 Data'!$B$8*'Panigale V4s 21 Data'!$B$5*'Panigale V4s 21 Data'!$B$7*0.5*(Calculations!$H555*Calculations!$H555)</f>
        <v>1.7722397223140733</v>
      </c>
      <c r="J555" s="3">
        <f>$E555*'Panigale V4s 21 Data'!$B$3</f>
        <v>-37.5</v>
      </c>
      <c r="K555" s="27">
        <f>'Panigale V4s 21 Data'!$B$12</f>
        <v>52.974000000000004</v>
      </c>
      <c r="L555" s="3">
        <f t="shared" si="119"/>
        <v>17.24623972231408</v>
      </c>
      <c r="M555">
        <f t="shared" si="117"/>
        <v>68.505896674747589</v>
      </c>
      <c r="N555">
        <f t="shared" si="120"/>
        <v>1.9029415742985442E-5</v>
      </c>
      <c r="O555">
        <f t="shared" si="121"/>
        <v>68.505896674747589</v>
      </c>
      <c r="P555">
        <f t="shared" si="122"/>
        <v>1.9029415742985442E-5</v>
      </c>
      <c r="Q555">
        <f>SUM($P$3:P555)</f>
        <v>7.8873697735753034E-2</v>
      </c>
      <c r="R555">
        <f t="shared" si="123"/>
        <v>0</v>
      </c>
      <c r="S555">
        <f t="shared" si="124"/>
        <v>0</v>
      </c>
      <c r="T555">
        <f>SUM($S$3:S555)</f>
        <v>2.4775731143040873E-2</v>
      </c>
      <c r="V555">
        <f t="shared" si="125"/>
        <v>0</v>
      </c>
      <c r="W555">
        <f>IF(M555&lt;0,SUM($V$3:V555),0)</f>
        <v>0</v>
      </c>
      <c r="Y555">
        <f t="shared" ref="Y555:Y560" si="131">O555</f>
        <v>68.505896674747589</v>
      </c>
      <c r="Z555">
        <f t="shared" si="126"/>
        <v>6.8505896674747588E-2</v>
      </c>
      <c r="AA555">
        <f t="shared" si="127"/>
        <v>1.9029415742985442E-5</v>
      </c>
      <c r="AB555">
        <f>SUM($AA$3:AA555)</f>
        <v>1.344277304881422E-2</v>
      </c>
    </row>
    <row r="556" spans="1:28" x14ac:dyDescent="0.3">
      <c r="A556" s="4" t="s">
        <v>16</v>
      </c>
      <c r="B556" s="4">
        <v>553</v>
      </c>
      <c r="C556" s="4">
        <v>553</v>
      </c>
      <c r="D556" s="5">
        <v>13.7</v>
      </c>
      <c r="E556" s="3">
        <f t="shared" si="128"/>
        <v>-0.1388888888888889</v>
      </c>
      <c r="F556" s="3">
        <f t="shared" si="129"/>
        <v>-0.5</v>
      </c>
      <c r="H556" s="13">
        <f t="shared" si="118"/>
        <v>3.8055555555555554</v>
      </c>
      <c r="I556">
        <f>'Panigale V4s 21 Data'!$B$8*'Panigale V4s 21 Data'!$B$5*'Panigale V4s 21 Data'!$B$7*0.5*(Calculations!$H556*Calculations!$H556)</f>
        <v>1.6266402928315729</v>
      </c>
      <c r="J556" s="3">
        <f>$E556*'Panigale V4s 21 Data'!$B$3</f>
        <v>-37.5</v>
      </c>
      <c r="K556" s="27">
        <f>'Panigale V4s 21 Data'!$B$12</f>
        <v>52.974000000000004</v>
      </c>
      <c r="L556" s="3">
        <f t="shared" si="119"/>
        <v>17.100640292831578</v>
      </c>
      <c r="M556">
        <f t="shared" si="117"/>
        <v>65.077436669942387</v>
      </c>
      <c r="N556">
        <f t="shared" si="120"/>
        <v>1.8077065741650662E-5</v>
      </c>
      <c r="O556">
        <f t="shared" si="121"/>
        <v>65.077436669942387</v>
      </c>
      <c r="P556">
        <f t="shared" si="122"/>
        <v>1.8077065741650662E-5</v>
      </c>
      <c r="Q556">
        <f>SUM($P$3:P556)</f>
        <v>7.8891774801494688E-2</v>
      </c>
      <c r="R556">
        <f t="shared" si="123"/>
        <v>0</v>
      </c>
      <c r="S556">
        <f t="shared" si="124"/>
        <v>0</v>
      </c>
      <c r="T556">
        <f>SUM($S$3:S556)</f>
        <v>2.4775731143040873E-2</v>
      </c>
      <c r="V556">
        <f t="shared" si="125"/>
        <v>0</v>
      </c>
      <c r="W556">
        <f>IF(M556&lt;0,SUM($V$3:V556),0)</f>
        <v>0</v>
      </c>
      <c r="Y556">
        <f t="shared" si="131"/>
        <v>65.077436669942387</v>
      </c>
      <c r="Z556">
        <f t="shared" si="126"/>
        <v>6.5077436669942382E-2</v>
      </c>
      <c r="AA556">
        <f t="shared" si="127"/>
        <v>1.8077065741650662E-5</v>
      </c>
      <c r="AB556">
        <f>SUM($AA$3:AA556)</f>
        <v>1.346085011455587E-2</v>
      </c>
    </row>
    <row r="557" spans="1:28" x14ac:dyDescent="0.3">
      <c r="A557" s="4" t="s">
        <v>16</v>
      </c>
      <c r="B557" s="4">
        <v>554</v>
      </c>
      <c r="C557" s="4">
        <v>554</v>
      </c>
      <c r="D557" s="5">
        <v>13.3</v>
      </c>
      <c r="E557" s="3">
        <f t="shared" si="128"/>
        <v>-8.3333333333333287E-2</v>
      </c>
      <c r="F557" s="3">
        <f t="shared" si="129"/>
        <v>-0.29999999999999982</v>
      </c>
      <c r="H557" s="13">
        <f t="shared" si="118"/>
        <v>3.6944444444444446</v>
      </c>
      <c r="I557">
        <f>'Panigale V4s 21 Data'!$B$8*'Panigale V4s 21 Data'!$B$5*'Panigale V4s 21 Data'!$B$7*0.5*(Calculations!$H557*Calculations!$H557)</f>
        <v>1.5330406595928232</v>
      </c>
      <c r="J557" s="3">
        <f>$E557*'Panigale V4s 21 Data'!$B$3</f>
        <v>-22.499999999999986</v>
      </c>
      <c r="K557" s="27">
        <f>'Panigale V4s 21 Data'!$B$12</f>
        <v>52.974000000000004</v>
      </c>
      <c r="L557" s="3">
        <f t="shared" si="119"/>
        <v>32.007040659592846</v>
      </c>
      <c r="M557">
        <f t="shared" si="117"/>
        <v>118.24823354794025</v>
      </c>
      <c r="N557">
        <f t="shared" si="120"/>
        <v>3.2846731541094509E-5</v>
      </c>
      <c r="O557">
        <f t="shared" si="121"/>
        <v>118.24823354794025</v>
      </c>
      <c r="P557">
        <f t="shared" si="122"/>
        <v>3.2846731541094509E-5</v>
      </c>
      <c r="Q557">
        <f>SUM($P$3:P557)</f>
        <v>7.8924621533035783E-2</v>
      </c>
      <c r="R557">
        <f t="shared" si="123"/>
        <v>0</v>
      </c>
      <c r="S557">
        <f t="shared" si="124"/>
        <v>0</v>
      </c>
      <c r="T557">
        <f>SUM($S$3:S557)</f>
        <v>2.4775731143040873E-2</v>
      </c>
      <c r="V557">
        <f t="shared" si="125"/>
        <v>0</v>
      </c>
      <c r="W557">
        <f>IF(M557&lt;0,SUM($V$3:V557),0)</f>
        <v>0</v>
      </c>
      <c r="Y557">
        <f t="shared" si="131"/>
        <v>118.24823354794025</v>
      </c>
      <c r="Z557">
        <f t="shared" si="126"/>
        <v>0.11824823354794024</v>
      </c>
      <c r="AA557">
        <f t="shared" si="127"/>
        <v>3.2846731541094509E-5</v>
      </c>
      <c r="AB557">
        <f>SUM($AA$3:AA557)</f>
        <v>1.3493696846096965E-2</v>
      </c>
    </row>
    <row r="558" spans="1:28" x14ac:dyDescent="0.3">
      <c r="A558" s="4" t="s">
        <v>16</v>
      </c>
      <c r="B558" s="4">
        <v>555</v>
      </c>
      <c r="C558" s="4">
        <v>555</v>
      </c>
      <c r="D558" s="5">
        <v>13.1</v>
      </c>
      <c r="E558" s="3">
        <f t="shared" si="128"/>
        <v>-2.7777777777777925E-2</v>
      </c>
      <c r="F558" s="3">
        <f t="shared" si="129"/>
        <v>-0.10000000000000053</v>
      </c>
      <c r="H558" s="13">
        <f t="shared" si="118"/>
        <v>3.6388888888888888</v>
      </c>
      <c r="I558">
        <f>'Panigale V4s 21 Data'!$B$8*'Panigale V4s 21 Data'!$B$5*'Panigale V4s 21 Data'!$B$7*0.5*(Calculations!$H558*Calculations!$H558)</f>
        <v>1.4872808388983232</v>
      </c>
      <c r="J558" s="3">
        <f>$E558*'Panigale V4s 21 Data'!$B$3</f>
        <v>-7.50000000000004</v>
      </c>
      <c r="K558" s="27">
        <f>'Panigale V4s 21 Data'!$B$12</f>
        <v>52.974000000000004</v>
      </c>
      <c r="L558" s="3">
        <f t="shared" si="119"/>
        <v>46.96128083889829</v>
      </c>
      <c r="M558">
        <f t="shared" si="117"/>
        <v>170.88688305265765</v>
      </c>
      <c r="N558">
        <f t="shared" si="120"/>
        <v>4.7468578625738232E-5</v>
      </c>
      <c r="O558">
        <f t="shared" si="121"/>
        <v>170.88688305265765</v>
      </c>
      <c r="P558">
        <f t="shared" si="122"/>
        <v>4.7468578625738232E-5</v>
      </c>
      <c r="Q558">
        <f>SUM($P$3:P558)</f>
        <v>7.8972090111661522E-2</v>
      </c>
      <c r="R558">
        <f t="shared" si="123"/>
        <v>0</v>
      </c>
      <c r="S558">
        <f t="shared" si="124"/>
        <v>0</v>
      </c>
      <c r="T558">
        <f>SUM($S$3:S558)</f>
        <v>2.4775731143040873E-2</v>
      </c>
      <c r="V558">
        <f t="shared" si="125"/>
        <v>0</v>
      </c>
      <c r="W558">
        <f>IF(M558&lt;0,SUM($V$3:V558),0)</f>
        <v>0</v>
      </c>
      <c r="Y558">
        <f t="shared" si="131"/>
        <v>170.88688305265765</v>
      </c>
      <c r="Z558">
        <f t="shared" si="126"/>
        <v>0.17088688305265765</v>
      </c>
      <c r="AA558">
        <f t="shared" si="127"/>
        <v>4.7468578625738232E-5</v>
      </c>
      <c r="AB558">
        <f>SUM($AA$3:AA558)</f>
        <v>1.3541165424722702E-2</v>
      </c>
    </row>
    <row r="559" spans="1:28" x14ac:dyDescent="0.3">
      <c r="A559" s="4" t="s">
        <v>16</v>
      </c>
      <c r="B559" s="4">
        <v>556</v>
      </c>
      <c r="C559" s="4">
        <v>556</v>
      </c>
      <c r="D559" s="5">
        <v>13.1</v>
      </c>
      <c r="E559" s="3">
        <f t="shared" si="128"/>
        <v>2.7777777777777925E-2</v>
      </c>
      <c r="F559" s="3">
        <f t="shared" si="129"/>
        <v>0.10000000000000053</v>
      </c>
      <c r="H559" s="13">
        <f t="shared" si="118"/>
        <v>3.6388888888888888</v>
      </c>
      <c r="I559">
        <f>'Panigale V4s 21 Data'!$B$8*'Panigale V4s 21 Data'!$B$5*'Panigale V4s 21 Data'!$B$7*0.5*(Calculations!$H559*Calculations!$H559)</f>
        <v>1.4872808388983232</v>
      </c>
      <c r="J559" s="3">
        <f>$E559*'Panigale V4s 21 Data'!$B$3</f>
        <v>7.50000000000004</v>
      </c>
      <c r="K559" s="27">
        <f>'Panigale V4s 21 Data'!$B$12</f>
        <v>52.974000000000004</v>
      </c>
      <c r="L559" s="3">
        <f t="shared" si="119"/>
        <v>61.961280838898368</v>
      </c>
      <c r="M559">
        <f t="shared" si="117"/>
        <v>225.47021638599128</v>
      </c>
      <c r="N559">
        <f t="shared" si="120"/>
        <v>6.2630615662775347E-5</v>
      </c>
      <c r="O559">
        <f t="shared" si="121"/>
        <v>225.47021638599128</v>
      </c>
      <c r="P559">
        <f t="shared" si="122"/>
        <v>6.2630615662775347E-5</v>
      </c>
      <c r="Q559">
        <f>SUM($P$3:P559)</f>
        <v>7.9034720727324301E-2</v>
      </c>
      <c r="R559">
        <f t="shared" si="123"/>
        <v>0</v>
      </c>
      <c r="S559">
        <f t="shared" si="124"/>
        <v>0</v>
      </c>
      <c r="T559">
        <f>SUM($S$3:S559)</f>
        <v>2.4775731143040873E-2</v>
      </c>
      <c r="V559">
        <f t="shared" si="125"/>
        <v>0</v>
      </c>
      <c r="W559">
        <f>IF(M559&lt;0,SUM($V$3:V559),0)</f>
        <v>0</v>
      </c>
      <c r="Y559">
        <f t="shared" si="131"/>
        <v>225.47021638599128</v>
      </c>
      <c r="Z559">
        <f t="shared" si="126"/>
        <v>0.22547021638599127</v>
      </c>
      <c r="AA559">
        <f t="shared" si="127"/>
        <v>6.2630615662775347E-5</v>
      </c>
      <c r="AB559">
        <f>SUM($AA$3:AA559)</f>
        <v>1.3603796040385478E-2</v>
      </c>
    </row>
    <row r="560" spans="1:28" x14ac:dyDescent="0.3">
      <c r="A560" s="4" t="s">
        <v>16</v>
      </c>
      <c r="B560" s="4">
        <v>557</v>
      </c>
      <c r="C560" s="4">
        <v>557</v>
      </c>
      <c r="D560" s="5">
        <v>13.3</v>
      </c>
      <c r="E560" s="3">
        <f t="shared" si="128"/>
        <v>9.7222222222222363E-2</v>
      </c>
      <c r="F560" s="3">
        <f t="shared" si="129"/>
        <v>0.35000000000000053</v>
      </c>
      <c r="H560" s="13">
        <f t="shared" si="118"/>
        <v>3.6944444444444446</v>
      </c>
      <c r="I560">
        <f>'Panigale V4s 21 Data'!$B$8*'Panigale V4s 21 Data'!$B$5*'Panigale V4s 21 Data'!$B$7*0.5*(Calculations!$H560*Calculations!$H560)</f>
        <v>1.5330406595928232</v>
      </c>
      <c r="J560" s="3">
        <f>$E560*'Panigale V4s 21 Data'!$B$3</f>
        <v>26.250000000000039</v>
      </c>
      <c r="K560" s="27">
        <f>'Panigale V4s 21 Data'!$B$12</f>
        <v>52.974000000000004</v>
      </c>
      <c r="L560" s="3">
        <f t="shared" si="119"/>
        <v>80.75704065959286</v>
      </c>
      <c r="M560">
        <f t="shared" si="117"/>
        <v>298.35240021460697</v>
      </c>
      <c r="N560">
        <f t="shared" si="120"/>
        <v>8.2875666726279717E-5</v>
      </c>
      <c r="O560">
        <f t="shared" si="121"/>
        <v>298.35240021460697</v>
      </c>
      <c r="P560">
        <f t="shared" si="122"/>
        <v>8.2875666726279717E-5</v>
      </c>
      <c r="Q560">
        <f>SUM($P$3:P560)</f>
        <v>7.9117596394050582E-2</v>
      </c>
      <c r="R560">
        <f t="shared" si="123"/>
        <v>0</v>
      </c>
      <c r="S560">
        <f t="shared" si="124"/>
        <v>0</v>
      </c>
      <c r="T560">
        <f>SUM($S$3:S560)</f>
        <v>2.4775731143040873E-2</v>
      </c>
      <c r="V560">
        <f t="shared" si="125"/>
        <v>0</v>
      </c>
      <c r="W560">
        <f>IF(M560&lt;0,SUM($V$3:V560),0)</f>
        <v>0</v>
      </c>
      <c r="Y560">
        <f t="shared" si="131"/>
        <v>298.35240021460697</v>
      </c>
      <c r="Z560">
        <f t="shared" si="126"/>
        <v>0.29835240021460696</v>
      </c>
      <c r="AA560">
        <f t="shared" si="127"/>
        <v>8.2875666726279717E-5</v>
      </c>
      <c r="AB560">
        <f>SUM($AA$3:AA560)</f>
        <v>1.3686671707111757E-2</v>
      </c>
    </row>
    <row r="561" spans="1:28" x14ac:dyDescent="0.3">
      <c r="A561" s="4" t="s">
        <v>16</v>
      </c>
      <c r="B561" s="4">
        <v>558</v>
      </c>
      <c r="C561" s="4">
        <v>558</v>
      </c>
      <c r="D561" s="5">
        <v>13.8</v>
      </c>
      <c r="E561" s="3">
        <f t="shared" si="128"/>
        <v>0.16666666666666657</v>
      </c>
      <c r="F561" s="3">
        <f t="shared" si="129"/>
        <v>0.59999999999999964</v>
      </c>
      <c r="H561" s="13">
        <f t="shared" si="118"/>
        <v>3.8333333333333335</v>
      </c>
      <c r="I561">
        <f>'Panigale V4s 21 Data'!$B$8*'Panigale V4s 21 Data'!$B$5*'Panigale V4s 21 Data'!$B$7*0.5*(Calculations!$H561*Calculations!$H561)</f>
        <v>1.6504735327766253</v>
      </c>
      <c r="J561" s="3">
        <f>$E561*'Panigale V4s 21 Data'!$B$3</f>
        <v>44.999999999999972</v>
      </c>
      <c r="K561" s="27">
        <f>'Panigale V4s 21 Data'!$B$12</f>
        <v>52.974000000000004</v>
      </c>
      <c r="L561" s="3">
        <f t="shared" si="119"/>
        <v>99.624473532776591</v>
      </c>
      <c r="M561">
        <f t="shared" si="117"/>
        <v>381.89381520897695</v>
      </c>
      <c r="N561">
        <f t="shared" si="120"/>
        <v>1.0608161533582693E-4</v>
      </c>
      <c r="O561">
        <f t="shared" si="121"/>
        <v>381.89381520897695</v>
      </c>
      <c r="P561">
        <f t="shared" si="122"/>
        <v>1.0608161533582693E-4</v>
      </c>
      <c r="Q561">
        <f>SUM($P$3:P561)</f>
        <v>7.9223678009386414E-2</v>
      </c>
      <c r="R561">
        <f t="shared" si="123"/>
        <v>0</v>
      </c>
      <c r="S561">
        <f t="shared" si="124"/>
        <v>0</v>
      </c>
      <c r="T561">
        <f>SUM($S$3:S561)</f>
        <v>2.4775731143040873E-2</v>
      </c>
      <c r="V561">
        <f t="shared" si="125"/>
        <v>0</v>
      </c>
      <c r="W561">
        <f>IF(M561&lt;0,SUM($V$3:V561),0)</f>
        <v>0</v>
      </c>
      <c r="Y561">
        <f>W553-SUM(Y554:Y560)</f>
        <v>200.04262930913649</v>
      </c>
      <c r="Z561">
        <f t="shared" si="126"/>
        <v>0.20004262930913649</v>
      </c>
      <c r="AA561">
        <f t="shared" si="127"/>
        <v>5.5567397030315693E-5</v>
      </c>
      <c r="AB561">
        <f>SUM($AA$3:AA561)</f>
        <v>1.3742239104142073E-2</v>
      </c>
    </row>
    <row r="562" spans="1:28" x14ac:dyDescent="0.3">
      <c r="A562" s="4" t="s">
        <v>16</v>
      </c>
      <c r="B562" s="4">
        <v>559</v>
      </c>
      <c r="C562" s="4">
        <v>559</v>
      </c>
      <c r="D562" s="5">
        <v>14.5</v>
      </c>
      <c r="E562" s="3">
        <f t="shared" si="128"/>
        <v>0.37499999999999989</v>
      </c>
      <c r="F562" s="3">
        <f t="shared" si="129"/>
        <v>1.3499999999999996</v>
      </c>
      <c r="H562" s="13">
        <f t="shared" si="118"/>
        <v>4.0277777777777777</v>
      </c>
      <c r="I562">
        <f>'Panigale V4s 21 Data'!$B$8*'Panigale V4s 21 Data'!$B$5*'Panigale V4s 21 Data'!$B$7*0.5*(Calculations!$H562*Calculations!$H562)</f>
        <v>1.822159526708073</v>
      </c>
      <c r="J562" s="3">
        <f>$E562*'Panigale V4s 21 Data'!$B$3</f>
        <v>101.24999999999997</v>
      </c>
      <c r="K562" s="27">
        <f>'Panigale V4s 21 Data'!$B$12</f>
        <v>52.974000000000004</v>
      </c>
      <c r="L562" s="3">
        <f t="shared" si="119"/>
        <v>156.04615952670804</v>
      </c>
      <c r="M562">
        <f t="shared" si="117"/>
        <v>628.51925364924068</v>
      </c>
      <c r="N562">
        <f t="shared" si="120"/>
        <v>1.7458868156923352E-4</v>
      </c>
      <c r="O562">
        <f t="shared" si="121"/>
        <v>628.51925364924068</v>
      </c>
      <c r="P562">
        <f t="shared" si="122"/>
        <v>1.7458868156923352E-4</v>
      </c>
      <c r="Q562">
        <f>SUM($P$3:P562)</f>
        <v>7.9398266690955649E-2</v>
      </c>
      <c r="R562">
        <f t="shared" si="123"/>
        <v>0</v>
      </c>
      <c r="S562">
        <f t="shared" si="124"/>
        <v>0</v>
      </c>
      <c r="T562">
        <f>SUM($S$3:S562)</f>
        <v>2.4775731143040873E-2</v>
      </c>
      <c r="V562">
        <f t="shared" si="125"/>
        <v>0</v>
      </c>
      <c r="W562">
        <f>IF(M562&lt;0,SUM($V$3:V562),0)</f>
        <v>0</v>
      </c>
      <c r="Y562">
        <v>0</v>
      </c>
      <c r="Z562">
        <f t="shared" si="126"/>
        <v>0</v>
      </c>
      <c r="AA562">
        <f t="shared" si="127"/>
        <v>0</v>
      </c>
      <c r="AB562">
        <f>SUM($AA$3:AA562)</f>
        <v>1.3742239104142073E-2</v>
      </c>
    </row>
    <row r="563" spans="1:28" x14ac:dyDescent="0.3">
      <c r="A563" s="4" t="s">
        <v>16</v>
      </c>
      <c r="B563" s="4">
        <v>560</v>
      </c>
      <c r="C563" s="4">
        <v>560</v>
      </c>
      <c r="D563" s="5">
        <v>16.5</v>
      </c>
      <c r="E563" s="3">
        <f t="shared" si="128"/>
        <v>0.34722222222222221</v>
      </c>
      <c r="F563" s="3">
        <f t="shared" si="129"/>
        <v>1.25</v>
      </c>
      <c r="H563" s="13">
        <f t="shared" si="118"/>
        <v>4.583333333333333</v>
      </c>
      <c r="I563">
        <f>'Panigale V4s 21 Data'!$B$8*'Panigale V4s 21 Data'!$B$5*'Panigale V4s 21 Data'!$B$7*0.5*(Calculations!$H563*Calculations!$H563)</f>
        <v>2.3594907545601562</v>
      </c>
      <c r="J563" s="3">
        <f>$E563*'Panigale V4s 21 Data'!$B$3</f>
        <v>93.75</v>
      </c>
      <c r="K563" s="27">
        <f>'Panigale V4s 21 Data'!$B$12</f>
        <v>52.974000000000004</v>
      </c>
      <c r="L563" s="3">
        <f t="shared" si="119"/>
        <v>149.08349075456016</v>
      </c>
      <c r="M563">
        <f t="shared" si="117"/>
        <v>683.29933262506734</v>
      </c>
      <c r="N563">
        <f t="shared" si="120"/>
        <v>1.8980537017362982E-4</v>
      </c>
      <c r="O563">
        <f t="shared" si="121"/>
        <v>683.29933262506734</v>
      </c>
      <c r="P563">
        <f t="shared" si="122"/>
        <v>1.8980537017362982E-4</v>
      </c>
      <c r="Q563">
        <f>SUM($P$3:P563)</f>
        <v>7.9588072061129278E-2</v>
      </c>
      <c r="R563">
        <f t="shared" si="123"/>
        <v>0</v>
      </c>
      <c r="S563">
        <f t="shared" si="124"/>
        <v>0</v>
      </c>
      <c r="T563">
        <f>SUM($S$3:S563)</f>
        <v>2.4775731143040873E-2</v>
      </c>
      <c r="V563">
        <f t="shared" si="125"/>
        <v>0</v>
      </c>
      <c r="W563">
        <f>IF(M563&lt;0,SUM($V$3:V563),0)</f>
        <v>0</v>
      </c>
      <c r="Y563">
        <v>0</v>
      </c>
      <c r="Z563">
        <f t="shared" si="126"/>
        <v>0</v>
      </c>
      <c r="AA563">
        <f t="shared" si="127"/>
        <v>0</v>
      </c>
      <c r="AB563">
        <f>SUM($AA$3:AA563)</f>
        <v>1.3742239104142073E-2</v>
      </c>
    </row>
    <row r="564" spans="1:28" x14ac:dyDescent="0.3">
      <c r="A564" s="4" t="s">
        <v>16</v>
      </c>
      <c r="B564" s="4">
        <v>561</v>
      </c>
      <c r="C564" s="4">
        <v>561</v>
      </c>
      <c r="D564" s="5">
        <v>17</v>
      </c>
      <c r="E564" s="3">
        <f t="shared" si="128"/>
        <v>6.9444444444444448E-2</v>
      </c>
      <c r="F564" s="3">
        <f t="shared" si="129"/>
        <v>0.25</v>
      </c>
      <c r="H564" s="13">
        <f t="shared" si="118"/>
        <v>4.7222222222222223</v>
      </c>
      <c r="I564">
        <f>'Panigale V4s 21 Data'!$B$8*'Panigale V4s 21 Data'!$B$5*'Panigale V4s 21 Data'!$B$7*0.5*(Calculations!$H564*Calculations!$H564)</f>
        <v>2.5046568524072921</v>
      </c>
      <c r="J564" s="3">
        <f>$E564*'Panigale V4s 21 Data'!$B$3</f>
        <v>18.75</v>
      </c>
      <c r="K564" s="27">
        <f>'Panigale V4s 21 Data'!$B$12</f>
        <v>52.974000000000004</v>
      </c>
      <c r="L564" s="3">
        <f t="shared" si="119"/>
        <v>74.228656852407298</v>
      </c>
      <c r="M564">
        <f t="shared" si="117"/>
        <v>350.52421291414561</v>
      </c>
      <c r="N564">
        <f t="shared" si="120"/>
        <v>9.7367836920595995E-5</v>
      </c>
      <c r="O564">
        <f t="shared" si="121"/>
        <v>350.52421291414561</v>
      </c>
      <c r="P564">
        <f t="shared" si="122"/>
        <v>9.7367836920595995E-5</v>
      </c>
      <c r="Q564">
        <f>SUM($P$3:P564)</f>
        <v>7.9685439898049867E-2</v>
      </c>
      <c r="R564">
        <f t="shared" si="123"/>
        <v>0</v>
      </c>
      <c r="S564">
        <f t="shared" si="124"/>
        <v>0</v>
      </c>
      <c r="T564">
        <f>SUM($S$3:S564)</f>
        <v>2.4775731143040873E-2</v>
      </c>
      <c r="V564">
        <f t="shared" si="125"/>
        <v>0</v>
      </c>
      <c r="W564">
        <f>IF(M564&lt;0,SUM($V$3:V564),0)</f>
        <v>0</v>
      </c>
      <c r="Y564">
        <v>0</v>
      </c>
      <c r="Z564">
        <f t="shared" si="126"/>
        <v>0</v>
      </c>
      <c r="AA564">
        <f t="shared" si="127"/>
        <v>0</v>
      </c>
      <c r="AB564">
        <f>SUM($AA$3:AA564)</f>
        <v>1.3742239104142073E-2</v>
      </c>
    </row>
    <row r="565" spans="1:28" x14ac:dyDescent="0.3">
      <c r="A565" s="4" t="s">
        <v>16</v>
      </c>
      <c r="B565" s="4">
        <v>562</v>
      </c>
      <c r="C565" s="4">
        <v>562</v>
      </c>
      <c r="D565" s="5">
        <v>17</v>
      </c>
      <c r="E565" s="3">
        <f t="shared" si="128"/>
        <v>0</v>
      </c>
      <c r="F565" s="3">
        <f t="shared" si="129"/>
        <v>0</v>
      </c>
      <c r="H565" s="13">
        <f t="shared" si="118"/>
        <v>4.7222222222222223</v>
      </c>
      <c r="I565">
        <f>'Panigale V4s 21 Data'!$B$8*'Panigale V4s 21 Data'!$B$5*'Panigale V4s 21 Data'!$B$7*0.5*(Calculations!$H565*Calculations!$H565)</f>
        <v>2.5046568524072921</v>
      </c>
      <c r="J565" s="3">
        <f>$E565*'Panigale V4s 21 Data'!$B$3</f>
        <v>0</v>
      </c>
      <c r="K565" s="27">
        <f>'Panigale V4s 21 Data'!$B$12</f>
        <v>52.974000000000004</v>
      </c>
      <c r="L565" s="3">
        <f t="shared" si="119"/>
        <v>55.478656852407298</v>
      </c>
      <c r="M565">
        <f t="shared" si="117"/>
        <v>261.98254624747892</v>
      </c>
      <c r="N565">
        <f t="shared" si="120"/>
        <v>7.2772929513188587E-5</v>
      </c>
      <c r="O565">
        <f t="shared" si="121"/>
        <v>261.98254624747892</v>
      </c>
      <c r="P565">
        <f t="shared" si="122"/>
        <v>7.2772929513188587E-5</v>
      </c>
      <c r="Q565">
        <f>SUM($P$3:P565)</f>
        <v>7.9758212827563055E-2</v>
      </c>
      <c r="R565">
        <f t="shared" si="123"/>
        <v>0</v>
      </c>
      <c r="S565">
        <f t="shared" si="124"/>
        <v>0</v>
      </c>
      <c r="T565">
        <f>SUM($S$3:S565)</f>
        <v>2.4775731143040873E-2</v>
      </c>
      <c r="V565">
        <f t="shared" si="125"/>
        <v>0</v>
      </c>
      <c r="W565">
        <f>IF(M565&lt;0,SUM($V$3:V565),0)</f>
        <v>0</v>
      </c>
      <c r="Y565">
        <v>0</v>
      </c>
      <c r="Z565">
        <f t="shared" si="126"/>
        <v>0</v>
      </c>
      <c r="AA565">
        <f t="shared" si="127"/>
        <v>0</v>
      </c>
      <c r="AB565">
        <f>SUM($AA$3:AA565)</f>
        <v>1.3742239104142073E-2</v>
      </c>
    </row>
    <row r="566" spans="1:28" x14ac:dyDescent="0.3">
      <c r="A566" s="4" t="s">
        <v>16</v>
      </c>
      <c r="B566" s="4">
        <v>563</v>
      </c>
      <c r="C566" s="4">
        <v>563</v>
      </c>
      <c r="D566" s="5">
        <v>17</v>
      </c>
      <c r="E566" s="3">
        <f t="shared" si="128"/>
        <v>-0.22222222222222215</v>
      </c>
      <c r="F566" s="3">
        <f t="shared" si="129"/>
        <v>-0.79999999999999982</v>
      </c>
      <c r="H566" s="13">
        <f t="shared" si="118"/>
        <v>4.7222222222222223</v>
      </c>
      <c r="I566">
        <f>'Panigale V4s 21 Data'!$B$8*'Panigale V4s 21 Data'!$B$5*'Panigale V4s 21 Data'!$B$7*0.5*(Calculations!$H566*Calculations!$H566)</f>
        <v>2.5046568524072921</v>
      </c>
      <c r="J566" s="3">
        <f>$E566*'Panigale V4s 21 Data'!$B$3</f>
        <v>-59.999999999999979</v>
      </c>
      <c r="K566" s="27">
        <f>'Panigale V4s 21 Data'!$B$12</f>
        <v>52.974000000000004</v>
      </c>
      <c r="L566" s="3">
        <f t="shared" si="119"/>
        <v>-4.5213431475926811</v>
      </c>
      <c r="M566">
        <f t="shared" si="117"/>
        <v>-21.350787085854328</v>
      </c>
      <c r="N566">
        <f t="shared" si="120"/>
        <v>-5.9307741905150915E-6</v>
      </c>
      <c r="O566">
        <f t="shared" si="121"/>
        <v>0</v>
      </c>
      <c r="P566">
        <f t="shared" si="122"/>
        <v>0</v>
      </c>
      <c r="Q566">
        <f>SUM($P$3:P566)</f>
        <v>7.9758212827563055E-2</v>
      </c>
      <c r="R566">
        <f t="shared" si="123"/>
        <v>21.350787085854328</v>
      </c>
      <c r="S566">
        <f t="shared" si="124"/>
        <v>5.9307741905150915E-6</v>
      </c>
      <c r="T566">
        <f>SUM($S$3:S566)</f>
        <v>2.4781661917231388E-2</v>
      </c>
      <c r="V566">
        <f t="shared" si="125"/>
        <v>16.796557446506171</v>
      </c>
      <c r="W566">
        <f>IF(M566&lt;0,SUM($V$566:V566),0)</f>
        <v>16.796557446506171</v>
      </c>
      <c r="Y566">
        <v>0</v>
      </c>
      <c r="Z566">
        <f t="shared" si="126"/>
        <v>0</v>
      </c>
      <c r="AA566">
        <f t="shared" si="127"/>
        <v>0</v>
      </c>
      <c r="AB566">
        <f>SUM($AA$3:AA566)</f>
        <v>1.3742239104142073E-2</v>
      </c>
    </row>
    <row r="567" spans="1:28" x14ac:dyDescent="0.3">
      <c r="A567" s="4" t="s">
        <v>16</v>
      </c>
      <c r="B567" s="4">
        <v>564</v>
      </c>
      <c r="C567" s="4">
        <v>564</v>
      </c>
      <c r="D567" s="5">
        <v>15.4</v>
      </c>
      <c r="E567" s="3">
        <f t="shared" si="128"/>
        <v>-0.95833333333333337</v>
      </c>
      <c r="F567" s="3">
        <f t="shared" si="129"/>
        <v>-3.45</v>
      </c>
      <c r="H567" s="13">
        <f t="shared" si="118"/>
        <v>4.2777777777777777</v>
      </c>
      <c r="I567">
        <f>'Panigale V4s 21 Data'!$B$8*'Panigale V4s 21 Data'!$B$5*'Panigale V4s 21 Data'!$B$7*0.5*(Calculations!$H567*Calculations!$H567)</f>
        <v>2.0553786128612921</v>
      </c>
      <c r="J567" s="3">
        <f>$E567*'Panigale V4s 21 Data'!$B$3</f>
        <v>-258.75</v>
      </c>
      <c r="K567" s="27">
        <f>'Panigale V4s 21 Data'!$B$12</f>
        <v>52.974000000000004</v>
      </c>
      <c r="L567" s="3">
        <f t="shared" si="119"/>
        <v>-203.72062138713869</v>
      </c>
      <c r="M567">
        <f t="shared" si="117"/>
        <v>-871.47154704498212</v>
      </c>
      <c r="N567">
        <f t="shared" si="120"/>
        <v>-2.4207542973471726E-4</v>
      </c>
      <c r="O567">
        <f t="shared" si="121"/>
        <v>0</v>
      </c>
      <c r="P567">
        <f t="shared" si="122"/>
        <v>0</v>
      </c>
      <c r="Q567">
        <f>SUM($P$3:P567)</f>
        <v>7.9758212827563055E-2</v>
      </c>
      <c r="R567">
        <f t="shared" si="123"/>
        <v>871.47154704498212</v>
      </c>
      <c r="S567">
        <f t="shared" si="124"/>
        <v>2.4207542973471726E-4</v>
      </c>
      <c r="T567">
        <f>SUM($S$3:S567)</f>
        <v>2.5023737346966106E-2</v>
      </c>
      <c r="V567">
        <f t="shared" si="125"/>
        <v>685.58230870255215</v>
      </c>
      <c r="W567">
        <f>IF(M567&lt;0,SUM($V$566:V567),0)</f>
        <v>702.37886614905835</v>
      </c>
      <c r="Y567">
        <v>0</v>
      </c>
      <c r="Z567">
        <f t="shared" si="126"/>
        <v>0</v>
      </c>
      <c r="AA567">
        <f t="shared" si="127"/>
        <v>0</v>
      </c>
      <c r="AB567">
        <f>SUM($AA$3:AA567)</f>
        <v>1.3742239104142073E-2</v>
      </c>
    </row>
    <row r="568" spans="1:28" x14ac:dyDescent="0.3">
      <c r="A568" s="4" t="s">
        <v>16</v>
      </c>
      <c r="B568" s="4">
        <v>565</v>
      </c>
      <c r="C568" s="4">
        <v>565</v>
      </c>
      <c r="D568" s="5">
        <v>10.1</v>
      </c>
      <c r="E568" s="3">
        <f t="shared" si="128"/>
        <v>-1.4722222222222223</v>
      </c>
      <c r="F568" s="3">
        <f t="shared" si="129"/>
        <v>-5.3000000000000007</v>
      </c>
      <c r="H568" s="13">
        <f t="shared" si="118"/>
        <v>2.8055555555555554</v>
      </c>
      <c r="I568">
        <f>'Panigale V4s 21 Data'!$B$8*'Panigale V4s 21 Data'!$B$5*'Panigale V4s 21 Data'!$B$7*0.5*(Calculations!$H568*Calculations!$H568)</f>
        <v>0.88408320247082284</v>
      </c>
      <c r="J568" s="3">
        <f>$E568*'Panigale V4s 21 Data'!$B$3</f>
        <v>-397.5</v>
      </c>
      <c r="K568" s="27">
        <f>'Panigale V4s 21 Data'!$B$12</f>
        <v>52.974000000000004</v>
      </c>
      <c r="L568" s="3">
        <f t="shared" si="119"/>
        <v>-343.64191679752918</v>
      </c>
      <c r="M568">
        <f t="shared" si="117"/>
        <v>-964.10648879306791</v>
      </c>
      <c r="N568">
        <f t="shared" si="120"/>
        <v>-2.6780735799807444E-4</v>
      </c>
      <c r="O568">
        <f t="shared" si="121"/>
        <v>0</v>
      </c>
      <c r="P568">
        <f t="shared" si="122"/>
        <v>0</v>
      </c>
      <c r="Q568">
        <f>SUM($P$3:P568)</f>
        <v>7.9758212827563055E-2</v>
      </c>
      <c r="R568">
        <f t="shared" si="123"/>
        <v>964.10648879306791</v>
      </c>
      <c r="S568">
        <f t="shared" si="124"/>
        <v>2.6780735799807444E-4</v>
      </c>
      <c r="T568">
        <f>SUM($S$3:S568)</f>
        <v>2.529154470496418E-2</v>
      </c>
      <c r="V568">
        <f t="shared" si="125"/>
        <v>758.45775420106258</v>
      </c>
      <c r="W568">
        <f>IF(M568&lt;0,SUM($V$566:V568),0)</f>
        <v>1460.8366203501209</v>
      </c>
      <c r="Y568">
        <v>0</v>
      </c>
      <c r="Z568">
        <f t="shared" si="126"/>
        <v>0</v>
      </c>
      <c r="AA568">
        <f t="shared" si="127"/>
        <v>0</v>
      </c>
      <c r="AB568">
        <f>SUM($AA$3:AA568)</f>
        <v>1.3742239104142073E-2</v>
      </c>
    </row>
    <row r="569" spans="1:28" x14ac:dyDescent="0.3">
      <c r="A569" s="4" t="s">
        <v>16</v>
      </c>
      <c r="B569" s="4">
        <v>566</v>
      </c>
      <c r="C569" s="4">
        <v>566</v>
      </c>
      <c r="D569" s="5">
        <v>4.8</v>
      </c>
      <c r="E569" s="3">
        <f t="shared" si="128"/>
        <v>-1.4027777777777777</v>
      </c>
      <c r="F569" s="3">
        <f t="shared" si="129"/>
        <v>-5.05</v>
      </c>
      <c r="H569" s="13">
        <f t="shared" si="118"/>
        <v>1.3333333333333333</v>
      </c>
      <c r="I569">
        <f>'Panigale V4s 21 Data'!$B$8*'Panigale V4s 21 Data'!$B$5*'Panigale V4s 21 Data'!$B$7*0.5*(Calculations!$H569*Calculations!$H569)</f>
        <v>0.19967921757600002</v>
      </c>
      <c r="J569" s="3">
        <f>$E569*'Panigale V4s 21 Data'!$B$3</f>
        <v>-378.75</v>
      </c>
      <c r="K569" s="27">
        <f>'Panigale V4s 21 Data'!$B$12</f>
        <v>52.974000000000004</v>
      </c>
      <c r="L569" s="3">
        <f t="shared" si="119"/>
        <v>-325.57632078242403</v>
      </c>
      <c r="M569">
        <f t="shared" si="117"/>
        <v>-434.10176104323205</v>
      </c>
      <c r="N569">
        <f t="shared" si="120"/>
        <v>-1.2058382251200891E-4</v>
      </c>
      <c r="O569">
        <f t="shared" si="121"/>
        <v>0</v>
      </c>
      <c r="P569">
        <f t="shared" si="122"/>
        <v>0</v>
      </c>
      <c r="Q569">
        <f>SUM($P$3:P569)</f>
        <v>7.9758212827563055E-2</v>
      </c>
      <c r="R569">
        <f t="shared" si="123"/>
        <v>434.10176104323205</v>
      </c>
      <c r="S569">
        <f t="shared" si="124"/>
        <v>1.2058382251200891E-4</v>
      </c>
      <c r="T569">
        <f>SUM($S$3:S569)</f>
        <v>2.541212852747619E-2</v>
      </c>
      <c r="V569">
        <f t="shared" si="125"/>
        <v>341.50568490390543</v>
      </c>
      <c r="W569">
        <f>IF(M569&lt;0,SUM($V$566:V569),0)</f>
        <v>1802.3423052540263</v>
      </c>
      <c r="Y569">
        <v>0</v>
      </c>
      <c r="Z569">
        <f t="shared" si="126"/>
        <v>0</v>
      </c>
      <c r="AA569">
        <f t="shared" si="127"/>
        <v>0</v>
      </c>
      <c r="AB569">
        <f>SUM($AA$3:AA569)</f>
        <v>1.3742239104142073E-2</v>
      </c>
    </row>
    <row r="570" spans="1:28" x14ac:dyDescent="0.3">
      <c r="A570" s="4" t="s">
        <v>16</v>
      </c>
      <c r="B570" s="4">
        <v>567</v>
      </c>
      <c r="C570" s="4">
        <v>567</v>
      </c>
      <c r="D570" s="5">
        <v>0</v>
      </c>
      <c r="E570" s="3">
        <f t="shared" si="128"/>
        <v>-0.66666666666666663</v>
      </c>
      <c r="F570" s="3">
        <f t="shared" si="129"/>
        <v>-2.4</v>
      </c>
      <c r="H570" s="13">
        <f t="shared" si="118"/>
        <v>0</v>
      </c>
      <c r="I570">
        <f>'Panigale V4s 21 Data'!$B$8*'Panigale V4s 21 Data'!$B$5*'Panigale V4s 21 Data'!$B$7*0.5*(Calculations!$H570*Calculations!$H570)</f>
        <v>0</v>
      </c>
      <c r="J570" s="3">
        <f>$E570*'Panigale V4s 21 Data'!$B$3</f>
        <v>-180</v>
      </c>
      <c r="K570" s="27">
        <f>'Panigale V4s 21 Data'!$B$12</f>
        <v>52.974000000000004</v>
      </c>
      <c r="L570" s="3">
        <f t="shared" si="119"/>
        <v>-127.026</v>
      </c>
      <c r="M570">
        <f t="shared" si="117"/>
        <v>0</v>
      </c>
      <c r="N570">
        <f t="shared" si="120"/>
        <v>0</v>
      </c>
      <c r="O570">
        <f t="shared" si="121"/>
        <v>0</v>
      </c>
      <c r="P570">
        <f t="shared" si="122"/>
        <v>0</v>
      </c>
      <c r="Q570">
        <f>SUM($P$3:P570)</f>
        <v>7.9758212827563055E-2</v>
      </c>
      <c r="R570">
        <f t="shared" si="123"/>
        <v>0</v>
      </c>
      <c r="S570">
        <f t="shared" si="124"/>
        <v>0</v>
      </c>
      <c r="T570">
        <f>SUM($S$3:S570)</f>
        <v>2.541212852747619E-2</v>
      </c>
      <c r="V570">
        <f t="shared" si="125"/>
        <v>0</v>
      </c>
      <c r="W570">
        <f>IF(M570&lt;0,SUM($V$3:V570),0)</f>
        <v>0</v>
      </c>
      <c r="Y570">
        <f>O570</f>
        <v>0</v>
      </c>
      <c r="Z570">
        <f t="shared" si="126"/>
        <v>0</v>
      </c>
      <c r="AA570">
        <f t="shared" si="127"/>
        <v>0</v>
      </c>
      <c r="AB570">
        <f>SUM($AA$3:AA570)</f>
        <v>1.3742239104142073E-2</v>
      </c>
    </row>
    <row r="571" spans="1:28" x14ac:dyDescent="0.3">
      <c r="A571" s="4" t="s">
        <v>16</v>
      </c>
      <c r="B571" s="4">
        <v>568</v>
      </c>
      <c r="C571" s="4">
        <v>568</v>
      </c>
      <c r="D571" s="5">
        <v>0</v>
      </c>
      <c r="E571" s="3">
        <f t="shared" si="128"/>
        <v>0</v>
      </c>
      <c r="F571" s="3">
        <f t="shared" si="129"/>
        <v>0</v>
      </c>
      <c r="H571" s="13">
        <f t="shared" si="118"/>
        <v>0</v>
      </c>
      <c r="I571">
        <f>'Panigale V4s 21 Data'!$B$8*'Panigale V4s 21 Data'!$B$5*'Panigale V4s 21 Data'!$B$7*0.5*(Calculations!$H571*Calculations!$H571)</f>
        <v>0</v>
      </c>
      <c r="J571" s="3">
        <f>$E571*'Panigale V4s 21 Data'!$B$3</f>
        <v>0</v>
      </c>
      <c r="K571" s="27">
        <f>'Panigale V4s 21 Data'!$B$12</f>
        <v>52.974000000000004</v>
      </c>
      <c r="L571" s="3">
        <f t="shared" si="119"/>
        <v>52.974000000000004</v>
      </c>
      <c r="M571">
        <f t="shared" si="117"/>
        <v>0</v>
      </c>
      <c r="N571">
        <f t="shared" si="120"/>
        <v>0</v>
      </c>
      <c r="O571">
        <f t="shared" si="121"/>
        <v>0</v>
      </c>
      <c r="P571">
        <f t="shared" si="122"/>
        <v>0</v>
      </c>
      <c r="Q571">
        <f>SUM($P$3:P571)</f>
        <v>7.9758212827563055E-2</v>
      </c>
      <c r="R571">
        <f t="shared" si="123"/>
        <v>0</v>
      </c>
      <c r="S571">
        <f t="shared" si="124"/>
        <v>0</v>
      </c>
      <c r="T571">
        <f>SUM($S$3:S571)</f>
        <v>2.541212852747619E-2</v>
      </c>
      <c r="V571">
        <f t="shared" si="125"/>
        <v>0</v>
      </c>
      <c r="W571">
        <f>IF(M571&lt;0,SUM($V$3:V571),0)</f>
        <v>0</v>
      </c>
      <c r="Y571">
        <f t="shared" ref="Y571:Y607" si="132">O571</f>
        <v>0</v>
      </c>
      <c r="Z571">
        <f t="shared" si="126"/>
        <v>0</v>
      </c>
      <c r="AA571">
        <f t="shared" si="127"/>
        <v>0</v>
      </c>
      <c r="AB571">
        <f>SUM($AA$3:AA571)</f>
        <v>1.3742239104142073E-2</v>
      </c>
    </row>
    <row r="572" spans="1:28" x14ac:dyDescent="0.3">
      <c r="A572" s="4" t="s">
        <v>16</v>
      </c>
      <c r="B572" s="4">
        <v>569</v>
      </c>
      <c r="C572" s="4">
        <v>569</v>
      </c>
      <c r="D572" s="5">
        <v>0</v>
      </c>
      <c r="E572" s="3">
        <f t="shared" si="128"/>
        <v>0</v>
      </c>
      <c r="F572" s="3">
        <f t="shared" si="129"/>
        <v>0</v>
      </c>
      <c r="H572" s="13">
        <f t="shared" si="118"/>
        <v>0</v>
      </c>
      <c r="I572">
        <f>'Panigale V4s 21 Data'!$B$8*'Panigale V4s 21 Data'!$B$5*'Panigale V4s 21 Data'!$B$7*0.5*(Calculations!$H572*Calculations!$H572)</f>
        <v>0</v>
      </c>
      <c r="J572" s="3">
        <f>$E572*'Panigale V4s 21 Data'!$B$3</f>
        <v>0</v>
      </c>
      <c r="K572" s="27">
        <f>'Panigale V4s 21 Data'!$B$12</f>
        <v>52.974000000000004</v>
      </c>
      <c r="L572" s="3">
        <f t="shared" si="119"/>
        <v>52.974000000000004</v>
      </c>
      <c r="M572">
        <f t="shared" si="117"/>
        <v>0</v>
      </c>
      <c r="N572">
        <f t="shared" si="120"/>
        <v>0</v>
      </c>
      <c r="O572">
        <f t="shared" si="121"/>
        <v>0</v>
      </c>
      <c r="P572">
        <f t="shared" si="122"/>
        <v>0</v>
      </c>
      <c r="Q572">
        <f>SUM($P$3:P572)</f>
        <v>7.9758212827563055E-2</v>
      </c>
      <c r="R572">
        <f t="shared" si="123"/>
        <v>0</v>
      </c>
      <c r="S572">
        <f t="shared" si="124"/>
        <v>0</v>
      </c>
      <c r="T572">
        <f>SUM($S$3:S572)</f>
        <v>2.541212852747619E-2</v>
      </c>
      <c r="V572">
        <f t="shared" si="125"/>
        <v>0</v>
      </c>
      <c r="W572">
        <f>IF(M572&lt;0,SUM($V$3:V572),0)</f>
        <v>0</v>
      </c>
      <c r="Y572">
        <f t="shared" si="132"/>
        <v>0</v>
      </c>
      <c r="Z572">
        <f t="shared" si="126"/>
        <v>0</v>
      </c>
      <c r="AA572">
        <f t="shared" si="127"/>
        <v>0</v>
      </c>
      <c r="AB572">
        <f>SUM($AA$3:AA572)</f>
        <v>1.3742239104142073E-2</v>
      </c>
    </row>
    <row r="573" spans="1:28" x14ac:dyDescent="0.3">
      <c r="A573" s="4" t="s">
        <v>16</v>
      </c>
      <c r="B573" s="4">
        <v>570</v>
      </c>
      <c r="C573" s="4">
        <v>570</v>
      </c>
      <c r="D573" s="5">
        <v>0</v>
      </c>
      <c r="E573" s="3">
        <f t="shared" si="128"/>
        <v>0</v>
      </c>
      <c r="F573" s="3">
        <f t="shared" si="129"/>
        <v>0</v>
      </c>
      <c r="H573" s="13">
        <f t="shared" si="118"/>
        <v>0</v>
      </c>
      <c r="I573">
        <f>'Panigale V4s 21 Data'!$B$8*'Panigale V4s 21 Data'!$B$5*'Panigale V4s 21 Data'!$B$7*0.5*(Calculations!$H573*Calculations!$H573)</f>
        <v>0</v>
      </c>
      <c r="J573" s="3">
        <f>$E573*'Panigale V4s 21 Data'!$B$3</f>
        <v>0</v>
      </c>
      <c r="K573" s="27">
        <f>'Panigale V4s 21 Data'!$B$12</f>
        <v>52.974000000000004</v>
      </c>
      <c r="L573" s="3">
        <f t="shared" si="119"/>
        <v>52.974000000000004</v>
      </c>
      <c r="M573">
        <f t="shared" si="117"/>
        <v>0</v>
      </c>
      <c r="N573">
        <f t="shared" si="120"/>
        <v>0</v>
      </c>
      <c r="O573">
        <f t="shared" si="121"/>
        <v>0</v>
      </c>
      <c r="P573">
        <f t="shared" si="122"/>
        <v>0</v>
      </c>
      <c r="Q573">
        <f>SUM($P$3:P573)</f>
        <v>7.9758212827563055E-2</v>
      </c>
      <c r="R573">
        <f t="shared" si="123"/>
        <v>0</v>
      </c>
      <c r="S573">
        <f t="shared" si="124"/>
        <v>0</v>
      </c>
      <c r="T573">
        <f>SUM($S$3:S573)</f>
        <v>2.541212852747619E-2</v>
      </c>
      <c r="V573">
        <f t="shared" si="125"/>
        <v>0</v>
      </c>
      <c r="W573">
        <f>IF(M573&lt;0,SUM($V$3:V573),0)</f>
        <v>0</v>
      </c>
      <c r="Y573">
        <f t="shared" si="132"/>
        <v>0</v>
      </c>
      <c r="Z573">
        <f t="shared" si="126"/>
        <v>0</v>
      </c>
      <c r="AA573">
        <f t="shared" si="127"/>
        <v>0</v>
      </c>
      <c r="AB573">
        <f>SUM($AA$3:AA573)</f>
        <v>1.3742239104142073E-2</v>
      </c>
    </row>
    <row r="574" spans="1:28" x14ac:dyDescent="0.3">
      <c r="A574" s="4" t="s">
        <v>16</v>
      </c>
      <c r="B574" s="4">
        <v>571</v>
      </c>
      <c r="C574" s="4">
        <v>571</v>
      </c>
      <c r="D574" s="5">
        <v>0</v>
      </c>
      <c r="E574" s="3">
        <f t="shared" si="128"/>
        <v>0</v>
      </c>
      <c r="F574" s="3">
        <f t="shared" si="129"/>
        <v>0</v>
      </c>
      <c r="H574" s="13">
        <f t="shared" si="118"/>
        <v>0</v>
      </c>
      <c r="I574">
        <f>'Panigale V4s 21 Data'!$B$8*'Panigale V4s 21 Data'!$B$5*'Panigale V4s 21 Data'!$B$7*0.5*(Calculations!$H574*Calculations!$H574)</f>
        <v>0</v>
      </c>
      <c r="J574" s="3">
        <f>$E574*'Panigale V4s 21 Data'!$B$3</f>
        <v>0</v>
      </c>
      <c r="K574" s="27">
        <f>'Panigale V4s 21 Data'!$B$12</f>
        <v>52.974000000000004</v>
      </c>
      <c r="L574" s="3">
        <f t="shared" si="119"/>
        <v>52.974000000000004</v>
      </c>
      <c r="M574">
        <f t="shared" si="117"/>
        <v>0</v>
      </c>
      <c r="N574">
        <f t="shared" si="120"/>
        <v>0</v>
      </c>
      <c r="O574">
        <f t="shared" si="121"/>
        <v>0</v>
      </c>
      <c r="P574">
        <f t="shared" si="122"/>
        <v>0</v>
      </c>
      <c r="Q574">
        <f>SUM($P$3:P574)</f>
        <v>7.9758212827563055E-2</v>
      </c>
      <c r="R574">
        <f t="shared" si="123"/>
        <v>0</v>
      </c>
      <c r="S574">
        <f t="shared" si="124"/>
        <v>0</v>
      </c>
      <c r="T574">
        <f>SUM($S$3:S574)</f>
        <v>2.541212852747619E-2</v>
      </c>
      <c r="V574">
        <f t="shared" si="125"/>
        <v>0</v>
      </c>
      <c r="W574">
        <f>IF(M574&lt;0,SUM($V$3:V574),0)</f>
        <v>0</v>
      </c>
      <c r="Y574">
        <f t="shared" si="132"/>
        <v>0</v>
      </c>
      <c r="Z574">
        <f t="shared" si="126"/>
        <v>0</v>
      </c>
      <c r="AA574">
        <f t="shared" si="127"/>
        <v>0</v>
      </c>
      <c r="AB574">
        <f>SUM($AA$3:AA574)</f>
        <v>1.3742239104142073E-2</v>
      </c>
    </row>
    <row r="575" spans="1:28" x14ac:dyDescent="0.3">
      <c r="A575" s="4" t="s">
        <v>16</v>
      </c>
      <c r="B575" s="4">
        <v>572</v>
      </c>
      <c r="C575" s="4">
        <v>572</v>
      </c>
      <c r="D575" s="5">
        <v>0</v>
      </c>
      <c r="E575" s="3">
        <f t="shared" si="128"/>
        <v>0</v>
      </c>
      <c r="F575" s="3">
        <f t="shared" si="129"/>
        <v>0</v>
      </c>
      <c r="H575" s="13">
        <f t="shared" si="118"/>
        <v>0</v>
      </c>
      <c r="I575">
        <f>'Panigale V4s 21 Data'!$B$8*'Panigale V4s 21 Data'!$B$5*'Panigale V4s 21 Data'!$B$7*0.5*(Calculations!$H575*Calculations!$H575)</f>
        <v>0</v>
      </c>
      <c r="J575" s="3">
        <f>$E575*'Panigale V4s 21 Data'!$B$3</f>
        <v>0</v>
      </c>
      <c r="K575" s="27">
        <f>'Panigale V4s 21 Data'!$B$12</f>
        <v>52.974000000000004</v>
      </c>
      <c r="L575" s="3">
        <f t="shared" si="119"/>
        <v>52.974000000000004</v>
      </c>
      <c r="M575">
        <f t="shared" si="117"/>
        <v>0</v>
      </c>
      <c r="N575">
        <f t="shared" si="120"/>
        <v>0</v>
      </c>
      <c r="O575">
        <f t="shared" si="121"/>
        <v>0</v>
      </c>
      <c r="P575">
        <f t="shared" si="122"/>
        <v>0</v>
      </c>
      <c r="Q575">
        <f>SUM($P$3:P575)</f>
        <v>7.9758212827563055E-2</v>
      </c>
      <c r="R575">
        <f t="shared" si="123"/>
        <v>0</v>
      </c>
      <c r="S575">
        <f t="shared" si="124"/>
        <v>0</v>
      </c>
      <c r="T575">
        <f>SUM($S$3:S575)</f>
        <v>2.541212852747619E-2</v>
      </c>
      <c r="V575">
        <f t="shared" si="125"/>
        <v>0</v>
      </c>
      <c r="W575">
        <f>IF(M575&lt;0,SUM($V$3:V575),0)</f>
        <v>0</v>
      </c>
      <c r="Y575">
        <f t="shared" si="132"/>
        <v>0</v>
      </c>
      <c r="Z575">
        <f t="shared" si="126"/>
        <v>0</v>
      </c>
      <c r="AA575">
        <f t="shared" si="127"/>
        <v>0</v>
      </c>
      <c r="AB575">
        <f>SUM($AA$3:AA575)</f>
        <v>1.3742239104142073E-2</v>
      </c>
    </row>
    <row r="576" spans="1:28" x14ac:dyDescent="0.3">
      <c r="A576" s="4" t="s">
        <v>16</v>
      </c>
      <c r="B576" s="4">
        <v>573</v>
      </c>
      <c r="C576" s="4">
        <v>573</v>
      </c>
      <c r="D576" s="5">
        <v>0</v>
      </c>
      <c r="E576" s="3">
        <f t="shared" si="128"/>
        <v>0</v>
      </c>
      <c r="F576" s="3">
        <f t="shared" si="129"/>
        <v>0</v>
      </c>
      <c r="H576" s="13">
        <f t="shared" si="118"/>
        <v>0</v>
      </c>
      <c r="I576">
        <f>'Panigale V4s 21 Data'!$B$8*'Panigale V4s 21 Data'!$B$5*'Panigale V4s 21 Data'!$B$7*0.5*(Calculations!$H576*Calculations!$H576)</f>
        <v>0</v>
      </c>
      <c r="J576" s="3">
        <f>$E576*'Panigale V4s 21 Data'!$B$3</f>
        <v>0</v>
      </c>
      <c r="K576" s="27">
        <f>'Panigale V4s 21 Data'!$B$12</f>
        <v>52.974000000000004</v>
      </c>
      <c r="L576" s="3">
        <f t="shared" si="119"/>
        <v>52.974000000000004</v>
      </c>
      <c r="M576">
        <f t="shared" si="117"/>
        <v>0</v>
      </c>
      <c r="N576">
        <f t="shared" si="120"/>
        <v>0</v>
      </c>
      <c r="O576">
        <f t="shared" si="121"/>
        <v>0</v>
      </c>
      <c r="P576">
        <f t="shared" si="122"/>
        <v>0</v>
      </c>
      <c r="Q576">
        <f>SUM($P$3:P576)</f>
        <v>7.9758212827563055E-2</v>
      </c>
      <c r="R576">
        <f t="shared" si="123"/>
        <v>0</v>
      </c>
      <c r="S576">
        <f t="shared" si="124"/>
        <v>0</v>
      </c>
      <c r="T576">
        <f>SUM($S$3:S576)</f>
        <v>2.541212852747619E-2</v>
      </c>
      <c r="V576">
        <f t="shared" si="125"/>
        <v>0</v>
      </c>
      <c r="W576">
        <f>IF(M576&lt;0,SUM($V$3:V576),0)</f>
        <v>0</v>
      </c>
      <c r="Y576">
        <f t="shared" si="132"/>
        <v>0</v>
      </c>
      <c r="Z576">
        <f t="shared" si="126"/>
        <v>0</v>
      </c>
      <c r="AA576">
        <f t="shared" si="127"/>
        <v>0</v>
      </c>
      <c r="AB576">
        <f>SUM($AA$3:AA576)</f>
        <v>1.3742239104142073E-2</v>
      </c>
    </row>
    <row r="577" spans="1:28" x14ac:dyDescent="0.3">
      <c r="A577" s="4" t="s">
        <v>16</v>
      </c>
      <c r="B577" s="4">
        <v>574</v>
      </c>
      <c r="C577" s="4">
        <v>574</v>
      </c>
      <c r="D577" s="5">
        <v>0</v>
      </c>
      <c r="E577" s="3">
        <f t="shared" si="128"/>
        <v>0</v>
      </c>
      <c r="F577" s="3">
        <f t="shared" si="129"/>
        <v>0</v>
      </c>
      <c r="H577" s="13">
        <f t="shared" si="118"/>
        <v>0</v>
      </c>
      <c r="I577">
        <f>'Panigale V4s 21 Data'!$B$8*'Panigale V4s 21 Data'!$B$5*'Panigale V4s 21 Data'!$B$7*0.5*(Calculations!$H577*Calculations!$H577)</f>
        <v>0</v>
      </c>
      <c r="J577" s="3">
        <f>$E577*'Panigale V4s 21 Data'!$B$3</f>
        <v>0</v>
      </c>
      <c r="K577" s="27">
        <f>'Panigale V4s 21 Data'!$B$12</f>
        <v>52.974000000000004</v>
      </c>
      <c r="L577" s="3">
        <f t="shared" si="119"/>
        <v>52.974000000000004</v>
      </c>
      <c r="M577">
        <f t="shared" si="117"/>
        <v>0</v>
      </c>
      <c r="N577">
        <f t="shared" si="120"/>
        <v>0</v>
      </c>
      <c r="O577">
        <f t="shared" si="121"/>
        <v>0</v>
      </c>
      <c r="P577">
        <f t="shared" si="122"/>
        <v>0</v>
      </c>
      <c r="Q577">
        <f>SUM($P$3:P577)</f>
        <v>7.9758212827563055E-2</v>
      </c>
      <c r="R577">
        <f t="shared" si="123"/>
        <v>0</v>
      </c>
      <c r="S577">
        <f t="shared" si="124"/>
        <v>0</v>
      </c>
      <c r="T577">
        <f>SUM($S$3:S577)</f>
        <v>2.541212852747619E-2</v>
      </c>
      <c r="V577">
        <f t="shared" si="125"/>
        <v>0</v>
      </c>
      <c r="W577">
        <f>IF(M577&lt;0,SUM($V$3:V577),0)</f>
        <v>0</v>
      </c>
      <c r="Y577">
        <f t="shared" si="132"/>
        <v>0</v>
      </c>
      <c r="Z577">
        <f t="shared" si="126"/>
        <v>0</v>
      </c>
      <c r="AA577">
        <f t="shared" si="127"/>
        <v>0</v>
      </c>
      <c r="AB577">
        <f>SUM($AA$3:AA577)</f>
        <v>1.3742239104142073E-2</v>
      </c>
    </row>
    <row r="578" spans="1:28" x14ac:dyDescent="0.3">
      <c r="A578" s="4" t="s">
        <v>16</v>
      </c>
      <c r="B578" s="4">
        <v>575</v>
      </c>
      <c r="C578" s="4">
        <v>575</v>
      </c>
      <c r="D578" s="5">
        <v>0</v>
      </c>
      <c r="E578" s="3">
        <f t="shared" si="128"/>
        <v>0</v>
      </c>
      <c r="F578" s="3">
        <f t="shared" si="129"/>
        <v>0</v>
      </c>
      <c r="H578" s="13">
        <f t="shared" si="118"/>
        <v>0</v>
      </c>
      <c r="I578">
        <f>'Panigale V4s 21 Data'!$B$8*'Panigale V4s 21 Data'!$B$5*'Panigale V4s 21 Data'!$B$7*0.5*(Calculations!$H578*Calculations!$H578)</f>
        <v>0</v>
      </c>
      <c r="J578" s="3">
        <f>$E578*'Panigale V4s 21 Data'!$B$3</f>
        <v>0</v>
      </c>
      <c r="K578" s="27">
        <f>'Panigale V4s 21 Data'!$B$12</f>
        <v>52.974000000000004</v>
      </c>
      <c r="L578" s="3">
        <f t="shared" si="119"/>
        <v>52.974000000000004</v>
      </c>
      <c r="M578">
        <f t="shared" si="117"/>
        <v>0</v>
      </c>
      <c r="N578">
        <f t="shared" si="120"/>
        <v>0</v>
      </c>
      <c r="O578">
        <f t="shared" si="121"/>
        <v>0</v>
      </c>
      <c r="P578">
        <f t="shared" si="122"/>
        <v>0</v>
      </c>
      <c r="Q578">
        <f>SUM($P$3:P578)</f>
        <v>7.9758212827563055E-2</v>
      </c>
      <c r="R578">
        <f t="shared" si="123"/>
        <v>0</v>
      </c>
      <c r="S578">
        <f t="shared" si="124"/>
        <v>0</v>
      </c>
      <c r="T578">
        <f>SUM($S$3:S578)</f>
        <v>2.541212852747619E-2</v>
      </c>
      <c r="V578">
        <f t="shared" si="125"/>
        <v>0</v>
      </c>
      <c r="W578">
        <f>IF(M578&lt;0,SUM($V$3:V578),0)</f>
        <v>0</v>
      </c>
      <c r="Y578">
        <f t="shared" si="132"/>
        <v>0</v>
      </c>
      <c r="Z578">
        <f t="shared" si="126"/>
        <v>0</v>
      </c>
      <c r="AA578">
        <f t="shared" si="127"/>
        <v>0</v>
      </c>
      <c r="AB578">
        <f>SUM($AA$3:AA578)</f>
        <v>1.3742239104142073E-2</v>
      </c>
    </row>
    <row r="579" spans="1:28" x14ac:dyDescent="0.3">
      <c r="A579" s="4" t="s">
        <v>16</v>
      </c>
      <c r="B579" s="4">
        <v>576</v>
      </c>
      <c r="C579" s="4">
        <v>576</v>
      </c>
      <c r="D579" s="5">
        <v>0</v>
      </c>
      <c r="E579" s="3">
        <f t="shared" si="128"/>
        <v>0</v>
      </c>
      <c r="F579" s="3">
        <f t="shared" si="129"/>
        <v>0</v>
      </c>
      <c r="H579" s="13">
        <f t="shared" si="118"/>
        <v>0</v>
      </c>
      <c r="I579">
        <f>'Panigale V4s 21 Data'!$B$8*'Panigale V4s 21 Data'!$B$5*'Panigale V4s 21 Data'!$B$7*0.5*(Calculations!$H579*Calculations!$H579)</f>
        <v>0</v>
      </c>
      <c r="J579" s="3">
        <f>$E579*'Panigale V4s 21 Data'!$B$3</f>
        <v>0</v>
      </c>
      <c r="K579" s="27">
        <f>'Panigale V4s 21 Data'!$B$12</f>
        <v>52.974000000000004</v>
      </c>
      <c r="L579" s="3">
        <f t="shared" si="119"/>
        <v>52.974000000000004</v>
      </c>
      <c r="M579">
        <f t="shared" ref="M579:M642" si="133">L579*H579</f>
        <v>0</v>
      </c>
      <c r="N579">
        <f t="shared" si="120"/>
        <v>0</v>
      </c>
      <c r="O579">
        <f t="shared" si="121"/>
        <v>0</v>
      </c>
      <c r="P579">
        <f t="shared" si="122"/>
        <v>0</v>
      </c>
      <c r="Q579">
        <f>SUM($P$3:P579)</f>
        <v>7.9758212827563055E-2</v>
      </c>
      <c r="R579">
        <f t="shared" si="123"/>
        <v>0</v>
      </c>
      <c r="S579">
        <f t="shared" si="124"/>
        <v>0</v>
      </c>
      <c r="T579">
        <f>SUM($S$3:S579)</f>
        <v>2.541212852747619E-2</v>
      </c>
      <c r="V579">
        <f t="shared" si="125"/>
        <v>0</v>
      </c>
      <c r="W579">
        <f>IF(M579&lt;0,SUM($V$3:V579),0)</f>
        <v>0</v>
      </c>
      <c r="Y579">
        <f t="shared" si="132"/>
        <v>0</v>
      </c>
      <c r="Z579">
        <f t="shared" si="126"/>
        <v>0</v>
      </c>
      <c r="AA579">
        <f t="shared" si="127"/>
        <v>0</v>
      </c>
      <c r="AB579">
        <f>SUM($AA$3:AA579)</f>
        <v>1.3742239104142073E-2</v>
      </c>
    </row>
    <row r="580" spans="1:28" x14ac:dyDescent="0.3">
      <c r="A580" s="4" t="s">
        <v>16</v>
      </c>
      <c r="B580" s="4">
        <v>577</v>
      </c>
      <c r="C580" s="4">
        <v>577</v>
      </c>
      <c r="D580" s="5">
        <v>0</v>
      </c>
      <c r="E580" s="3">
        <f t="shared" si="128"/>
        <v>0</v>
      </c>
      <c r="F580" s="3">
        <f t="shared" si="129"/>
        <v>0</v>
      </c>
      <c r="H580" s="13">
        <f t="shared" ref="H580:H643" si="134">$D580/3.6</f>
        <v>0</v>
      </c>
      <c r="I580">
        <f>'Panigale V4s 21 Data'!$B$8*'Panigale V4s 21 Data'!$B$5*'Panigale V4s 21 Data'!$B$7*0.5*(Calculations!$H580*Calculations!$H580)</f>
        <v>0</v>
      </c>
      <c r="J580" s="3">
        <f>$E580*'Panigale V4s 21 Data'!$B$3</f>
        <v>0</v>
      </c>
      <c r="K580" s="27">
        <f>'Panigale V4s 21 Data'!$B$12</f>
        <v>52.974000000000004</v>
      </c>
      <c r="L580" s="3">
        <f t="shared" ref="L580:L643" si="135">I580+J580+K580</f>
        <v>52.974000000000004</v>
      </c>
      <c r="M580">
        <f t="shared" si="133"/>
        <v>0</v>
      </c>
      <c r="N580">
        <f t="shared" ref="N580:N643" si="136">M580/1000/3600</f>
        <v>0</v>
      </c>
      <c r="O580">
        <f t="shared" ref="O580:O643" si="137">IF(M580&gt;0,M580,0)</f>
        <v>0</v>
      </c>
      <c r="P580">
        <f t="shared" ref="P580:P643" si="138">IF(N580&gt;0,N580,0)</f>
        <v>0</v>
      </c>
      <c r="Q580">
        <f>SUM($P$3:P580)</f>
        <v>7.9758212827563055E-2</v>
      </c>
      <c r="R580">
        <f t="shared" ref="R580:R643" si="139">IF(M580&lt;0,M580*-1,0)</f>
        <v>0</v>
      </c>
      <c r="S580">
        <f t="shared" ref="S580:S643" si="140">IF(M580&lt;0,M580/1000/3600*-1,0)</f>
        <v>0</v>
      </c>
      <c r="T580">
        <f>SUM($S$3:S580)</f>
        <v>2.541212852747619E-2</v>
      </c>
      <c r="V580">
        <f t="shared" ref="V580:V643" si="141">R580*0.91*0.95*0.91</f>
        <v>0</v>
      </c>
      <c r="W580">
        <f>IF(M580&lt;0,SUM($V$3:V580),0)</f>
        <v>0</v>
      </c>
      <c r="Y580">
        <f t="shared" si="132"/>
        <v>0</v>
      </c>
      <c r="Z580">
        <f t="shared" ref="Z580:Z643" si="142">Y580/1000</f>
        <v>0</v>
      </c>
      <c r="AA580">
        <f t="shared" ref="AA580:AA643" si="143">Z580/3600</f>
        <v>0</v>
      </c>
      <c r="AB580">
        <f>SUM($AA$3:AA580)</f>
        <v>1.3742239104142073E-2</v>
      </c>
    </row>
    <row r="581" spans="1:28" x14ac:dyDescent="0.3">
      <c r="A581" s="4" t="s">
        <v>16</v>
      </c>
      <c r="B581" s="4">
        <v>578</v>
      </c>
      <c r="C581" s="4">
        <v>578</v>
      </c>
      <c r="D581" s="5">
        <v>0</v>
      </c>
      <c r="E581" s="3">
        <f t="shared" ref="E581:E644" si="144">($D582-$D580)/2/3.6</f>
        <v>0</v>
      </c>
      <c r="F581" s="3">
        <f t="shared" ref="F581:F644" si="145">($D582-$D580)/2</f>
        <v>0</v>
      </c>
      <c r="H581" s="13">
        <f t="shared" si="134"/>
        <v>0</v>
      </c>
      <c r="I581">
        <f>'Panigale V4s 21 Data'!$B$8*'Panigale V4s 21 Data'!$B$5*'Panigale V4s 21 Data'!$B$7*0.5*(Calculations!$H581*Calculations!$H581)</f>
        <v>0</v>
      </c>
      <c r="J581" s="3">
        <f>$E581*'Panigale V4s 21 Data'!$B$3</f>
        <v>0</v>
      </c>
      <c r="K581" s="27">
        <f>'Panigale V4s 21 Data'!$B$12</f>
        <v>52.974000000000004</v>
      </c>
      <c r="L581" s="3">
        <f t="shared" si="135"/>
        <v>52.974000000000004</v>
      </c>
      <c r="M581">
        <f t="shared" si="133"/>
        <v>0</v>
      </c>
      <c r="N581">
        <f t="shared" si="136"/>
        <v>0</v>
      </c>
      <c r="O581">
        <f t="shared" si="137"/>
        <v>0</v>
      </c>
      <c r="P581">
        <f t="shared" si="138"/>
        <v>0</v>
      </c>
      <c r="Q581">
        <f>SUM($P$3:P581)</f>
        <v>7.9758212827563055E-2</v>
      </c>
      <c r="R581">
        <f t="shared" si="139"/>
        <v>0</v>
      </c>
      <c r="S581">
        <f t="shared" si="140"/>
        <v>0</v>
      </c>
      <c r="T581">
        <f>SUM($S$3:S581)</f>
        <v>2.541212852747619E-2</v>
      </c>
      <c r="V581">
        <f t="shared" si="141"/>
        <v>0</v>
      </c>
      <c r="W581">
        <f>IF(M581&lt;0,SUM($V$3:V581),0)</f>
        <v>0</v>
      </c>
      <c r="Y581">
        <f t="shared" si="132"/>
        <v>0</v>
      </c>
      <c r="Z581">
        <f t="shared" si="142"/>
        <v>0</v>
      </c>
      <c r="AA581">
        <f t="shared" si="143"/>
        <v>0</v>
      </c>
      <c r="AB581">
        <f>SUM($AA$3:AA581)</f>
        <v>1.3742239104142073E-2</v>
      </c>
    </row>
    <row r="582" spans="1:28" x14ac:dyDescent="0.3">
      <c r="A582" s="4" t="s">
        <v>16</v>
      </c>
      <c r="B582" s="4">
        <v>579</v>
      </c>
      <c r="C582" s="4">
        <v>579</v>
      </c>
      <c r="D582" s="5">
        <v>0</v>
      </c>
      <c r="E582" s="3">
        <f t="shared" si="144"/>
        <v>0</v>
      </c>
      <c r="F582" s="3">
        <f t="shared" si="145"/>
        <v>0</v>
      </c>
      <c r="H582" s="13">
        <f t="shared" si="134"/>
        <v>0</v>
      </c>
      <c r="I582">
        <f>'Panigale V4s 21 Data'!$B$8*'Panigale V4s 21 Data'!$B$5*'Panigale V4s 21 Data'!$B$7*0.5*(Calculations!$H582*Calculations!$H582)</f>
        <v>0</v>
      </c>
      <c r="J582" s="3">
        <f>$E582*'Panigale V4s 21 Data'!$B$3</f>
        <v>0</v>
      </c>
      <c r="K582" s="27">
        <f>'Panigale V4s 21 Data'!$B$12</f>
        <v>52.974000000000004</v>
      </c>
      <c r="L582" s="3">
        <f t="shared" si="135"/>
        <v>52.974000000000004</v>
      </c>
      <c r="M582">
        <f t="shared" si="133"/>
        <v>0</v>
      </c>
      <c r="N582">
        <f t="shared" si="136"/>
        <v>0</v>
      </c>
      <c r="O582">
        <f t="shared" si="137"/>
        <v>0</v>
      </c>
      <c r="P582">
        <f t="shared" si="138"/>
        <v>0</v>
      </c>
      <c r="Q582">
        <f>SUM($P$3:P582)</f>
        <v>7.9758212827563055E-2</v>
      </c>
      <c r="R582">
        <f t="shared" si="139"/>
        <v>0</v>
      </c>
      <c r="S582">
        <f t="shared" si="140"/>
        <v>0</v>
      </c>
      <c r="T582">
        <f>SUM($S$3:S582)</f>
        <v>2.541212852747619E-2</v>
      </c>
      <c r="V582">
        <f t="shared" si="141"/>
        <v>0</v>
      </c>
      <c r="W582">
        <f>IF(M582&lt;0,SUM($V$3:V582),0)</f>
        <v>0</v>
      </c>
      <c r="Y582">
        <f t="shared" si="132"/>
        <v>0</v>
      </c>
      <c r="Z582">
        <f t="shared" si="142"/>
        <v>0</v>
      </c>
      <c r="AA582">
        <f t="shared" si="143"/>
        <v>0</v>
      </c>
      <c r="AB582">
        <f>SUM($AA$3:AA582)</f>
        <v>1.3742239104142073E-2</v>
      </c>
    </row>
    <row r="583" spans="1:28" x14ac:dyDescent="0.3">
      <c r="A583" s="4" t="s">
        <v>16</v>
      </c>
      <c r="B583" s="4">
        <v>580</v>
      </c>
      <c r="C583" s="4">
        <v>580</v>
      </c>
      <c r="D583" s="5">
        <v>0</v>
      </c>
      <c r="E583" s="3">
        <f t="shared" si="144"/>
        <v>0</v>
      </c>
      <c r="F583" s="3">
        <f t="shared" si="145"/>
        <v>0</v>
      </c>
      <c r="H583" s="13">
        <f t="shared" si="134"/>
        <v>0</v>
      </c>
      <c r="I583">
        <f>'Panigale V4s 21 Data'!$B$8*'Panigale V4s 21 Data'!$B$5*'Panigale V4s 21 Data'!$B$7*0.5*(Calculations!$H583*Calculations!$H583)</f>
        <v>0</v>
      </c>
      <c r="J583" s="3">
        <f>$E583*'Panigale V4s 21 Data'!$B$3</f>
        <v>0</v>
      </c>
      <c r="K583" s="27">
        <f>'Panigale V4s 21 Data'!$B$12</f>
        <v>52.974000000000004</v>
      </c>
      <c r="L583" s="3">
        <f t="shared" si="135"/>
        <v>52.974000000000004</v>
      </c>
      <c r="M583">
        <f t="shared" si="133"/>
        <v>0</v>
      </c>
      <c r="N583">
        <f t="shared" si="136"/>
        <v>0</v>
      </c>
      <c r="O583">
        <f t="shared" si="137"/>
        <v>0</v>
      </c>
      <c r="P583">
        <f t="shared" si="138"/>
        <v>0</v>
      </c>
      <c r="Q583">
        <f>SUM($P$3:P583)</f>
        <v>7.9758212827563055E-2</v>
      </c>
      <c r="R583">
        <f t="shared" si="139"/>
        <v>0</v>
      </c>
      <c r="S583">
        <f t="shared" si="140"/>
        <v>0</v>
      </c>
      <c r="T583">
        <f>SUM($S$3:S583)</f>
        <v>2.541212852747619E-2</v>
      </c>
      <c r="V583">
        <f t="shared" si="141"/>
        <v>0</v>
      </c>
      <c r="W583">
        <f>IF(M583&lt;0,SUM($V$3:V583),0)</f>
        <v>0</v>
      </c>
      <c r="Y583">
        <f t="shared" si="132"/>
        <v>0</v>
      </c>
      <c r="Z583">
        <f t="shared" si="142"/>
        <v>0</v>
      </c>
      <c r="AA583">
        <f t="shared" si="143"/>
        <v>0</v>
      </c>
      <c r="AB583">
        <f>SUM($AA$3:AA583)</f>
        <v>1.3742239104142073E-2</v>
      </c>
    </row>
    <row r="584" spans="1:28" x14ac:dyDescent="0.3">
      <c r="A584" s="4" t="s">
        <v>16</v>
      </c>
      <c r="B584" s="4">
        <v>581</v>
      </c>
      <c r="C584" s="4">
        <v>581</v>
      </c>
      <c r="D584" s="5">
        <v>0</v>
      </c>
      <c r="E584" s="3">
        <f t="shared" si="144"/>
        <v>0</v>
      </c>
      <c r="F584" s="3">
        <f t="shared" si="145"/>
        <v>0</v>
      </c>
      <c r="H584" s="13">
        <f t="shared" si="134"/>
        <v>0</v>
      </c>
      <c r="I584">
        <f>'Panigale V4s 21 Data'!$B$8*'Panigale V4s 21 Data'!$B$5*'Panigale V4s 21 Data'!$B$7*0.5*(Calculations!$H584*Calculations!$H584)</f>
        <v>0</v>
      </c>
      <c r="J584" s="3">
        <f>$E584*'Panigale V4s 21 Data'!$B$3</f>
        <v>0</v>
      </c>
      <c r="K584" s="27">
        <f>'Panigale V4s 21 Data'!$B$12</f>
        <v>52.974000000000004</v>
      </c>
      <c r="L584" s="3">
        <f t="shared" si="135"/>
        <v>52.974000000000004</v>
      </c>
      <c r="M584">
        <f t="shared" si="133"/>
        <v>0</v>
      </c>
      <c r="N584">
        <f t="shared" si="136"/>
        <v>0</v>
      </c>
      <c r="O584">
        <f t="shared" si="137"/>
        <v>0</v>
      </c>
      <c r="P584">
        <f t="shared" si="138"/>
        <v>0</v>
      </c>
      <c r="Q584">
        <f>SUM($P$3:P584)</f>
        <v>7.9758212827563055E-2</v>
      </c>
      <c r="R584">
        <f t="shared" si="139"/>
        <v>0</v>
      </c>
      <c r="S584">
        <f t="shared" si="140"/>
        <v>0</v>
      </c>
      <c r="T584">
        <f>SUM($S$3:S584)</f>
        <v>2.541212852747619E-2</v>
      </c>
      <c r="V584">
        <f t="shared" si="141"/>
        <v>0</v>
      </c>
      <c r="W584">
        <f>IF(M584&lt;0,SUM($V$3:V584),0)</f>
        <v>0</v>
      </c>
      <c r="Y584">
        <f t="shared" si="132"/>
        <v>0</v>
      </c>
      <c r="Z584">
        <f t="shared" si="142"/>
        <v>0</v>
      </c>
      <c r="AA584">
        <f t="shared" si="143"/>
        <v>0</v>
      </c>
      <c r="AB584">
        <f>SUM($AA$3:AA584)</f>
        <v>1.3742239104142073E-2</v>
      </c>
    </row>
    <row r="585" spans="1:28" x14ac:dyDescent="0.3">
      <c r="A585" s="4" t="s">
        <v>16</v>
      </c>
      <c r="B585" s="4">
        <v>582</v>
      </c>
      <c r="C585" s="4">
        <v>582</v>
      </c>
      <c r="D585" s="5">
        <v>0</v>
      </c>
      <c r="E585" s="3">
        <f t="shared" si="144"/>
        <v>0</v>
      </c>
      <c r="F585" s="3">
        <f t="shared" si="145"/>
        <v>0</v>
      </c>
      <c r="H585" s="13">
        <f t="shared" si="134"/>
        <v>0</v>
      </c>
      <c r="I585">
        <f>'Panigale V4s 21 Data'!$B$8*'Panigale V4s 21 Data'!$B$5*'Panigale V4s 21 Data'!$B$7*0.5*(Calculations!$H585*Calculations!$H585)</f>
        <v>0</v>
      </c>
      <c r="J585" s="3">
        <f>$E585*'Panigale V4s 21 Data'!$B$3</f>
        <v>0</v>
      </c>
      <c r="K585" s="27">
        <f>'Panigale V4s 21 Data'!$B$12</f>
        <v>52.974000000000004</v>
      </c>
      <c r="L585" s="3">
        <f t="shared" si="135"/>
        <v>52.974000000000004</v>
      </c>
      <c r="M585">
        <f t="shared" si="133"/>
        <v>0</v>
      </c>
      <c r="N585">
        <f t="shared" si="136"/>
        <v>0</v>
      </c>
      <c r="O585">
        <f t="shared" si="137"/>
        <v>0</v>
      </c>
      <c r="P585">
        <f t="shared" si="138"/>
        <v>0</v>
      </c>
      <c r="Q585">
        <f>SUM($P$3:P585)</f>
        <v>7.9758212827563055E-2</v>
      </c>
      <c r="R585">
        <f t="shared" si="139"/>
        <v>0</v>
      </c>
      <c r="S585">
        <f t="shared" si="140"/>
        <v>0</v>
      </c>
      <c r="T585">
        <f>SUM($S$3:S585)</f>
        <v>2.541212852747619E-2</v>
      </c>
      <c r="V585">
        <f t="shared" si="141"/>
        <v>0</v>
      </c>
      <c r="W585">
        <f>IF(M585&lt;0,SUM($V$3:V585),0)</f>
        <v>0</v>
      </c>
      <c r="Y585">
        <f t="shared" si="132"/>
        <v>0</v>
      </c>
      <c r="Z585">
        <f t="shared" si="142"/>
        <v>0</v>
      </c>
      <c r="AA585">
        <f t="shared" si="143"/>
        <v>0</v>
      </c>
      <c r="AB585">
        <f>SUM($AA$3:AA585)</f>
        <v>1.3742239104142073E-2</v>
      </c>
    </row>
    <row r="586" spans="1:28" x14ac:dyDescent="0.3">
      <c r="A586" s="4" t="s">
        <v>16</v>
      </c>
      <c r="B586" s="4">
        <v>583</v>
      </c>
      <c r="C586" s="4">
        <v>583</v>
      </c>
      <c r="D586" s="5">
        <v>0</v>
      </c>
      <c r="E586" s="3">
        <f t="shared" si="144"/>
        <v>0</v>
      </c>
      <c r="F586" s="3">
        <f t="shared" si="145"/>
        <v>0</v>
      </c>
      <c r="H586" s="13">
        <f t="shared" si="134"/>
        <v>0</v>
      </c>
      <c r="I586">
        <f>'Panigale V4s 21 Data'!$B$8*'Panigale V4s 21 Data'!$B$5*'Panigale V4s 21 Data'!$B$7*0.5*(Calculations!$H586*Calculations!$H586)</f>
        <v>0</v>
      </c>
      <c r="J586" s="3">
        <f>$E586*'Panigale V4s 21 Data'!$B$3</f>
        <v>0</v>
      </c>
      <c r="K586" s="27">
        <f>'Panigale V4s 21 Data'!$B$12</f>
        <v>52.974000000000004</v>
      </c>
      <c r="L586" s="3">
        <f t="shared" si="135"/>
        <v>52.974000000000004</v>
      </c>
      <c r="M586">
        <f t="shared" si="133"/>
        <v>0</v>
      </c>
      <c r="N586">
        <f t="shared" si="136"/>
        <v>0</v>
      </c>
      <c r="O586">
        <f t="shared" si="137"/>
        <v>0</v>
      </c>
      <c r="P586">
        <f t="shared" si="138"/>
        <v>0</v>
      </c>
      <c r="Q586">
        <f>SUM($P$3:P586)</f>
        <v>7.9758212827563055E-2</v>
      </c>
      <c r="R586">
        <f t="shared" si="139"/>
        <v>0</v>
      </c>
      <c r="S586">
        <f t="shared" si="140"/>
        <v>0</v>
      </c>
      <c r="T586">
        <f>SUM($S$3:S586)</f>
        <v>2.541212852747619E-2</v>
      </c>
      <c r="V586">
        <f t="shared" si="141"/>
        <v>0</v>
      </c>
      <c r="W586">
        <f>IF(M586&lt;0,SUM($V$3:V586),0)</f>
        <v>0</v>
      </c>
      <c r="Y586">
        <f t="shared" si="132"/>
        <v>0</v>
      </c>
      <c r="Z586">
        <f t="shared" si="142"/>
        <v>0</v>
      </c>
      <c r="AA586">
        <f t="shared" si="143"/>
        <v>0</v>
      </c>
      <c r="AB586">
        <f>SUM($AA$3:AA586)</f>
        <v>1.3742239104142073E-2</v>
      </c>
    </row>
    <row r="587" spans="1:28" x14ac:dyDescent="0.3">
      <c r="A587" s="4" t="s">
        <v>16</v>
      </c>
      <c r="B587" s="4">
        <v>584</v>
      </c>
      <c r="C587" s="4">
        <v>584</v>
      </c>
      <c r="D587" s="5">
        <v>0</v>
      </c>
      <c r="E587" s="3">
        <f t="shared" si="144"/>
        <v>0</v>
      </c>
      <c r="F587" s="3">
        <f t="shared" si="145"/>
        <v>0</v>
      </c>
      <c r="H587" s="13">
        <f t="shared" si="134"/>
        <v>0</v>
      </c>
      <c r="I587">
        <f>'Panigale V4s 21 Data'!$B$8*'Panigale V4s 21 Data'!$B$5*'Panigale V4s 21 Data'!$B$7*0.5*(Calculations!$H587*Calculations!$H587)</f>
        <v>0</v>
      </c>
      <c r="J587" s="3">
        <f>$E587*'Panigale V4s 21 Data'!$B$3</f>
        <v>0</v>
      </c>
      <c r="K587" s="27">
        <f>'Panigale V4s 21 Data'!$B$12</f>
        <v>52.974000000000004</v>
      </c>
      <c r="L587" s="3">
        <f t="shared" si="135"/>
        <v>52.974000000000004</v>
      </c>
      <c r="M587">
        <f t="shared" si="133"/>
        <v>0</v>
      </c>
      <c r="N587">
        <f t="shared" si="136"/>
        <v>0</v>
      </c>
      <c r="O587">
        <f t="shared" si="137"/>
        <v>0</v>
      </c>
      <c r="P587">
        <f t="shared" si="138"/>
        <v>0</v>
      </c>
      <c r="Q587">
        <f>SUM($P$3:P587)</f>
        <v>7.9758212827563055E-2</v>
      </c>
      <c r="R587">
        <f t="shared" si="139"/>
        <v>0</v>
      </c>
      <c r="S587">
        <f t="shared" si="140"/>
        <v>0</v>
      </c>
      <c r="T587">
        <f>SUM($S$3:S587)</f>
        <v>2.541212852747619E-2</v>
      </c>
      <c r="V587">
        <f t="shared" si="141"/>
        <v>0</v>
      </c>
      <c r="W587">
        <f>IF(M587&lt;0,SUM($V$3:V587),0)</f>
        <v>0</v>
      </c>
      <c r="Y587">
        <f t="shared" si="132"/>
        <v>0</v>
      </c>
      <c r="Z587">
        <f t="shared" si="142"/>
        <v>0</v>
      </c>
      <c r="AA587">
        <f t="shared" si="143"/>
        <v>0</v>
      </c>
      <c r="AB587">
        <f>SUM($AA$3:AA587)</f>
        <v>1.3742239104142073E-2</v>
      </c>
    </row>
    <row r="588" spans="1:28" x14ac:dyDescent="0.3">
      <c r="A588" s="4" t="s">
        <v>16</v>
      </c>
      <c r="B588" s="4">
        <v>585</v>
      </c>
      <c r="C588" s="4">
        <v>585</v>
      </c>
      <c r="D588" s="5">
        <v>0</v>
      </c>
      <c r="E588" s="3">
        <f t="shared" si="144"/>
        <v>0</v>
      </c>
      <c r="F588" s="3">
        <f t="shared" si="145"/>
        <v>0</v>
      </c>
      <c r="H588" s="13">
        <f t="shared" si="134"/>
        <v>0</v>
      </c>
      <c r="I588">
        <f>'Panigale V4s 21 Data'!$B$8*'Panigale V4s 21 Data'!$B$5*'Panigale V4s 21 Data'!$B$7*0.5*(Calculations!$H588*Calculations!$H588)</f>
        <v>0</v>
      </c>
      <c r="J588" s="3">
        <f>$E588*'Panigale V4s 21 Data'!$B$3</f>
        <v>0</v>
      </c>
      <c r="K588" s="27">
        <f>'Panigale V4s 21 Data'!$B$12</f>
        <v>52.974000000000004</v>
      </c>
      <c r="L588" s="3">
        <f t="shared" si="135"/>
        <v>52.974000000000004</v>
      </c>
      <c r="M588">
        <f t="shared" si="133"/>
        <v>0</v>
      </c>
      <c r="N588">
        <f t="shared" si="136"/>
        <v>0</v>
      </c>
      <c r="O588">
        <f t="shared" si="137"/>
        <v>0</v>
      </c>
      <c r="P588">
        <f t="shared" si="138"/>
        <v>0</v>
      </c>
      <c r="Q588">
        <f>SUM($P$3:P588)</f>
        <v>7.9758212827563055E-2</v>
      </c>
      <c r="R588">
        <f t="shared" si="139"/>
        <v>0</v>
      </c>
      <c r="S588">
        <f t="shared" si="140"/>
        <v>0</v>
      </c>
      <c r="T588">
        <f>SUM($S$3:S588)</f>
        <v>2.541212852747619E-2</v>
      </c>
      <c r="V588">
        <f t="shared" si="141"/>
        <v>0</v>
      </c>
      <c r="W588">
        <f>IF(M588&lt;0,SUM($V$3:V588),0)</f>
        <v>0</v>
      </c>
      <c r="Y588">
        <f t="shared" si="132"/>
        <v>0</v>
      </c>
      <c r="Z588">
        <f t="shared" si="142"/>
        <v>0</v>
      </c>
      <c r="AA588">
        <f t="shared" si="143"/>
        <v>0</v>
      </c>
      <c r="AB588">
        <f>SUM($AA$3:AA588)</f>
        <v>1.3742239104142073E-2</v>
      </c>
    </row>
    <row r="589" spans="1:28" x14ac:dyDescent="0.3">
      <c r="A589" s="4" t="s">
        <v>16</v>
      </c>
      <c r="B589" s="4">
        <v>586</v>
      </c>
      <c r="C589" s="4">
        <v>586</v>
      </c>
      <c r="D589" s="5">
        <v>0</v>
      </c>
      <c r="E589" s="3">
        <f t="shared" si="144"/>
        <v>0</v>
      </c>
      <c r="F589" s="3">
        <f t="shared" si="145"/>
        <v>0</v>
      </c>
      <c r="H589" s="13">
        <f t="shared" si="134"/>
        <v>0</v>
      </c>
      <c r="I589">
        <f>'Panigale V4s 21 Data'!$B$8*'Panigale V4s 21 Data'!$B$5*'Panigale V4s 21 Data'!$B$7*0.5*(Calculations!$H589*Calculations!$H589)</f>
        <v>0</v>
      </c>
      <c r="J589" s="3">
        <f>$E589*'Panigale V4s 21 Data'!$B$3</f>
        <v>0</v>
      </c>
      <c r="K589" s="27">
        <f>'Panigale V4s 21 Data'!$B$12</f>
        <v>52.974000000000004</v>
      </c>
      <c r="L589" s="3">
        <f t="shared" si="135"/>
        <v>52.974000000000004</v>
      </c>
      <c r="M589">
        <f t="shared" si="133"/>
        <v>0</v>
      </c>
      <c r="N589">
        <f t="shared" si="136"/>
        <v>0</v>
      </c>
      <c r="O589">
        <f t="shared" si="137"/>
        <v>0</v>
      </c>
      <c r="P589">
        <f t="shared" si="138"/>
        <v>0</v>
      </c>
      <c r="Q589">
        <f>SUM($P$3:P589)</f>
        <v>7.9758212827563055E-2</v>
      </c>
      <c r="R589">
        <f t="shared" si="139"/>
        <v>0</v>
      </c>
      <c r="S589">
        <f t="shared" si="140"/>
        <v>0</v>
      </c>
      <c r="T589">
        <f>SUM($S$3:S589)</f>
        <v>2.541212852747619E-2</v>
      </c>
      <c r="V589">
        <f t="shared" si="141"/>
        <v>0</v>
      </c>
      <c r="W589">
        <f>IF(M589&lt;0,SUM($V$3:V589),0)</f>
        <v>0</v>
      </c>
      <c r="Y589">
        <f t="shared" si="132"/>
        <v>0</v>
      </c>
      <c r="Z589">
        <f t="shared" si="142"/>
        <v>0</v>
      </c>
      <c r="AA589">
        <f t="shared" si="143"/>
        <v>0</v>
      </c>
      <c r="AB589">
        <f>SUM($AA$3:AA589)</f>
        <v>1.3742239104142073E-2</v>
      </c>
    </row>
    <row r="590" spans="1:28" x14ac:dyDescent="0.3">
      <c r="A590" s="4" t="s">
        <v>16</v>
      </c>
      <c r="B590" s="4">
        <v>587</v>
      </c>
      <c r="C590" s="4">
        <v>587</v>
      </c>
      <c r="D590" s="5">
        <v>0</v>
      </c>
      <c r="E590" s="3">
        <f t="shared" si="144"/>
        <v>0</v>
      </c>
      <c r="F590" s="3">
        <f t="shared" si="145"/>
        <v>0</v>
      </c>
      <c r="H590" s="13">
        <f t="shared" si="134"/>
        <v>0</v>
      </c>
      <c r="I590">
        <f>'Panigale V4s 21 Data'!$B$8*'Panigale V4s 21 Data'!$B$5*'Panigale V4s 21 Data'!$B$7*0.5*(Calculations!$H590*Calculations!$H590)</f>
        <v>0</v>
      </c>
      <c r="J590" s="3">
        <f>$E590*'Panigale V4s 21 Data'!$B$3</f>
        <v>0</v>
      </c>
      <c r="K590" s="27">
        <f>'Panigale V4s 21 Data'!$B$12</f>
        <v>52.974000000000004</v>
      </c>
      <c r="L590" s="3">
        <f t="shared" si="135"/>
        <v>52.974000000000004</v>
      </c>
      <c r="M590">
        <f t="shared" si="133"/>
        <v>0</v>
      </c>
      <c r="N590">
        <f t="shared" si="136"/>
        <v>0</v>
      </c>
      <c r="O590">
        <f t="shared" si="137"/>
        <v>0</v>
      </c>
      <c r="P590">
        <f t="shared" si="138"/>
        <v>0</v>
      </c>
      <c r="Q590">
        <f>SUM($P$3:P590)</f>
        <v>7.9758212827563055E-2</v>
      </c>
      <c r="R590">
        <f t="shared" si="139"/>
        <v>0</v>
      </c>
      <c r="S590">
        <f t="shared" si="140"/>
        <v>0</v>
      </c>
      <c r="T590">
        <f>SUM($S$3:S590)</f>
        <v>2.541212852747619E-2</v>
      </c>
      <c r="V590">
        <f t="shared" si="141"/>
        <v>0</v>
      </c>
      <c r="W590">
        <f>IF(M590&lt;0,SUM($V$3:V590),0)</f>
        <v>0</v>
      </c>
      <c r="Y590">
        <f t="shared" si="132"/>
        <v>0</v>
      </c>
      <c r="Z590">
        <f t="shared" si="142"/>
        <v>0</v>
      </c>
      <c r="AA590">
        <f t="shared" si="143"/>
        <v>0</v>
      </c>
      <c r="AB590">
        <f>SUM($AA$3:AA590)</f>
        <v>1.3742239104142073E-2</v>
      </c>
    </row>
    <row r="591" spans="1:28" x14ac:dyDescent="0.3">
      <c r="A591" s="4" t="s">
        <v>16</v>
      </c>
      <c r="B591" s="4">
        <v>588</v>
      </c>
      <c r="C591" s="4">
        <v>588</v>
      </c>
      <c r="D591" s="5">
        <v>0</v>
      </c>
      <c r="E591" s="3">
        <f t="shared" si="144"/>
        <v>0</v>
      </c>
      <c r="F591" s="3">
        <f t="shared" si="145"/>
        <v>0</v>
      </c>
      <c r="H591" s="13">
        <f t="shared" si="134"/>
        <v>0</v>
      </c>
      <c r="I591">
        <f>'Panigale V4s 21 Data'!$B$8*'Panigale V4s 21 Data'!$B$5*'Panigale V4s 21 Data'!$B$7*0.5*(Calculations!$H591*Calculations!$H591)</f>
        <v>0</v>
      </c>
      <c r="J591" s="3">
        <f>$E591*'Panigale V4s 21 Data'!$B$3</f>
        <v>0</v>
      </c>
      <c r="K591" s="27">
        <f>'Panigale V4s 21 Data'!$B$12</f>
        <v>52.974000000000004</v>
      </c>
      <c r="L591" s="3">
        <f t="shared" si="135"/>
        <v>52.974000000000004</v>
      </c>
      <c r="M591">
        <f t="shared" si="133"/>
        <v>0</v>
      </c>
      <c r="N591">
        <f t="shared" si="136"/>
        <v>0</v>
      </c>
      <c r="O591">
        <f t="shared" si="137"/>
        <v>0</v>
      </c>
      <c r="P591">
        <f t="shared" si="138"/>
        <v>0</v>
      </c>
      <c r="Q591">
        <f>SUM($P$3:P591)</f>
        <v>7.9758212827563055E-2</v>
      </c>
      <c r="R591">
        <f t="shared" si="139"/>
        <v>0</v>
      </c>
      <c r="S591">
        <f t="shared" si="140"/>
        <v>0</v>
      </c>
      <c r="T591">
        <f>SUM($S$3:S591)</f>
        <v>2.541212852747619E-2</v>
      </c>
      <c r="V591">
        <f t="shared" si="141"/>
        <v>0</v>
      </c>
      <c r="W591">
        <f>IF(M591&lt;0,SUM($V$3:V591),0)</f>
        <v>0</v>
      </c>
      <c r="Y591">
        <f t="shared" si="132"/>
        <v>0</v>
      </c>
      <c r="Z591">
        <f t="shared" si="142"/>
        <v>0</v>
      </c>
      <c r="AA591">
        <f t="shared" si="143"/>
        <v>0</v>
      </c>
      <c r="AB591">
        <f>SUM($AA$3:AA591)</f>
        <v>1.3742239104142073E-2</v>
      </c>
    </row>
    <row r="592" spans="1:28" x14ac:dyDescent="0.3">
      <c r="A592" s="4" t="s">
        <v>16</v>
      </c>
      <c r="B592" s="4">
        <v>589</v>
      </c>
      <c r="C592" s="4">
        <v>589</v>
      </c>
      <c r="D592" s="5">
        <v>0</v>
      </c>
      <c r="E592" s="3">
        <f t="shared" si="144"/>
        <v>0</v>
      </c>
      <c r="F592" s="3">
        <f t="shared" si="145"/>
        <v>0</v>
      </c>
      <c r="H592" s="13">
        <f t="shared" si="134"/>
        <v>0</v>
      </c>
      <c r="I592">
        <f>'Panigale V4s 21 Data'!$B$8*'Panigale V4s 21 Data'!$B$5*'Panigale V4s 21 Data'!$B$7*0.5*(Calculations!$H592*Calculations!$H592)</f>
        <v>0</v>
      </c>
      <c r="J592" s="3">
        <f>$E592*'Panigale V4s 21 Data'!$B$3</f>
        <v>0</v>
      </c>
      <c r="K592" s="27">
        <f>'Panigale V4s 21 Data'!$B$12</f>
        <v>52.974000000000004</v>
      </c>
      <c r="L592" s="3">
        <f t="shared" si="135"/>
        <v>52.974000000000004</v>
      </c>
      <c r="M592">
        <f t="shared" si="133"/>
        <v>0</v>
      </c>
      <c r="N592">
        <f t="shared" si="136"/>
        <v>0</v>
      </c>
      <c r="O592">
        <f t="shared" si="137"/>
        <v>0</v>
      </c>
      <c r="P592">
        <f t="shared" si="138"/>
        <v>0</v>
      </c>
      <c r="Q592">
        <f>SUM($P$3:P592)</f>
        <v>7.9758212827563055E-2</v>
      </c>
      <c r="R592">
        <f t="shared" si="139"/>
        <v>0</v>
      </c>
      <c r="S592">
        <f t="shared" si="140"/>
        <v>0</v>
      </c>
      <c r="T592">
        <f>SUM($S$3:S592)</f>
        <v>2.541212852747619E-2</v>
      </c>
      <c r="V592">
        <f t="shared" si="141"/>
        <v>0</v>
      </c>
      <c r="W592">
        <f>IF(M592&lt;0,SUM($V$3:V592),0)</f>
        <v>0</v>
      </c>
      <c r="Y592">
        <f t="shared" si="132"/>
        <v>0</v>
      </c>
      <c r="Z592">
        <f t="shared" si="142"/>
        <v>0</v>
      </c>
      <c r="AA592">
        <f t="shared" si="143"/>
        <v>0</v>
      </c>
      <c r="AB592">
        <f>SUM($AA$3:AA592)</f>
        <v>1.3742239104142073E-2</v>
      </c>
    </row>
    <row r="593" spans="1:28" x14ac:dyDescent="0.3">
      <c r="A593" s="6" t="s">
        <v>17</v>
      </c>
      <c r="B593" s="6">
        <v>590</v>
      </c>
      <c r="C593" s="6">
        <v>1</v>
      </c>
      <c r="D593" s="7">
        <v>0</v>
      </c>
      <c r="E593" s="3">
        <f t="shared" si="144"/>
        <v>0</v>
      </c>
      <c r="F593" s="3">
        <f t="shared" si="145"/>
        <v>0</v>
      </c>
      <c r="H593" s="13">
        <f t="shared" si="134"/>
        <v>0</v>
      </c>
      <c r="I593">
        <f>'Panigale V4s 21 Data'!$B$8*'Panigale V4s 21 Data'!$B$5*'Panigale V4s 21 Data'!$B$7*0.5*(Calculations!$H593*Calculations!$H593)</f>
        <v>0</v>
      </c>
      <c r="J593" s="3">
        <f>$E593*'Panigale V4s 21 Data'!$B$3</f>
        <v>0</v>
      </c>
      <c r="K593" s="27">
        <f>'Panigale V4s 21 Data'!$B$12</f>
        <v>52.974000000000004</v>
      </c>
      <c r="L593" s="3">
        <f t="shared" si="135"/>
        <v>52.974000000000004</v>
      </c>
      <c r="M593">
        <f t="shared" si="133"/>
        <v>0</v>
      </c>
      <c r="N593">
        <f t="shared" si="136"/>
        <v>0</v>
      </c>
      <c r="O593">
        <f t="shared" si="137"/>
        <v>0</v>
      </c>
      <c r="P593">
        <f t="shared" si="138"/>
        <v>0</v>
      </c>
      <c r="Q593">
        <f>SUM($P$3:P593)</f>
        <v>7.9758212827563055E-2</v>
      </c>
      <c r="R593">
        <f t="shared" si="139"/>
        <v>0</v>
      </c>
      <c r="S593">
        <f t="shared" si="140"/>
        <v>0</v>
      </c>
      <c r="T593">
        <f>SUM($S$3:S593)</f>
        <v>2.541212852747619E-2</v>
      </c>
      <c r="V593">
        <f t="shared" si="141"/>
        <v>0</v>
      </c>
      <c r="W593">
        <f>IF(M593&lt;0,SUM($V$3:V593),0)</f>
        <v>0</v>
      </c>
      <c r="Y593">
        <f t="shared" si="132"/>
        <v>0</v>
      </c>
      <c r="Z593">
        <f t="shared" si="142"/>
        <v>0</v>
      </c>
      <c r="AA593">
        <f t="shared" si="143"/>
        <v>0</v>
      </c>
      <c r="AB593">
        <f>SUM($AA$3:AA593)</f>
        <v>1.3742239104142073E-2</v>
      </c>
    </row>
    <row r="594" spans="1:28" x14ac:dyDescent="0.3">
      <c r="A594" s="6" t="s">
        <v>17</v>
      </c>
      <c r="B594" s="6">
        <v>591</v>
      </c>
      <c r="C594" s="6">
        <v>2</v>
      </c>
      <c r="D594" s="7">
        <v>0</v>
      </c>
      <c r="E594" s="3">
        <f t="shared" si="144"/>
        <v>0</v>
      </c>
      <c r="F594" s="3">
        <f t="shared" si="145"/>
        <v>0</v>
      </c>
      <c r="H594" s="13">
        <f t="shared" si="134"/>
        <v>0</v>
      </c>
      <c r="I594">
        <f>'Panigale V4s 21 Data'!$B$8*'Panigale V4s 21 Data'!$B$5*'Panigale V4s 21 Data'!$B$7*0.5*(Calculations!$H594*Calculations!$H594)</f>
        <v>0</v>
      </c>
      <c r="J594" s="3">
        <f>$E594*'Panigale V4s 21 Data'!$B$3</f>
        <v>0</v>
      </c>
      <c r="K594" s="27">
        <f>'Panigale V4s 21 Data'!$B$12</f>
        <v>52.974000000000004</v>
      </c>
      <c r="L594" s="3">
        <f t="shared" si="135"/>
        <v>52.974000000000004</v>
      </c>
      <c r="M594">
        <f t="shared" si="133"/>
        <v>0</v>
      </c>
      <c r="N594">
        <f t="shared" si="136"/>
        <v>0</v>
      </c>
      <c r="O594">
        <f t="shared" si="137"/>
        <v>0</v>
      </c>
      <c r="P594">
        <f t="shared" si="138"/>
        <v>0</v>
      </c>
      <c r="Q594">
        <f>SUM($P$3:P594)</f>
        <v>7.9758212827563055E-2</v>
      </c>
      <c r="R594">
        <f t="shared" si="139"/>
        <v>0</v>
      </c>
      <c r="S594">
        <f t="shared" si="140"/>
        <v>0</v>
      </c>
      <c r="T594">
        <f>SUM($S$3:S594)</f>
        <v>2.541212852747619E-2</v>
      </c>
      <c r="V594">
        <f t="shared" si="141"/>
        <v>0</v>
      </c>
      <c r="W594">
        <f>IF(M594&lt;0,SUM($V$3:V594),0)</f>
        <v>0</v>
      </c>
      <c r="Y594">
        <f t="shared" si="132"/>
        <v>0</v>
      </c>
      <c r="Z594">
        <f t="shared" si="142"/>
        <v>0</v>
      </c>
      <c r="AA594">
        <f t="shared" si="143"/>
        <v>0</v>
      </c>
      <c r="AB594">
        <f>SUM($AA$3:AA594)</f>
        <v>1.3742239104142073E-2</v>
      </c>
    </row>
    <row r="595" spans="1:28" x14ac:dyDescent="0.3">
      <c r="A595" s="6" t="s">
        <v>17</v>
      </c>
      <c r="B595" s="6">
        <v>592</v>
      </c>
      <c r="C595" s="6">
        <v>3</v>
      </c>
      <c r="D595" s="7">
        <v>0</v>
      </c>
      <c r="E595" s="3">
        <f t="shared" si="144"/>
        <v>0</v>
      </c>
      <c r="F595" s="3">
        <f t="shared" si="145"/>
        <v>0</v>
      </c>
      <c r="H595" s="13">
        <f t="shared" si="134"/>
        <v>0</v>
      </c>
      <c r="I595">
        <f>'Panigale V4s 21 Data'!$B$8*'Panigale V4s 21 Data'!$B$5*'Panigale V4s 21 Data'!$B$7*0.5*(Calculations!$H595*Calculations!$H595)</f>
        <v>0</v>
      </c>
      <c r="J595" s="3">
        <f>$E595*'Panigale V4s 21 Data'!$B$3</f>
        <v>0</v>
      </c>
      <c r="K595" s="27">
        <f>'Panigale V4s 21 Data'!$B$12</f>
        <v>52.974000000000004</v>
      </c>
      <c r="L595" s="3">
        <f t="shared" si="135"/>
        <v>52.974000000000004</v>
      </c>
      <c r="M595">
        <f t="shared" si="133"/>
        <v>0</v>
      </c>
      <c r="N595">
        <f t="shared" si="136"/>
        <v>0</v>
      </c>
      <c r="O595">
        <f t="shared" si="137"/>
        <v>0</v>
      </c>
      <c r="P595">
        <f t="shared" si="138"/>
        <v>0</v>
      </c>
      <c r="Q595">
        <f>SUM($P$3:P595)</f>
        <v>7.9758212827563055E-2</v>
      </c>
      <c r="R595">
        <f t="shared" si="139"/>
        <v>0</v>
      </c>
      <c r="S595">
        <f t="shared" si="140"/>
        <v>0</v>
      </c>
      <c r="T595">
        <f>SUM($S$3:S595)</f>
        <v>2.541212852747619E-2</v>
      </c>
      <c r="V595">
        <f t="shared" si="141"/>
        <v>0</v>
      </c>
      <c r="W595">
        <f>IF(M595&lt;0,SUM($V$3:V595),0)</f>
        <v>0</v>
      </c>
      <c r="Y595">
        <f t="shared" si="132"/>
        <v>0</v>
      </c>
      <c r="Z595">
        <f t="shared" si="142"/>
        <v>0</v>
      </c>
      <c r="AA595">
        <f t="shared" si="143"/>
        <v>0</v>
      </c>
      <c r="AB595">
        <f>SUM($AA$3:AA595)</f>
        <v>1.3742239104142073E-2</v>
      </c>
    </row>
    <row r="596" spans="1:28" x14ac:dyDescent="0.3">
      <c r="A596" s="6" t="s">
        <v>17</v>
      </c>
      <c r="B596" s="6">
        <v>593</v>
      </c>
      <c r="C596" s="6">
        <v>4</v>
      </c>
      <c r="D596" s="7">
        <v>0</v>
      </c>
      <c r="E596" s="3">
        <f t="shared" si="144"/>
        <v>0</v>
      </c>
      <c r="F596" s="3">
        <f t="shared" si="145"/>
        <v>0</v>
      </c>
      <c r="H596" s="13">
        <f t="shared" si="134"/>
        <v>0</v>
      </c>
      <c r="I596">
        <f>'Panigale V4s 21 Data'!$B$8*'Panigale V4s 21 Data'!$B$5*'Panigale V4s 21 Data'!$B$7*0.5*(Calculations!$H596*Calculations!$H596)</f>
        <v>0</v>
      </c>
      <c r="J596" s="3">
        <f>$E596*'Panigale V4s 21 Data'!$B$3</f>
        <v>0</v>
      </c>
      <c r="K596" s="27">
        <f>'Panigale V4s 21 Data'!$B$12</f>
        <v>52.974000000000004</v>
      </c>
      <c r="L596" s="3">
        <f t="shared" si="135"/>
        <v>52.974000000000004</v>
      </c>
      <c r="M596">
        <f t="shared" si="133"/>
        <v>0</v>
      </c>
      <c r="N596">
        <f t="shared" si="136"/>
        <v>0</v>
      </c>
      <c r="O596">
        <f t="shared" si="137"/>
        <v>0</v>
      </c>
      <c r="P596">
        <f t="shared" si="138"/>
        <v>0</v>
      </c>
      <c r="Q596">
        <f>SUM($P$3:P596)</f>
        <v>7.9758212827563055E-2</v>
      </c>
      <c r="R596">
        <f t="shared" si="139"/>
        <v>0</v>
      </c>
      <c r="S596">
        <f t="shared" si="140"/>
        <v>0</v>
      </c>
      <c r="T596">
        <f>SUM($S$3:S596)</f>
        <v>2.541212852747619E-2</v>
      </c>
      <c r="V596">
        <f t="shared" si="141"/>
        <v>0</v>
      </c>
      <c r="W596">
        <f>IF(M596&lt;0,SUM($V$3:V596),0)</f>
        <v>0</v>
      </c>
      <c r="Y596">
        <f t="shared" si="132"/>
        <v>0</v>
      </c>
      <c r="Z596">
        <f t="shared" si="142"/>
        <v>0</v>
      </c>
      <c r="AA596">
        <f t="shared" si="143"/>
        <v>0</v>
      </c>
      <c r="AB596">
        <f>SUM($AA$3:AA596)</f>
        <v>1.3742239104142073E-2</v>
      </c>
    </row>
    <row r="597" spans="1:28" x14ac:dyDescent="0.3">
      <c r="A597" s="6" t="s">
        <v>17</v>
      </c>
      <c r="B597" s="6">
        <v>594</v>
      </c>
      <c r="C597" s="6">
        <v>5</v>
      </c>
      <c r="D597" s="7">
        <v>0</v>
      </c>
      <c r="E597" s="3">
        <f t="shared" si="144"/>
        <v>0</v>
      </c>
      <c r="F597" s="3">
        <f t="shared" si="145"/>
        <v>0</v>
      </c>
      <c r="H597" s="13">
        <f t="shared" si="134"/>
        <v>0</v>
      </c>
      <c r="I597">
        <f>'Panigale V4s 21 Data'!$B$8*'Panigale V4s 21 Data'!$B$5*'Panigale V4s 21 Data'!$B$7*0.5*(Calculations!$H597*Calculations!$H597)</f>
        <v>0</v>
      </c>
      <c r="J597" s="3">
        <f>$E597*'Panigale V4s 21 Data'!$B$3</f>
        <v>0</v>
      </c>
      <c r="K597" s="27">
        <f>'Panigale V4s 21 Data'!$B$12</f>
        <v>52.974000000000004</v>
      </c>
      <c r="L597" s="3">
        <f t="shared" si="135"/>
        <v>52.974000000000004</v>
      </c>
      <c r="M597">
        <f t="shared" si="133"/>
        <v>0</v>
      </c>
      <c r="N597">
        <f t="shared" si="136"/>
        <v>0</v>
      </c>
      <c r="O597">
        <f t="shared" si="137"/>
        <v>0</v>
      </c>
      <c r="P597">
        <f t="shared" si="138"/>
        <v>0</v>
      </c>
      <c r="Q597">
        <f>SUM($P$3:P597)</f>
        <v>7.9758212827563055E-2</v>
      </c>
      <c r="R597">
        <f t="shared" si="139"/>
        <v>0</v>
      </c>
      <c r="S597">
        <f t="shared" si="140"/>
        <v>0</v>
      </c>
      <c r="T597">
        <f>SUM($S$3:S597)</f>
        <v>2.541212852747619E-2</v>
      </c>
      <c r="V597">
        <f t="shared" si="141"/>
        <v>0</v>
      </c>
      <c r="W597">
        <f>IF(M597&lt;0,SUM($V$3:V597),0)</f>
        <v>0</v>
      </c>
      <c r="Y597">
        <f t="shared" si="132"/>
        <v>0</v>
      </c>
      <c r="Z597">
        <f t="shared" si="142"/>
        <v>0</v>
      </c>
      <c r="AA597">
        <f t="shared" si="143"/>
        <v>0</v>
      </c>
      <c r="AB597">
        <f>SUM($AA$3:AA597)</f>
        <v>1.3742239104142073E-2</v>
      </c>
    </row>
    <row r="598" spans="1:28" x14ac:dyDescent="0.3">
      <c r="A598" s="6" t="s">
        <v>17</v>
      </c>
      <c r="B598" s="6">
        <v>595</v>
      </c>
      <c r="C598" s="6">
        <v>6</v>
      </c>
      <c r="D598" s="7">
        <v>0</v>
      </c>
      <c r="E598" s="3">
        <f t="shared" si="144"/>
        <v>0</v>
      </c>
      <c r="F598" s="3">
        <f t="shared" si="145"/>
        <v>0</v>
      </c>
      <c r="H598" s="13">
        <f t="shared" si="134"/>
        <v>0</v>
      </c>
      <c r="I598">
        <f>'Panigale V4s 21 Data'!$B$8*'Panigale V4s 21 Data'!$B$5*'Panigale V4s 21 Data'!$B$7*0.5*(Calculations!$H598*Calculations!$H598)</f>
        <v>0</v>
      </c>
      <c r="J598" s="3">
        <f>$E598*'Panigale V4s 21 Data'!$B$3</f>
        <v>0</v>
      </c>
      <c r="K598" s="27">
        <f>'Panigale V4s 21 Data'!$B$12</f>
        <v>52.974000000000004</v>
      </c>
      <c r="L598" s="3">
        <f t="shared" si="135"/>
        <v>52.974000000000004</v>
      </c>
      <c r="M598">
        <f t="shared" si="133"/>
        <v>0</v>
      </c>
      <c r="N598">
        <f t="shared" si="136"/>
        <v>0</v>
      </c>
      <c r="O598">
        <f t="shared" si="137"/>
        <v>0</v>
      </c>
      <c r="P598">
        <f t="shared" si="138"/>
        <v>0</v>
      </c>
      <c r="Q598">
        <f>SUM($P$3:P598)</f>
        <v>7.9758212827563055E-2</v>
      </c>
      <c r="R598">
        <f t="shared" si="139"/>
        <v>0</v>
      </c>
      <c r="S598">
        <f t="shared" si="140"/>
        <v>0</v>
      </c>
      <c r="T598">
        <f>SUM($S$3:S598)</f>
        <v>2.541212852747619E-2</v>
      </c>
      <c r="V598">
        <f t="shared" si="141"/>
        <v>0</v>
      </c>
      <c r="W598">
        <f>IF(M598&lt;0,SUM($V$3:V598),0)</f>
        <v>0</v>
      </c>
      <c r="Y598">
        <f t="shared" si="132"/>
        <v>0</v>
      </c>
      <c r="Z598">
        <f t="shared" si="142"/>
        <v>0</v>
      </c>
      <c r="AA598">
        <f t="shared" si="143"/>
        <v>0</v>
      </c>
      <c r="AB598">
        <f>SUM($AA$3:AA598)</f>
        <v>1.3742239104142073E-2</v>
      </c>
    </row>
    <row r="599" spans="1:28" x14ac:dyDescent="0.3">
      <c r="A599" s="6" t="s">
        <v>17</v>
      </c>
      <c r="B599" s="6">
        <v>596</v>
      </c>
      <c r="C599" s="6">
        <v>7</v>
      </c>
      <c r="D599" s="7">
        <v>0</v>
      </c>
      <c r="E599" s="3">
        <f t="shared" si="144"/>
        <v>0</v>
      </c>
      <c r="F599" s="3">
        <f t="shared" si="145"/>
        <v>0</v>
      </c>
      <c r="H599" s="13">
        <f t="shared" si="134"/>
        <v>0</v>
      </c>
      <c r="I599">
        <f>'Panigale V4s 21 Data'!$B$8*'Panigale V4s 21 Data'!$B$5*'Panigale V4s 21 Data'!$B$7*0.5*(Calculations!$H599*Calculations!$H599)</f>
        <v>0</v>
      </c>
      <c r="J599" s="3">
        <f>$E599*'Panigale V4s 21 Data'!$B$3</f>
        <v>0</v>
      </c>
      <c r="K599" s="27">
        <f>'Panigale V4s 21 Data'!$B$12</f>
        <v>52.974000000000004</v>
      </c>
      <c r="L599" s="3">
        <f t="shared" si="135"/>
        <v>52.974000000000004</v>
      </c>
      <c r="M599">
        <f t="shared" si="133"/>
        <v>0</v>
      </c>
      <c r="N599">
        <f t="shared" si="136"/>
        <v>0</v>
      </c>
      <c r="O599">
        <f t="shared" si="137"/>
        <v>0</v>
      </c>
      <c r="P599">
        <f t="shared" si="138"/>
        <v>0</v>
      </c>
      <c r="Q599">
        <f>SUM($P$3:P599)</f>
        <v>7.9758212827563055E-2</v>
      </c>
      <c r="R599">
        <f t="shared" si="139"/>
        <v>0</v>
      </c>
      <c r="S599">
        <f t="shared" si="140"/>
        <v>0</v>
      </c>
      <c r="T599">
        <f>SUM($S$3:S599)</f>
        <v>2.541212852747619E-2</v>
      </c>
      <c r="V599">
        <f t="shared" si="141"/>
        <v>0</v>
      </c>
      <c r="W599">
        <f>IF(M599&lt;0,SUM($V$3:V599),0)</f>
        <v>0</v>
      </c>
      <c r="Y599">
        <f t="shared" si="132"/>
        <v>0</v>
      </c>
      <c r="Z599">
        <f t="shared" si="142"/>
        <v>0</v>
      </c>
      <c r="AA599">
        <f t="shared" si="143"/>
        <v>0</v>
      </c>
      <c r="AB599">
        <f>SUM($AA$3:AA599)</f>
        <v>1.3742239104142073E-2</v>
      </c>
    </row>
    <row r="600" spans="1:28" x14ac:dyDescent="0.3">
      <c r="A600" s="6" t="s">
        <v>17</v>
      </c>
      <c r="B600" s="6">
        <v>597</v>
      </c>
      <c r="C600" s="6">
        <v>8</v>
      </c>
      <c r="D600" s="7">
        <v>0</v>
      </c>
      <c r="E600" s="3">
        <f t="shared" si="144"/>
        <v>0</v>
      </c>
      <c r="F600" s="3">
        <f t="shared" si="145"/>
        <v>0</v>
      </c>
      <c r="H600" s="13">
        <f t="shared" si="134"/>
        <v>0</v>
      </c>
      <c r="I600">
        <f>'Panigale V4s 21 Data'!$B$8*'Panigale V4s 21 Data'!$B$5*'Panigale V4s 21 Data'!$B$7*0.5*(Calculations!$H600*Calculations!$H600)</f>
        <v>0</v>
      </c>
      <c r="J600" s="3">
        <f>$E600*'Panigale V4s 21 Data'!$B$3</f>
        <v>0</v>
      </c>
      <c r="K600" s="27">
        <f>'Panigale V4s 21 Data'!$B$12</f>
        <v>52.974000000000004</v>
      </c>
      <c r="L600" s="3">
        <f t="shared" si="135"/>
        <v>52.974000000000004</v>
      </c>
      <c r="M600">
        <f t="shared" si="133"/>
        <v>0</v>
      </c>
      <c r="N600">
        <f t="shared" si="136"/>
        <v>0</v>
      </c>
      <c r="O600">
        <f t="shared" si="137"/>
        <v>0</v>
      </c>
      <c r="P600">
        <f t="shared" si="138"/>
        <v>0</v>
      </c>
      <c r="Q600">
        <f>SUM($P$3:P600)</f>
        <v>7.9758212827563055E-2</v>
      </c>
      <c r="R600">
        <f t="shared" si="139"/>
        <v>0</v>
      </c>
      <c r="S600">
        <f t="shared" si="140"/>
        <v>0</v>
      </c>
      <c r="T600">
        <f>SUM($S$3:S600)</f>
        <v>2.541212852747619E-2</v>
      </c>
      <c r="V600">
        <f t="shared" si="141"/>
        <v>0</v>
      </c>
      <c r="W600">
        <f>IF(M600&lt;0,SUM($V$3:V600),0)</f>
        <v>0</v>
      </c>
      <c r="Y600">
        <f t="shared" si="132"/>
        <v>0</v>
      </c>
      <c r="Z600">
        <f t="shared" si="142"/>
        <v>0</v>
      </c>
      <c r="AA600">
        <f t="shared" si="143"/>
        <v>0</v>
      </c>
      <c r="AB600">
        <f>SUM($AA$3:AA600)</f>
        <v>1.3742239104142073E-2</v>
      </c>
    </row>
    <row r="601" spans="1:28" x14ac:dyDescent="0.3">
      <c r="A601" s="6" t="s">
        <v>17</v>
      </c>
      <c r="B601" s="6">
        <v>598</v>
      </c>
      <c r="C601" s="6">
        <v>9</v>
      </c>
      <c r="D601" s="7">
        <v>0</v>
      </c>
      <c r="E601" s="3">
        <f t="shared" si="144"/>
        <v>0</v>
      </c>
      <c r="F601" s="3">
        <f t="shared" si="145"/>
        <v>0</v>
      </c>
      <c r="H601" s="13">
        <f t="shared" si="134"/>
        <v>0</v>
      </c>
      <c r="I601">
        <f>'Panigale V4s 21 Data'!$B$8*'Panigale V4s 21 Data'!$B$5*'Panigale V4s 21 Data'!$B$7*0.5*(Calculations!$H601*Calculations!$H601)</f>
        <v>0</v>
      </c>
      <c r="J601" s="3">
        <f>$E601*'Panigale V4s 21 Data'!$B$3</f>
        <v>0</v>
      </c>
      <c r="K601" s="27">
        <f>'Panigale V4s 21 Data'!$B$12</f>
        <v>52.974000000000004</v>
      </c>
      <c r="L601" s="3">
        <f t="shared" si="135"/>
        <v>52.974000000000004</v>
      </c>
      <c r="M601">
        <f t="shared" si="133"/>
        <v>0</v>
      </c>
      <c r="N601">
        <f t="shared" si="136"/>
        <v>0</v>
      </c>
      <c r="O601">
        <f t="shared" si="137"/>
        <v>0</v>
      </c>
      <c r="P601">
        <f t="shared" si="138"/>
        <v>0</v>
      </c>
      <c r="Q601">
        <f>SUM($P$3:P601)</f>
        <v>7.9758212827563055E-2</v>
      </c>
      <c r="R601">
        <f t="shared" si="139"/>
        <v>0</v>
      </c>
      <c r="S601">
        <f t="shared" si="140"/>
        <v>0</v>
      </c>
      <c r="T601">
        <f>SUM($S$3:S601)</f>
        <v>2.541212852747619E-2</v>
      </c>
      <c r="V601">
        <f t="shared" si="141"/>
        <v>0</v>
      </c>
      <c r="W601">
        <f>IF(M601&lt;0,SUM($V$3:V601),0)</f>
        <v>0</v>
      </c>
      <c r="Y601">
        <f t="shared" si="132"/>
        <v>0</v>
      </c>
      <c r="Z601">
        <f t="shared" si="142"/>
        <v>0</v>
      </c>
      <c r="AA601">
        <f t="shared" si="143"/>
        <v>0</v>
      </c>
      <c r="AB601">
        <f>SUM($AA$3:AA601)</f>
        <v>1.3742239104142073E-2</v>
      </c>
    </row>
    <row r="602" spans="1:28" x14ac:dyDescent="0.3">
      <c r="A602" s="6" t="s">
        <v>17</v>
      </c>
      <c r="B602" s="6">
        <v>599</v>
      </c>
      <c r="C602" s="6">
        <v>10</v>
      </c>
      <c r="D602" s="7">
        <v>0</v>
      </c>
      <c r="E602" s="3">
        <f t="shared" si="144"/>
        <v>0</v>
      </c>
      <c r="F602" s="3">
        <f t="shared" si="145"/>
        <v>0</v>
      </c>
      <c r="H602" s="13">
        <f t="shared" si="134"/>
        <v>0</v>
      </c>
      <c r="I602">
        <f>'Panigale V4s 21 Data'!$B$8*'Panigale V4s 21 Data'!$B$5*'Panigale V4s 21 Data'!$B$7*0.5*(Calculations!$H602*Calculations!$H602)</f>
        <v>0</v>
      </c>
      <c r="J602" s="3">
        <f>$E602*'Panigale V4s 21 Data'!$B$3</f>
        <v>0</v>
      </c>
      <c r="K602" s="27">
        <f>'Panigale V4s 21 Data'!$B$12</f>
        <v>52.974000000000004</v>
      </c>
      <c r="L602" s="3">
        <f t="shared" si="135"/>
        <v>52.974000000000004</v>
      </c>
      <c r="M602">
        <f t="shared" si="133"/>
        <v>0</v>
      </c>
      <c r="N602">
        <f t="shared" si="136"/>
        <v>0</v>
      </c>
      <c r="O602">
        <f t="shared" si="137"/>
        <v>0</v>
      </c>
      <c r="P602">
        <f t="shared" si="138"/>
        <v>0</v>
      </c>
      <c r="Q602">
        <f>SUM($P$3:P602)</f>
        <v>7.9758212827563055E-2</v>
      </c>
      <c r="R602">
        <f t="shared" si="139"/>
        <v>0</v>
      </c>
      <c r="S602">
        <f t="shared" si="140"/>
        <v>0</v>
      </c>
      <c r="T602">
        <f>SUM($S$3:S602)</f>
        <v>2.541212852747619E-2</v>
      </c>
      <c r="V602">
        <f t="shared" si="141"/>
        <v>0</v>
      </c>
      <c r="W602">
        <f>IF(M602&lt;0,SUM($V$3:V602),0)</f>
        <v>0</v>
      </c>
      <c r="Y602">
        <f t="shared" si="132"/>
        <v>0</v>
      </c>
      <c r="Z602">
        <f t="shared" si="142"/>
        <v>0</v>
      </c>
      <c r="AA602">
        <f t="shared" si="143"/>
        <v>0</v>
      </c>
      <c r="AB602">
        <f>SUM($AA$3:AA602)</f>
        <v>1.3742239104142073E-2</v>
      </c>
    </row>
    <row r="603" spans="1:28" x14ac:dyDescent="0.3">
      <c r="A603" s="6" t="s">
        <v>17</v>
      </c>
      <c r="B603" s="6">
        <v>600</v>
      </c>
      <c r="C603" s="6">
        <v>11</v>
      </c>
      <c r="D603" s="7">
        <v>0</v>
      </c>
      <c r="E603" s="3">
        <f t="shared" si="144"/>
        <v>0.1388888888888889</v>
      </c>
      <c r="F603" s="3">
        <f t="shared" si="145"/>
        <v>0.5</v>
      </c>
      <c r="H603" s="13">
        <f t="shared" si="134"/>
        <v>0</v>
      </c>
      <c r="I603">
        <f>'Panigale V4s 21 Data'!$B$8*'Panigale V4s 21 Data'!$B$5*'Panigale V4s 21 Data'!$B$7*0.5*(Calculations!$H603*Calculations!$H603)</f>
        <v>0</v>
      </c>
      <c r="J603" s="3">
        <f>$E603*'Panigale V4s 21 Data'!$B$3</f>
        <v>37.5</v>
      </c>
      <c r="K603" s="27">
        <f>'Panigale V4s 21 Data'!$B$12</f>
        <v>52.974000000000004</v>
      </c>
      <c r="L603" s="3">
        <f t="shared" si="135"/>
        <v>90.474000000000004</v>
      </c>
      <c r="M603">
        <f t="shared" si="133"/>
        <v>0</v>
      </c>
      <c r="N603">
        <f t="shared" si="136"/>
        <v>0</v>
      </c>
      <c r="O603">
        <f t="shared" si="137"/>
        <v>0</v>
      </c>
      <c r="P603">
        <f t="shared" si="138"/>
        <v>0</v>
      </c>
      <c r="Q603">
        <f>SUM($P$3:P603)</f>
        <v>7.9758212827563055E-2</v>
      </c>
      <c r="R603">
        <f t="shared" si="139"/>
        <v>0</v>
      </c>
      <c r="S603">
        <f t="shared" si="140"/>
        <v>0</v>
      </c>
      <c r="T603">
        <f>SUM($S$3:S603)</f>
        <v>2.541212852747619E-2</v>
      </c>
      <c r="V603">
        <f t="shared" si="141"/>
        <v>0</v>
      </c>
      <c r="W603">
        <f>IF(M603&lt;0,SUM($V$3:V603),0)</f>
        <v>0</v>
      </c>
      <c r="Y603">
        <f t="shared" si="132"/>
        <v>0</v>
      </c>
      <c r="Z603">
        <f t="shared" si="142"/>
        <v>0</v>
      </c>
      <c r="AA603">
        <f t="shared" si="143"/>
        <v>0</v>
      </c>
      <c r="AB603">
        <f>SUM($AA$3:AA603)</f>
        <v>1.3742239104142073E-2</v>
      </c>
    </row>
    <row r="604" spans="1:28" x14ac:dyDescent="0.3">
      <c r="A604" s="6" t="s">
        <v>17</v>
      </c>
      <c r="B604" s="6">
        <v>601</v>
      </c>
      <c r="C604" s="6">
        <v>12</v>
      </c>
      <c r="D604" s="7">
        <v>1</v>
      </c>
      <c r="E604" s="3">
        <f t="shared" si="144"/>
        <v>0.29166666666666669</v>
      </c>
      <c r="F604" s="3">
        <f t="shared" si="145"/>
        <v>1.05</v>
      </c>
      <c r="H604" s="13">
        <f t="shared" si="134"/>
        <v>0.27777777777777779</v>
      </c>
      <c r="I604">
        <f>'Panigale V4s 21 Data'!$B$8*'Panigale V4s 21 Data'!$B$5*'Panigale V4s 21 Data'!$B$7*0.5*(Calculations!$H604*Calculations!$H604)</f>
        <v>8.6666327072916684E-3</v>
      </c>
      <c r="J604" s="3">
        <f>$E604*'Panigale V4s 21 Data'!$B$3</f>
        <v>78.75</v>
      </c>
      <c r="K604" s="27">
        <f>'Panigale V4s 21 Data'!$B$12</f>
        <v>52.974000000000004</v>
      </c>
      <c r="L604" s="3">
        <f t="shared" si="135"/>
        <v>131.73266663270729</v>
      </c>
      <c r="M604">
        <f t="shared" si="133"/>
        <v>36.592407397974249</v>
      </c>
      <c r="N604">
        <f t="shared" si="136"/>
        <v>1.0164557610548402E-5</v>
      </c>
      <c r="O604">
        <f t="shared" si="137"/>
        <v>36.592407397974249</v>
      </c>
      <c r="P604">
        <f t="shared" si="138"/>
        <v>1.0164557610548402E-5</v>
      </c>
      <c r="Q604">
        <f>SUM($P$3:P604)</f>
        <v>7.9768377385173603E-2</v>
      </c>
      <c r="R604">
        <f t="shared" si="139"/>
        <v>0</v>
      </c>
      <c r="S604">
        <f t="shared" si="140"/>
        <v>0</v>
      </c>
      <c r="T604">
        <f>SUM($S$3:S604)</f>
        <v>2.541212852747619E-2</v>
      </c>
      <c r="V604">
        <f t="shared" si="141"/>
        <v>0</v>
      </c>
      <c r="W604">
        <f>IF(M604&lt;0,SUM($V$3:V604),0)</f>
        <v>0</v>
      </c>
      <c r="Y604">
        <f t="shared" si="132"/>
        <v>36.592407397974249</v>
      </c>
      <c r="Z604">
        <f t="shared" si="142"/>
        <v>3.6592407397974251E-2</v>
      </c>
      <c r="AA604">
        <f t="shared" si="143"/>
        <v>1.0164557610548402E-5</v>
      </c>
      <c r="AB604">
        <f>SUM($AA$3:AA604)</f>
        <v>1.3752403661752621E-2</v>
      </c>
    </row>
    <row r="605" spans="1:28" x14ac:dyDescent="0.3">
      <c r="A605" s="6" t="s">
        <v>17</v>
      </c>
      <c r="B605" s="6">
        <v>602</v>
      </c>
      <c r="C605" s="6">
        <v>13</v>
      </c>
      <c r="D605" s="7">
        <v>2.1</v>
      </c>
      <c r="E605" s="3">
        <f t="shared" si="144"/>
        <v>0.52777777777777779</v>
      </c>
      <c r="F605" s="3">
        <f t="shared" si="145"/>
        <v>1.9</v>
      </c>
      <c r="H605" s="13">
        <f t="shared" si="134"/>
        <v>0.58333333333333337</v>
      </c>
      <c r="I605">
        <f>'Panigale V4s 21 Data'!$B$8*'Panigale V4s 21 Data'!$B$5*'Panigale V4s 21 Data'!$B$7*0.5*(Calculations!$H605*Calculations!$H605)</f>
        <v>3.8219850239156264E-2</v>
      </c>
      <c r="J605" s="3">
        <f>$E605*'Panigale V4s 21 Data'!$B$3</f>
        <v>142.5</v>
      </c>
      <c r="K605" s="27">
        <f>'Panigale V4s 21 Data'!$B$12</f>
        <v>52.974000000000004</v>
      </c>
      <c r="L605" s="3">
        <f t="shared" si="135"/>
        <v>195.51221985023915</v>
      </c>
      <c r="M605">
        <f t="shared" si="133"/>
        <v>114.04879491263951</v>
      </c>
      <c r="N605">
        <f t="shared" si="136"/>
        <v>3.1680220809066528E-5</v>
      </c>
      <c r="O605">
        <f t="shared" si="137"/>
        <v>114.04879491263951</v>
      </c>
      <c r="P605">
        <f t="shared" si="138"/>
        <v>3.1680220809066528E-5</v>
      </c>
      <c r="Q605">
        <f>SUM($P$3:P605)</f>
        <v>7.9800057605982674E-2</v>
      </c>
      <c r="R605">
        <f t="shared" si="139"/>
        <v>0</v>
      </c>
      <c r="S605">
        <f t="shared" si="140"/>
        <v>0</v>
      </c>
      <c r="T605">
        <f>SUM($S$3:S605)</f>
        <v>2.541212852747619E-2</v>
      </c>
      <c r="V605">
        <f t="shared" si="141"/>
        <v>0</v>
      </c>
      <c r="W605">
        <f>IF(M605&lt;0,SUM($V$3:V605),0)</f>
        <v>0</v>
      </c>
      <c r="Y605">
        <f t="shared" si="132"/>
        <v>114.04879491263951</v>
      </c>
      <c r="Z605">
        <f t="shared" si="142"/>
        <v>0.11404879491263951</v>
      </c>
      <c r="AA605">
        <f t="shared" si="143"/>
        <v>3.1680220809066528E-5</v>
      </c>
      <c r="AB605">
        <f>SUM($AA$3:AA605)</f>
        <v>1.3784083882561688E-2</v>
      </c>
    </row>
    <row r="606" spans="1:28" x14ac:dyDescent="0.3">
      <c r="A606" s="6" t="s">
        <v>17</v>
      </c>
      <c r="B606" s="6">
        <v>603</v>
      </c>
      <c r="C606" s="6">
        <v>14</v>
      </c>
      <c r="D606" s="7">
        <v>4.8</v>
      </c>
      <c r="E606" s="3">
        <f t="shared" si="144"/>
        <v>0.97222222222222221</v>
      </c>
      <c r="F606" s="3">
        <f t="shared" si="145"/>
        <v>3.5</v>
      </c>
      <c r="H606" s="13">
        <f t="shared" si="134"/>
        <v>1.3333333333333333</v>
      </c>
      <c r="I606">
        <f>'Panigale V4s 21 Data'!$B$8*'Panigale V4s 21 Data'!$B$5*'Panigale V4s 21 Data'!$B$7*0.5*(Calculations!$H606*Calculations!$H606)</f>
        <v>0.19967921757600002</v>
      </c>
      <c r="J606" s="3">
        <f>$E606*'Panigale V4s 21 Data'!$B$3</f>
        <v>262.5</v>
      </c>
      <c r="K606" s="27">
        <f>'Panigale V4s 21 Data'!$B$12</f>
        <v>52.974000000000004</v>
      </c>
      <c r="L606" s="3">
        <f t="shared" si="135"/>
        <v>315.67367921757597</v>
      </c>
      <c r="M606">
        <f t="shared" si="133"/>
        <v>420.89823895676795</v>
      </c>
      <c r="N606">
        <f t="shared" si="136"/>
        <v>1.169161774879911E-4</v>
      </c>
      <c r="O606">
        <f t="shared" si="137"/>
        <v>420.89823895676795</v>
      </c>
      <c r="P606">
        <f t="shared" si="138"/>
        <v>1.169161774879911E-4</v>
      </c>
      <c r="Q606">
        <f>SUM($P$3:P606)</f>
        <v>7.9916973783470666E-2</v>
      </c>
      <c r="R606">
        <f t="shared" si="139"/>
        <v>0</v>
      </c>
      <c r="S606">
        <f t="shared" si="140"/>
        <v>0</v>
      </c>
      <c r="T606">
        <f>SUM($S$3:S606)</f>
        <v>2.541212852747619E-2</v>
      </c>
      <c r="V606">
        <f t="shared" si="141"/>
        <v>0</v>
      </c>
      <c r="W606">
        <f>IF(M606&lt;0,SUM($V$3:V606),0)</f>
        <v>0</v>
      </c>
      <c r="Y606">
        <f t="shared" si="132"/>
        <v>420.89823895676795</v>
      </c>
      <c r="Z606">
        <f t="shared" si="142"/>
        <v>0.42089823895676798</v>
      </c>
      <c r="AA606">
        <f t="shared" si="143"/>
        <v>1.169161774879911E-4</v>
      </c>
      <c r="AB606">
        <f>SUM($AA$3:AA606)</f>
        <v>1.3901000060049679E-2</v>
      </c>
    </row>
    <row r="607" spans="1:28" x14ac:dyDescent="0.3">
      <c r="A607" s="6" t="s">
        <v>17</v>
      </c>
      <c r="B607" s="6">
        <v>604</v>
      </c>
      <c r="C607" s="6">
        <v>15</v>
      </c>
      <c r="D607" s="7">
        <v>9.1</v>
      </c>
      <c r="E607" s="3">
        <f t="shared" si="144"/>
        <v>1.3055555555555554</v>
      </c>
      <c r="F607" s="3">
        <f t="shared" si="145"/>
        <v>4.6999999999999993</v>
      </c>
      <c r="H607" s="13">
        <f t="shared" si="134"/>
        <v>2.5277777777777777</v>
      </c>
      <c r="I607">
        <f>'Panigale V4s 21 Data'!$B$8*'Panigale V4s 21 Data'!$B$5*'Panigale V4s 21 Data'!$B$7*0.5*(Calculations!$H607*Calculations!$H607)</f>
        <v>0.71768385449082295</v>
      </c>
      <c r="J607" s="3">
        <f>$E607*'Panigale V4s 21 Data'!$B$3</f>
        <v>352.49999999999994</v>
      </c>
      <c r="K607" s="27">
        <f>'Panigale V4s 21 Data'!$B$12</f>
        <v>52.974000000000004</v>
      </c>
      <c r="L607" s="3">
        <f t="shared" si="135"/>
        <v>406.19168385449075</v>
      </c>
      <c r="M607">
        <f t="shared" si="133"/>
        <v>1026.7623119655182</v>
      </c>
      <c r="N607">
        <f t="shared" si="136"/>
        <v>2.8521175332375505E-4</v>
      </c>
      <c r="O607">
        <f t="shared" si="137"/>
        <v>1026.7623119655182</v>
      </c>
      <c r="P607">
        <f t="shared" si="138"/>
        <v>2.8521175332375505E-4</v>
      </c>
      <c r="Q607">
        <f>SUM($P$3:P607)</f>
        <v>8.0202185536794424E-2</v>
      </c>
      <c r="R607">
        <f t="shared" si="139"/>
        <v>0</v>
      </c>
      <c r="S607">
        <f t="shared" si="140"/>
        <v>0</v>
      </c>
      <c r="T607">
        <f>SUM($S$3:S607)</f>
        <v>2.541212852747619E-2</v>
      </c>
      <c r="V607">
        <f t="shared" si="141"/>
        <v>0</v>
      </c>
      <c r="W607">
        <f>IF(M607&lt;0,SUM($V$3:V607),0)</f>
        <v>0</v>
      </c>
      <c r="Y607">
        <f t="shared" si="132"/>
        <v>1026.7623119655182</v>
      </c>
      <c r="Z607">
        <f t="shared" si="142"/>
        <v>1.0267623119655183</v>
      </c>
      <c r="AA607">
        <f t="shared" si="143"/>
        <v>2.8521175332375505E-4</v>
      </c>
      <c r="AB607">
        <f>SUM($AA$3:AA607)</f>
        <v>1.4186211813373433E-2</v>
      </c>
    </row>
    <row r="608" spans="1:28" x14ac:dyDescent="0.3">
      <c r="A608" s="6" t="s">
        <v>17</v>
      </c>
      <c r="B608" s="6">
        <v>605</v>
      </c>
      <c r="C608" s="6">
        <v>16</v>
      </c>
      <c r="D608" s="7">
        <v>14.2</v>
      </c>
      <c r="E608" s="3">
        <f t="shared" si="144"/>
        <v>1.4861111111111112</v>
      </c>
      <c r="F608" s="3">
        <f t="shared" si="145"/>
        <v>5.3500000000000005</v>
      </c>
      <c r="H608" s="13">
        <f t="shared" si="134"/>
        <v>3.9444444444444442</v>
      </c>
      <c r="I608">
        <f>'Panigale V4s 21 Data'!$B$8*'Panigale V4s 21 Data'!$B$5*'Panigale V4s 21 Data'!$B$7*0.5*(Calculations!$H608*Calculations!$H608)</f>
        <v>1.7475398190982918</v>
      </c>
      <c r="J608" s="3">
        <f>$E608*'Panigale V4s 21 Data'!$B$3</f>
        <v>401.25</v>
      </c>
      <c r="K608" s="27">
        <f>'Panigale V4s 21 Data'!$B$12</f>
        <v>52.974000000000004</v>
      </c>
      <c r="L608" s="3">
        <f t="shared" si="135"/>
        <v>455.97153981909827</v>
      </c>
      <c r="M608">
        <f t="shared" si="133"/>
        <v>1798.5544070642209</v>
      </c>
      <c r="N608">
        <f t="shared" si="136"/>
        <v>4.9959844640672796E-4</v>
      </c>
      <c r="O608">
        <f t="shared" si="137"/>
        <v>1798.5544070642209</v>
      </c>
      <c r="P608">
        <f t="shared" si="138"/>
        <v>4.9959844640672796E-4</v>
      </c>
      <c r="Q608">
        <f>SUM($P$3:P608)</f>
        <v>8.0701783983201159E-2</v>
      </c>
      <c r="R608">
        <f t="shared" si="139"/>
        <v>0</v>
      </c>
      <c r="S608">
        <f t="shared" si="140"/>
        <v>0</v>
      </c>
      <c r="T608">
        <f>SUM($S$3:S608)</f>
        <v>2.541212852747619E-2</v>
      </c>
      <c r="V608">
        <f t="shared" si="141"/>
        <v>0</v>
      </c>
      <c r="W608">
        <f>IF(M608&lt;0,SUM($V$3:V608),0)</f>
        <v>0</v>
      </c>
      <c r="Y608">
        <f>W569-SUM(Y604:Y607)</f>
        <v>204.04055202112636</v>
      </c>
      <c r="Z608">
        <f t="shared" si="142"/>
        <v>0.20404055202112636</v>
      </c>
      <c r="AA608">
        <f t="shared" si="143"/>
        <v>5.6677931116979546E-5</v>
      </c>
      <c r="AB608">
        <f>SUM($AA$3:AA608)</f>
        <v>1.4242889744490414E-2</v>
      </c>
    </row>
    <row r="609" spans="1:28" x14ac:dyDescent="0.3">
      <c r="A609" s="6" t="s">
        <v>17</v>
      </c>
      <c r="B609" s="6">
        <v>606</v>
      </c>
      <c r="C609" s="6">
        <v>17</v>
      </c>
      <c r="D609" s="7">
        <v>19.8</v>
      </c>
      <c r="E609" s="3">
        <f t="shared" si="144"/>
        <v>1.5694444444444444</v>
      </c>
      <c r="F609" s="3">
        <f t="shared" si="145"/>
        <v>5.65</v>
      </c>
      <c r="H609" s="13">
        <f t="shared" si="134"/>
        <v>5.5</v>
      </c>
      <c r="I609">
        <f>'Panigale V4s 21 Data'!$B$8*'Panigale V4s 21 Data'!$B$5*'Panigale V4s 21 Data'!$B$7*0.5*(Calculations!$H609*Calculations!$H609)</f>
        <v>3.3976666865666254</v>
      </c>
      <c r="J609" s="3">
        <f>$E609*'Panigale V4s 21 Data'!$B$3</f>
        <v>423.75</v>
      </c>
      <c r="K609" s="27">
        <f>'Panigale V4s 21 Data'!$B$12</f>
        <v>52.974000000000004</v>
      </c>
      <c r="L609" s="3">
        <f t="shared" si="135"/>
        <v>480.12166668656664</v>
      </c>
      <c r="M609">
        <f t="shared" si="133"/>
        <v>2640.6691667761165</v>
      </c>
      <c r="N609">
        <f t="shared" si="136"/>
        <v>7.3351921299336564E-4</v>
      </c>
      <c r="O609">
        <f t="shared" si="137"/>
        <v>2640.6691667761165</v>
      </c>
      <c r="P609">
        <f t="shared" si="138"/>
        <v>7.3351921299336564E-4</v>
      </c>
      <c r="Q609">
        <f>SUM($P$3:P609)</f>
        <v>8.143530319619452E-2</v>
      </c>
      <c r="R609">
        <f t="shared" si="139"/>
        <v>0</v>
      </c>
      <c r="S609">
        <f t="shared" si="140"/>
        <v>0</v>
      </c>
      <c r="T609">
        <f>SUM($S$3:S609)</f>
        <v>2.541212852747619E-2</v>
      </c>
      <c r="V609">
        <f t="shared" si="141"/>
        <v>0</v>
      </c>
      <c r="W609">
        <f>IF(M609&lt;0,SUM($V$3:V609),0)</f>
        <v>0</v>
      </c>
      <c r="Y609">
        <v>0</v>
      </c>
      <c r="Z609">
        <f t="shared" si="142"/>
        <v>0</v>
      </c>
      <c r="AA609">
        <f t="shared" si="143"/>
        <v>0</v>
      </c>
      <c r="AB609">
        <f>SUM($AA$3:AA609)</f>
        <v>1.4242889744490414E-2</v>
      </c>
    </row>
    <row r="610" spans="1:28" x14ac:dyDescent="0.3">
      <c r="A610" s="6" t="s">
        <v>17</v>
      </c>
      <c r="B610" s="6">
        <v>607</v>
      </c>
      <c r="C610" s="6">
        <v>18</v>
      </c>
      <c r="D610" s="7">
        <v>25.5</v>
      </c>
      <c r="E610" s="3">
        <f t="shared" si="144"/>
        <v>1.4861111111111109</v>
      </c>
      <c r="F610" s="3">
        <f t="shared" si="145"/>
        <v>5.35</v>
      </c>
      <c r="H610" s="13">
        <f t="shared" si="134"/>
        <v>7.083333333333333</v>
      </c>
      <c r="I610">
        <f>'Panigale V4s 21 Data'!$B$8*'Panigale V4s 21 Data'!$B$5*'Panigale V4s 21 Data'!$B$7*0.5*(Calculations!$H610*Calculations!$H610)</f>
        <v>5.6354779179164067</v>
      </c>
      <c r="J610" s="3">
        <f>$E610*'Panigale V4s 21 Data'!$B$3</f>
        <v>401.24999999999994</v>
      </c>
      <c r="K610" s="27">
        <f>'Panigale V4s 21 Data'!$B$12</f>
        <v>52.974000000000004</v>
      </c>
      <c r="L610" s="3">
        <f t="shared" si="135"/>
        <v>459.85947791791637</v>
      </c>
      <c r="M610">
        <f t="shared" si="133"/>
        <v>3257.3379685852406</v>
      </c>
      <c r="N610">
        <f t="shared" si="136"/>
        <v>9.0481610238478903E-4</v>
      </c>
      <c r="O610">
        <f t="shared" si="137"/>
        <v>3257.3379685852406</v>
      </c>
      <c r="P610">
        <f t="shared" si="138"/>
        <v>9.0481610238478903E-4</v>
      </c>
      <c r="Q610">
        <f>SUM($P$3:P610)</f>
        <v>8.2340119298579303E-2</v>
      </c>
      <c r="R610">
        <f t="shared" si="139"/>
        <v>0</v>
      </c>
      <c r="S610">
        <f t="shared" si="140"/>
        <v>0</v>
      </c>
      <c r="T610">
        <f>SUM($S$3:S610)</f>
        <v>2.541212852747619E-2</v>
      </c>
      <c r="V610">
        <f t="shared" si="141"/>
        <v>0</v>
      </c>
      <c r="W610">
        <f>IF(M610&lt;0,SUM($V$3:V610),0)</f>
        <v>0</v>
      </c>
      <c r="Y610">
        <v>0</v>
      </c>
      <c r="Z610">
        <f t="shared" si="142"/>
        <v>0</v>
      </c>
      <c r="AA610">
        <f t="shared" si="143"/>
        <v>0</v>
      </c>
      <c r="AB610">
        <f>SUM($AA$3:AA610)</f>
        <v>1.4242889744490414E-2</v>
      </c>
    </row>
    <row r="611" spans="1:28" x14ac:dyDescent="0.3">
      <c r="A611" s="6" t="s">
        <v>17</v>
      </c>
      <c r="B611" s="6">
        <v>608</v>
      </c>
      <c r="C611" s="6">
        <v>19</v>
      </c>
      <c r="D611" s="7">
        <v>30.5</v>
      </c>
      <c r="E611" s="3">
        <f t="shared" si="144"/>
        <v>1.2916666666666663</v>
      </c>
      <c r="F611" s="3">
        <f t="shared" si="145"/>
        <v>4.6499999999999986</v>
      </c>
      <c r="H611" s="13">
        <f t="shared" si="134"/>
        <v>8.4722222222222214</v>
      </c>
      <c r="I611">
        <f>'Panigale V4s 21 Data'!$B$8*'Panigale V4s 21 Data'!$B$5*'Panigale V4s 21 Data'!$B$7*0.5*(Calculations!$H611*Calculations!$H611)</f>
        <v>8.0621350759580714</v>
      </c>
      <c r="J611" s="3">
        <f>$E611*'Panigale V4s 21 Data'!$B$3</f>
        <v>348.74999999999989</v>
      </c>
      <c r="K611" s="27">
        <f>'Panigale V4s 21 Data'!$B$12</f>
        <v>52.974000000000004</v>
      </c>
      <c r="L611" s="3">
        <f t="shared" si="135"/>
        <v>409.78613507595793</v>
      </c>
      <c r="M611">
        <f t="shared" si="133"/>
        <v>3471.7991999490878</v>
      </c>
      <c r="N611">
        <f t="shared" si="136"/>
        <v>9.6438866665252436E-4</v>
      </c>
      <c r="O611">
        <f t="shared" si="137"/>
        <v>3471.7991999490878</v>
      </c>
      <c r="P611">
        <f t="shared" si="138"/>
        <v>9.6438866665252436E-4</v>
      </c>
      <c r="Q611">
        <f>SUM($P$3:P611)</f>
        <v>8.3304507965231825E-2</v>
      </c>
      <c r="R611">
        <f t="shared" si="139"/>
        <v>0</v>
      </c>
      <c r="S611">
        <f t="shared" si="140"/>
        <v>0</v>
      </c>
      <c r="T611">
        <f>SUM($S$3:S611)</f>
        <v>2.541212852747619E-2</v>
      </c>
      <c r="V611">
        <f t="shared" si="141"/>
        <v>0</v>
      </c>
      <c r="W611">
        <f>IF(M611&lt;0,SUM($V$3:V611),0)</f>
        <v>0</v>
      </c>
      <c r="Y611">
        <v>0</v>
      </c>
      <c r="Z611">
        <f t="shared" si="142"/>
        <v>0</v>
      </c>
      <c r="AA611">
        <f t="shared" si="143"/>
        <v>0</v>
      </c>
      <c r="AB611">
        <f>SUM($AA$3:AA611)</f>
        <v>1.4242889744490414E-2</v>
      </c>
    </row>
    <row r="612" spans="1:28" x14ac:dyDescent="0.3">
      <c r="A612" s="6" t="s">
        <v>17</v>
      </c>
      <c r="B612" s="6">
        <v>609</v>
      </c>
      <c r="C612" s="6">
        <v>20</v>
      </c>
      <c r="D612" s="7">
        <v>34.799999999999997</v>
      </c>
      <c r="E612" s="3">
        <f t="shared" si="144"/>
        <v>1.1527777777777775</v>
      </c>
      <c r="F612" s="3">
        <f t="shared" si="145"/>
        <v>4.1499999999999986</v>
      </c>
      <c r="H612" s="13">
        <f t="shared" si="134"/>
        <v>9.6666666666666661</v>
      </c>
      <c r="I612">
        <f>'Panigale V4s 21 Data'!$B$8*'Panigale V4s 21 Data'!$B$5*'Panigale V4s 21 Data'!$B$7*0.5*(Calculations!$H612*Calculations!$H612)</f>
        <v>10.4956388738385</v>
      </c>
      <c r="J612" s="3">
        <f>$E612*'Panigale V4s 21 Data'!$B$3</f>
        <v>311.24999999999989</v>
      </c>
      <c r="K612" s="27">
        <f>'Panigale V4s 21 Data'!$B$12</f>
        <v>52.974000000000004</v>
      </c>
      <c r="L612" s="3">
        <f t="shared" si="135"/>
        <v>374.71963887383839</v>
      </c>
      <c r="M612">
        <f t="shared" si="133"/>
        <v>3622.2898424471041</v>
      </c>
      <c r="N612">
        <f t="shared" si="136"/>
        <v>1.0061916229019733E-3</v>
      </c>
      <c r="O612">
        <f t="shared" si="137"/>
        <v>3622.2898424471041</v>
      </c>
      <c r="P612">
        <f t="shared" si="138"/>
        <v>1.0061916229019733E-3</v>
      </c>
      <c r="Q612">
        <f>SUM($P$3:P612)</f>
        <v>8.4310699588133795E-2</v>
      </c>
      <c r="R612">
        <f t="shared" si="139"/>
        <v>0</v>
      </c>
      <c r="S612">
        <f t="shared" si="140"/>
        <v>0</v>
      </c>
      <c r="T612">
        <f>SUM($S$3:S612)</f>
        <v>2.541212852747619E-2</v>
      </c>
      <c r="V612">
        <f t="shared" si="141"/>
        <v>0</v>
      </c>
      <c r="W612">
        <f>IF(M612&lt;0,SUM($V$3:V612),0)</f>
        <v>0</v>
      </c>
      <c r="Y612">
        <v>0</v>
      </c>
      <c r="Z612">
        <f t="shared" si="142"/>
        <v>0</v>
      </c>
      <c r="AA612">
        <f t="shared" si="143"/>
        <v>0</v>
      </c>
      <c r="AB612">
        <f>SUM($AA$3:AA612)</f>
        <v>1.4242889744490414E-2</v>
      </c>
    </row>
    <row r="613" spans="1:28" x14ac:dyDescent="0.3">
      <c r="A613" s="6" t="s">
        <v>17</v>
      </c>
      <c r="B613" s="6">
        <v>610</v>
      </c>
      <c r="C613" s="6">
        <v>21</v>
      </c>
      <c r="D613" s="7">
        <v>38.799999999999997</v>
      </c>
      <c r="E613" s="3">
        <f t="shared" si="144"/>
        <v>1.1250000000000002</v>
      </c>
      <c r="F613" s="3">
        <f t="shared" si="145"/>
        <v>4.0500000000000007</v>
      </c>
      <c r="H613" s="13">
        <f t="shared" si="134"/>
        <v>10.777777777777777</v>
      </c>
      <c r="I613">
        <f>'Panigale V4s 21 Data'!$B$8*'Panigale V4s 21 Data'!$B$5*'Panigale V4s 21 Data'!$B$7*0.5*(Calculations!$H613*Calculations!$H613)</f>
        <v>13.047095542865167</v>
      </c>
      <c r="J613" s="3">
        <f>$E613*'Panigale V4s 21 Data'!$B$3</f>
        <v>303.75000000000006</v>
      </c>
      <c r="K613" s="27">
        <f>'Panigale V4s 21 Data'!$B$12</f>
        <v>52.974000000000004</v>
      </c>
      <c r="L613" s="3">
        <f t="shared" si="135"/>
        <v>369.77109554286523</v>
      </c>
      <c r="M613">
        <f t="shared" si="133"/>
        <v>3985.3106964064359</v>
      </c>
      <c r="N613">
        <f t="shared" si="136"/>
        <v>1.1070307490017876E-3</v>
      </c>
      <c r="O613">
        <f t="shared" si="137"/>
        <v>3985.3106964064359</v>
      </c>
      <c r="P613">
        <f t="shared" si="138"/>
        <v>1.1070307490017876E-3</v>
      </c>
      <c r="Q613">
        <f>SUM($P$3:P613)</f>
        <v>8.5417730337135581E-2</v>
      </c>
      <c r="R613">
        <f t="shared" si="139"/>
        <v>0</v>
      </c>
      <c r="S613">
        <f t="shared" si="140"/>
        <v>0</v>
      </c>
      <c r="T613">
        <f>SUM($S$3:S613)</f>
        <v>2.541212852747619E-2</v>
      </c>
      <c r="V613">
        <f t="shared" si="141"/>
        <v>0</v>
      </c>
      <c r="W613">
        <f>IF(M613&lt;0,SUM($V$3:V613),0)</f>
        <v>0</v>
      </c>
      <c r="Y613">
        <v>0</v>
      </c>
      <c r="Z613">
        <f t="shared" si="142"/>
        <v>0</v>
      </c>
      <c r="AA613">
        <f t="shared" si="143"/>
        <v>0</v>
      </c>
      <c r="AB613">
        <f>SUM($AA$3:AA613)</f>
        <v>1.4242889744490414E-2</v>
      </c>
    </row>
    <row r="614" spans="1:28" x14ac:dyDescent="0.3">
      <c r="A614" s="6" t="s">
        <v>17</v>
      </c>
      <c r="B614" s="6">
        <v>611</v>
      </c>
      <c r="C614" s="6">
        <v>22</v>
      </c>
      <c r="D614" s="7">
        <v>42.9</v>
      </c>
      <c r="E614" s="3">
        <f t="shared" si="144"/>
        <v>1.0555555555555558</v>
      </c>
      <c r="F614" s="3">
        <f t="shared" si="145"/>
        <v>3.8000000000000007</v>
      </c>
      <c r="H614" s="13">
        <f t="shared" si="134"/>
        <v>11.916666666666666</v>
      </c>
      <c r="I614">
        <f>'Panigale V4s 21 Data'!$B$8*'Panigale V4s 21 Data'!$B$5*'Panigale V4s 21 Data'!$B$7*0.5*(Calculations!$H614*Calculations!$H614)</f>
        <v>15.950157500826656</v>
      </c>
      <c r="J614" s="3">
        <f>$E614*'Panigale V4s 21 Data'!$B$3</f>
        <v>285.00000000000006</v>
      </c>
      <c r="K614" s="27">
        <f>'Panigale V4s 21 Data'!$B$12</f>
        <v>52.974000000000004</v>
      </c>
      <c r="L614" s="3">
        <f t="shared" si="135"/>
        <v>353.92415750082671</v>
      </c>
      <c r="M614">
        <f t="shared" si="133"/>
        <v>4217.5962102181848</v>
      </c>
      <c r="N614">
        <f t="shared" si="136"/>
        <v>1.1715545028383846E-3</v>
      </c>
      <c r="O614">
        <f t="shared" si="137"/>
        <v>4217.5962102181848</v>
      </c>
      <c r="P614">
        <f t="shared" si="138"/>
        <v>1.1715545028383846E-3</v>
      </c>
      <c r="Q614">
        <f>SUM($P$3:P614)</f>
        <v>8.6589284839973968E-2</v>
      </c>
      <c r="R614">
        <f t="shared" si="139"/>
        <v>0</v>
      </c>
      <c r="S614">
        <f t="shared" si="140"/>
        <v>0</v>
      </c>
      <c r="T614">
        <f>SUM($S$3:S614)</f>
        <v>2.541212852747619E-2</v>
      </c>
      <c r="V614">
        <f t="shared" si="141"/>
        <v>0</v>
      </c>
      <c r="W614">
        <f>IF(M614&lt;0,SUM($V$3:V614),0)</f>
        <v>0</v>
      </c>
      <c r="Y614">
        <v>0</v>
      </c>
      <c r="Z614">
        <f t="shared" si="142"/>
        <v>0</v>
      </c>
      <c r="AA614">
        <f t="shared" si="143"/>
        <v>0</v>
      </c>
      <c r="AB614">
        <f>SUM($AA$3:AA614)</f>
        <v>1.4242889744490414E-2</v>
      </c>
    </row>
    <row r="615" spans="1:28" x14ac:dyDescent="0.3">
      <c r="A615" s="6" t="s">
        <v>17</v>
      </c>
      <c r="B615" s="6">
        <v>612</v>
      </c>
      <c r="C615" s="6">
        <v>23</v>
      </c>
      <c r="D615" s="7">
        <v>46.4</v>
      </c>
      <c r="E615" s="3">
        <f t="shared" si="144"/>
        <v>0.74999999999999978</v>
      </c>
      <c r="F615" s="3">
        <f t="shared" si="145"/>
        <v>2.6999999999999993</v>
      </c>
      <c r="H615" s="13">
        <f t="shared" si="134"/>
        <v>12.888888888888888</v>
      </c>
      <c r="I615">
        <f>'Panigale V4s 21 Data'!$B$8*'Panigale V4s 21 Data'!$B$5*'Panigale V4s 21 Data'!$B$7*0.5*(Calculations!$H615*Calculations!$H615)</f>
        <v>18.658913553490663</v>
      </c>
      <c r="J615" s="3">
        <f>$E615*'Panigale V4s 21 Data'!$B$3</f>
        <v>202.49999999999994</v>
      </c>
      <c r="K615" s="27">
        <f>'Panigale V4s 21 Data'!$B$12</f>
        <v>52.974000000000004</v>
      </c>
      <c r="L615" s="3">
        <f t="shared" si="135"/>
        <v>274.1329135534906</v>
      </c>
      <c r="M615">
        <f t="shared" si="133"/>
        <v>3533.268663578323</v>
      </c>
      <c r="N615">
        <f t="shared" si="136"/>
        <v>9.8146351766064538E-4</v>
      </c>
      <c r="O615">
        <f t="shared" si="137"/>
        <v>3533.268663578323</v>
      </c>
      <c r="P615">
        <f t="shared" si="138"/>
        <v>9.8146351766064538E-4</v>
      </c>
      <c r="Q615">
        <f>SUM($P$3:P615)</f>
        <v>8.757074835763462E-2</v>
      </c>
      <c r="R615">
        <f t="shared" si="139"/>
        <v>0</v>
      </c>
      <c r="S615">
        <f t="shared" si="140"/>
        <v>0</v>
      </c>
      <c r="T615">
        <f>SUM($S$3:S615)</f>
        <v>2.541212852747619E-2</v>
      </c>
      <c r="V615">
        <f t="shared" si="141"/>
        <v>0</v>
      </c>
      <c r="W615">
        <f>IF(M615&lt;0,SUM($V$3:V615),0)</f>
        <v>0</v>
      </c>
      <c r="Y615">
        <v>0</v>
      </c>
      <c r="Z615">
        <f t="shared" si="142"/>
        <v>0</v>
      </c>
      <c r="AA615">
        <f t="shared" si="143"/>
        <v>0</v>
      </c>
      <c r="AB615">
        <f>SUM($AA$3:AA615)</f>
        <v>1.4242889744490414E-2</v>
      </c>
    </row>
    <row r="616" spans="1:28" x14ac:dyDescent="0.3">
      <c r="A616" s="6" t="s">
        <v>17</v>
      </c>
      <c r="B616" s="6">
        <v>613</v>
      </c>
      <c r="C616" s="6">
        <v>24</v>
      </c>
      <c r="D616" s="7">
        <v>48.3</v>
      </c>
      <c r="E616" s="3">
        <f t="shared" si="144"/>
        <v>0.31944444444444503</v>
      </c>
      <c r="F616" s="3">
        <f t="shared" si="145"/>
        <v>1.1500000000000021</v>
      </c>
      <c r="H616" s="13">
        <f t="shared" si="134"/>
        <v>13.416666666666666</v>
      </c>
      <c r="I616">
        <f>'Panigale V4s 21 Data'!$B$8*'Panigale V4s 21 Data'!$B$5*'Panigale V4s 21 Data'!$B$7*0.5*(Calculations!$H616*Calculations!$H616)</f>
        <v>20.218300776513658</v>
      </c>
      <c r="J616" s="3">
        <f>$E616*'Panigale V4s 21 Data'!$B$3</f>
        <v>86.250000000000156</v>
      </c>
      <c r="K616" s="27">
        <f>'Panigale V4s 21 Data'!$B$12</f>
        <v>52.974000000000004</v>
      </c>
      <c r="L616" s="3">
        <f t="shared" si="135"/>
        <v>159.44230077651383</v>
      </c>
      <c r="M616">
        <f t="shared" si="133"/>
        <v>2139.184202084894</v>
      </c>
      <c r="N616">
        <f t="shared" si="136"/>
        <v>5.9421783391247051E-4</v>
      </c>
      <c r="O616">
        <f t="shared" si="137"/>
        <v>2139.184202084894</v>
      </c>
      <c r="P616">
        <f t="shared" si="138"/>
        <v>5.9421783391247051E-4</v>
      </c>
      <c r="Q616">
        <f>SUM($P$3:P616)</f>
        <v>8.8164966191547095E-2</v>
      </c>
      <c r="R616">
        <f t="shared" si="139"/>
        <v>0</v>
      </c>
      <c r="S616">
        <f t="shared" si="140"/>
        <v>0</v>
      </c>
      <c r="T616">
        <f>SUM($S$3:S616)</f>
        <v>2.541212852747619E-2</v>
      </c>
      <c r="V616">
        <f t="shared" si="141"/>
        <v>0</v>
      </c>
      <c r="W616">
        <f>IF(M616&lt;0,SUM($V$3:V616),0)</f>
        <v>0</v>
      </c>
      <c r="Y616">
        <v>0</v>
      </c>
      <c r="Z616">
        <f t="shared" si="142"/>
        <v>0</v>
      </c>
      <c r="AA616">
        <f t="shared" si="143"/>
        <v>0</v>
      </c>
      <c r="AB616">
        <f>SUM($AA$3:AA616)</f>
        <v>1.4242889744490414E-2</v>
      </c>
    </row>
    <row r="617" spans="1:28" x14ac:dyDescent="0.3">
      <c r="A617" s="6" t="s">
        <v>17</v>
      </c>
      <c r="B617" s="6">
        <v>614</v>
      </c>
      <c r="C617" s="6">
        <v>25</v>
      </c>
      <c r="D617" s="7">
        <v>48.7</v>
      </c>
      <c r="E617" s="3">
        <f t="shared" si="144"/>
        <v>2.7777777777778172E-2</v>
      </c>
      <c r="F617" s="3">
        <f t="shared" si="145"/>
        <v>0.10000000000000142</v>
      </c>
      <c r="H617" s="13">
        <f t="shared" si="134"/>
        <v>13.527777777777779</v>
      </c>
      <c r="I617">
        <f>'Panigale V4s 21 Data'!$B$8*'Panigale V4s 21 Data'!$B$5*'Panigale V4s 21 Data'!$B$7*0.5*(Calculations!$H617*Calculations!$H617)</f>
        <v>20.554566125556576</v>
      </c>
      <c r="J617" s="3">
        <f>$E617*'Panigale V4s 21 Data'!$B$3</f>
        <v>7.5000000000001066</v>
      </c>
      <c r="K617" s="27">
        <f>'Panigale V4s 21 Data'!$B$12</f>
        <v>52.974000000000004</v>
      </c>
      <c r="L617" s="3">
        <f t="shared" si="135"/>
        <v>81.028566125556694</v>
      </c>
      <c r="M617">
        <f t="shared" si="133"/>
        <v>1096.1364361985031</v>
      </c>
      <c r="N617">
        <f t="shared" si="136"/>
        <v>3.0448234338847305E-4</v>
      </c>
      <c r="O617">
        <f t="shared" si="137"/>
        <v>1096.1364361985031</v>
      </c>
      <c r="P617">
        <f t="shared" si="138"/>
        <v>3.0448234338847305E-4</v>
      </c>
      <c r="Q617">
        <f>SUM($P$3:P617)</f>
        <v>8.8469448534935574E-2</v>
      </c>
      <c r="R617">
        <f t="shared" si="139"/>
        <v>0</v>
      </c>
      <c r="S617">
        <f t="shared" si="140"/>
        <v>0</v>
      </c>
      <c r="T617">
        <f>SUM($S$3:S617)</f>
        <v>2.541212852747619E-2</v>
      </c>
      <c r="V617">
        <f t="shared" si="141"/>
        <v>0</v>
      </c>
      <c r="W617">
        <f>IF(M617&lt;0,SUM($V$3:V617),0)</f>
        <v>0</v>
      </c>
      <c r="Y617">
        <v>0</v>
      </c>
      <c r="Z617">
        <f t="shared" si="142"/>
        <v>0</v>
      </c>
      <c r="AA617">
        <f t="shared" si="143"/>
        <v>0</v>
      </c>
      <c r="AB617">
        <f>SUM($AA$3:AA617)</f>
        <v>1.4242889744490414E-2</v>
      </c>
    </row>
    <row r="618" spans="1:28" x14ac:dyDescent="0.3">
      <c r="A618" s="6" t="s">
        <v>17</v>
      </c>
      <c r="B618" s="6">
        <v>615</v>
      </c>
      <c r="C618" s="6">
        <v>26</v>
      </c>
      <c r="D618" s="7">
        <v>48.5</v>
      </c>
      <c r="E618" s="3">
        <f t="shared" si="144"/>
        <v>-4.1666666666667261E-2</v>
      </c>
      <c r="F618" s="3">
        <f t="shared" si="145"/>
        <v>-0.15000000000000213</v>
      </c>
      <c r="H618" s="13">
        <f t="shared" si="134"/>
        <v>13.472222222222221</v>
      </c>
      <c r="I618">
        <f>'Panigale V4s 21 Data'!$B$8*'Panigale V4s 21 Data'!$B$5*'Panigale V4s 21 Data'!$B$7*0.5*(Calculations!$H618*Calculations!$H618)</f>
        <v>20.386086785726821</v>
      </c>
      <c r="J618" s="3">
        <f>$E618*'Panigale V4s 21 Data'!$B$3</f>
        <v>-11.25000000000016</v>
      </c>
      <c r="K618" s="27">
        <f>'Panigale V4s 21 Data'!$B$12</f>
        <v>52.974000000000004</v>
      </c>
      <c r="L618" s="3">
        <f t="shared" si="135"/>
        <v>62.110086785726665</v>
      </c>
      <c r="M618">
        <f t="shared" si="133"/>
        <v>836.76089141881755</v>
      </c>
      <c r="N618">
        <f t="shared" si="136"/>
        <v>2.3243358094967155E-4</v>
      </c>
      <c r="O618">
        <f t="shared" si="137"/>
        <v>836.76089141881755</v>
      </c>
      <c r="P618">
        <f t="shared" si="138"/>
        <v>2.3243358094967155E-4</v>
      </c>
      <c r="Q618">
        <f>SUM($P$3:P618)</f>
        <v>8.8701882115885242E-2</v>
      </c>
      <c r="R618">
        <f t="shared" si="139"/>
        <v>0</v>
      </c>
      <c r="S618">
        <f t="shared" si="140"/>
        <v>0</v>
      </c>
      <c r="T618">
        <f>SUM($S$3:S618)</f>
        <v>2.541212852747619E-2</v>
      </c>
      <c r="V618">
        <f t="shared" si="141"/>
        <v>0</v>
      </c>
      <c r="W618">
        <f>IF(M618&lt;0,SUM($V$3:V618),0)</f>
        <v>0</v>
      </c>
      <c r="Y618">
        <v>0</v>
      </c>
      <c r="Z618">
        <f t="shared" si="142"/>
        <v>0</v>
      </c>
      <c r="AA618">
        <f t="shared" si="143"/>
        <v>0</v>
      </c>
      <c r="AB618">
        <f>SUM($AA$3:AA618)</f>
        <v>1.4242889744490414E-2</v>
      </c>
    </row>
    <row r="619" spans="1:28" x14ac:dyDescent="0.3">
      <c r="A619" s="6" t="s">
        <v>17</v>
      </c>
      <c r="B619" s="6">
        <v>616</v>
      </c>
      <c r="C619" s="6">
        <v>27</v>
      </c>
      <c r="D619" s="7">
        <v>48.4</v>
      </c>
      <c r="E619" s="3">
        <f t="shared" si="144"/>
        <v>-4.1666666666666269E-2</v>
      </c>
      <c r="F619" s="3">
        <f t="shared" si="145"/>
        <v>-0.14999999999999858</v>
      </c>
      <c r="H619" s="13">
        <f t="shared" si="134"/>
        <v>13.444444444444443</v>
      </c>
      <c r="I619">
        <f>'Panigale V4s 21 Data'!$B$8*'Panigale V4s 21 Data'!$B$5*'Panigale V4s 21 Data'!$B$7*0.5*(Calculations!$H619*Calculations!$H619)</f>
        <v>20.302107114793163</v>
      </c>
      <c r="J619" s="3">
        <f>$E619*'Panigale V4s 21 Data'!$B$3</f>
        <v>-11.249999999999893</v>
      </c>
      <c r="K619" s="27">
        <f>'Panigale V4s 21 Data'!$B$12</f>
        <v>52.974000000000004</v>
      </c>
      <c r="L619" s="3">
        <f t="shared" si="135"/>
        <v>62.026107114793277</v>
      </c>
      <c r="M619">
        <f t="shared" si="133"/>
        <v>833.90655120999838</v>
      </c>
      <c r="N619">
        <f t="shared" si="136"/>
        <v>2.3164070866944398E-4</v>
      </c>
      <c r="O619">
        <f t="shared" si="137"/>
        <v>833.90655120999838</v>
      </c>
      <c r="P619">
        <f t="shared" si="138"/>
        <v>2.3164070866944398E-4</v>
      </c>
      <c r="Q619">
        <f>SUM($P$3:P619)</f>
        <v>8.8933522824554689E-2</v>
      </c>
      <c r="R619">
        <f t="shared" si="139"/>
        <v>0</v>
      </c>
      <c r="S619">
        <f t="shared" si="140"/>
        <v>0</v>
      </c>
      <c r="T619">
        <f>SUM($S$3:S619)</f>
        <v>2.541212852747619E-2</v>
      </c>
      <c r="V619">
        <f t="shared" si="141"/>
        <v>0</v>
      </c>
      <c r="W619">
        <f>IF(M619&lt;0,SUM($V$3:V619),0)</f>
        <v>0</v>
      </c>
      <c r="Y619">
        <v>0</v>
      </c>
      <c r="Z619">
        <f t="shared" si="142"/>
        <v>0</v>
      </c>
      <c r="AA619">
        <f t="shared" si="143"/>
        <v>0</v>
      </c>
      <c r="AB619">
        <f>SUM($AA$3:AA619)</f>
        <v>1.4242889744490414E-2</v>
      </c>
    </row>
    <row r="620" spans="1:28" x14ac:dyDescent="0.3">
      <c r="A620" s="6" t="s">
        <v>17</v>
      </c>
      <c r="B620" s="6">
        <v>617</v>
      </c>
      <c r="C620" s="6">
        <v>28</v>
      </c>
      <c r="D620" s="7">
        <v>48.2</v>
      </c>
      <c r="E620" s="3">
        <f t="shared" si="144"/>
        <v>-8.3333333333333523E-2</v>
      </c>
      <c r="F620" s="3">
        <f t="shared" si="145"/>
        <v>-0.30000000000000071</v>
      </c>
      <c r="H620" s="13">
        <f t="shared" si="134"/>
        <v>13.388888888888889</v>
      </c>
      <c r="I620">
        <f>'Panigale V4s 21 Data'!$B$8*'Panigale V4s 21 Data'!$B$5*'Panigale V4s 21 Data'!$B$7*0.5*(Calculations!$H620*Calculations!$H620)</f>
        <v>20.134667770888296</v>
      </c>
      <c r="J620" s="3">
        <f>$E620*'Panigale V4s 21 Data'!$B$3</f>
        <v>-22.50000000000005</v>
      </c>
      <c r="K620" s="27">
        <f>'Panigale V4s 21 Data'!$B$12</f>
        <v>52.974000000000004</v>
      </c>
      <c r="L620" s="3">
        <f t="shared" si="135"/>
        <v>50.608667770888246</v>
      </c>
      <c r="M620">
        <f t="shared" si="133"/>
        <v>677.59382959911488</v>
      </c>
      <c r="N620">
        <f t="shared" si="136"/>
        <v>1.8822050822197634E-4</v>
      </c>
      <c r="O620">
        <f t="shared" si="137"/>
        <v>677.59382959911488</v>
      </c>
      <c r="P620">
        <f t="shared" si="138"/>
        <v>1.8822050822197634E-4</v>
      </c>
      <c r="Q620">
        <f>SUM($P$3:P620)</f>
        <v>8.9121743332776671E-2</v>
      </c>
      <c r="R620">
        <f t="shared" si="139"/>
        <v>0</v>
      </c>
      <c r="S620">
        <f t="shared" si="140"/>
        <v>0</v>
      </c>
      <c r="T620">
        <f>SUM($S$3:S620)</f>
        <v>2.541212852747619E-2</v>
      </c>
      <c r="V620">
        <f t="shared" si="141"/>
        <v>0</v>
      </c>
      <c r="W620">
        <f>IF(M620&lt;0,SUM($V$3:V620),0)</f>
        <v>0</v>
      </c>
      <c r="Y620">
        <v>0</v>
      </c>
      <c r="Z620">
        <f t="shared" si="142"/>
        <v>0</v>
      </c>
      <c r="AA620">
        <f t="shared" si="143"/>
        <v>0</v>
      </c>
      <c r="AB620">
        <f>SUM($AA$3:AA620)</f>
        <v>1.4242889744490414E-2</v>
      </c>
    </row>
    <row r="621" spans="1:28" x14ac:dyDescent="0.3">
      <c r="A621" s="6" t="s">
        <v>17</v>
      </c>
      <c r="B621" s="6">
        <v>618</v>
      </c>
      <c r="C621" s="6">
        <v>29</v>
      </c>
      <c r="D621" s="7">
        <v>47.8</v>
      </c>
      <c r="E621" s="3">
        <f t="shared" si="144"/>
        <v>-0.16666666666666705</v>
      </c>
      <c r="F621" s="3">
        <f t="shared" si="145"/>
        <v>-0.60000000000000142</v>
      </c>
      <c r="H621" s="13">
        <f t="shared" si="134"/>
        <v>13.277777777777777</v>
      </c>
      <c r="I621">
        <f>'Panigale V4s 21 Data'!$B$8*'Panigale V4s 21 Data'!$B$5*'Panigale V4s 21 Data'!$B$7*0.5*(Calculations!$H621*Calculations!$H621)</f>
        <v>19.801869074928291</v>
      </c>
      <c r="J621" s="3">
        <f>$E621*'Panigale V4s 21 Data'!$B$3</f>
        <v>-45.000000000000099</v>
      </c>
      <c r="K621" s="27">
        <f>'Panigale V4s 21 Data'!$B$12</f>
        <v>52.974000000000004</v>
      </c>
      <c r="L621" s="3">
        <f t="shared" si="135"/>
        <v>27.775869074928195</v>
      </c>
      <c r="M621">
        <f t="shared" si="133"/>
        <v>368.80181716154658</v>
      </c>
      <c r="N621">
        <f t="shared" si="136"/>
        <v>1.0244494921154072E-4</v>
      </c>
      <c r="O621">
        <f t="shared" si="137"/>
        <v>368.80181716154658</v>
      </c>
      <c r="P621">
        <f t="shared" si="138"/>
        <v>1.0244494921154072E-4</v>
      </c>
      <c r="Q621">
        <f>SUM($P$3:P621)</f>
        <v>8.9224188281988207E-2</v>
      </c>
      <c r="R621">
        <f t="shared" si="139"/>
        <v>0</v>
      </c>
      <c r="S621">
        <f t="shared" si="140"/>
        <v>0</v>
      </c>
      <c r="T621">
        <f>SUM($S$3:S621)</f>
        <v>2.541212852747619E-2</v>
      </c>
      <c r="V621">
        <f t="shared" si="141"/>
        <v>0</v>
      </c>
      <c r="W621">
        <f>IF(M621&lt;0,SUM($V$3:V621),0)</f>
        <v>0</v>
      </c>
      <c r="Y621">
        <v>0</v>
      </c>
      <c r="Z621">
        <f t="shared" si="142"/>
        <v>0</v>
      </c>
      <c r="AA621">
        <f t="shared" si="143"/>
        <v>0</v>
      </c>
      <c r="AB621">
        <f>SUM($AA$3:AA621)</f>
        <v>1.4242889744490414E-2</v>
      </c>
    </row>
    <row r="622" spans="1:28" x14ac:dyDescent="0.3">
      <c r="A622" s="6" t="s">
        <v>17</v>
      </c>
      <c r="B622" s="6">
        <v>619</v>
      </c>
      <c r="C622" s="6">
        <v>30</v>
      </c>
      <c r="D622" s="7">
        <v>47</v>
      </c>
      <c r="E622" s="3">
        <f t="shared" si="144"/>
        <v>-0.26388888888888867</v>
      </c>
      <c r="F622" s="3">
        <f t="shared" si="145"/>
        <v>-0.94999999999999929</v>
      </c>
      <c r="H622" s="13">
        <f t="shared" si="134"/>
        <v>13.055555555555555</v>
      </c>
      <c r="I622">
        <f>'Panigale V4s 21 Data'!$B$8*'Panigale V4s 21 Data'!$B$5*'Panigale V4s 21 Data'!$B$7*0.5*(Calculations!$H622*Calculations!$H622)</f>
        <v>19.144591650407293</v>
      </c>
      <c r="J622" s="3">
        <f>$E622*'Panigale V4s 21 Data'!$B$3</f>
        <v>-71.249999999999943</v>
      </c>
      <c r="K622" s="27">
        <f>'Panigale V4s 21 Data'!$B$12</f>
        <v>52.974000000000004</v>
      </c>
      <c r="L622" s="3">
        <f t="shared" si="135"/>
        <v>0.8685916504073532</v>
      </c>
      <c r="M622">
        <f t="shared" si="133"/>
        <v>11.339946546984889</v>
      </c>
      <c r="N622">
        <f t="shared" si="136"/>
        <v>3.1499851519402467E-6</v>
      </c>
      <c r="O622">
        <f t="shared" si="137"/>
        <v>11.339946546984889</v>
      </c>
      <c r="P622">
        <f t="shared" si="138"/>
        <v>3.1499851519402467E-6</v>
      </c>
      <c r="Q622">
        <f>SUM($P$3:P622)</f>
        <v>8.9227338267140147E-2</v>
      </c>
      <c r="R622">
        <f t="shared" si="139"/>
        <v>0</v>
      </c>
      <c r="S622">
        <f t="shared" si="140"/>
        <v>0</v>
      </c>
      <c r="T622">
        <f>SUM($S$3:S622)</f>
        <v>2.541212852747619E-2</v>
      </c>
      <c r="V622">
        <f t="shared" si="141"/>
        <v>0</v>
      </c>
      <c r="W622">
        <f>IF(M622&lt;0,SUM($V$3:V622),0)</f>
        <v>0</v>
      </c>
      <c r="Y622">
        <v>0</v>
      </c>
      <c r="Z622">
        <f t="shared" si="142"/>
        <v>0</v>
      </c>
      <c r="AA622">
        <f t="shared" si="143"/>
        <v>0</v>
      </c>
      <c r="AB622">
        <f>SUM($AA$3:AA622)</f>
        <v>1.4242889744490414E-2</v>
      </c>
    </row>
    <row r="623" spans="1:28" x14ac:dyDescent="0.3">
      <c r="A623" s="6" t="s">
        <v>17</v>
      </c>
      <c r="B623" s="6">
        <v>620</v>
      </c>
      <c r="C623" s="6">
        <v>31</v>
      </c>
      <c r="D623" s="7">
        <v>45.9</v>
      </c>
      <c r="E623" s="3">
        <f t="shared" si="144"/>
        <v>-0.29166666666666685</v>
      </c>
      <c r="F623" s="3">
        <f t="shared" si="145"/>
        <v>-1.0500000000000007</v>
      </c>
      <c r="H623" s="13">
        <f t="shared" si="134"/>
        <v>12.75</v>
      </c>
      <c r="I623">
        <f>'Panigale V4s 21 Data'!$B$8*'Panigale V4s 21 Data'!$B$5*'Panigale V4s 21 Data'!$B$7*0.5*(Calculations!$H623*Calculations!$H623)</f>
        <v>18.258948454049158</v>
      </c>
      <c r="J623" s="3">
        <f>$E623*'Panigale V4s 21 Data'!$B$3</f>
        <v>-78.750000000000057</v>
      </c>
      <c r="K623" s="27">
        <f>'Panigale V4s 21 Data'!$B$12</f>
        <v>52.974000000000004</v>
      </c>
      <c r="L623" s="3">
        <f t="shared" si="135"/>
        <v>-7.517051545950892</v>
      </c>
      <c r="M623">
        <f t="shared" si="133"/>
        <v>-95.842407210873873</v>
      </c>
      <c r="N623">
        <f t="shared" si="136"/>
        <v>-2.6622890891909412E-5</v>
      </c>
      <c r="O623">
        <f t="shared" si="137"/>
        <v>0</v>
      </c>
      <c r="P623">
        <f t="shared" si="138"/>
        <v>0</v>
      </c>
      <c r="Q623">
        <f>SUM($P$3:P623)</f>
        <v>8.9227338267140147E-2</v>
      </c>
      <c r="R623">
        <f t="shared" si="139"/>
        <v>95.842407210873873</v>
      </c>
      <c r="S623">
        <f t="shared" si="140"/>
        <v>2.6622890891909412E-5</v>
      </c>
      <c r="T623">
        <f>SUM($S$3:S623)</f>
        <v>2.54387514183681E-2</v>
      </c>
      <c r="V623">
        <f t="shared" si="141"/>
        <v>75.39874254075842</v>
      </c>
      <c r="W623">
        <f>IF(M623&lt;0,SUM($V$623:V623),0)</f>
        <v>75.39874254075842</v>
      </c>
      <c r="Y623">
        <v>0</v>
      </c>
      <c r="Z623">
        <f t="shared" si="142"/>
        <v>0</v>
      </c>
      <c r="AA623">
        <f t="shared" si="143"/>
        <v>0</v>
      </c>
      <c r="AB623">
        <f>SUM($AA$3:AA623)</f>
        <v>1.4242889744490414E-2</v>
      </c>
    </row>
    <row r="624" spans="1:28" x14ac:dyDescent="0.3">
      <c r="A624" s="6" t="s">
        <v>17</v>
      </c>
      <c r="B624" s="6">
        <v>621</v>
      </c>
      <c r="C624" s="6">
        <v>32</v>
      </c>
      <c r="D624" s="7">
        <v>44.9</v>
      </c>
      <c r="E624" s="3">
        <f t="shared" si="144"/>
        <v>-0.20833333333333331</v>
      </c>
      <c r="F624" s="3">
        <f t="shared" si="145"/>
        <v>-0.75</v>
      </c>
      <c r="H624" s="13">
        <f t="shared" si="134"/>
        <v>12.472222222222221</v>
      </c>
      <c r="I624">
        <f>'Panigale V4s 21 Data'!$B$8*'Panigale V4s 21 Data'!$B$5*'Panigale V4s 21 Data'!$B$7*0.5*(Calculations!$H624*Calculations!$H624)</f>
        <v>17.472018204227069</v>
      </c>
      <c r="J624" s="3">
        <f>$E624*'Panigale V4s 21 Data'!$B$3</f>
        <v>-56.249999999999993</v>
      </c>
      <c r="K624" s="27">
        <f>'Panigale V4s 21 Data'!$B$12</f>
        <v>52.974000000000004</v>
      </c>
      <c r="L624" s="3">
        <f t="shared" si="135"/>
        <v>14.19601820422708</v>
      </c>
      <c r="M624">
        <f t="shared" si="133"/>
        <v>177.05589371383218</v>
      </c>
      <c r="N624">
        <f t="shared" si="136"/>
        <v>4.9182192698286714E-5</v>
      </c>
      <c r="O624">
        <f t="shared" si="137"/>
        <v>177.05589371383218</v>
      </c>
      <c r="P624">
        <f t="shared" si="138"/>
        <v>4.9182192698286714E-5</v>
      </c>
      <c r="Q624">
        <f>SUM($P$3:P624)</f>
        <v>8.9276520459838429E-2</v>
      </c>
      <c r="R624">
        <f t="shared" si="139"/>
        <v>0</v>
      </c>
      <c r="S624">
        <f t="shared" si="140"/>
        <v>0</v>
      </c>
      <c r="T624">
        <f>SUM($S$3:S624)</f>
        <v>2.54387514183681E-2</v>
      </c>
      <c r="V624">
        <f t="shared" si="141"/>
        <v>0</v>
      </c>
      <c r="W624">
        <f>IF(M624&lt;0,SUM($V$3:V624),0)</f>
        <v>0</v>
      </c>
      <c r="Y624">
        <f>W623</f>
        <v>75.39874254075842</v>
      </c>
      <c r="Z624">
        <f t="shared" si="142"/>
        <v>7.5398742540758415E-2</v>
      </c>
      <c r="AA624">
        <f t="shared" si="143"/>
        <v>2.0944095150210669E-5</v>
      </c>
      <c r="AB624">
        <f>SUM($AA$3:AA624)</f>
        <v>1.4263833839640624E-2</v>
      </c>
    </row>
    <row r="625" spans="1:28" x14ac:dyDescent="0.3">
      <c r="A625" s="6" t="s">
        <v>17</v>
      </c>
      <c r="B625" s="6">
        <v>622</v>
      </c>
      <c r="C625" s="6">
        <v>33</v>
      </c>
      <c r="D625" s="7">
        <v>44.4</v>
      </c>
      <c r="E625" s="3">
        <f t="shared" si="144"/>
        <v>-8.3333333333333523E-2</v>
      </c>
      <c r="F625" s="3">
        <f t="shared" si="145"/>
        <v>-0.30000000000000071</v>
      </c>
      <c r="H625" s="13">
        <f t="shared" si="134"/>
        <v>12.333333333333332</v>
      </c>
      <c r="I625">
        <f>'Panigale V4s 21 Data'!$B$8*'Panigale V4s 21 Data'!$B$5*'Panigale V4s 21 Data'!$B$7*0.5*(Calculations!$H625*Calculations!$H625)</f>
        <v>17.085053053846497</v>
      </c>
      <c r="J625" s="3">
        <f>$E625*'Panigale V4s 21 Data'!$B$3</f>
        <v>-22.50000000000005</v>
      </c>
      <c r="K625" s="27">
        <f>'Panigale V4s 21 Data'!$B$12</f>
        <v>52.974000000000004</v>
      </c>
      <c r="L625" s="3">
        <f t="shared" si="135"/>
        <v>47.559053053846455</v>
      </c>
      <c r="M625">
        <f t="shared" si="133"/>
        <v>586.56165433077285</v>
      </c>
      <c r="N625">
        <f t="shared" si="136"/>
        <v>1.6293379286965915E-4</v>
      </c>
      <c r="O625">
        <f t="shared" si="137"/>
        <v>586.56165433077285</v>
      </c>
      <c r="P625">
        <f t="shared" si="138"/>
        <v>1.6293379286965915E-4</v>
      </c>
      <c r="Q625">
        <f>SUM($P$3:P625)</f>
        <v>8.9439454252708092E-2</v>
      </c>
      <c r="R625">
        <f t="shared" si="139"/>
        <v>0</v>
      </c>
      <c r="S625">
        <f t="shared" si="140"/>
        <v>0</v>
      </c>
      <c r="T625">
        <f>SUM($S$3:S625)</f>
        <v>2.54387514183681E-2</v>
      </c>
      <c r="V625">
        <f t="shared" si="141"/>
        <v>0</v>
      </c>
      <c r="W625">
        <f>IF(M625&lt;0,SUM($V$3:V625),0)</f>
        <v>0</v>
      </c>
      <c r="Y625">
        <v>0</v>
      </c>
      <c r="Z625">
        <f t="shared" si="142"/>
        <v>0</v>
      </c>
      <c r="AA625">
        <f t="shared" si="143"/>
        <v>0</v>
      </c>
      <c r="AB625">
        <f>SUM($AA$3:AA625)</f>
        <v>1.4263833839640624E-2</v>
      </c>
    </row>
    <row r="626" spans="1:28" x14ac:dyDescent="0.3">
      <c r="A626" s="6" t="s">
        <v>17</v>
      </c>
      <c r="B626" s="6">
        <v>623</v>
      </c>
      <c r="C626" s="6">
        <v>34</v>
      </c>
      <c r="D626" s="7">
        <v>44.3</v>
      </c>
      <c r="E626" s="3">
        <f t="shared" si="144"/>
        <v>1.3888888888889086E-2</v>
      </c>
      <c r="F626" s="3">
        <f t="shared" si="145"/>
        <v>5.0000000000000711E-2</v>
      </c>
      <c r="H626" s="13">
        <f t="shared" si="134"/>
        <v>12.305555555555554</v>
      </c>
      <c r="I626">
        <f>'Panigale V4s 21 Data'!$B$8*'Panigale V4s 21 Data'!$B$5*'Panigale V4s 21 Data'!$B$7*0.5*(Calculations!$H626*Calculations!$H626)</f>
        <v>17.008180021732819</v>
      </c>
      <c r="J626" s="3">
        <f>$E626*'Panigale V4s 21 Data'!$B$3</f>
        <v>3.7500000000000533</v>
      </c>
      <c r="K626" s="27">
        <f>'Panigale V4s 21 Data'!$B$12</f>
        <v>52.974000000000004</v>
      </c>
      <c r="L626" s="3">
        <f t="shared" si="135"/>
        <v>73.732180021732873</v>
      </c>
      <c r="M626">
        <f t="shared" si="133"/>
        <v>907.31543748965714</v>
      </c>
      <c r="N626">
        <f t="shared" si="136"/>
        <v>2.5203206596934919E-4</v>
      </c>
      <c r="O626">
        <f t="shared" si="137"/>
        <v>907.31543748965714</v>
      </c>
      <c r="P626">
        <f t="shared" si="138"/>
        <v>2.5203206596934919E-4</v>
      </c>
      <c r="Q626">
        <f>SUM($P$3:P626)</f>
        <v>8.9691486318677446E-2</v>
      </c>
      <c r="R626">
        <f t="shared" si="139"/>
        <v>0</v>
      </c>
      <c r="S626">
        <f t="shared" si="140"/>
        <v>0</v>
      </c>
      <c r="T626">
        <f>SUM($S$3:S626)</f>
        <v>2.54387514183681E-2</v>
      </c>
      <c r="V626">
        <f t="shared" si="141"/>
        <v>0</v>
      </c>
      <c r="W626">
        <f>IF(M626&lt;0,SUM($V$3:V626),0)</f>
        <v>0</v>
      </c>
      <c r="Y626">
        <v>0</v>
      </c>
      <c r="Z626">
        <f t="shared" si="142"/>
        <v>0</v>
      </c>
      <c r="AA626">
        <f t="shared" si="143"/>
        <v>0</v>
      </c>
      <c r="AB626">
        <f>SUM($AA$3:AA626)</f>
        <v>1.4263833839640624E-2</v>
      </c>
    </row>
    <row r="627" spans="1:28" x14ac:dyDescent="0.3">
      <c r="A627" s="6" t="s">
        <v>17</v>
      </c>
      <c r="B627" s="6">
        <v>624</v>
      </c>
      <c r="C627" s="6">
        <v>35</v>
      </c>
      <c r="D627" s="7">
        <v>44.5</v>
      </c>
      <c r="E627" s="3">
        <f t="shared" si="144"/>
        <v>0.1111111111111117</v>
      </c>
      <c r="F627" s="3">
        <f t="shared" si="145"/>
        <v>0.40000000000000213</v>
      </c>
      <c r="H627" s="13">
        <f t="shared" si="134"/>
        <v>12.361111111111111</v>
      </c>
      <c r="I627">
        <f>'Panigale V4s 21 Data'!$B$8*'Panigale V4s 21 Data'!$B$5*'Panigale V4s 21 Data'!$B$7*0.5*(Calculations!$H627*Calculations!$H627)</f>
        <v>17.162099418614325</v>
      </c>
      <c r="J627" s="3">
        <f>$E627*'Panigale V4s 21 Data'!$B$3</f>
        <v>30.00000000000016</v>
      </c>
      <c r="K627" s="27">
        <f>'Panigale V4s 21 Data'!$B$12</f>
        <v>52.974000000000004</v>
      </c>
      <c r="L627" s="3">
        <f t="shared" si="135"/>
        <v>100.13609941861449</v>
      </c>
      <c r="M627">
        <f t="shared" si="133"/>
        <v>1237.7934511467624</v>
      </c>
      <c r="N627">
        <f t="shared" si="136"/>
        <v>3.4383151420743402E-4</v>
      </c>
      <c r="O627">
        <f t="shared" si="137"/>
        <v>1237.7934511467624</v>
      </c>
      <c r="P627">
        <f t="shared" si="138"/>
        <v>3.4383151420743402E-4</v>
      </c>
      <c r="Q627">
        <f>SUM($P$3:P627)</f>
        <v>9.0035317832884876E-2</v>
      </c>
      <c r="R627">
        <f t="shared" si="139"/>
        <v>0</v>
      </c>
      <c r="S627">
        <f t="shared" si="140"/>
        <v>0</v>
      </c>
      <c r="T627">
        <f>SUM($S$3:S627)</f>
        <v>2.54387514183681E-2</v>
      </c>
      <c r="V627">
        <f t="shared" si="141"/>
        <v>0</v>
      </c>
      <c r="W627">
        <f>IF(M627&lt;0,SUM($V$3:V627),0)</f>
        <v>0</v>
      </c>
      <c r="Y627">
        <v>0</v>
      </c>
      <c r="Z627">
        <f t="shared" si="142"/>
        <v>0</v>
      </c>
      <c r="AA627">
        <f t="shared" si="143"/>
        <v>0</v>
      </c>
      <c r="AB627">
        <f>SUM($AA$3:AA627)</f>
        <v>1.4263833839640624E-2</v>
      </c>
    </row>
    <row r="628" spans="1:28" x14ac:dyDescent="0.3">
      <c r="A628" s="6" t="s">
        <v>17</v>
      </c>
      <c r="B628" s="6">
        <v>625</v>
      </c>
      <c r="C628" s="6">
        <v>36</v>
      </c>
      <c r="D628" s="7">
        <v>45.1</v>
      </c>
      <c r="E628" s="3">
        <f t="shared" si="144"/>
        <v>0.16666666666666705</v>
      </c>
      <c r="F628" s="3">
        <f t="shared" si="145"/>
        <v>0.60000000000000142</v>
      </c>
      <c r="H628" s="13">
        <f t="shared" si="134"/>
        <v>12.527777777777779</v>
      </c>
      <c r="I628">
        <f>'Panigale V4s 21 Data'!$B$8*'Panigale V4s 21 Data'!$B$5*'Panigale V4s 21 Data'!$B$7*0.5*(Calculations!$H628*Calculations!$H628)</f>
        <v>17.628017592958326</v>
      </c>
      <c r="J628" s="3">
        <f>$E628*'Panigale V4s 21 Data'!$B$3</f>
        <v>45.000000000000099</v>
      </c>
      <c r="K628" s="27">
        <f>'Panigale V4s 21 Data'!$B$12</f>
        <v>52.974000000000004</v>
      </c>
      <c r="L628" s="3">
        <f t="shared" si="135"/>
        <v>115.60201759295843</v>
      </c>
      <c r="M628">
        <f t="shared" si="133"/>
        <v>1448.2363870673405</v>
      </c>
      <c r="N628">
        <f t="shared" si="136"/>
        <v>4.0228788529648345E-4</v>
      </c>
      <c r="O628">
        <f t="shared" si="137"/>
        <v>1448.2363870673405</v>
      </c>
      <c r="P628">
        <f t="shared" si="138"/>
        <v>4.0228788529648345E-4</v>
      </c>
      <c r="Q628">
        <f>SUM($P$3:P628)</f>
        <v>9.0437605718181366E-2</v>
      </c>
      <c r="R628">
        <f t="shared" si="139"/>
        <v>0</v>
      </c>
      <c r="S628">
        <f t="shared" si="140"/>
        <v>0</v>
      </c>
      <c r="T628">
        <f>SUM($S$3:S628)</f>
        <v>2.54387514183681E-2</v>
      </c>
      <c r="V628">
        <f t="shared" si="141"/>
        <v>0</v>
      </c>
      <c r="W628">
        <f>IF(M628&lt;0,SUM($V$3:V628),0)</f>
        <v>0</v>
      </c>
      <c r="Y628">
        <v>0</v>
      </c>
      <c r="Z628">
        <f t="shared" si="142"/>
        <v>0</v>
      </c>
      <c r="AA628">
        <f t="shared" si="143"/>
        <v>0</v>
      </c>
      <c r="AB628">
        <f>SUM($AA$3:AA628)</f>
        <v>1.4263833839640624E-2</v>
      </c>
    </row>
    <row r="629" spans="1:28" x14ac:dyDescent="0.3">
      <c r="A629" s="6" t="s">
        <v>17</v>
      </c>
      <c r="B629" s="6">
        <v>626</v>
      </c>
      <c r="C629" s="6">
        <v>37</v>
      </c>
      <c r="D629" s="7">
        <v>45.7</v>
      </c>
      <c r="E629" s="3">
        <f t="shared" si="144"/>
        <v>0.12499999999999981</v>
      </c>
      <c r="F629" s="3">
        <f t="shared" si="145"/>
        <v>0.44999999999999929</v>
      </c>
      <c r="H629" s="13">
        <f t="shared" si="134"/>
        <v>12.694444444444445</v>
      </c>
      <c r="I629">
        <f>'Panigale V4s 21 Data'!$B$8*'Panigale V4s 21 Data'!$B$5*'Panigale V4s 21 Data'!$B$7*0.5*(Calculations!$H629*Calculations!$H629)</f>
        <v>18.100175742851576</v>
      </c>
      <c r="J629" s="3">
        <f>$E629*'Panigale V4s 21 Data'!$B$3</f>
        <v>33.74999999999995</v>
      </c>
      <c r="K629" s="27">
        <f>'Panigale V4s 21 Data'!$B$12</f>
        <v>52.974000000000004</v>
      </c>
      <c r="L629" s="3">
        <f t="shared" si="135"/>
        <v>104.82417574285154</v>
      </c>
      <c r="M629">
        <f t="shared" si="133"/>
        <v>1330.6846754023097</v>
      </c>
      <c r="N629">
        <f t="shared" si="136"/>
        <v>3.6963463205619713E-4</v>
      </c>
      <c r="O629">
        <f t="shared" si="137"/>
        <v>1330.6846754023097</v>
      </c>
      <c r="P629">
        <f t="shared" si="138"/>
        <v>3.6963463205619713E-4</v>
      </c>
      <c r="Q629">
        <f>SUM($P$3:P629)</f>
        <v>9.0807240350237559E-2</v>
      </c>
      <c r="R629">
        <f t="shared" si="139"/>
        <v>0</v>
      </c>
      <c r="S629">
        <f t="shared" si="140"/>
        <v>0</v>
      </c>
      <c r="T629">
        <f>SUM($S$3:S629)</f>
        <v>2.54387514183681E-2</v>
      </c>
      <c r="V629">
        <f t="shared" si="141"/>
        <v>0</v>
      </c>
      <c r="W629">
        <f>IF(M629&lt;0,SUM($V$3:V629),0)</f>
        <v>0</v>
      </c>
      <c r="Y629">
        <v>0</v>
      </c>
      <c r="Z629">
        <f t="shared" si="142"/>
        <v>0</v>
      </c>
      <c r="AA629">
        <f t="shared" si="143"/>
        <v>0</v>
      </c>
      <c r="AB629">
        <f>SUM($AA$3:AA629)</f>
        <v>1.4263833839640624E-2</v>
      </c>
    </row>
    <row r="630" spans="1:28" x14ac:dyDescent="0.3">
      <c r="A630" s="6" t="s">
        <v>17</v>
      </c>
      <c r="B630" s="6">
        <v>627</v>
      </c>
      <c r="C630" s="6">
        <v>38</v>
      </c>
      <c r="D630" s="7">
        <v>46</v>
      </c>
      <c r="E630" s="3">
        <f t="shared" si="144"/>
        <v>4.1666666666666269E-2</v>
      </c>
      <c r="F630" s="3">
        <f t="shared" si="145"/>
        <v>0.14999999999999858</v>
      </c>
      <c r="H630" s="13">
        <f t="shared" si="134"/>
        <v>12.777777777777777</v>
      </c>
      <c r="I630">
        <f>'Panigale V4s 21 Data'!$B$8*'Panigale V4s 21 Data'!$B$5*'Panigale V4s 21 Data'!$B$7*0.5*(Calculations!$H630*Calculations!$H630)</f>
        <v>18.338594808629168</v>
      </c>
      <c r="J630" s="3">
        <f>$E630*'Panigale V4s 21 Data'!$B$3</f>
        <v>11.249999999999893</v>
      </c>
      <c r="K630" s="27">
        <f>'Panigale V4s 21 Data'!$B$12</f>
        <v>52.974000000000004</v>
      </c>
      <c r="L630" s="3">
        <f t="shared" si="135"/>
        <v>82.562594808629058</v>
      </c>
      <c r="M630">
        <f t="shared" si="133"/>
        <v>1054.9664892213711</v>
      </c>
      <c r="N630">
        <f t="shared" si="136"/>
        <v>2.9304624700593642E-4</v>
      </c>
      <c r="O630">
        <f t="shared" si="137"/>
        <v>1054.9664892213711</v>
      </c>
      <c r="P630">
        <f t="shared" si="138"/>
        <v>2.9304624700593642E-4</v>
      </c>
      <c r="Q630">
        <f>SUM($P$3:P630)</f>
        <v>9.1100286597243493E-2</v>
      </c>
      <c r="R630">
        <f t="shared" si="139"/>
        <v>0</v>
      </c>
      <c r="S630">
        <f t="shared" si="140"/>
        <v>0</v>
      </c>
      <c r="T630">
        <f>SUM($S$3:S630)</f>
        <v>2.54387514183681E-2</v>
      </c>
      <c r="V630">
        <f t="shared" si="141"/>
        <v>0</v>
      </c>
      <c r="W630">
        <f>IF(M630&lt;0,SUM($V$3:V630),0)</f>
        <v>0</v>
      </c>
      <c r="Y630">
        <v>0</v>
      </c>
      <c r="Z630">
        <f t="shared" si="142"/>
        <v>0</v>
      </c>
      <c r="AA630">
        <f t="shared" si="143"/>
        <v>0</v>
      </c>
      <c r="AB630">
        <f>SUM($AA$3:AA630)</f>
        <v>1.4263833839640624E-2</v>
      </c>
    </row>
    <row r="631" spans="1:28" x14ac:dyDescent="0.3">
      <c r="A631" s="6" t="s">
        <v>17</v>
      </c>
      <c r="B631" s="6">
        <v>628</v>
      </c>
      <c r="C631" s="6">
        <v>39</v>
      </c>
      <c r="D631" s="7">
        <v>46</v>
      </c>
      <c r="E631" s="3">
        <f t="shared" si="144"/>
        <v>0</v>
      </c>
      <c r="F631" s="3">
        <f t="shared" si="145"/>
        <v>0</v>
      </c>
      <c r="H631" s="13">
        <f t="shared" si="134"/>
        <v>12.777777777777777</v>
      </c>
      <c r="I631">
        <f>'Panigale V4s 21 Data'!$B$8*'Panigale V4s 21 Data'!$B$5*'Panigale V4s 21 Data'!$B$7*0.5*(Calculations!$H631*Calculations!$H631)</f>
        <v>18.338594808629168</v>
      </c>
      <c r="J631" s="3">
        <f>$E631*'Panigale V4s 21 Data'!$B$3</f>
        <v>0</v>
      </c>
      <c r="K631" s="27">
        <f>'Panigale V4s 21 Data'!$B$12</f>
        <v>52.974000000000004</v>
      </c>
      <c r="L631" s="3">
        <f t="shared" si="135"/>
        <v>71.312594808629171</v>
      </c>
      <c r="M631">
        <f t="shared" si="133"/>
        <v>911.21648922137263</v>
      </c>
      <c r="N631">
        <f t="shared" si="136"/>
        <v>2.5311569145038132E-4</v>
      </c>
      <c r="O631">
        <f t="shared" si="137"/>
        <v>911.21648922137263</v>
      </c>
      <c r="P631">
        <f t="shared" si="138"/>
        <v>2.5311569145038132E-4</v>
      </c>
      <c r="Q631">
        <f>SUM($P$3:P631)</f>
        <v>9.1353402288693875E-2</v>
      </c>
      <c r="R631">
        <f t="shared" si="139"/>
        <v>0</v>
      </c>
      <c r="S631">
        <f t="shared" si="140"/>
        <v>0</v>
      </c>
      <c r="T631">
        <f>SUM($S$3:S631)</f>
        <v>2.54387514183681E-2</v>
      </c>
      <c r="V631">
        <f t="shared" si="141"/>
        <v>0</v>
      </c>
      <c r="W631">
        <f>IF(M631&lt;0,SUM($V$3:V631),0)</f>
        <v>0</v>
      </c>
      <c r="Y631">
        <v>0</v>
      </c>
      <c r="Z631">
        <f t="shared" si="142"/>
        <v>0</v>
      </c>
      <c r="AA631">
        <f t="shared" si="143"/>
        <v>0</v>
      </c>
      <c r="AB631">
        <f>SUM($AA$3:AA631)</f>
        <v>1.4263833839640624E-2</v>
      </c>
    </row>
    <row r="632" spans="1:28" x14ac:dyDescent="0.3">
      <c r="A632" s="6" t="s">
        <v>17</v>
      </c>
      <c r="B632" s="6">
        <v>629</v>
      </c>
      <c r="C632" s="6">
        <v>40</v>
      </c>
      <c r="D632" s="7">
        <v>46</v>
      </c>
      <c r="E632" s="3">
        <f t="shared" si="144"/>
        <v>1.3888888888889086E-2</v>
      </c>
      <c r="F632" s="3">
        <f t="shared" si="145"/>
        <v>5.0000000000000711E-2</v>
      </c>
      <c r="H632" s="13">
        <f t="shared" si="134"/>
        <v>12.777777777777777</v>
      </c>
      <c r="I632">
        <f>'Panigale V4s 21 Data'!$B$8*'Panigale V4s 21 Data'!$B$5*'Panigale V4s 21 Data'!$B$7*0.5*(Calculations!$H632*Calculations!$H632)</f>
        <v>18.338594808629168</v>
      </c>
      <c r="J632" s="3">
        <f>$E632*'Panigale V4s 21 Data'!$B$3</f>
        <v>3.7500000000000533</v>
      </c>
      <c r="K632" s="27">
        <f>'Panigale V4s 21 Data'!$B$12</f>
        <v>52.974000000000004</v>
      </c>
      <c r="L632" s="3">
        <f t="shared" si="135"/>
        <v>75.062594808629228</v>
      </c>
      <c r="M632">
        <f t="shared" si="133"/>
        <v>959.13315588804005</v>
      </c>
      <c r="N632">
        <f t="shared" si="136"/>
        <v>2.6642587663556669E-4</v>
      </c>
      <c r="O632">
        <f t="shared" si="137"/>
        <v>959.13315588804005</v>
      </c>
      <c r="P632">
        <f t="shared" si="138"/>
        <v>2.6642587663556669E-4</v>
      </c>
      <c r="Q632">
        <f>SUM($P$3:P632)</f>
        <v>9.1619828165329445E-2</v>
      </c>
      <c r="R632">
        <f t="shared" si="139"/>
        <v>0</v>
      </c>
      <c r="S632">
        <f t="shared" si="140"/>
        <v>0</v>
      </c>
      <c r="T632">
        <f>SUM($S$3:S632)</f>
        <v>2.54387514183681E-2</v>
      </c>
      <c r="V632">
        <f t="shared" si="141"/>
        <v>0</v>
      </c>
      <c r="W632">
        <f>IF(M632&lt;0,SUM($V$3:V632),0)</f>
        <v>0</v>
      </c>
      <c r="Y632">
        <v>0</v>
      </c>
      <c r="Z632">
        <f t="shared" si="142"/>
        <v>0</v>
      </c>
      <c r="AA632">
        <f t="shared" si="143"/>
        <v>0</v>
      </c>
      <c r="AB632">
        <f>SUM($AA$3:AA632)</f>
        <v>1.4263833839640624E-2</v>
      </c>
    </row>
    <row r="633" spans="1:28" x14ac:dyDescent="0.3">
      <c r="A633" s="6" t="s">
        <v>17</v>
      </c>
      <c r="B633" s="6">
        <v>630</v>
      </c>
      <c r="C633" s="6">
        <v>41</v>
      </c>
      <c r="D633" s="7">
        <v>46.1</v>
      </c>
      <c r="E633" s="3">
        <f t="shared" si="144"/>
        <v>9.7222222222222612E-2</v>
      </c>
      <c r="F633" s="3">
        <f t="shared" si="145"/>
        <v>0.35000000000000142</v>
      </c>
      <c r="H633" s="13">
        <f t="shared" si="134"/>
        <v>12.805555555555555</v>
      </c>
      <c r="I633">
        <f>'Panigale V4s 21 Data'!$B$8*'Panigale V4s 21 Data'!$B$5*'Panigale V4s 21 Data'!$B$7*0.5*(Calculations!$H633*Calculations!$H633)</f>
        <v>18.418414495863324</v>
      </c>
      <c r="J633" s="3">
        <f>$E633*'Panigale V4s 21 Data'!$B$3</f>
        <v>26.250000000000107</v>
      </c>
      <c r="K633" s="27">
        <f>'Panigale V4s 21 Data'!$B$12</f>
        <v>52.974000000000004</v>
      </c>
      <c r="L633" s="3">
        <f t="shared" si="135"/>
        <v>97.642414495863434</v>
      </c>
      <c r="M633">
        <f t="shared" si="133"/>
        <v>1250.3653634053624</v>
      </c>
      <c r="N633">
        <f t="shared" si="136"/>
        <v>3.4732371205704513E-4</v>
      </c>
      <c r="O633">
        <f t="shared" si="137"/>
        <v>1250.3653634053624</v>
      </c>
      <c r="P633">
        <f t="shared" si="138"/>
        <v>3.4732371205704513E-4</v>
      </c>
      <c r="Q633">
        <f>SUM($P$3:P633)</f>
        <v>9.1967151877386494E-2</v>
      </c>
      <c r="R633">
        <f t="shared" si="139"/>
        <v>0</v>
      </c>
      <c r="S633">
        <f t="shared" si="140"/>
        <v>0</v>
      </c>
      <c r="T633">
        <f>SUM($S$3:S633)</f>
        <v>2.54387514183681E-2</v>
      </c>
      <c r="V633">
        <f t="shared" si="141"/>
        <v>0</v>
      </c>
      <c r="W633">
        <f>IF(M633&lt;0,SUM($V$3:V633),0)</f>
        <v>0</v>
      </c>
      <c r="Y633">
        <v>0</v>
      </c>
      <c r="Z633">
        <f t="shared" si="142"/>
        <v>0</v>
      </c>
      <c r="AA633">
        <f t="shared" si="143"/>
        <v>0</v>
      </c>
      <c r="AB633">
        <f>SUM($AA$3:AA633)</f>
        <v>1.4263833839640624E-2</v>
      </c>
    </row>
    <row r="634" spans="1:28" x14ac:dyDescent="0.3">
      <c r="A634" s="6" t="s">
        <v>17</v>
      </c>
      <c r="B634" s="6">
        <v>631</v>
      </c>
      <c r="C634" s="6">
        <v>42</v>
      </c>
      <c r="D634" s="7">
        <v>46.7</v>
      </c>
      <c r="E634" s="3">
        <f t="shared" si="144"/>
        <v>0.2222222222222224</v>
      </c>
      <c r="F634" s="3">
        <f t="shared" si="145"/>
        <v>0.80000000000000071</v>
      </c>
      <c r="H634" s="13">
        <f t="shared" si="134"/>
        <v>12.972222222222223</v>
      </c>
      <c r="I634">
        <f>'Panigale V4s 21 Data'!$B$8*'Panigale V4s 21 Data'!$B$5*'Panigale V4s 21 Data'!$B$7*0.5*(Calculations!$H634*Calculations!$H634)</f>
        <v>18.900972605005329</v>
      </c>
      <c r="J634" s="3">
        <f>$E634*'Panigale V4s 21 Data'!$B$3</f>
        <v>60.00000000000005</v>
      </c>
      <c r="K634" s="27">
        <f>'Panigale V4s 21 Data'!$B$12</f>
        <v>52.974000000000004</v>
      </c>
      <c r="L634" s="3">
        <f t="shared" si="135"/>
        <v>131.87497260500538</v>
      </c>
      <c r="M634">
        <f t="shared" si="133"/>
        <v>1710.7114501815977</v>
      </c>
      <c r="N634">
        <f t="shared" si="136"/>
        <v>4.7519762505044381E-4</v>
      </c>
      <c r="O634">
        <f t="shared" si="137"/>
        <v>1710.7114501815977</v>
      </c>
      <c r="P634">
        <f t="shared" si="138"/>
        <v>4.7519762505044381E-4</v>
      </c>
      <c r="Q634">
        <f>SUM($P$3:P634)</f>
        <v>9.2442349502436932E-2</v>
      </c>
      <c r="R634">
        <f t="shared" si="139"/>
        <v>0</v>
      </c>
      <c r="S634">
        <f t="shared" si="140"/>
        <v>0</v>
      </c>
      <c r="T634">
        <f>SUM($S$3:S634)</f>
        <v>2.54387514183681E-2</v>
      </c>
      <c r="V634">
        <f t="shared" si="141"/>
        <v>0</v>
      </c>
      <c r="W634">
        <f>IF(M634&lt;0,SUM($V$3:V634),0)</f>
        <v>0</v>
      </c>
      <c r="Y634">
        <v>0</v>
      </c>
      <c r="Z634">
        <f t="shared" si="142"/>
        <v>0</v>
      </c>
      <c r="AA634">
        <f t="shared" si="143"/>
        <v>0</v>
      </c>
      <c r="AB634">
        <f>SUM($AA$3:AA634)</f>
        <v>1.4263833839640624E-2</v>
      </c>
    </row>
    <row r="635" spans="1:28" x14ac:dyDescent="0.3">
      <c r="A635" s="6" t="s">
        <v>17</v>
      </c>
      <c r="B635" s="6">
        <v>632</v>
      </c>
      <c r="C635" s="6">
        <v>43</v>
      </c>
      <c r="D635" s="7">
        <v>47.7</v>
      </c>
      <c r="E635" s="3">
        <f t="shared" si="144"/>
        <v>0.30555555555555497</v>
      </c>
      <c r="F635" s="3">
        <f t="shared" si="145"/>
        <v>1.0999999999999979</v>
      </c>
      <c r="H635" s="13">
        <f t="shared" si="134"/>
        <v>13.25</v>
      </c>
      <c r="I635">
        <f>'Panigale V4s 21 Data'!$B$8*'Panigale V4s 21 Data'!$B$5*'Panigale V4s 21 Data'!$B$7*0.5*(Calculations!$H635*Calculations!$H635)</f>
        <v>19.71910273257366</v>
      </c>
      <c r="J635" s="3">
        <f>$E635*'Panigale V4s 21 Data'!$B$3</f>
        <v>82.499999999999844</v>
      </c>
      <c r="K635" s="27">
        <f>'Panigale V4s 21 Data'!$B$12</f>
        <v>52.974000000000004</v>
      </c>
      <c r="L635" s="3">
        <f t="shared" si="135"/>
        <v>155.19310273257349</v>
      </c>
      <c r="M635">
        <f t="shared" si="133"/>
        <v>2056.3086112065989</v>
      </c>
      <c r="N635">
        <f t="shared" si="136"/>
        <v>5.7119683644627753E-4</v>
      </c>
      <c r="O635">
        <f t="shared" si="137"/>
        <v>2056.3086112065989</v>
      </c>
      <c r="P635">
        <f t="shared" si="138"/>
        <v>5.7119683644627753E-4</v>
      </c>
      <c r="Q635">
        <f>SUM($P$3:P635)</f>
        <v>9.3013546338883216E-2</v>
      </c>
      <c r="R635">
        <f t="shared" si="139"/>
        <v>0</v>
      </c>
      <c r="S635">
        <f t="shared" si="140"/>
        <v>0</v>
      </c>
      <c r="T635">
        <f>SUM($S$3:S635)</f>
        <v>2.54387514183681E-2</v>
      </c>
      <c r="V635">
        <f t="shared" si="141"/>
        <v>0</v>
      </c>
      <c r="W635">
        <f>IF(M635&lt;0,SUM($V$3:V635),0)</f>
        <v>0</v>
      </c>
      <c r="Y635">
        <v>0</v>
      </c>
      <c r="Z635">
        <f t="shared" si="142"/>
        <v>0</v>
      </c>
      <c r="AA635">
        <f t="shared" si="143"/>
        <v>0</v>
      </c>
      <c r="AB635">
        <f>SUM($AA$3:AA635)</f>
        <v>1.4263833839640624E-2</v>
      </c>
    </row>
    <row r="636" spans="1:28" x14ac:dyDescent="0.3">
      <c r="A636" s="6" t="s">
        <v>17</v>
      </c>
      <c r="B636" s="6">
        <v>633</v>
      </c>
      <c r="C636" s="6">
        <v>44</v>
      </c>
      <c r="D636" s="7">
        <v>48.9</v>
      </c>
      <c r="E636" s="3">
        <f t="shared" si="144"/>
        <v>0.36111111111111033</v>
      </c>
      <c r="F636" s="3">
        <f t="shared" si="145"/>
        <v>1.2999999999999972</v>
      </c>
      <c r="H636" s="13">
        <f t="shared" si="134"/>
        <v>13.583333333333332</v>
      </c>
      <c r="I636">
        <f>'Panigale V4s 21 Data'!$B$8*'Panigale V4s 21 Data'!$B$5*'Panigale V4s 21 Data'!$B$7*0.5*(Calculations!$H636*Calculations!$H636)</f>
        <v>20.723738796002902</v>
      </c>
      <c r="J636" s="3">
        <f>$E636*'Panigale V4s 21 Data'!$B$3</f>
        <v>97.499999999999787</v>
      </c>
      <c r="K636" s="27">
        <f>'Panigale V4s 21 Data'!$B$12</f>
        <v>52.974000000000004</v>
      </c>
      <c r="L636" s="3">
        <f t="shared" si="135"/>
        <v>171.19773879600268</v>
      </c>
      <c r="M636">
        <f t="shared" si="133"/>
        <v>2325.4359519790364</v>
      </c>
      <c r="N636">
        <f t="shared" si="136"/>
        <v>6.4595443110528799E-4</v>
      </c>
      <c r="O636">
        <f t="shared" si="137"/>
        <v>2325.4359519790364</v>
      </c>
      <c r="P636">
        <f t="shared" si="138"/>
        <v>6.4595443110528799E-4</v>
      </c>
      <c r="Q636">
        <f>SUM($P$3:P636)</f>
        <v>9.365950076998851E-2</v>
      </c>
      <c r="R636">
        <f t="shared" si="139"/>
        <v>0</v>
      </c>
      <c r="S636">
        <f t="shared" si="140"/>
        <v>0</v>
      </c>
      <c r="T636">
        <f>SUM($S$3:S636)</f>
        <v>2.54387514183681E-2</v>
      </c>
      <c r="V636">
        <f t="shared" si="141"/>
        <v>0</v>
      </c>
      <c r="W636">
        <f>IF(M636&lt;0,SUM($V$3:V636),0)</f>
        <v>0</v>
      </c>
      <c r="Y636">
        <v>0</v>
      </c>
      <c r="Z636">
        <f t="shared" si="142"/>
        <v>0</v>
      </c>
      <c r="AA636">
        <f t="shared" si="143"/>
        <v>0</v>
      </c>
      <c r="AB636">
        <f>SUM($AA$3:AA636)</f>
        <v>1.4263833839640624E-2</v>
      </c>
    </row>
    <row r="637" spans="1:28" x14ac:dyDescent="0.3">
      <c r="A637" s="6" t="s">
        <v>17</v>
      </c>
      <c r="B637" s="6">
        <v>634</v>
      </c>
      <c r="C637" s="6">
        <v>45</v>
      </c>
      <c r="D637" s="7">
        <v>50.3</v>
      </c>
      <c r="E637" s="3">
        <f t="shared" si="144"/>
        <v>0.37500000000000039</v>
      </c>
      <c r="F637" s="3">
        <f t="shared" si="145"/>
        <v>1.3500000000000014</v>
      </c>
      <c r="H637" s="13">
        <f t="shared" si="134"/>
        <v>13.972222222222221</v>
      </c>
      <c r="I637">
        <f>'Panigale V4s 21 Data'!$B$8*'Panigale V4s 21 Data'!$B$5*'Panigale V4s 21 Data'!$B$7*0.5*(Calculations!$H637*Calculations!$H637)</f>
        <v>21.927360746391575</v>
      </c>
      <c r="J637" s="3">
        <f>$E637*'Panigale V4s 21 Data'!$B$3</f>
        <v>101.2500000000001</v>
      </c>
      <c r="K637" s="27">
        <f>'Panigale V4s 21 Data'!$B$12</f>
        <v>52.974000000000004</v>
      </c>
      <c r="L637" s="3">
        <f t="shared" si="135"/>
        <v>176.15136074639167</v>
      </c>
      <c r="M637">
        <f t="shared" si="133"/>
        <v>2461.225957095417</v>
      </c>
      <c r="N637">
        <f t="shared" si="136"/>
        <v>6.8367387697094919E-4</v>
      </c>
      <c r="O637">
        <f t="shared" si="137"/>
        <v>2461.225957095417</v>
      </c>
      <c r="P637">
        <f t="shared" si="138"/>
        <v>6.8367387697094919E-4</v>
      </c>
      <c r="Q637">
        <f>SUM($P$3:P637)</f>
        <v>9.434317464695946E-2</v>
      </c>
      <c r="R637">
        <f t="shared" si="139"/>
        <v>0</v>
      </c>
      <c r="S637">
        <f t="shared" si="140"/>
        <v>0</v>
      </c>
      <c r="T637">
        <f>SUM($S$3:S637)</f>
        <v>2.54387514183681E-2</v>
      </c>
      <c r="V637">
        <f t="shared" si="141"/>
        <v>0</v>
      </c>
      <c r="W637">
        <f>IF(M637&lt;0,SUM($V$3:V637),0)</f>
        <v>0</v>
      </c>
      <c r="Y637">
        <v>0</v>
      </c>
      <c r="Z637">
        <f t="shared" si="142"/>
        <v>0</v>
      </c>
      <c r="AA637">
        <f t="shared" si="143"/>
        <v>0</v>
      </c>
      <c r="AB637">
        <f>SUM($AA$3:AA637)</f>
        <v>1.4263833839640624E-2</v>
      </c>
    </row>
    <row r="638" spans="1:28" x14ac:dyDescent="0.3">
      <c r="A638" s="6" t="s">
        <v>17</v>
      </c>
      <c r="B638" s="6">
        <v>635</v>
      </c>
      <c r="C638" s="6">
        <v>46</v>
      </c>
      <c r="D638" s="7">
        <v>51.6</v>
      </c>
      <c r="E638" s="3">
        <f t="shared" si="144"/>
        <v>0.31944444444444503</v>
      </c>
      <c r="F638" s="3">
        <f t="shared" si="145"/>
        <v>1.1500000000000021</v>
      </c>
      <c r="H638" s="13">
        <f t="shared" si="134"/>
        <v>14.333333333333334</v>
      </c>
      <c r="I638">
        <f>'Panigale V4s 21 Data'!$B$8*'Panigale V4s 21 Data'!$B$5*'Panigale V4s 21 Data'!$B$7*0.5*(Calculations!$H638*Calculations!$H638)</f>
        <v>23.075429581126503</v>
      </c>
      <c r="J638" s="3">
        <f>$E638*'Panigale V4s 21 Data'!$B$3</f>
        <v>86.250000000000156</v>
      </c>
      <c r="K638" s="27">
        <f>'Panigale V4s 21 Data'!$B$12</f>
        <v>52.974000000000004</v>
      </c>
      <c r="L638" s="3">
        <f t="shared" si="135"/>
        <v>162.29942958112667</v>
      </c>
      <c r="M638">
        <f t="shared" si="133"/>
        <v>2326.2918239961491</v>
      </c>
      <c r="N638">
        <f t="shared" si="136"/>
        <v>6.4619217333226366E-4</v>
      </c>
      <c r="O638">
        <f t="shared" si="137"/>
        <v>2326.2918239961491</v>
      </c>
      <c r="P638">
        <f t="shared" si="138"/>
        <v>6.4619217333226366E-4</v>
      </c>
      <c r="Q638">
        <f>SUM($P$3:P638)</f>
        <v>9.4989366820291729E-2</v>
      </c>
      <c r="R638">
        <f t="shared" si="139"/>
        <v>0</v>
      </c>
      <c r="S638">
        <f t="shared" si="140"/>
        <v>0</v>
      </c>
      <c r="T638">
        <f>SUM($S$3:S638)</f>
        <v>2.54387514183681E-2</v>
      </c>
      <c r="V638">
        <f t="shared" si="141"/>
        <v>0</v>
      </c>
      <c r="W638">
        <f>IF(M638&lt;0,SUM($V$3:V638),0)</f>
        <v>0</v>
      </c>
      <c r="Y638">
        <v>0</v>
      </c>
      <c r="Z638">
        <f t="shared" si="142"/>
        <v>0</v>
      </c>
      <c r="AA638">
        <f t="shared" si="143"/>
        <v>0</v>
      </c>
      <c r="AB638">
        <f>SUM($AA$3:AA638)</f>
        <v>1.4263833839640624E-2</v>
      </c>
    </row>
    <row r="639" spans="1:28" x14ac:dyDescent="0.3">
      <c r="A639" s="6" t="s">
        <v>17</v>
      </c>
      <c r="B639" s="6">
        <v>636</v>
      </c>
      <c r="C639" s="6">
        <v>47</v>
      </c>
      <c r="D639" s="7">
        <v>52.6</v>
      </c>
      <c r="E639" s="3">
        <f t="shared" si="144"/>
        <v>0.19444444444444425</v>
      </c>
      <c r="F639" s="3">
        <f t="shared" si="145"/>
        <v>0.69999999999999929</v>
      </c>
      <c r="H639" s="13">
        <f t="shared" si="134"/>
        <v>14.611111111111111</v>
      </c>
      <c r="I639">
        <f>'Panigale V4s 21 Data'!$B$8*'Panigale V4s 21 Data'!$B$5*'Panigale V4s 21 Data'!$B$7*0.5*(Calculations!$H639*Calculations!$H639)</f>
        <v>23.978492709226291</v>
      </c>
      <c r="J639" s="3">
        <f>$E639*'Panigale V4s 21 Data'!$B$3</f>
        <v>52.49999999999995</v>
      </c>
      <c r="K639" s="27">
        <f>'Panigale V4s 21 Data'!$B$12</f>
        <v>52.974000000000004</v>
      </c>
      <c r="L639" s="3">
        <f t="shared" si="135"/>
        <v>129.45249270922625</v>
      </c>
      <c r="M639">
        <f t="shared" si="133"/>
        <v>1891.4447545848057</v>
      </c>
      <c r="N639">
        <f t="shared" si="136"/>
        <v>5.2540132071800152E-4</v>
      </c>
      <c r="O639">
        <f t="shared" si="137"/>
        <v>1891.4447545848057</v>
      </c>
      <c r="P639">
        <f t="shared" si="138"/>
        <v>5.2540132071800152E-4</v>
      </c>
      <c r="Q639">
        <f>SUM($P$3:P639)</f>
        <v>9.5514768141009732E-2</v>
      </c>
      <c r="R639">
        <f t="shared" si="139"/>
        <v>0</v>
      </c>
      <c r="S639">
        <f t="shared" si="140"/>
        <v>0</v>
      </c>
      <c r="T639">
        <f>SUM($S$3:S639)</f>
        <v>2.54387514183681E-2</v>
      </c>
      <c r="V639">
        <f t="shared" si="141"/>
        <v>0</v>
      </c>
      <c r="W639">
        <f>IF(M639&lt;0,SUM($V$3:V639),0)</f>
        <v>0</v>
      </c>
      <c r="Y639">
        <v>0</v>
      </c>
      <c r="Z639">
        <f t="shared" si="142"/>
        <v>0</v>
      </c>
      <c r="AA639">
        <f t="shared" si="143"/>
        <v>0</v>
      </c>
      <c r="AB639">
        <f>SUM($AA$3:AA639)</f>
        <v>1.4263833839640624E-2</v>
      </c>
    </row>
    <row r="640" spans="1:28" x14ac:dyDescent="0.3">
      <c r="A640" s="6" t="s">
        <v>17</v>
      </c>
      <c r="B640" s="6">
        <v>637</v>
      </c>
      <c r="C640" s="6">
        <v>48</v>
      </c>
      <c r="D640" s="7">
        <v>53</v>
      </c>
      <c r="E640" s="3">
        <f t="shared" si="144"/>
        <v>5.5555555555555358E-2</v>
      </c>
      <c r="F640" s="3">
        <f t="shared" si="145"/>
        <v>0.19999999999999929</v>
      </c>
      <c r="H640" s="13">
        <f t="shared" si="134"/>
        <v>14.722222222222221</v>
      </c>
      <c r="I640">
        <f>'Panigale V4s 21 Data'!$B$8*'Panigale V4s 21 Data'!$B$5*'Panigale V4s 21 Data'!$B$7*0.5*(Calculations!$H640*Calculations!$H640)</f>
        <v>24.34457127478229</v>
      </c>
      <c r="J640" s="3">
        <f>$E640*'Panigale V4s 21 Data'!$B$3</f>
        <v>14.999999999999947</v>
      </c>
      <c r="K640" s="27">
        <f>'Panigale V4s 21 Data'!$B$12</f>
        <v>52.974000000000004</v>
      </c>
      <c r="L640" s="3">
        <f t="shared" si="135"/>
        <v>92.318571274782244</v>
      </c>
      <c r="M640">
        <f t="shared" si="133"/>
        <v>1359.1345215454053</v>
      </c>
      <c r="N640">
        <f t="shared" si="136"/>
        <v>3.7753736709594593E-4</v>
      </c>
      <c r="O640">
        <f t="shared" si="137"/>
        <v>1359.1345215454053</v>
      </c>
      <c r="P640">
        <f t="shared" si="138"/>
        <v>3.7753736709594593E-4</v>
      </c>
      <c r="Q640">
        <f>SUM($P$3:P640)</f>
        <v>9.589230550810568E-2</v>
      </c>
      <c r="R640">
        <f t="shared" si="139"/>
        <v>0</v>
      </c>
      <c r="S640">
        <f t="shared" si="140"/>
        <v>0</v>
      </c>
      <c r="T640">
        <f>SUM($S$3:S640)</f>
        <v>2.54387514183681E-2</v>
      </c>
      <c r="V640">
        <f t="shared" si="141"/>
        <v>0</v>
      </c>
      <c r="W640">
        <f>IF(M640&lt;0,SUM($V$3:V640),0)</f>
        <v>0</v>
      </c>
      <c r="Y640">
        <v>0</v>
      </c>
      <c r="Z640">
        <f t="shared" si="142"/>
        <v>0</v>
      </c>
      <c r="AA640">
        <f t="shared" si="143"/>
        <v>0</v>
      </c>
      <c r="AB640">
        <f>SUM($AA$3:AA640)</f>
        <v>1.4263833839640624E-2</v>
      </c>
    </row>
    <row r="641" spans="1:28" x14ac:dyDescent="0.3">
      <c r="A641" s="6" t="s">
        <v>17</v>
      </c>
      <c r="B641" s="6">
        <v>638</v>
      </c>
      <c r="C641" s="6">
        <v>49</v>
      </c>
      <c r="D641" s="7">
        <v>53</v>
      </c>
      <c r="E641" s="3">
        <f t="shared" si="144"/>
        <v>-1.3888888888889086E-2</v>
      </c>
      <c r="F641" s="3">
        <f t="shared" si="145"/>
        <v>-5.0000000000000711E-2</v>
      </c>
      <c r="H641" s="13">
        <f t="shared" si="134"/>
        <v>14.722222222222221</v>
      </c>
      <c r="I641">
        <f>'Panigale V4s 21 Data'!$B$8*'Panigale V4s 21 Data'!$B$5*'Panigale V4s 21 Data'!$B$7*0.5*(Calculations!$H641*Calculations!$H641)</f>
        <v>24.34457127478229</v>
      </c>
      <c r="J641" s="3">
        <f>$E641*'Panigale V4s 21 Data'!$B$3</f>
        <v>-3.7500000000000533</v>
      </c>
      <c r="K641" s="27">
        <f>'Panigale V4s 21 Data'!$B$12</f>
        <v>52.974000000000004</v>
      </c>
      <c r="L641" s="3">
        <f t="shared" si="135"/>
        <v>73.568571274782244</v>
      </c>
      <c r="M641">
        <f t="shared" si="133"/>
        <v>1083.0928548787385</v>
      </c>
      <c r="N641">
        <f t="shared" si="136"/>
        <v>3.0085912635520516E-4</v>
      </c>
      <c r="O641">
        <f t="shared" si="137"/>
        <v>1083.0928548787385</v>
      </c>
      <c r="P641">
        <f t="shared" si="138"/>
        <v>3.0085912635520516E-4</v>
      </c>
      <c r="Q641">
        <f>SUM($P$3:P641)</f>
        <v>9.6193164634460884E-2</v>
      </c>
      <c r="R641">
        <f t="shared" si="139"/>
        <v>0</v>
      </c>
      <c r="S641">
        <f t="shared" si="140"/>
        <v>0</v>
      </c>
      <c r="T641">
        <f>SUM($S$3:S641)</f>
        <v>2.54387514183681E-2</v>
      </c>
      <c r="V641">
        <f t="shared" si="141"/>
        <v>0</v>
      </c>
      <c r="W641">
        <f>IF(M641&lt;0,SUM($V$3:V641),0)</f>
        <v>0</v>
      </c>
      <c r="Y641">
        <v>0</v>
      </c>
      <c r="Z641">
        <f t="shared" si="142"/>
        <v>0</v>
      </c>
      <c r="AA641">
        <f t="shared" si="143"/>
        <v>0</v>
      </c>
      <c r="AB641">
        <f>SUM($AA$3:AA641)</f>
        <v>1.4263833839640624E-2</v>
      </c>
    </row>
    <row r="642" spans="1:28" x14ac:dyDescent="0.3">
      <c r="A642" s="6" t="s">
        <v>17</v>
      </c>
      <c r="B642" s="6">
        <v>639</v>
      </c>
      <c r="C642" s="6">
        <v>50</v>
      </c>
      <c r="D642" s="7">
        <v>52.9</v>
      </c>
      <c r="E642" s="3">
        <f t="shared" si="144"/>
        <v>-4.1666666666666269E-2</v>
      </c>
      <c r="F642" s="3">
        <f t="shared" si="145"/>
        <v>-0.14999999999999858</v>
      </c>
      <c r="H642" s="13">
        <f t="shared" si="134"/>
        <v>14.694444444444443</v>
      </c>
      <c r="I642">
        <f>'Panigale V4s 21 Data'!$B$8*'Panigale V4s 21 Data'!$B$5*'Panigale V4s 21 Data'!$B$7*0.5*(Calculations!$H642*Calculations!$H642)</f>
        <v>24.25279163441207</v>
      </c>
      <c r="J642" s="3">
        <f>$E642*'Panigale V4s 21 Data'!$B$3</f>
        <v>-11.249999999999893</v>
      </c>
      <c r="K642" s="27">
        <f>'Panigale V4s 21 Data'!$B$12</f>
        <v>52.974000000000004</v>
      </c>
      <c r="L642" s="3">
        <f t="shared" si="135"/>
        <v>65.97679163441218</v>
      </c>
      <c r="M642">
        <f t="shared" si="133"/>
        <v>969.49229929455669</v>
      </c>
      <c r="N642">
        <f t="shared" si="136"/>
        <v>2.6930341647071022E-4</v>
      </c>
      <c r="O642">
        <f t="shared" si="137"/>
        <v>969.49229929455669</v>
      </c>
      <c r="P642">
        <f t="shared" si="138"/>
        <v>2.6930341647071022E-4</v>
      </c>
      <c r="Q642">
        <f>SUM($P$3:P642)</f>
        <v>9.6462468050931588E-2</v>
      </c>
      <c r="R642">
        <f t="shared" si="139"/>
        <v>0</v>
      </c>
      <c r="S642">
        <f t="shared" si="140"/>
        <v>0</v>
      </c>
      <c r="T642">
        <f>SUM($S$3:S642)</f>
        <v>2.54387514183681E-2</v>
      </c>
      <c r="V642">
        <f t="shared" si="141"/>
        <v>0</v>
      </c>
      <c r="W642">
        <f>IF(M642&lt;0,SUM($V$3:V642),0)</f>
        <v>0</v>
      </c>
      <c r="Y642">
        <v>0</v>
      </c>
      <c r="Z642">
        <f t="shared" si="142"/>
        <v>0</v>
      </c>
      <c r="AA642">
        <f t="shared" si="143"/>
        <v>0</v>
      </c>
      <c r="AB642">
        <f>SUM($AA$3:AA642)</f>
        <v>1.4263833839640624E-2</v>
      </c>
    </row>
    <row r="643" spans="1:28" x14ac:dyDescent="0.3">
      <c r="A643" s="6" t="s">
        <v>17</v>
      </c>
      <c r="B643" s="6">
        <v>640</v>
      </c>
      <c r="C643" s="6">
        <v>51</v>
      </c>
      <c r="D643" s="7">
        <v>52.7</v>
      </c>
      <c r="E643" s="3">
        <f t="shared" si="144"/>
        <v>-4.1666666666666269E-2</v>
      </c>
      <c r="F643" s="3">
        <f t="shared" si="145"/>
        <v>-0.14999999999999858</v>
      </c>
      <c r="H643" s="13">
        <f t="shared" si="134"/>
        <v>14.638888888888889</v>
      </c>
      <c r="I643">
        <f>'Panigale V4s 21 Data'!$B$8*'Panigale V4s 21 Data'!$B$5*'Panigale V4s 21 Data'!$B$7*0.5*(Calculations!$H643*Calculations!$H643)</f>
        <v>24.069752351634076</v>
      </c>
      <c r="J643" s="3">
        <f>$E643*'Panigale V4s 21 Data'!$B$3</f>
        <v>-11.249999999999893</v>
      </c>
      <c r="K643" s="27">
        <f>'Panigale V4s 21 Data'!$B$12</f>
        <v>52.974000000000004</v>
      </c>
      <c r="L643" s="3">
        <f t="shared" si="135"/>
        <v>65.793752351634183</v>
      </c>
      <c r="M643">
        <f t="shared" ref="M643:M706" si="146">L643*H643</f>
        <v>963.14743025864482</v>
      </c>
      <c r="N643">
        <f t="shared" si="136"/>
        <v>2.6754095284962356E-4</v>
      </c>
      <c r="O643">
        <f t="shared" si="137"/>
        <v>963.14743025864482</v>
      </c>
      <c r="P643">
        <f t="shared" si="138"/>
        <v>2.6754095284962356E-4</v>
      </c>
      <c r="Q643">
        <f>SUM($P$3:P643)</f>
        <v>9.6730009003781217E-2</v>
      </c>
      <c r="R643">
        <f t="shared" si="139"/>
        <v>0</v>
      </c>
      <c r="S643">
        <f t="shared" si="140"/>
        <v>0</v>
      </c>
      <c r="T643">
        <f>SUM($S$3:S643)</f>
        <v>2.54387514183681E-2</v>
      </c>
      <c r="V643">
        <f t="shared" si="141"/>
        <v>0</v>
      </c>
      <c r="W643">
        <f>IF(M643&lt;0,SUM($V$3:V643),0)</f>
        <v>0</v>
      </c>
      <c r="Y643">
        <v>0</v>
      </c>
      <c r="Z643">
        <f t="shared" si="142"/>
        <v>0</v>
      </c>
      <c r="AA643">
        <f t="shared" si="143"/>
        <v>0</v>
      </c>
      <c r="AB643">
        <f>SUM($AA$3:AA643)</f>
        <v>1.4263833839640624E-2</v>
      </c>
    </row>
    <row r="644" spans="1:28" x14ac:dyDescent="0.3">
      <c r="A644" s="6" t="s">
        <v>17</v>
      </c>
      <c r="B644" s="6">
        <v>641</v>
      </c>
      <c r="C644" s="6">
        <v>52</v>
      </c>
      <c r="D644" s="7">
        <v>52.6</v>
      </c>
      <c r="E644" s="3">
        <f t="shared" si="144"/>
        <v>5.5555555555555358E-2</v>
      </c>
      <c r="F644" s="3">
        <f t="shared" si="145"/>
        <v>0.19999999999999929</v>
      </c>
      <c r="H644" s="13">
        <f t="shared" ref="H644:H707" si="147">$D644/3.6</f>
        <v>14.611111111111111</v>
      </c>
      <c r="I644">
        <f>'Panigale V4s 21 Data'!$B$8*'Panigale V4s 21 Data'!$B$5*'Panigale V4s 21 Data'!$B$7*0.5*(Calculations!$H644*Calculations!$H644)</f>
        <v>23.978492709226291</v>
      </c>
      <c r="J644" s="3">
        <f>$E644*'Panigale V4s 21 Data'!$B$3</f>
        <v>14.999999999999947</v>
      </c>
      <c r="K644" s="27">
        <f>'Panigale V4s 21 Data'!$B$12</f>
        <v>52.974000000000004</v>
      </c>
      <c r="L644" s="3">
        <f t="shared" ref="L644:L707" si="148">I644+J644+K644</f>
        <v>91.952492709226249</v>
      </c>
      <c r="M644">
        <f t="shared" si="146"/>
        <v>1343.5280879181391</v>
      </c>
      <c r="N644">
        <f t="shared" ref="N644:N707" si="149">M644/1000/3600</f>
        <v>3.732022466439275E-4</v>
      </c>
      <c r="O644">
        <f t="shared" ref="O644:O707" si="150">IF(M644&gt;0,M644,0)</f>
        <v>1343.5280879181391</v>
      </c>
      <c r="P644">
        <f t="shared" ref="P644:P707" si="151">IF(N644&gt;0,N644,0)</f>
        <v>3.732022466439275E-4</v>
      </c>
      <c r="Q644">
        <f>SUM($P$3:P644)</f>
        <v>9.7103211250425148E-2</v>
      </c>
      <c r="R644">
        <f t="shared" ref="R644:R707" si="152">IF(M644&lt;0,M644*-1,0)</f>
        <v>0</v>
      </c>
      <c r="S644">
        <f t="shared" ref="S644:S707" si="153">IF(M644&lt;0,M644/1000/3600*-1,0)</f>
        <v>0</v>
      </c>
      <c r="T644">
        <f>SUM($S$3:S644)</f>
        <v>2.54387514183681E-2</v>
      </c>
      <c r="V644">
        <f t="shared" ref="V644:V707" si="154">R644*0.91*0.95*0.91</f>
        <v>0</v>
      </c>
      <c r="W644">
        <f>IF(M644&lt;0,SUM($V$3:V644),0)</f>
        <v>0</v>
      </c>
      <c r="Y644">
        <v>0</v>
      </c>
      <c r="Z644">
        <f t="shared" ref="Z644:Z707" si="155">Y644/1000</f>
        <v>0</v>
      </c>
      <c r="AA644">
        <f t="shared" ref="AA644:AA707" si="156">Z644/3600</f>
        <v>0</v>
      </c>
      <c r="AB644">
        <f>SUM($AA$3:AA644)</f>
        <v>1.4263833839640624E-2</v>
      </c>
    </row>
    <row r="645" spans="1:28" x14ac:dyDescent="0.3">
      <c r="A645" s="6" t="s">
        <v>17</v>
      </c>
      <c r="B645" s="6">
        <v>642</v>
      </c>
      <c r="C645" s="6">
        <v>53</v>
      </c>
      <c r="D645" s="7">
        <v>53.1</v>
      </c>
      <c r="E645" s="3">
        <f t="shared" ref="E645:E708" si="157">($D646-$D644)/2/3.6</f>
        <v>0.23611111111111052</v>
      </c>
      <c r="F645" s="3">
        <f t="shared" ref="F645:F708" si="158">($D646-$D644)/2</f>
        <v>0.84999999999999787</v>
      </c>
      <c r="H645" s="13">
        <f t="shared" si="147"/>
        <v>14.75</v>
      </c>
      <c r="I645">
        <f>'Panigale V4s 21 Data'!$B$8*'Panigale V4s 21 Data'!$B$5*'Panigale V4s 21 Data'!$B$7*0.5*(Calculations!$H645*Calculations!$H645)</f>
        <v>24.436524247806659</v>
      </c>
      <c r="J645" s="3">
        <f>$E645*'Panigale V4s 21 Data'!$B$3</f>
        <v>63.749999999999844</v>
      </c>
      <c r="K645" s="27">
        <f>'Panigale V4s 21 Data'!$B$12</f>
        <v>52.974000000000004</v>
      </c>
      <c r="L645" s="3">
        <f t="shared" si="148"/>
        <v>141.16052424780651</v>
      </c>
      <c r="M645">
        <f t="shared" si="146"/>
        <v>2082.117732655146</v>
      </c>
      <c r="N645">
        <f t="shared" si="149"/>
        <v>5.7836603684865171E-4</v>
      </c>
      <c r="O645">
        <f t="shared" si="150"/>
        <v>2082.117732655146</v>
      </c>
      <c r="P645">
        <f t="shared" si="151"/>
        <v>5.7836603684865171E-4</v>
      </c>
      <c r="Q645">
        <f>SUM($P$3:P645)</f>
        <v>9.7681577287273794E-2</v>
      </c>
      <c r="R645">
        <f t="shared" si="152"/>
        <v>0</v>
      </c>
      <c r="S645">
        <f t="shared" si="153"/>
        <v>0</v>
      </c>
      <c r="T645">
        <f>SUM($S$3:S645)</f>
        <v>2.54387514183681E-2</v>
      </c>
      <c r="V645">
        <f t="shared" si="154"/>
        <v>0</v>
      </c>
      <c r="W645">
        <f>IF(M645&lt;0,SUM($V$3:V645),0)</f>
        <v>0</v>
      </c>
      <c r="Y645">
        <v>0</v>
      </c>
      <c r="Z645">
        <f t="shared" si="155"/>
        <v>0</v>
      </c>
      <c r="AA645">
        <f t="shared" si="156"/>
        <v>0</v>
      </c>
      <c r="AB645">
        <f>SUM($AA$3:AA645)</f>
        <v>1.4263833839640624E-2</v>
      </c>
    </row>
    <row r="646" spans="1:28" x14ac:dyDescent="0.3">
      <c r="A646" s="6" t="s">
        <v>17</v>
      </c>
      <c r="B646" s="6">
        <v>643</v>
      </c>
      <c r="C646" s="6">
        <v>54</v>
      </c>
      <c r="D646" s="7">
        <v>54.3</v>
      </c>
      <c r="E646" s="3">
        <f t="shared" si="157"/>
        <v>0.29166666666666685</v>
      </c>
      <c r="F646" s="3">
        <f t="shared" si="158"/>
        <v>1.0500000000000007</v>
      </c>
      <c r="H646" s="13">
        <f t="shared" si="147"/>
        <v>15.083333333333332</v>
      </c>
      <c r="I646">
        <f>'Panigale V4s 21 Data'!$B$8*'Panigale V4s 21 Data'!$B$5*'Panigale V4s 21 Data'!$B$7*0.5*(Calculations!$H646*Calculations!$H646)</f>
        <v>25.553479871122406</v>
      </c>
      <c r="J646" s="3">
        <f>$E646*'Panigale V4s 21 Data'!$B$3</f>
        <v>78.750000000000057</v>
      </c>
      <c r="K646" s="27">
        <f>'Panigale V4s 21 Data'!$B$12</f>
        <v>52.974000000000004</v>
      </c>
      <c r="L646" s="3">
        <f t="shared" si="148"/>
        <v>157.27747987112247</v>
      </c>
      <c r="M646">
        <f t="shared" si="146"/>
        <v>2372.2686547227636</v>
      </c>
      <c r="N646">
        <f t="shared" si="149"/>
        <v>6.5896351520076772E-4</v>
      </c>
      <c r="O646">
        <f t="shared" si="150"/>
        <v>2372.2686547227636</v>
      </c>
      <c r="P646">
        <f t="shared" si="151"/>
        <v>6.5896351520076772E-4</v>
      </c>
      <c r="Q646">
        <f>SUM($P$3:P646)</f>
        <v>9.8340540802474563E-2</v>
      </c>
      <c r="R646">
        <f t="shared" si="152"/>
        <v>0</v>
      </c>
      <c r="S646">
        <f t="shared" si="153"/>
        <v>0</v>
      </c>
      <c r="T646">
        <f>SUM($S$3:S646)</f>
        <v>2.54387514183681E-2</v>
      </c>
      <c r="V646">
        <f t="shared" si="154"/>
        <v>0</v>
      </c>
      <c r="W646">
        <f>IF(M646&lt;0,SUM($V$3:V646),0)</f>
        <v>0</v>
      </c>
      <c r="Y646">
        <v>0</v>
      </c>
      <c r="Z646">
        <f t="shared" si="155"/>
        <v>0</v>
      </c>
      <c r="AA646">
        <f t="shared" si="156"/>
        <v>0</v>
      </c>
      <c r="AB646">
        <f>SUM($AA$3:AA646)</f>
        <v>1.4263833839640624E-2</v>
      </c>
    </row>
    <row r="647" spans="1:28" x14ac:dyDescent="0.3">
      <c r="A647" s="6" t="s">
        <v>17</v>
      </c>
      <c r="B647" s="6">
        <v>644</v>
      </c>
      <c r="C647" s="6">
        <v>55</v>
      </c>
      <c r="D647" s="7">
        <v>55.2</v>
      </c>
      <c r="E647" s="3">
        <f t="shared" si="157"/>
        <v>0.16666666666666705</v>
      </c>
      <c r="F647" s="3">
        <f t="shared" si="158"/>
        <v>0.60000000000000142</v>
      </c>
      <c r="H647" s="13">
        <f t="shared" si="147"/>
        <v>15.333333333333334</v>
      </c>
      <c r="I647">
        <f>'Panigale V4s 21 Data'!$B$8*'Panigale V4s 21 Data'!$B$5*'Panigale V4s 21 Data'!$B$7*0.5*(Calculations!$H647*Calculations!$H647)</f>
        <v>26.407576524426005</v>
      </c>
      <c r="J647" s="3">
        <f>$E647*'Panigale V4s 21 Data'!$B$3</f>
        <v>45.000000000000099</v>
      </c>
      <c r="K647" s="27">
        <f>'Panigale V4s 21 Data'!$B$12</f>
        <v>52.974000000000004</v>
      </c>
      <c r="L647" s="3">
        <f t="shared" si="148"/>
        <v>124.38157652442611</v>
      </c>
      <c r="M647">
        <f t="shared" si="146"/>
        <v>1907.1841733745337</v>
      </c>
      <c r="N647">
        <f t="shared" si="149"/>
        <v>5.2977338149292599E-4</v>
      </c>
      <c r="O647">
        <f t="shared" si="150"/>
        <v>1907.1841733745337</v>
      </c>
      <c r="P647">
        <f t="shared" si="151"/>
        <v>5.2977338149292599E-4</v>
      </c>
      <c r="Q647">
        <f>SUM($P$3:P647)</f>
        <v>9.8870314183967495E-2</v>
      </c>
      <c r="R647">
        <f t="shared" si="152"/>
        <v>0</v>
      </c>
      <c r="S647">
        <f t="shared" si="153"/>
        <v>0</v>
      </c>
      <c r="T647">
        <f>SUM($S$3:S647)</f>
        <v>2.54387514183681E-2</v>
      </c>
      <c r="V647">
        <f t="shared" si="154"/>
        <v>0</v>
      </c>
      <c r="W647">
        <f>IF(M647&lt;0,SUM($V$3:V647),0)</f>
        <v>0</v>
      </c>
      <c r="Y647">
        <v>0</v>
      </c>
      <c r="Z647">
        <f t="shared" si="155"/>
        <v>0</v>
      </c>
      <c r="AA647">
        <f t="shared" si="156"/>
        <v>0</v>
      </c>
      <c r="AB647">
        <f>SUM($AA$3:AA647)</f>
        <v>1.4263833839640624E-2</v>
      </c>
    </row>
    <row r="648" spans="1:28" x14ac:dyDescent="0.3">
      <c r="A648" s="6" t="s">
        <v>17</v>
      </c>
      <c r="B648" s="6">
        <v>645</v>
      </c>
      <c r="C648" s="6">
        <v>56</v>
      </c>
      <c r="D648" s="7">
        <v>55.5</v>
      </c>
      <c r="E648" s="3">
        <f t="shared" si="157"/>
        <v>9.7222222222221627E-2</v>
      </c>
      <c r="F648" s="3">
        <f t="shared" si="158"/>
        <v>0.34999999999999787</v>
      </c>
      <c r="H648" s="13">
        <f t="shared" si="147"/>
        <v>15.416666666666666</v>
      </c>
      <c r="I648">
        <f>'Panigale V4s 21 Data'!$B$8*'Panigale V4s 21 Data'!$B$5*'Panigale V4s 21 Data'!$B$7*0.5*(Calculations!$H648*Calculations!$H648)</f>
        <v>26.695395396635156</v>
      </c>
      <c r="J648" s="3">
        <f>$E648*'Panigale V4s 21 Data'!$B$3</f>
        <v>26.24999999999984</v>
      </c>
      <c r="K648" s="27">
        <f>'Panigale V4s 21 Data'!$B$12</f>
        <v>52.974000000000004</v>
      </c>
      <c r="L648" s="3">
        <f t="shared" si="148"/>
        <v>105.919395396635</v>
      </c>
      <c r="M648">
        <f t="shared" si="146"/>
        <v>1632.9240123647894</v>
      </c>
      <c r="N648">
        <f t="shared" si="149"/>
        <v>4.5359000343466371E-4</v>
      </c>
      <c r="O648">
        <f t="shared" si="150"/>
        <v>1632.9240123647894</v>
      </c>
      <c r="P648">
        <f t="shared" si="151"/>
        <v>4.5359000343466371E-4</v>
      </c>
      <c r="Q648">
        <f>SUM($P$3:P648)</f>
        <v>9.9323904187402154E-2</v>
      </c>
      <c r="R648">
        <f t="shared" si="152"/>
        <v>0</v>
      </c>
      <c r="S648">
        <f t="shared" si="153"/>
        <v>0</v>
      </c>
      <c r="T648">
        <f>SUM($S$3:S648)</f>
        <v>2.54387514183681E-2</v>
      </c>
      <c r="V648">
        <f t="shared" si="154"/>
        <v>0</v>
      </c>
      <c r="W648">
        <f>IF(M648&lt;0,SUM($V$3:V648),0)</f>
        <v>0</v>
      </c>
      <c r="Y648">
        <v>0</v>
      </c>
      <c r="Z648">
        <f t="shared" si="155"/>
        <v>0</v>
      </c>
      <c r="AA648">
        <f t="shared" si="156"/>
        <v>0</v>
      </c>
      <c r="AB648">
        <f>SUM($AA$3:AA648)</f>
        <v>1.4263833839640624E-2</v>
      </c>
    </row>
    <row r="649" spans="1:28" x14ac:dyDescent="0.3">
      <c r="A649" s="6" t="s">
        <v>17</v>
      </c>
      <c r="B649" s="6">
        <v>646</v>
      </c>
      <c r="C649" s="6">
        <v>57</v>
      </c>
      <c r="D649" s="7">
        <v>55.9</v>
      </c>
      <c r="E649" s="3">
        <f t="shared" si="157"/>
        <v>0.11111111111111072</v>
      </c>
      <c r="F649" s="3">
        <f t="shared" si="158"/>
        <v>0.39999999999999858</v>
      </c>
      <c r="H649" s="13">
        <f t="shared" si="147"/>
        <v>15.527777777777777</v>
      </c>
      <c r="I649">
        <f>'Panigale V4s 21 Data'!$B$8*'Panigale V4s 21 Data'!$B$5*'Panigale V4s 21 Data'!$B$7*0.5*(Calculations!$H649*Calculations!$H649)</f>
        <v>27.081580550072072</v>
      </c>
      <c r="J649" s="3">
        <f>$E649*'Panigale V4s 21 Data'!$B$3</f>
        <v>29.999999999999893</v>
      </c>
      <c r="K649" s="27">
        <f>'Panigale V4s 21 Data'!$B$12</f>
        <v>52.974000000000004</v>
      </c>
      <c r="L649" s="3">
        <f t="shared" si="148"/>
        <v>110.05558055007197</v>
      </c>
      <c r="M649">
        <f t="shared" si="146"/>
        <v>1708.9185979858396</v>
      </c>
      <c r="N649">
        <f t="shared" si="149"/>
        <v>4.7469961055162215E-4</v>
      </c>
      <c r="O649">
        <f t="shared" si="150"/>
        <v>1708.9185979858396</v>
      </c>
      <c r="P649">
        <f t="shared" si="151"/>
        <v>4.7469961055162215E-4</v>
      </c>
      <c r="Q649">
        <f>SUM($P$3:P649)</f>
        <v>9.9798603797953772E-2</v>
      </c>
      <c r="R649">
        <f t="shared" si="152"/>
        <v>0</v>
      </c>
      <c r="S649">
        <f t="shared" si="153"/>
        <v>0</v>
      </c>
      <c r="T649">
        <f>SUM($S$3:S649)</f>
        <v>2.54387514183681E-2</v>
      </c>
      <c r="V649">
        <f t="shared" si="154"/>
        <v>0</v>
      </c>
      <c r="W649">
        <f>IF(M649&lt;0,SUM($V$3:V649),0)</f>
        <v>0</v>
      </c>
      <c r="Y649">
        <v>0</v>
      </c>
      <c r="Z649">
        <f t="shared" si="155"/>
        <v>0</v>
      </c>
      <c r="AA649">
        <f t="shared" si="156"/>
        <v>0</v>
      </c>
      <c r="AB649">
        <f>SUM($AA$3:AA649)</f>
        <v>1.4263833839640624E-2</v>
      </c>
    </row>
    <row r="650" spans="1:28" x14ac:dyDescent="0.3">
      <c r="A650" s="6" t="s">
        <v>17</v>
      </c>
      <c r="B650" s="6">
        <v>647</v>
      </c>
      <c r="C650" s="6">
        <v>58</v>
      </c>
      <c r="D650" s="7">
        <v>56.3</v>
      </c>
      <c r="E650" s="3">
        <f t="shared" si="157"/>
        <v>0.1111111111111117</v>
      </c>
      <c r="F650" s="3">
        <f t="shared" si="158"/>
        <v>0.40000000000000213</v>
      </c>
      <c r="H650" s="13">
        <f t="shared" si="147"/>
        <v>15.638888888888888</v>
      </c>
      <c r="I650">
        <f>'Panigale V4s 21 Data'!$B$8*'Panigale V4s 21 Data'!$B$5*'Panigale V4s 21 Data'!$B$7*0.5*(Calculations!$H650*Calculations!$H650)</f>
        <v>27.47053902597532</v>
      </c>
      <c r="J650" s="3">
        <f>$E650*'Panigale V4s 21 Data'!$B$3</f>
        <v>30.00000000000016</v>
      </c>
      <c r="K650" s="27">
        <f>'Panigale V4s 21 Data'!$B$12</f>
        <v>52.974000000000004</v>
      </c>
      <c r="L650" s="3">
        <f t="shared" si="148"/>
        <v>110.44453902597549</v>
      </c>
      <c r="M650">
        <f t="shared" si="146"/>
        <v>1727.2298742117832</v>
      </c>
      <c r="N650">
        <f t="shared" si="149"/>
        <v>4.7978607616993983E-4</v>
      </c>
      <c r="O650">
        <f t="shared" si="150"/>
        <v>1727.2298742117832</v>
      </c>
      <c r="P650">
        <f t="shared" si="151"/>
        <v>4.7978607616993983E-4</v>
      </c>
      <c r="Q650">
        <f>SUM($P$3:P650)</f>
        <v>0.10027838987412371</v>
      </c>
      <c r="R650">
        <f t="shared" si="152"/>
        <v>0</v>
      </c>
      <c r="S650">
        <f t="shared" si="153"/>
        <v>0</v>
      </c>
      <c r="T650">
        <f>SUM($S$3:S650)</f>
        <v>2.54387514183681E-2</v>
      </c>
      <c r="V650">
        <f t="shared" si="154"/>
        <v>0</v>
      </c>
      <c r="W650">
        <f>IF(M650&lt;0,SUM($V$3:V650),0)</f>
        <v>0</v>
      </c>
      <c r="Y650">
        <v>0</v>
      </c>
      <c r="Z650">
        <f t="shared" si="155"/>
        <v>0</v>
      </c>
      <c r="AA650">
        <f t="shared" si="156"/>
        <v>0</v>
      </c>
      <c r="AB650">
        <f>SUM($AA$3:AA650)</f>
        <v>1.4263833839640624E-2</v>
      </c>
    </row>
    <row r="651" spans="1:28" x14ac:dyDescent="0.3">
      <c r="A651" s="6" t="s">
        <v>17</v>
      </c>
      <c r="B651" s="6">
        <v>648</v>
      </c>
      <c r="C651" s="6">
        <v>59</v>
      </c>
      <c r="D651" s="7">
        <v>56.7</v>
      </c>
      <c r="E651" s="3">
        <f t="shared" si="157"/>
        <v>8.3333333333333523E-2</v>
      </c>
      <c r="F651" s="3">
        <f t="shared" si="158"/>
        <v>0.30000000000000071</v>
      </c>
      <c r="H651" s="13">
        <f t="shared" si="147"/>
        <v>15.75</v>
      </c>
      <c r="I651">
        <f>'Panigale V4s 21 Data'!$B$8*'Panigale V4s 21 Data'!$B$5*'Panigale V4s 21 Data'!$B$7*0.5*(Calculations!$H651*Calculations!$H651)</f>
        <v>27.862270824344908</v>
      </c>
      <c r="J651" s="3">
        <f>$E651*'Panigale V4s 21 Data'!$B$3</f>
        <v>22.50000000000005</v>
      </c>
      <c r="K651" s="27">
        <f>'Panigale V4s 21 Data'!$B$12</f>
        <v>52.974000000000004</v>
      </c>
      <c r="L651" s="3">
        <f t="shared" si="148"/>
        <v>103.33627082434496</v>
      </c>
      <c r="M651">
        <f t="shared" si="146"/>
        <v>1627.5462654834332</v>
      </c>
      <c r="N651">
        <f t="shared" si="149"/>
        <v>4.520961848565092E-4</v>
      </c>
      <c r="O651">
        <f t="shared" si="150"/>
        <v>1627.5462654834332</v>
      </c>
      <c r="P651">
        <f t="shared" si="151"/>
        <v>4.520961848565092E-4</v>
      </c>
      <c r="Q651">
        <f>SUM($P$3:P651)</f>
        <v>0.10073048605898022</v>
      </c>
      <c r="R651">
        <f t="shared" si="152"/>
        <v>0</v>
      </c>
      <c r="S651">
        <f t="shared" si="153"/>
        <v>0</v>
      </c>
      <c r="T651">
        <f>SUM($S$3:S651)</f>
        <v>2.54387514183681E-2</v>
      </c>
      <c r="V651">
        <f t="shared" si="154"/>
        <v>0</v>
      </c>
      <c r="W651">
        <f>IF(M651&lt;0,SUM($V$3:V651),0)</f>
        <v>0</v>
      </c>
      <c r="Y651">
        <v>0</v>
      </c>
      <c r="Z651">
        <f t="shared" si="155"/>
        <v>0</v>
      </c>
      <c r="AA651">
        <f t="shared" si="156"/>
        <v>0</v>
      </c>
      <c r="AB651">
        <f>SUM($AA$3:AA651)</f>
        <v>1.4263833839640624E-2</v>
      </c>
    </row>
    <row r="652" spans="1:28" x14ac:dyDescent="0.3">
      <c r="A652" s="6" t="s">
        <v>17</v>
      </c>
      <c r="B652" s="6">
        <v>649</v>
      </c>
      <c r="C652" s="6">
        <v>60</v>
      </c>
      <c r="D652" s="7">
        <v>56.9</v>
      </c>
      <c r="E652" s="3">
        <f t="shared" si="157"/>
        <v>1.3888888888888099E-2</v>
      </c>
      <c r="F652" s="3">
        <f t="shared" si="158"/>
        <v>4.9999999999997158E-2</v>
      </c>
      <c r="H652" s="13">
        <f t="shared" si="147"/>
        <v>15.805555555555555</v>
      </c>
      <c r="I652">
        <f>'Panigale V4s 21 Data'!$B$8*'Panigale V4s 21 Data'!$B$5*'Panigale V4s 21 Data'!$B$7*0.5*(Calculations!$H652*Calculations!$H652)</f>
        <v>28.059176719454577</v>
      </c>
      <c r="J652" s="3">
        <f>$E652*'Panigale V4s 21 Data'!$B$3</f>
        <v>3.7499999999997868</v>
      </c>
      <c r="K652" s="27">
        <f>'Panigale V4s 21 Data'!$B$12</f>
        <v>52.974000000000004</v>
      </c>
      <c r="L652" s="3">
        <f t="shared" si="148"/>
        <v>84.78317671945436</v>
      </c>
      <c r="M652">
        <f t="shared" si="146"/>
        <v>1340.0452098158203</v>
      </c>
      <c r="N652">
        <f t="shared" si="149"/>
        <v>3.722347805043945E-4</v>
      </c>
      <c r="O652">
        <f t="shared" si="150"/>
        <v>1340.0452098158203</v>
      </c>
      <c r="P652">
        <f t="shared" si="151"/>
        <v>3.722347805043945E-4</v>
      </c>
      <c r="Q652">
        <f>SUM($P$3:P652)</f>
        <v>0.10110272083948461</v>
      </c>
      <c r="R652">
        <f t="shared" si="152"/>
        <v>0</v>
      </c>
      <c r="S652">
        <f t="shared" si="153"/>
        <v>0</v>
      </c>
      <c r="T652">
        <f>SUM($S$3:S652)</f>
        <v>2.54387514183681E-2</v>
      </c>
      <c r="V652">
        <f t="shared" si="154"/>
        <v>0</v>
      </c>
      <c r="W652">
        <f>IF(M652&lt;0,SUM($V$3:V652),0)</f>
        <v>0</v>
      </c>
      <c r="Y652">
        <v>0</v>
      </c>
      <c r="Z652">
        <f t="shared" si="155"/>
        <v>0</v>
      </c>
      <c r="AA652">
        <f t="shared" si="156"/>
        <v>0</v>
      </c>
      <c r="AB652">
        <f>SUM($AA$3:AA652)</f>
        <v>1.4263833839640624E-2</v>
      </c>
    </row>
    <row r="653" spans="1:28" x14ac:dyDescent="0.3">
      <c r="A653" s="6" t="s">
        <v>17</v>
      </c>
      <c r="B653" s="6">
        <v>650</v>
      </c>
      <c r="C653" s="6">
        <v>61</v>
      </c>
      <c r="D653" s="7">
        <v>56.8</v>
      </c>
      <c r="E653" s="3">
        <f t="shared" si="157"/>
        <v>-0.12499999999999981</v>
      </c>
      <c r="F653" s="3">
        <f t="shared" si="158"/>
        <v>-0.44999999999999929</v>
      </c>
      <c r="H653" s="13">
        <f t="shared" si="147"/>
        <v>15.777777777777777</v>
      </c>
      <c r="I653">
        <f>'Panigale V4s 21 Data'!$B$8*'Panigale V4s 21 Data'!$B$5*'Panigale V4s 21 Data'!$B$7*0.5*(Calculations!$H653*Calculations!$H653)</f>
        <v>27.960637105572669</v>
      </c>
      <c r="J653" s="3">
        <f>$E653*'Panigale V4s 21 Data'!$B$3</f>
        <v>-33.74999999999995</v>
      </c>
      <c r="K653" s="27">
        <f>'Panigale V4s 21 Data'!$B$12</f>
        <v>52.974000000000004</v>
      </c>
      <c r="L653" s="3">
        <f t="shared" si="148"/>
        <v>47.184637105572719</v>
      </c>
      <c r="M653">
        <f t="shared" si="146"/>
        <v>744.46871877681394</v>
      </c>
      <c r="N653">
        <f t="shared" si="149"/>
        <v>2.0679686632689277E-4</v>
      </c>
      <c r="O653">
        <f t="shared" si="150"/>
        <v>744.46871877681394</v>
      </c>
      <c r="P653">
        <f t="shared" si="151"/>
        <v>2.0679686632689277E-4</v>
      </c>
      <c r="Q653">
        <f>SUM($P$3:P653)</f>
        <v>0.10130951770581151</v>
      </c>
      <c r="R653">
        <f t="shared" si="152"/>
        <v>0</v>
      </c>
      <c r="S653">
        <f t="shared" si="153"/>
        <v>0</v>
      </c>
      <c r="T653">
        <f>SUM($S$3:S653)</f>
        <v>2.54387514183681E-2</v>
      </c>
      <c r="V653">
        <f t="shared" si="154"/>
        <v>0</v>
      </c>
      <c r="W653">
        <f>IF(M653&lt;0,SUM($V$3:V653),0)</f>
        <v>0</v>
      </c>
      <c r="Y653">
        <v>0</v>
      </c>
      <c r="Z653">
        <f t="shared" si="155"/>
        <v>0</v>
      </c>
      <c r="AA653">
        <f t="shared" si="156"/>
        <v>0</v>
      </c>
      <c r="AB653">
        <f>SUM($AA$3:AA653)</f>
        <v>1.4263833839640624E-2</v>
      </c>
    </row>
    <row r="654" spans="1:28" x14ac:dyDescent="0.3">
      <c r="A654" s="6" t="s">
        <v>17</v>
      </c>
      <c r="B654" s="6">
        <v>651</v>
      </c>
      <c r="C654" s="6">
        <v>62</v>
      </c>
      <c r="D654" s="7">
        <v>56</v>
      </c>
      <c r="E654" s="3">
        <f t="shared" si="157"/>
        <v>-0.36111111111111033</v>
      </c>
      <c r="F654" s="3">
        <f t="shared" si="158"/>
        <v>-1.2999999999999972</v>
      </c>
      <c r="H654" s="13">
        <f t="shared" si="147"/>
        <v>15.555555555555555</v>
      </c>
      <c r="I654">
        <f>'Panigale V4s 21 Data'!$B$8*'Panigale V4s 21 Data'!$B$5*'Panigale V4s 21 Data'!$B$7*0.5*(Calculations!$H654*Calculations!$H654)</f>
        <v>27.178560170066667</v>
      </c>
      <c r="J654" s="3">
        <f>$E654*'Panigale V4s 21 Data'!$B$3</f>
        <v>-97.499999999999787</v>
      </c>
      <c r="K654" s="27">
        <f>'Panigale V4s 21 Data'!$B$12</f>
        <v>52.974000000000004</v>
      </c>
      <c r="L654" s="3">
        <f t="shared" si="148"/>
        <v>-17.347439829933123</v>
      </c>
      <c r="M654">
        <f t="shared" si="146"/>
        <v>-269.8490640211819</v>
      </c>
      <c r="N654">
        <f t="shared" si="149"/>
        <v>-7.4958073339217196E-5</v>
      </c>
      <c r="O654">
        <f t="shared" si="150"/>
        <v>0</v>
      </c>
      <c r="P654">
        <f t="shared" si="151"/>
        <v>0</v>
      </c>
      <c r="Q654">
        <f>SUM($P$3:P654)</f>
        <v>0.10130951770581151</v>
      </c>
      <c r="R654">
        <f t="shared" si="152"/>
        <v>269.8490640211819</v>
      </c>
      <c r="S654">
        <f t="shared" si="153"/>
        <v>7.4958073339217196E-5</v>
      </c>
      <c r="T654">
        <f>SUM($S$3:S654)</f>
        <v>2.5513709491707316E-2</v>
      </c>
      <c r="V654">
        <f t="shared" si="154"/>
        <v>212.28890942014368</v>
      </c>
      <c r="W654">
        <f>IF(M654&lt;0,SUM($V$654:V654),0)</f>
        <v>212.28890942014368</v>
      </c>
      <c r="Y654">
        <v>0</v>
      </c>
      <c r="Z654">
        <f t="shared" si="155"/>
        <v>0</v>
      </c>
      <c r="AA654">
        <f t="shared" si="156"/>
        <v>0</v>
      </c>
      <c r="AB654">
        <f>SUM($AA$3:AA654)</f>
        <v>1.4263833839640624E-2</v>
      </c>
    </row>
    <row r="655" spans="1:28" x14ac:dyDescent="0.3">
      <c r="A655" s="6" t="s">
        <v>17</v>
      </c>
      <c r="B655" s="6">
        <v>652</v>
      </c>
      <c r="C655" s="6">
        <v>63</v>
      </c>
      <c r="D655" s="7">
        <v>54.2</v>
      </c>
      <c r="E655" s="3">
        <f t="shared" si="157"/>
        <v>-0.54166666666666641</v>
      </c>
      <c r="F655" s="3">
        <f t="shared" si="158"/>
        <v>-1.9499999999999993</v>
      </c>
      <c r="H655" s="13">
        <f t="shared" si="147"/>
        <v>15.055555555555555</v>
      </c>
      <c r="I655">
        <f>'Panigale V4s 21 Data'!$B$8*'Panigale V4s 21 Data'!$B$5*'Panigale V4s 21 Data'!$B$7*0.5*(Calculations!$H655*Calculations!$H655)</f>
        <v>25.459446906248292</v>
      </c>
      <c r="J655" s="3">
        <f>$E655*'Panigale V4s 21 Data'!$B$3</f>
        <v>-146.24999999999994</v>
      </c>
      <c r="K655" s="27">
        <f>'Panigale V4s 21 Data'!$B$12</f>
        <v>52.974000000000004</v>
      </c>
      <c r="L655" s="3">
        <f t="shared" si="148"/>
        <v>-67.816553093751651</v>
      </c>
      <c r="M655">
        <f t="shared" si="146"/>
        <v>-1021.0158826892609</v>
      </c>
      <c r="N655">
        <f t="shared" si="149"/>
        <v>-2.8361552296923918E-4</v>
      </c>
      <c r="O655">
        <f t="shared" si="150"/>
        <v>0</v>
      </c>
      <c r="P655">
        <f t="shared" si="151"/>
        <v>0</v>
      </c>
      <c r="Q655">
        <f>SUM($P$3:P655)</f>
        <v>0.10130951770581151</v>
      </c>
      <c r="R655">
        <f t="shared" si="152"/>
        <v>1021.0158826892609</v>
      </c>
      <c r="S655">
        <f t="shared" si="153"/>
        <v>2.8361552296923918E-4</v>
      </c>
      <c r="T655">
        <f>SUM($S$3:S655)</f>
        <v>2.5797325014676555E-2</v>
      </c>
      <c r="V655">
        <f t="shared" si="154"/>
        <v>803.22808983222819</v>
      </c>
      <c r="W655">
        <f>IF(M655&lt;0,SUM($V$654:V655),0)</f>
        <v>1015.5169992523719</v>
      </c>
      <c r="Y655">
        <v>0</v>
      </c>
      <c r="Z655">
        <f t="shared" si="155"/>
        <v>0</v>
      </c>
      <c r="AA655">
        <f t="shared" si="156"/>
        <v>0</v>
      </c>
      <c r="AB655">
        <f>SUM($AA$3:AA655)</f>
        <v>1.4263833839640624E-2</v>
      </c>
    </row>
    <row r="656" spans="1:28" x14ac:dyDescent="0.3">
      <c r="A656" s="6" t="s">
        <v>17</v>
      </c>
      <c r="B656" s="6">
        <v>653</v>
      </c>
      <c r="C656" s="6">
        <v>64</v>
      </c>
      <c r="D656" s="7">
        <v>52.1</v>
      </c>
      <c r="E656" s="3">
        <f t="shared" si="157"/>
        <v>-0.56944444444444464</v>
      </c>
      <c r="F656" s="3">
        <f t="shared" si="158"/>
        <v>-2.0500000000000007</v>
      </c>
      <c r="H656" s="13">
        <f t="shared" si="147"/>
        <v>14.472222222222221</v>
      </c>
      <c r="I656">
        <f>'Panigale V4s 21 Data'!$B$8*'Panigale V4s 21 Data'!$B$5*'Panigale V4s 21 Data'!$B$7*0.5*(Calculations!$H656*Calculations!$H656)</f>
        <v>23.524794486999571</v>
      </c>
      <c r="J656" s="3">
        <f>$E656*'Panigale V4s 21 Data'!$B$3</f>
        <v>-153.75000000000006</v>
      </c>
      <c r="K656" s="27">
        <f>'Panigale V4s 21 Data'!$B$12</f>
        <v>52.974000000000004</v>
      </c>
      <c r="L656" s="3">
        <f t="shared" si="148"/>
        <v>-77.251205513000471</v>
      </c>
      <c r="M656">
        <f t="shared" si="146"/>
        <v>-1117.9966131187011</v>
      </c>
      <c r="N656">
        <f t="shared" si="149"/>
        <v>-3.1055461475519477E-4</v>
      </c>
      <c r="O656">
        <f t="shared" si="150"/>
        <v>0</v>
      </c>
      <c r="P656">
        <f t="shared" si="151"/>
        <v>0</v>
      </c>
      <c r="Q656">
        <f>SUM($P$3:P656)</f>
        <v>0.10130951770581151</v>
      </c>
      <c r="R656">
        <f t="shared" si="152"/>
        <v>1117.9966131187011</v>
      </c>
      <c r="S656">
        <f t="shared" si="153"/>
        <v>3.1055461475519477E-4</v>
      </c>
      <c r="T656">
        <f>SUM($S$3:S656)</f>
        <v>2.610787962943175E-2</v>
      </c>
      <c r="V656">
        <f t="shared" si="154"/>
        <v>879.52234555741666</v>
      </c>
      <c r="W656">
        <f>IF(M656&lt;0,SUM($V$654:V656),0)</f>
        <v>1895.0393448097884</v>
      </c>
      <c r="Y656">
        <v>0</v>
      </c>
      <c r="Z656">
        <f t="shared" si="155"/>
        <v>0</v>
      </c>
      <c r="AA656">
        <f t="shared" si="156"/>
        <v>0</v>
      </c>
      <c r="AB656">
        <f>SUM($AA$3:AA656)</f>
        <v>1.4263833839640624E-2</v>
      </c>
    </row>
    <row r="657" spans="1:28" x14ac:dyDescent="0.3">
      <c r="A657" s="6" t="s">
        <v>17</v>
      </c>
      <c r="B657" s="6">
        <v>654</v>
      </c>
      <c r="C657" s="6">
        <v>65</v>
      </c>
      <c r="D657" s="7">
        <v>50.1</v>
      </c>
      <c r="E657" s="3">
        <f t="shared" si="157"/>
        <v>-0.68055555555555536</v>
      </c>
      <c r="F657" s="3">
        <f t="shared" si="158"/>
        <v>-2.4499999999999993</v>
      </c>
      <c r="H657" s="13">
        <f t="shared" si="147"/>
        <v>13.916666666666666</v>
      </c>
      <c r="I657">
        <f>'Panigale V4s 21 Data'!$B$8*'Panigale V4s 21 Data'!$B$5*'Panigale V4s 21 Data'!$B$7*0.5*(Calculations!$H657*Calculations!$H657)</f>
        <v>21.753334761629155</v>
      </c>
      <c r="J657" s="3">
        <f>$E657*'Panigale V4s 21 Data'!$B$3</f>
        <v>-183.74999999999994</v>
      </c>
      <c r="K657" s="27">
        <f>'Panigale V4s 21 Data'!$B$12</f>
        <v>52.974000000000004</v>
      </c>
      <c r="L657" s="3">
        <f t="shared" si="148"/>
        <v>-109.02266523837078</v>
      </c>
      <c r="M657">
        <f t="shared" si="146"/>
        <v>-1517.2320912339933</v>
      </c>
      <c r="N657">
        <f t="shared" si="149"/>
        <v>-4.2145335867610929E-4</v>
      </c>
      <c r="O657">
        <f t="shared" si="150"/>
        <v>0</v>
      </c>
      <c r="P657">
        <f t="shared" si="151"/>
        <v>0</v>
      </c>
      <c r="Q657">
        <f>SUM($P$3:P657)</f>
        <v>0.10130951770581151</v>
      </c>
      <c r="R657">
        <f t="shared" si="152"/>
        <v>1517.2320912339933</v>
      </c>
      <c r="S657">
        <f t="shared" si="153"/>
        <v>4.2145335867610929E-4</v>
      </c>
      <c r="T657">
        <f>SUM($S$3:S657)</f>
        <v>2.6529332988107859E-2</v>
      </c>
      <c r="V657">
        <f t="shared" si="154"/>
        <v>1193.5989000133263</v>
      </c>
      <c r="W657">
        <f>IF(M657&lt;0,SUM($V$654:V657),0)</f>
        <v>3088.6382448231147</v>
      </c>
      <c r="Y657">
        <v>0</v>
      </c>
      <c r="Z657">
        <f t="shared" si="155"/>
        <v>0</v>
      </c>
      <c r="AA657">
        <f t="shared" si="156"/>
        <v>0</v>
      </c>
      <c r="AB657">
        <f>SUM($AA$3:AA657)</f>
        <v>1.4263833839640624E-2</v>
      </c>
    </row>
    <row r="658" spans="1:28" x14ac:dyDescent="0.3">
      <c r="A658" s="6" t="s">
        <v>17</v>
      </c>
      <c r="B658" s="6">
        <v>655</v>
      </c>
      <c r="C658" s="6">
        <v>66</v>
      </c>
      <c r="D658" s="7">
        <v>47.2</v>
      </c>
      <c r="E658" s="3">
        <f t="shared" si="157"/>
        <v>-0.95833333333333315</v>
      </c>
      <c r="F658" s="3">
        <f t="shared" si="158"/>
        <v>-3.4499999999999993</v>
      </c>
      <c r="H658" s="13">
        <f t="shared" si="147"/>
        <v>13.111111111111111</v>
      </c>
      <c r="I658">
        <f>'Panigale V4s 21 Data'!$B$8*'Panigale V4s 21 Data'!$B$5*'Panigale V4s 21 Data'!$B$7*0.5*(Calculations!$H658*Calculations!$H658)</f>
        <v>19.307871010612665</v>
      </c>
      <c r="J658" s="3">
        <f>$E658*'Panigale V4s 21 Data'!$B$3</f>
        <v>-258.74999999999994</v>
      </c>
      <c r="K658" s="27">
        <f>'Panigale V4s 21 Data'!$B$12</f>
        <v>52.974000000000004</v>
      </c>
      <c r="L658" s="3">
        <f t="shared" si="148"/>
        <v>-186.46812898938725</v>
      </c>
      <c r="M658">
        <f t="shared" si="146"/>
        <v>-2444.8043578608549</v>
      </c>
      <c r="N658">
        <f t="shared" si="149"/>
        <v>-6.7911232162801518E-4</v>
      </c>
      <c r="O658">
        <f t="shared" si="150"/>
        <v>0</v>
      </c>
      <c r="P658">
        <f t="shared" si="151"/>
        <v>0</v>
      </c>
      <c r="Q658">
        <f>SUM($P$3:P658)</f>
        <v>0.10130951770581151</v>
      </c>
      <c r="R658">
        <f t="shared" si="152"/>
        <v>2444.8043578608549</v>
      </c>
      <c r="S658">
        <f t="shared" si="153"/>
        <v>6.7911232162801518E-4</v>
      </c>
      <c r="T658">
        <f>SUM($S$3:S658)</f>
        <v>2.7208445309735874E-2</v>
      </c>
      <c r="V658">
        <f t="shared" si="154"/>
        <v>1923.3153643073454</v>
      </c>
      <c r="W658">
        <f>IF(M658&lt;0,SUM($V$654:V658),0)</f>
        <v>5011.9536091304599</v>
      </c>
      <c r="Y658">
        <v>0</v>
      </c>
      <c r="Z658">
        <f t="shared" si="155"/>
        <v>0</v>
      </c>
      <c r="AA658">
        <f t="shared" si="156"/>
        <v>0</v>
      </c>
      <c r="AB658">
        <f>SUM($AA$3:AA658)</f>
        <v>1.4263833839640624E-2</v>
      </c>
    </row>
    <row r="659" spans="1:28" x14ac:dyDescent="0.3">
      <c r="A659" s="6" t="s">
        <v>17</v>
      </c>
      <c r="B659" s="6">
        <v>656</v>
      </c>
      <c r="C659" s="6">
        <v>67</v>
      </c>
      <c r="D659" s="7">
        <v>43.2</v>
      </c>
      <c r="E659" s="3">
        <f t="shared" si="157"/>
        <v>-1.1111111111111112</v>
      </c>
      <c r="F659" s="3">
        <f t="shared" si="158"/>
        <v>-4</v>
      </c>
      <c r="H659" s="13">
        <f t="shared" si="147"/>
        <v>12</v>
      </c>
      <c r="I659">
        <f>'Panigale V4s 21 Data'!$B$8*'Panigale V4s 21 Data'!$B$5*'Panigale V4s 21 Data'!$B$7*0.5*(Calculations!$H659*Calculations!$H659)</f>
        <v>16.174016623656001</v>
      </c>
      <c r="J659" s="3">
        <f>$E659*'Panigale V4s 21 Data'!$B$3</f>
        <v>-300</v>
      </c>
      <c r="K659" s="27">
        <f>'Panigale V4s 21 Data'!$B$12</f>
        <v>52.974000000000004</v>
      </c>
      <c r="L659" s="3">
        <f t="shared" si="148"/>
        <v>-230.85198337634398</v>
      </c>
      <c r="M659">
        <f t="shared" si="146"/>
        <v>-2770.223800516128</v>
      </c>
      <c r="N659">
        <f t="shared" si="149"/>
        <v>-7.6950661125448007E-4</v>
      </c>
      <c r="O659">
        <f t="shared" si="150"/>
        <v>0</v>
      </c>
      <c r="P659">
        <f t="shared" si="151"/>
        <v>0</v>
      </c>
      <c r="Q659">
        <f>SUM($P$3:P659)</f>
        <v>0.10130951770581151</v>
      </c>
      <c r="R659">
        <f t="shared" si="152"/>
        <v>2770.223800516128</v>
      </c>
      <c r="S659">
        <f t="shared" si="153"/>
        <v>7.6950661125448007E-4</v>
      </c>
      <c r="T659">
        <f>SUM($S$3:S659)</f>
        <v>2.7977951920990354E-2</v>
      </c>
      <c r="V659">
        <f t="shared" si="154"/>
        <v>2179.3212127470351</v>
      </c>
      <c r="W659">
        <f>IF(M659&lt;0,SUM($V$654:V659),0)</f>
        <v>7191.274821877495</v>
      </c>
      <c r="Y659">
        <v>0</v>
      </c>
      <c r="Z659">
        <f t="shared" si="155"/>
        <v>0</v>
      </c>
      <c r="AA659">
        <f t="shared" si="156"/>
        <v>0</v>
      </c>
      <c r="AB659">
        <f>SUM($AA$3:AA659)</f>
        <v>1.4263833839640624E-2</v>
      </c>
    </row>
    <row r="660" spans="1:28" x14ac:dyDescent="0.3">
      <c r="A660" s="6" t="s">
        <v>17</v>
      </c>
      <c r="B660" s="6">
        <v>657</v>
      </c>
      <c r="C660" s="6">
        <v>68</v>
      </c>
      <c r="D660" s="7">
        <v>39.200000000000003</v>
      </c>
      <c r="E660" s="3">
        <f t="shared" si="157"/>
        <v>-0.93055555555555591</v>
      </c>
      <c r="F660" s="3">
        <f t="shared" si="158"/>
        <v>-3.3500000000000014</v>
      </c>
      <c r="H660" s="13">
        <f t="shared" si="147"/>
        <v>10.888888888888889</v>
      </c>
      <c r="I660">
        <f>'Panigale V4s 21 Data'!$B$8*'Panigale V4s 21 Data'!$B$5*'Panigale V4s 21 Data'!$B$7*0.5*(Calculations!$H660*Calculations!$H660)</f>
        <v>13.31749448333267</v>
      </c>
      <c r="J660" s="3">
        <f>$E660*'Panigale V4s 21 Data'!$B$3</f>
        <v>-251.25000000000009</v>
      </c>
      <c r="K660" s="27">
        <f>'Panigale V4s 21 Data'!$B$12</f>
        <v>52.974000000000004</v>
      </c>
      <c r="L660" s="3">
        <f t="shared" si="148"/>
        <v>-184.9585055166674</v>
      </c>
      <c r="M660">
        <f t="shared" si="146"/>
        <v>-2013.9926156259339</v>
      </c>
      <c r="N660">
        <f t="shared" si="149"/>
        <v>-5.5944239322942607E-4</v>
      </c>
      <c r="O660">
        <f t="shared" si="150"/>
        <v>0</v>
      </c>
      <c r="P660">
        <f t="shared" si="151"/>
        <v>0</v>
      </c>
      <c r="Q660">
        <f>SUM($P$3:P660)</f>
        <v>0.10130951770581151</v>
      </c>
      <c r="R660">
        <f t="shared" si="152"/>
        <v>2013.9926156259339</v>
      </c>
      <c r="S660">
        <f t="shared" si="153"/>
        <v>5.5944239322942607E-4</v>
      </c>
      <c r="T660">
        <f>SUM($S$3:S660)</f>
        <v>2.8537394314219779E-2</v>
      </c>
      <c r="V660">
        <f t="shared" si="154"/>
        <v>1584.3979207498442</v>
      </c>
      <c r="W660">
        <f>IF(M660&lt;0,SUM($V$654:V660),0)</f>
        <v>8775.6727426273392</v>
      </c>
      <c r="Y660">
        <v>0</v>
      </c>
      <c r="Z660">
        <f t="shared" si="155"/>
        <v>0</v>
      </c>
      <c r="AA660">
        <f t="shared" si="156"/>
        <v>0</v>
      </c>
      <c r="AB660">
        <f>SUM($AA$3:AA660)</f>
        <v>1.4263833839640624E-2</v>
      </c>
    </row>
    <row r="661" spans="1:28" x14ac:dyDescent="0.3">
      <c r="A661" s="6" t="s">
        <v>17</v>
      </c>
      <c r="B661" s="6">
        <v>658</v>
      </c>
      <c r="C661" s="6">
        <v>69</v>
      </c>
      <c r="D661" s="7">
        <v>36.5</v>
      </c>
      <c r="E661" s="3">
        <f t="shared" si="157"/>
        <v>-0.68055555555555636</v>
      </c>
      <c r="F661" s="3">
        <f t="shared" si="158"/>
        <v>-2.4500000000000028</v>
      </c>
      <c r="H661" s="13">
        <f t="shared" si="147"/>
        <v>10.138888888888889</v>
      </c>
      <c r="I661">
        <f>'Panigale V4s 21 Data'!$B$8*'Panigale V4s 21 Data'!$B$5*'Panigale V4s 21 Data'!$B$7*0.5*(Calculations!$H661*Calculations!$H661)</f>
        <v>11.546121424289325</v>
      </c>
      <c r="J661" s="3">
        <f>$E661*'Panigale V4s 21 Data'!$B$3</f>
        <v>-183.75000000000023</v>
      </c>
      <c r="K661" s="27">
        <f>'Panigale V4s 21 Data'!$B$12</f>
        <v>52.974000000000004</v>
      </c>
      <c r="L661" s="3">
        <f t="shared" si="148"/>
        <v>-119.22987857571091</v>
      </c>
      <c r="M661">
        <f t="shared" si="146"/>
        <v>-1208.8584911148469</v>
      </c>
      <c r="N661">
        <f t="shared" si="149"/>
        <v>-3.3579402530967964E-4</v>
      </c>
      <c r="O661">
        <f t="shared" si="150"/>
        <v>0</v>
      </c>
      <c r="P661">
        <f t="shared" si="151"/>
        <v>0</v>
      </c>
      <c r="Q661">
        <f>SUM($P$3:P661)</f>
        <v>0.10130951770581151</v>
      </c>
      <c r="R661">
        <f t="shared" si="152"/>
        <v>1208.8584911148469</v>
      </c>
      <c r="S661">
        <f t="shared" si="153"/>
        <v>3.3579402530967964E-4</v>
      </c>
      <c r="T661">
        <f>SUM($S$3:S661)</f>
        <v>2.8873188339529458E-2</v>
      </c>
      <c r="V661">
        <f t="shared" si="154"/>
        <v>951.00293066759434</v>
      </c>
      <c r="W661">
        <f>IF(M661&lt;0,SUM($V$654:V661),0)</f>
        <v>9726.6756732949343</v>
      </c>
      <c r="Y661">
        <v>0</v>
      </c>
      <c r="Z661">
        <f t="shared" si="155"/>
        <v>0</v>
      </c>
      <c r="AA661">
        <f t="shared" si="156"/>
        <v>0</v>
      </c>
      <c r="AB661">
        <f>SUM($AA$3:AA661)</f>
        <v>1.4263833839640624E-2</v>
      </c>
    </row>
    <row r="662" spans="1:28" x14ac:dyDescent="0.3">
      <c r="A662" s="6" t="s">
        <v>17</v>
      </c>
      <c r="B662" s="6">
        <v>659</v>
      </c>
      <c r="C662" s="6">
        <v>70</v>
      </c>
      <c r="D662" s="7">
        <v>34.299999999999997</v>
      </c>
      <c r="E662" s="3">
        <f t="shared" si="157"/>
        <v>-0.76388888888888884</v>
      </c>
      <c r="F662" s="3">
        <f t="shared" si="158"/>
        <v>-2.75</v>
      </c>
      <c r="H662" s="13">
        <f t="shared" si="147"/>
        <v>9.5277777777777768</v>
      </c>
      <c r="I662">
        <f>'Panigale V4s 21 Data'!$B$8*'Panigale V4s 21 Data'!$B$5*'Panigale V4s 21 Data'!$B$7*0.5*(Calculations!$H662*Calculations!$H662)</f>
        <v>10.196206713801573</v>
      </c>
      <c r="J662" s="3">
        <f>$E662*'Panigale V4s 21 Data'!$B$3</f>
        <v>-206.25</v>
      </c>
      <c r="K662" s="27">
        <f>'Panigale V4s 21 Data'!$B$12</f>
        <v>52.974000000000004</v>
      </c>
      <c r="L662" s="3">
        <f t="shared" si="148"/>
        <v>-143.07979328619842</v>
      </c>
      <c r="M662">
        <f t="shared" si="146"/>
        <v>-1363.2324749212794</v>
      </c>
      <c r="N662">
        <f t="shared" si="149"/>
        <v>-3.7867568747813315E-4</v>
      </c>
      <c r="O662">
        <f t="shared" si="150"/>
        <v>0</v>
      </c>
      <c r="P662">
        <f t="shared" si="151"/>
        <v>0</v>
      </c>
      <c r="Q662">
        <f>SUM($P$3:P662)</f>
        <v>0.10130951770581151</v>
      </c>
      <c r="R662">
        <f t="shared" si="152"/>
        <v>1363.2324749212794</v>
      </c>
      <c r="S662">
        <f t="shared" si="153"/>
        <v>3.7867568747813315E-4</v>
      </c>
      <c r="T662">
        <f>SUM($S$3:S662)</f>
        <v>2.925186402700759E-2</v>
      </c>
      <c r="V662">
        <f t="shared" si="154"/>
        <v>1072.448171858196</v>
      </c>
      <c r="W662">
        <f>IF(M662&lt;0,SUM($V$654:V662),0)</f>
        <v>10799.12384515313</v>
      </c>
      <c r="Y662">
        <v>0</v>
      </c>
      <c r="Z662">
        <f t="shared" si="155"/>
        <v>0</v>
      </c>
      <c r="AA662">
        <f t="shared" si="156"/>
        <v>0</v>
      </c>
      <c r="AB662">
        <f>SUM($AA$3:AA662)</f>
        <v>1.4263833839640624E-2</v>
      </c>
    </row>
    <row r="663" spans="1:28" x14ac:dyDescent="0.3">
      <c r="A663" s="6" t="s">
        <v>17</v>
      </c>
      <c r="B663" s="6">
        <v>660</v>
      </c>
      <c r="C663" s="6">
        <v>71</v>
      </c>
      <c r="D663" s="7">
        <v>31</v>
      </c>
      <c r="E663" s="3">
        <f t="shared" si="157"/>
        <v>-1.1527777777777775</v>
      </c>
      <c r="F663" s="3">
        <f t="shared" si="158"/>
        <v>-4.1499999999999986</v>
      </c>
      <c r="H663" s="13">
        <f t="shared" si="147"/>
        <v>8.6111111111111107</v>
      </c>
      <c r="I663">
        <f>'Panigale V4s 21 Data'!$B$8*'Panigale V4s 21 Data'!$B$5*'Panigale V4s 21 Data'!$B$7*0.5*(Calculations!$H663*Calculations!$H663)</f>
        <v>8.328634031707292</v>
      </c>
      <c r="J663" s="3">
        <f>$E663*'Panigale V4s 21 Data'!$B$3</f>
        <v>-311.24999999999989</v>
      </c>
      <c r="K663" s="27">
        <f>'Panigale V4s 21 Data'!$B$12</f>
        <v>52.974000000000004</v>
      </c>
      <c r="L663" s="3">
        <f t="shared" si="148"/>
        <v>-249.94736596829262</v>
      </c>
      <c r="M663">
        <f t="shared" si="146"/>
        <v>-2152.3245402825196</v>
      </c>
      <c r="N663">
        <f t="shared" si="149"/>
        <v>-5.9786792785625545E-4</v>
      </c>
      <c r="O663">
        <f t="shared" si="150"/>
        <v>0</v>
      </c>
      <c r="P663">
        <f t="shared" si="151"/>
        <v>0</v>
      </c>
      <c r="Q663">
        <f>SUM($P$3:P663)</f>
        <v>0.10130951770581151</v>
      </c>
      <c r="R663">
        <f t="shared" si="152"/>
        <v>2152.3245402825196</v>
      </c>
      <c r="S663">
        <f t="shared" si="153"/>
        <v>5.9786792785625545E-4</v>
      </c>
      <c r="T663">
        <f>SUM($S$3:S663)</f>
        <v>2.9849731954863845E-2</v>
      </c>
      <c r="V663">
        <f t="shared" si="154"/>
        <v>1693.2229542175569</v>
      </c>
      <c r="W663">
        <f>IF(M663&lt;0,SUM($V$654:V663),0)</f>
        <v>12492.346799370687</v>
      </c>
      <c r="Y663">
        <v>0</v>
      </c>
      <c r="Z663">
        <f t="shared" si="155"/>
        <v>0</v>
      </c>
      <c r="AA663">
        <f t="shared" si="156"/>
        <v>0</v>
      </c>
      <c r="AB663">
        <f>SUM($AA$3:AA663)</f>
        <v>1.4263833839640624E-2</v>
      </c>
    </row>
    <row r="664" spans="1:28" x14ac:dyDescent="0.3">
      <c r="A664" s="6" t="s">
        <v>17</v>
      </c>
      <c r="B664" s="6">
        <v>661</v>
      </c>
      <c r="C664" s="6">
        <v>72</v>
      </c>
      <c r="D664" s="7">
        <v>26</v>
      </c>
      <c r="E664" s="3">
        <f t="shared" si="157"/>
        <v>-1.4305555555555556</v>
      </c>
      <c r="F664" s="3">
        <f t="shared" si="158"/>
        <v>-5.15</v>
      </c>
      <c r="H664" s="13">
        <f t="shared" si="147"/>
        <v>7.2222222222222223</v>
      </c>
      <c r="I664">
        <f>'Panigale V4s 21 Data'!$B$8*'Panigale V4s 21 Data'!$B$5*'Panigale V4s 21 Data'!$B$7*0.5*(Calculations!$H664*Calculations!$H664)</f>
        <v>5.8586437101291668</v>
      </c>
      <c r="J664" s="3">
        <f>$E664*'Panigale V4s 21 Data'!$B$3</f>
        <v>-386.25</v>
      </c>
      <c r="K664" s="27">
        <f>'Panigale V4s 21 Data'!$B$12</f>
        <v>52.974000000000004</v>
      </c>
      <c r="L664" s="3">
        <f t="shared" si="148"/>
        <v>-327.41735628987084</v>
      </c>
      <c r="M664">
        <f t="shared" si="146"/>
        <v>-2364.6809065379562</v>
      </c>
      <c r="N664">
        <f t="shared" si="149"/>
        <v>-6.5685580737165448E-4</v>
      </c>
      <c r="O664">
        <f t="shared" si="150"/>
        <v>0</v>
      </c>
      <c r="P664">
        <f t="shared" si="151"/>
        <v>0</v>
      </c>
      <c r="Q664">
        <f>SUM($P$3:P664)</f>
        <v>0.10130951770581151</v>
      </c>
      <c r="R664">
        <f t="shared" si="152"/>
        <v>2364.6809065379562</v>
      </c>
      <c r="S664">
        <f t="shared" si="153"/>
        <v>6.5685580737165448E-4</v>
      </c>
      <c r="T664">
        <f>SUM($S$3:S664)</f>
        <v>3.0506587762235499E-2</v>
      </c>
      <c r="V664">
        <f t="shared" si="154"/>
        <v>1860.2826457688775</v>
      </c>
      <c r="W664">
        <f>IF(M664&lt;0,SUM($V$654:V664),0)</f>
        <v>14352.629445139564</v>
      </c>
      <c r="Y664">
        <v>0</v>
      </c>
      <c r="Z664">
        <f t="shared" si="155"/>
        <v>0</v>
      </c>
      <c r="AA664">
        <f t="shared" si="156"/>
        <v>0</v>
      </c>
      <c r="AB664">
        <f>SUM($AA$3:AA664)</f>
        <v>1.4263833839640624E-2</v>
      </c>
    </row>
    <row r="665" spans="1:28" x14ac:dyDescent="0.3">
      <c r="A665" s="6" t="s">
        <v>17</v>
      </c>
      <c r="B665" s="6">
        <v>662</v>
      </c>
      <c r="C665" s="6">
        <v>73</v>
      </c>
      <c r="D665" s="7">
        <v>20.7</v>
      </c>
      <c r="E665" s="3">
        <f t="shared" si="157"/>
        <v>-1.4722222222222221</v>
      </c>
      <c r="F665" s="3">
        <f t="shared" si="158"/>
        <v>-5.3</v>
      </c>
      <c r="H665" s="13">
        <f t="shared" si="147"/>
        <v>5.75</v>
      </c>
      <c r="I665">
        <f>'Panigale V4s 21 Data'!$B$8*'Panigale V4s 21 Data'!$B$5*'Panigale V4s 21 Data'!$B$7*0.5*(Calculations!$H665*Calculations!$H665)</f>
        <v>3.7135654487474068</v>
      </c>
      <c r="J665" s="3">
        <f>$E665*'Panigale V4s 21 Data'!$B$3</f>
        <v>-397.49999999999994</v>
      </c>
      <c r="K665" s="27">
        <f>'Panigale V4s 21 Data'!$B$12</f>
        <v>52.974000000000004</v>
      </c>
      <c r="L665" s="3">
        <f t="shared" si="148"/>
        <v>-340.81243455125252</v>
      </c>
      <c r="M665">
        <f t="shared" si="146"/>
        <v>-1959.671498669702</v>
      </c>
      <c r="N665">
        <f t="shared" si="149"/>
        <v>-5.4435319407491729E-4</v>
      </c>
      <c r="O665">
        <f t="shared" si="150"/>
        <v>0</v>
      </c>
      <c r="P665">
        <f t="shared" si="151"/>
        <v>0</v>
      </c>
      <c r="Q665">
        <f>SUM($P$3:P665)</f>
        <v>0.10130951770581151</v>
      </c>
      <c r="R665">
        <f t="shared" si="152"/>
        <v>1959.671498669702</v>
      </c>
      <c r="S665">
        <f t="shared" si="153"/>
        <v>5.4435319407491729E-4</v>
      </c>
      <c r="T665">
        <f>SUM($S$3:S665)</f>
        <v>3.1050940956310415E-2</v>
      </c>
      <c r="V665">
        <f t="shared" si="154"/>
        <v>1541.6637696459613</v>
      </c>
      <c r="W665">
        <f>IF(M665&lt;0,SUM($V$654:V665),0)</f>
        <v>15894.293214785526</v>
      </c>
      <c r="Y665">
        <v>0</v>
      </c>
      <c r="Z665">
        <f t="shared" si="155"/>
        <v>0</v>
      </c>
      <c r="AA665">
        <f t="shared" si="156"/>
        <v>0</v>
      </c>
      <c r="AB665">
        <f>SUM($AA$3:AA665)</f>
        <v>1.4263833839640624E-2</v>
      </c>
    </row>
    <row r="666" spans="1:28" x14ac:dyDescent="0.3">
      <c r="A666" s="6" t="s">
        <v>17</v>
      </c>
      <c r="B666" s="6">
        <v>663</v>
      </c>
      <c r="C666" s="6">
        <v>74</v>
      </c>
      <c r="D666" s="7">
        <v>15.4</v>
      </c>
      <c r="E666" s="3">
        <f t="shared" si="157"/>
        <v>-1.0555555555555556</v>
      </c>
      <c r="F666" s="3">
        <f t="shared" si="158"/>
        <v>-3.8</v>
      </c>
      <c r="H666" s="13">
        <f t="shared" si="147"/>
        <v>4.2777777777777777</v>
      </c>
      <c r="I666">
        <f>'Panigale V4s 21 Data'!$B$8*'Panigale V4s 21 Data'!$B$5*'Panigale V4s 21 Data'!$B$7*0.5*(Calculations!$H666*Calculations!$H666)</f>
        <v>2.0553786128612921</v>
      </c>
      <c r="J666" s="3">
        <f>$E666*'Panigale V4s 21 Data'!$B$3</f>
        <v>-285</v>
      </c>
      <c r="K666" s="27">
        <f>'Panigale V4s 21 Data'!$B$12</f>
        <v>52.974000000000004</v>
      </c>
      <c r="L666" s="3">
        <f t="shared" si="148"/>
        <v>-229.97062138713869</v>
      </c>
      <c r="M666">
        <f t="shared" si="146"/>
        <v>-983.76321371164886</v>
      </c>
      <c r="N666">
        <f t="shared" si="149"/>
        <v>-2.7326755936434689E-4</v>
      </c>
      <c r="O666">
        <f t="shared" si="150"/>
        <v>0</v>
      </c>
      <c r="P666">
        <f t="shared" si="151"/>
        <v>0</v>
      </c>
      <c r="Q666">
        <f>SUM($P$3:P666)</f>
        <v>0.10130951770581151</v>
      </c>
      <c r="R666">
        <f t="shared" si="152"/>
        <v>983.76321371164886</v>
      </c>
      <c r="S666">
        <f t="shared" si="153"/>
        <v>2.7326755936434689E-4</v>
      </c>
      <c r="T666">
        <f>SUM($S$3:S666)</f>
        <v>3.1324208515674759E-2</v>
      </c>
      <c r="V666">
        <f t="shared" si="154"/>
        <v>773.92160141088573</v>
      </c>
      <c r="W666">
        <f>IF(M666&lt;0,SUM($V$654:V666),0)</f>
        <v>16668.214816196411</v>
      </c>
      <c r="Y666">
        <v>0</v>
      </c>
      <c r="Z666">
        <f t="shared" si="155"/>
        <v>0</v>
      </c>
      <c r="AA666">
        <f t="shared" si="156"/>
        <v>0</v>
      </c>
      <c r="AB666">
        <f>SUM($AA$3:AA666)</f>
        <v>1.4263833839640624E-2</v>
      </c>
    </row>
    <row r="667" spans="1:28" x14ac:dyDescent="0.3">
      <c r="A667" s="6" t="s">
        <v>17</v>
      </c>
      <c r="B667" s="6">
        <v>664</v>
      </c>
      <c r="C667" s="6">
        <v>75</v>
      </c>
      <c r="D667" s="7">
        <v>13.1</v>
      </c>
      <c r="E667" s="3">
        <f t="shared" si="157"/>
        <v>-0.47222222222222227</v>
      </c>
      <c r="F667" s="3">
        <f t="shared" si="158"/>
        <v>-1.7000000000000002</v>
      </c>
      <c r="H667" s="13">
        <f t="shared" si="147"/>
        <v>3.6388888888888888</v>
      </c>
      <c r="I667">
        <f>'Panigale V4s 21 Data'!$B$8*'Panigale V4s 21 Data'!$B$5*'Panigale V4s 21 Data'!$B$7*0.5*(Calculations!$H667*Calculations!$H667)</f>
        <v>1.4872808388983232</v>
      </c>
      <c r="J667" s="3">
        <f>$E667*'Panigale V4s 21 Data'!$B$3</f>
        <v>-127.50000000000001</v>
      </c>
      <c r="K667" s="27">
        <f>'Panigale V4s 21 Data'!$B$12</f>
        <v>52.974000000000004</v>
      </c>
      <c r="L667" s="3">
        <f t="shared" si="148"/>
        <v>-73.038719161101682</v>
      </c>
      <c r="M667">
        <f t="shared" si="146"/>
        <v>-265.77978361400892</v>
      </c>
      <c r="N667">
        <f t="shared" si="149"/>
        <v>-7.3827717670558042E-5</v>
      </c>
      <c r="O667">
        <f t="shared" si="150"/>
        <v>0</v>
      </c>
      <c r="P667">
        <f t="shared" si="151"/>
        <v>0</v>
      </c>
      <c r="Q667">
        <f>SUM($P$3:P667)</f>
        <v>0.10130951770581151</v>
      </c>
      <c r="R667">
        <f t="shared" si="152"/>
        <v>265.77978361400892</v>
      </c>
      <c r="S667">
        <f t="shared" si="153"/>
        <v>7.3827717670558042E-5</v>
      </c>
      <c r="T667">
        <f>SUM($S$3:S667)</f>
        <v>3.1398036233345319E-2</v>
      </c>
      <c r="V667">
        <f t="shared" si="154"/>
        <v>209.08762687022275</v>
      </c>
      <c r="W667">
        <f>IF(M667&lt;0,SUM($V$654:V667),0)</f>
        <v>16877.302443066634</v>
      </c>
      <c r="Y667">
        <v>0</v>
      </c>
      <c r="Z667">
        <f t="shared" si="155"/>
        <v>0</v>
      </c>
      <c r="AA667">
        <f t="shared" si="156"/>
        <v>0</v>
      </c>
      <c r="AB667">
        <f>SUM($AA$3:AA667)</f>
        <v>1.4263833839640624E-2</v>
      </c>
    </row>
    <row r="668" spans="1:28" x14ac:dyDescent="0.3">
      <c r="A668" s="6" t="s">
        <v>17</v>
      </c>
      <c r="B668" s="6">
        <v>665</v>
      </c>
      <c r="C668" s="6">
        <v>76</v>
      </c>
      <c r="D668" s="7">
        <v>12</v>
      </c>
      <c r="E668" s="3">
        <f t="shared" si="157"/>
        <v>-8.3333333333333287E-2</v>
      </c>
      <c r="F668" s="3">
        <f t="shared" si="158"/>
        <v>-0.29999999999999982</v>
      </c>
      <c r="H668" s="13">
        <f t="shared" si="147"/>
        <v>3.333333333333333</v>
      </c>
      <c r="I668">
        <f>'Panigale V4s 21 Data'!$B$8*'Panigale V4s 21 Data'!$B$5*'Panigale V4s 21 Data'!$B$7*0.5*(Calculations!$H668*Calculations!$H668)</f>
        <v>1.24799510985</v>
      </c>
      <c r="J668" s="3">
        <f>$E668*'Panigale V4s 21 Data'!$B$3</f>
        <v>-22.499999999999986</v>
      </c>
      <c r="K668" s="27">
        <f>'Panigale V4s 21 Data'!$B$12</f>
        <v>52.974000000000004</v>
      </c>
      <c r="L668" s="3">
        <f t="shared" si="148"/>
        <v>31.721995109850017</v>
      </c>
      <c r="M668">
        <f t="shared" si="146"/>
        <v>105.73998369950004</v>
      </c>
      <c r="N668">
        <f t="shared" si="149"/>
        <v>2.9372217694305571E-5</v>
      </c>
      <c r="O668">
        <f t="shared" si="150"/>
        <v>105.73998369950004</v>
      </c>
      <c r="P668">
        <f t="shared" si="151"/>
        <v>2.9372217694305571E-5</v>
      </c>
      <c r="Q668">
        <f>SUM($P$3:P668)</f>
        <v>0.10133888992350581</v>
      </c>
      <c r="R668">
        <f t="shared" si="152"/>
        <v>0</v>
      </c>
      <c r="S668">
        <f t="shared" si="153"/>
        <v>0</v>
      </c>
      <c r="T668">
        <f>SUM($S$3:S668)</f>
        <v>3.1398036233345319E-2</v>
      </c>
      <c r="V668">
        <f t="shared" si="154"/>
        <v>0</v>
      </c>
      <c r="W668">
        <f>IF(M668&lt;0,SUM($V$3:V668),0)</f>
        <v>0</v>
      </c>
      <c r="Y668">
        <f>O668</f>
        <v>105.73998369950004</v>
      </c>
      <c r="Z668">
        <f t="shared" si="155"/>
        <v>0.10573998369950005</v>
      </c>
      <c r="AA668">
        <f t="shared" si="156"/>
        <v>2.9372217694305571E-5</v>
      </c>
      <c r="AB668">
        <f>SUM($AA$3:AA668)</f>
        <v>1.4293206057334929E-2</v>
      </c>
    </row>
    <row r="669" spans="1:28" x14ac:dyDescent="0.3">
      <c r="A669" s="6" t="s">
        <v>17</v>
      </c>
      <c r="B669" s="6">
        <v>666</v>
      </c>
      <c r="C669" s="6">
        <v>77</v>
      </c>
      <c r="D669" s="7">
        <v>12.5</v>
      </c>
      <c r="E669" s="3">
        <f t="shared" si="157"/>
        <v>0.27777777777777779</v>
      </c>
      <c r="F669" s="3">
        <f t="shared" si="158"/>
        <v>1</v>
      </c>
      <c r="H669" s="13">
        <f t="shared" si="147"/>
        <v>3.4722222222222223</v>
      </c>
      <c r="I669">
        <f>'Panigale V4s 21 Data'!$B$8*'Panigale V4s 21 Data'!$B$5*'Panigale V4s 21 Data'!$B$7*0.5*(Calculations!$H669*Calculations!$H669)</f>
        <v>1.354161360514323</v>
      </c>
      <c r="J669" s="3">
        <f>$E669*'Panigale V4s 21 Data'!$B$3</f>
        <v>75</v>
      </c>
      <c r="K669" s="27">
        <f>'Panigale V4s 21 Data'!$B$12</f>
        <v>52.974000000000004</v>
      </c>
      <c r="L669" s="3">
        <f t="shared" si="148"/>
        <v>129.32816136051434</v>
      </c>
      <c r="M669">
        <f t="shared" si="146"/>
        <v>449.05611583511927</v>
      </c>
      <c r="N669">
        <f t="shared" si="149"/>
        <v>1.247378099541998E-4</v>
      </c>
      <c r="O669">
        <f t="shared" si="150"/>
        <v>449.05611583511927</v>
      </c>
      <c r="P669">
        <f t="shared" si="151"/>
        <v>1.247378099541998E-4</v>
      </c>
      <c r="Q669">
        <f>SUM($P$3:P669)</f>
        <v>0.10146362773346002</v>
      </c>
      <c r="R669">
        <f t="shared" si="152"/>
        <v>0</v>
      </c>
      <c r="S669">
        <f t="shared" si="153"/>
        <v>0</v>
      </c>
      <c r="T669">
        <f>SUM($S$3:S669)</f>
        <v>3.1398036233345319E-2</v>
      </c>
      <c r="V669">
        <f t="shared" si="154"/>
        <v>0</v>
      </c>
      <c r="W669">
        <f>IF(M669&lt;0,SUM($V$3:V669),0)</f>
        <v>0</v>
      </c>
      <c r="Y669">
        <f t="shared" ref="Y669:Y676" si="159">O669</f>
        <v>449.05611583511927</v>
      </c>
      <c r="Z669">
        <f t="shared" si="155"/>
        <v>0.44905611583511928</v>
      </c>
      <c r="AA669">
        <f t="shared" si="156"/>
        <v>1.247378099541998E-4</v>
      </c>
      <c r="AB669">
        <f>SUM($AA$3:AA669)</f>
        <v>1.4417943867289128E-2</v>
      </c>
    </row>
    <row r="670" spans="1:28" x14ac:dyDescent="0.3">
      <c r="A670" s="6" t="s">
        <v>17</v>
      </c>
      <c r="B670" s="6">
        <v>667</v>
      </c>
      <c r="C670" s="6">
        <v>78</v>
      </c>
      <c r="D670" s="7">
        <v>14</v>
      </c>
      <c r="E670" s="3">
        <f t="shared" si="157"/>
        <v>0.90277777777777779</v>
      </c>
      <c r="F670" s="3">
        <f t="shared" si="158"/>
        <v>3.25</v>
      </c>
      <c r="H670" s="13">
        <f t="shared" si="147"/>
        <v>3.8888888888888888</v>
      </c>
      <c r="I670">
        <f>'Panigale V4s 21 Data'!$B$8*'Panigale V4s 21 Data'!$B$5*'Panigale V4s 21 Data'!$B$7*0.5*(Calculations!$H670*Calculations!$H670)</f>
        <v>1.6986600106291667</v>
      </c>
      <c r="J670" s="3">
        <f>$E670*'Panigale V4s 21 Data'!$B$3</f>
        <v>243.75</v>
      </c>
      <c r="K670" s="27">
        <f>'Panigale V4s 21 Data'!$B$12</f>
        <v>52.974000000000004</v>
      </c>
      <c r="L670" s="3">
        <f t="shared" si="148"/>
        <v>298.42266001062916</v>
      </c>
      <c r="M670">
        <f t="shared" si="146"/>
        <v>1160.5325667080024</v>
      </c>
      <c r="N670">
        <f t="shared" si="149"/>
        <v>3.2237015741888955E-4</v>
      </c>
      <c r="O670">
        <f t="shared" si="150"/>
        <v>1160.5325667080024</v>
      </c>
      <c r="P670">
        <f t="shared" si="151"/>
        <v>3.2237015741888955E-4</v>
      </c>
      <c r="Q670">
        <f>SUM($P$3:P670)</f>
        <v>0.1017859978908789</v>
      </c>
      <c r="R670">
        <f t="shared" si="152"/>
        <v>0</v>
      </c>
      <c r="S670">
        <f t="shared" si="153"/>
        <v>0</v>
      </c>
      <c r="T670">
        <f>SUM($S$3:S670)</f>
        <v>3.1398036233345319E-2</v>
      </c>
      <c r="V670">
        <f t="shared" si="154"/>
        <v>0</v>
      </c>
      <c r="W670">
        <f>IF(M670&lt;0,SUM($V$3:V670),0)</f>
        <v>0</v>
      </c>
      <c r="Y670">
        <f t="shared" si="159"/>
        <v>1160.5325667080024</v>
      </c>
      <c r="Z670">
        <f t="shared" si="155"/>
        <v>1.1605325667080024</v>
      </c>
      <c r="AA670">
        <f t="shared" si="156"/>
        <v>3.2237015741888955E-4</v>
      </c>
      <c r="AB670">
        <f>SUM($AA$3:AA670)</f>
        <v>1.4740314024708018E-2</v>
      </c>
    </row>
    <row r="671" spans="1:28" x14ac:dyDescent="0.3">
      <c r="A671" s="6" t="s">
        <v>17</v>
      </c>
      <c r="B671" s="6">
        <v>668</v>
      </c>
      <c r="C671" s="6">
        <v>79</v>
      </c>
      <c r="D671" s="7">
        <v>19</v>
      </c>
      <c r="E671" s="3">
        <f t="shared" si="157"/>
        <v>1.2777777777777777</v>
      </c>
      <c r="F671" s="3">
        <f t="shared" si="158"/>
        <v>4.5999999999999996</v>
      </c>
      <c r="H671" s="13">
        <f t="shared" si="147"/>
        <v>5.2777777777777777</v>
      </c>
      <c r="I671">
        <f>'Panigale V4s 21 Data'!$B$8*'Panigale V4s 21 Data'!$B$5*'Panigale V4s 21 Data'!$B$7*0.5*(Calculations!$H671*Calculations!$H671)</f>
        <v>3.1286544073322919</v>
      </c>
      <c r="J671" s="3">
        <f>$E671*'Panigale V4s 21 Data'!$B$3</f>
        <v>345</v>
      </c>
      <c r="K671" s="27">
        <f>'Panigale V4s 21 Data'!$B$12</f>
        <v>52.974000000000004</v>
      </c>
      <c r="L671" s="3">
        <f t="shared" si="148"/>
        <v>401.1026544073323</v>
      </c>
      <c r="M671">
        <f t="shared" si="146"/>
        <v>2116.930676038698</v>
      </c>
      <c r="N671">
        <f t="shared" si="149"/>
        <v>5.8803629889963834E-4</v>
      </c>
      <c r="O671">
        <f t="shared" si="150"/>
        <v>2116.930676038698</v>
      </c>
      <c r="P671">
        <f t="shared" si="151"/>
        <v>5.8803629889963834E-4</v>
      </c>
      <c r="Q671">
        <f>SUM($P$3:P671)</f>
        <v>0.10237403418977854</v>
      </c>
      <c r="R671">
        <f t="shared" si="152"/>
        <v>0</v>
      </c>
      <c r="S671">
        <f t="shared" si="153"/>
        <v>0</v>
      </c>
      <c r="T671">
        <f>SUM($S$3:S671)</f>
        <v>3.1398036233345319E-2</v>
      </c>
      <c r="V671">
        <f t="shared" si="154"/>
        <v>0</v>
      </c>
      <c r="W671">
        <f>IF(M671&lt;0,SUM($V$3:V671),0)</f>
        <v>0</v>
      </c>
      <c r="Y671">
        <f t="shared" si="159"/>
        <v>2116.930676038698</v>
      </c>
      <c r="Z671">
        <f t="shared" si="155"/>
        <v>2.1169306760386979</v>
      </c>
      <c r="AA671">
        <f t="shared" si="156"/>
        <v>5.8803629889963834E-4</v>
      </c>
      <c r="AB671">
        <f>SUM($AA$3:AA671)</f>
        <v>1.5328350323607656E-2</v>
      </c>
    </row>
    <row r="672" spans="1:28" x14ac:dyDescent="0.3">
      <c r="A672" s="6" t="s">
        <v>17</v>
      </c>
      <c r="B672" s="6">
        <v>669</v>
      </c>
      <c r="C672" s="6">
        <v>80</v>
      </c>
      <c r="D672" s="7">
        <v>23.2</v>
      </c>
      <c r="E672" s="3">
        <f t="shared" si="157"/>
        <v>1.25</v>
      </c>
      <c r="F672" s="3">
        <f t="shared" si="158"/>
        <v>4.5</v>
      </c>
      <c r="H672" s="13">
        <f t="shared" si="147"/>
        <v>6.4444444444444438</v>
      </c>
      <c r="I672">
        <f>'Panigale V4s 21 Data'!$B$8*'Panigale V4s 21 Data'!$B$5*'Panigale V4s 21 Data'!$B$7*0.5*(Calculations!$H672*Calculations!$H672)</f>
        <v>4.6647283883726658</v>
      </c>
      <c r="J672" s="3">
        <f>$E672*'Panigale V4s 21 Data'!$B$3</f>
        <v>337.5</v>
      </c>
      <c r="K672" s="27">
        <f>'Panigale V4s 21 Data'!$B$12</f>
        <v>52.974000000000004</v>
      </c>
      <c r="L672" s="3">
        <f t="shared" si="148"/>
        <v>395.13872838837267</v>
      </c>
      <c r="M672">
        <f t="shared" si="146"/>
        <v>2546.4495829472903</v>
      </c>
      <c r="N672">
        <f t="shared" si="149"/>
        <v>7.0734710637424729E-4</v>
      </c>
      <c r="O672">
        <f t="shared" si="150"/>
        <v>2546.4495829472903</v>
      </c>
      <c r="P672">
        <f t="shared" si="151"/>
        <v>7.0734710637424729E-4</v>
      </c>
      <c r="Q672">
        <f>SUM($P$3:P672)</f>
        <v>0.1030813812961528</v>
      </c>
      <c r="R672">
        <f t="shared" si="152"/>
        <v>0</v>
      </c>
      <c r="S672">
        <f t="shared" si="153"/>
        <v>0</v>
      </c>
      <c r="T672">
        <f>SUM($S$3:S672)</f>
        <v>3.1398036233345319E-2</v>
      </c>
      <c r="V672">
        <f t="shared" si="154"/>
        <v>0</v>
      </c>
      <c r="W672">
        <f>IF(M672&lt;0,SUM($V$3:V672),0)</f>
        <v>0</v>
      </c>
      <c r="Y672">
        <f t="shared" si="159"/>
        <v>2546.4495829472903</v>
      </c>
      <c r="Z672">
        <f t="shared" si="155"/>
        <v>2.5464495829472904</v>
      </c>
      <c r="AA672">
        <f t="shared" si="156"/>
        <v>7.0734710637424729E-4</v>
      </c>
      <c r="AB672">
        <f>SUM($AA$3:AA672)</f>
        <v>1.6035697429981902E-2</v>
      </c>
    </row>
    <row r="673" spans="1:28" x14ac:dyDescent="0.3">
      <c r="A673" s="6" t="s">
        <v>17</v>
      </c>
      <c r="B673" s="6">
        <v>670</v>
      </c>
      <c r="C673" s="6">
        <v>81</v>
      </c>
      <c r="D673" s="7">
        <v>28</v>
      </c>
      <c r="E673" s="3">
        <f t="shared" si="157"/>
        <v>1.2222222222222223</v>
      </c>
      <c r="F673" s="3">
        <f t="shared" si="158"/>
        <v>4.4000000000000004</v>
      </c>
      <c r="H673" s="13">
        <f t="shared" si="147"/>
        <v>7.7777777777777777</v>
      </c>
      <c r="I673">
        <f>'Panigale V4s 21 Data'!$B$8*'Panigale V4s 21 Data'!$B$5*'Panigale V4s 21 Data'!$B$7*0.5*(Calculations!$H673*Calculations!$H673)</f>
        <v>6.7946400425166669</v>
      </c>
      <c r="J673" s="3">
        <f>$E673*'Panigale V4s 21 Data'!$B$3</f>
        <v>330</v>
      </c>
      <c r="K673" s="27">
        <f>'Panigale V4s 21 Data'!$B$12</f>
        <v>52.974000000000004</v>
      </c>
      <c r="L673" s="3">
        <f t="shared" si="148"/>
        <v>389.76864004251667</v>
      </c>
      <c r="M673">
        <f t="shared" si="146"/>
        <v>3031.5338669973517</v>
      </c>
      <c r="N673">
        <f t="shared" si="149"/>
        <v>8.4209274083259765E-4</v>
      </c>
      <c r="O673">
        <f t="shared" si="150"/>
        <v>3031.5338669973517</v>
      </c>
      <c r="P673">
        <f t="shared" si="151"/>
        <v>8.4209274083259765E-4</v>
      </c>
      <c r="Q673">
        <f>SUM($P$3:P673)</f>
        <v>0.10392347403698539</v>
      </c>
      <c r="R673">
        <f t="shared" si="152"/>
        <v>0</v>
      </c>
      <c r="S673">
        <f t="shared" si="153"/>
        <v>0</v>
      </c>
      <c r="T673">
        <f>SUM($S$3:S673)</f>
        <v>3.1398036233345319E-2</v>
      </c>
      <c r="V673">
        <f t="shared" si="154"/>
        <v>0</v>
      </c>
      <c r="W673">
        <f>IF(M673&lt;0,SUM($V$3:V673),0)</f>
        <v>0</v>
      </c>
      <c r="Y673">
        <f t="shared" si="159"/>
        <v>3031.5338669973517</v>
      </c>
      <c r="Z673">
        <f t="shared" si="155"/>
        <v>3.0315338669973517</v>
      </c>
      <c r="AA673">
        <f t="shared" si="156"/>
        <v>8.4209274083259765E-4</v>
      </c>
      <c r="AB673">
        <f>SUM($AA$3:AA673)</f>
        <v>1.6877790170814502E-2</v>
      </c>
    </row>
    <row r="674" spans="1:28" x14ac:dyDescent="0.3">
      <c r="A674" s="6" t="s">
        <v>17</v>
      </c>
      <c r="B674" s="6">
        <v>671</v>
      </c>
      <c r="C674" s="6">
        <v>82</v>
      </c>
      <c r="D674" s="7">
        <v>32</v>
      </c>
      <c r="E674" s="3">
        <f t="shared" si="157"/>
        <v>0.83333333333333326</v>
      </c>
      <c r="F674" s="3">
        <f t="shared" si="158"/>
        <v>3</v>
      </c>
      <c r="H674" s="13">
        <f t="shared" si="147"/>
        <v>8.8888888888888893</v>
      </c>
      <c r="I674">
        <f>'Panigale V4s 21 Data'!$B$8*'Panigale V4s 21 Data'!$B$5*'Panigale V4s 21 Data'!$B$7*0.5*(Calculations!$H674*Calculations!$H674)</f>
        <v>8.8746318922666685</v>
      </c>
      <c r="J674" s="3">
        <f>$E674*'Panigale V4s 21 Data'!$B$3</f>
        <v>224.99999999999997</v>
      </c>
      <c r="K674" s="27">
        <f>'Panigale V4s 21 Data'!$B$12</f>
        <v>52.974000000000004</v>
      </c>
      <c r="L674" s="3">
        <f t="shared" si="148"/>
        <v>286.84863189226667</v>
      </c>
      <c r="M674">
        <f t="shared" si="146"/>
        <v>2549.7656168201484</v>
      </c>
      <c r="N674">
        <f t="shared" si="149"/>
        <v>7.0826822689448569E-4</v>
      </c>
      <c r="O674">
        <f t="shared" si="150"/>
        <v>2549.7656168201484</v>
      </c>
      <c r="P674">
        <f t="shared" si="151"/>
        <v>7.0826822689448569E-4</v>
      </c>
      <c r="Q674">
        <f>SUM($P$3:P674)</f>
        <v>0.10463174226387988</v>
      </c>
      <c r="R674">
        <f t="shared" si="152"/>
        <v>0</v>
      </c>
      <c r="S674">
        <f t="shared" si="153"/>
        <v>0</v>
      </c>
      <c r="T674">
        <f>SUM($S$3:S674)</f>
        <v>3.1398036233345319E-2</v>
      </c>
      <c r="V674">
        <f t="shared" si="154"/>
        <v>0</v>
      </c>
      <c r="W674">
        <f>IF(M674&lt;0,SUM($V$3:V674),0)</f>
        <v>0</v>
      </c>
      <c r="Y674">
        <f t="shared" si="159"/>
        <v>2549.7656168201484</v>
      </c>
      <c r="Z674">
        <f t="shared" si="155"/>
        <v>2.5497656168201486</v>
      </c>
      <c r="AA674">
        <f t="shared" si="156"/>
        <v>7.0826822689448569E-4</v>
      </c>
      <c r="AB674">
        <f>SUM($AA$3:AA674)</f>
        <v>1.7586058397708989E-2</v>
      </c>
    </row>
    <row r="675" spans="1:28" x14ac:dyDescent="0.3">
      <c r="A675" s="6" t="s">
        <v>17</v>
      </c>
      <c r="B675" s="6">
        <v>672</v>
      </c>
      <c r="C675" s="6">
        <v>83</v>
      </c>
      <c r="D675" s="7">
        <v>34</v>
      </c>
      <c r="E675" s="3">
        <f t="shared" si="157"/>
        <v>0.55555555555555558</v>
      </c>
      <c r="F675" s="3">
        <f t="shared" si="158"/>
        <v>2</v>
      </c>
      <c r="H675" s="13">
        <f t="shared" si="147"/>
        <v>9.4444444444444446</v>
      </c>
      <c r="I675">
        <f>'Panigale V4s 21 Data'!$B$8*'Panigale V4s 21 Data'!$B$5*'Panigale V4s 21 Data'!$B$7*0.5*(Calculations!$H675*Calculations!$H675)</f>
        <v>10.018627409629168</v>
      </c>
      <c r="J675" s="3">
        <f>$E675*'Panigale V4s 21 Data'!$B$3</f>
        <v>150</v>
      </c>
      <c r="K675" s="27">
        <f>'Panigale V4s 21 Data'!$B$12</f>
        <v>52.974000000000004</v>
      </c>
      <c r="L675" s="3">
        <f t="shared" si="148"/>
        <v>212.99262740962916</v>
      </c>
      <c r="M675">
        <f t="shared" si="146"/>
        <v>2011.5970366464976</v>
      </c>
      <c r="N675">
        <f t="shared" si="149"/>
        <v>5.5877695462402705E-4</v>
      </c>
      <c r="O675">
        <f t="shared" si="150"/>
        <v>2011.5970366464976</v>
      </c>
      <c r="P675">
        <f t="shared" si="151"/>
        <v>5.5877695462402705E-4</v>
      </c>
      <c r="Q675">
        <f>SUM($P$3:P675)</f>
        <v>0.10519051921850391</v>
      </c>
      <c r="R675">
        <f t="shared" si="152"/>
        <v>0</v>
      </c>
      <c r="S675">
        <f t="shared" si="153"/>
        <v>0</v>
      </c>
      <c r="T675">
        <f>SUM($S$3:S675)</f>
        <v>3.1398036233345319E-2</v>
      </c>
      <c r="V675">
        <f t="shared" si="154"/>
        <v>0</v>
      </c>
      <c r="W675">
        <f>IF(M675&lt;0,SUM($V$3:V675),0)</f>
        <v>0</v>
      </c>
      <c r="Y675">
        <f t="shared" si="159"/>
        <v>2011.5970366464976</v>
      </c>
      <c r="Z675">
        <f t="shared" si="155"/>
        <v>2.0115970366464975</v>
      </c>
      <c r="AA675">
        <f t="shared" si="156"/>
        <v>5.5877695462402705E-4</v>
      </c>
      <c r="AB675">
        <f>SUM($AA$3:AA675)</f>
        <v>1.8144835352333015E-2</v>
      </c>
    </row>
    <row r="676" spans="1:28" x14ac:dyDescent="0.3">
      <c r="A676" s="6" t="s">
        <v>17</v>
      </c>
      <c r="B676" s="6">
        <v>673</v>
      </c>
      <c r="C676" s="6">
        <v>84</v>
      </c>
      <c r="D676" s="7">
        <v>36</v>
      </c>
      <c r="E676" s="3">
        <f t="shared" si="157"/>
        <v>0.55555555555555558</v>
      </c>
      <c r="F676" s="3">
        <f t="shared" si="158"/>
        <v>2</v>
      </c>
      <c r="H676" s="13">
        <f t="shared" si="147"/>
        <v>10</v>
      </c>
      <c r="I676">
        <f>'Panigale V4s 21 Data'!$B$8*'Panigale V4s 21 Data'!$B$5*'Panigale V4s 21 Data'!$B$7*0.5*(Calculations!$H676*Calculations!$H676)</f>
        <v>11.231955988650002</v>
      </c>
      <c r="J676" s="3">
        <f>$E676*'Panigale V4s 21 Data'!$B$3</f>
        <v>150</v>
      </c>
      <c r="K676" s="27">
        <f>'Panigale V4s 21 Data'!$B$12</f>
        <v>52.974000000000004</v>
      </c>
      <c r="L676" s="3">
        <f t="shared" si="148"/>
        <v>214.20595598865003</v>
      </c>
      <c r="M676">
        <f t="shared" si="146"/>
        <v>2142.0595598865002</v>
      </c>
      <c r="N676">
        <f t="shared" si="149"/>
        <v>5.9501654441291674E-4</v>
      </c>
      <c r="O676">
        <f t="shared" si="150"/>
        <v>2142.0595598865002</v>
      </c>
      <c r="P676">
        <f t="shared" si="151"/>
        <v>5.9501654441291674E-4</v>
      </c>
      <c r="Q676">
        <f>SUM($P$3:P676)</f>
        <v>0.10578553576291683</v>
      </c>
      <c r="R676">
        <f t="shared" si="152"/>
        <v>0</v>
      </c>
      <c r="S676">
        <f t="shared" si="153"/>
        <v>0</v>
      </c>
      <c r="T676">
        <f>SUM($S$3:S676)</f>
        <v>3.1398036233345319E-2</v>
      </c>
      <c r="V676">
        <f t="shared" si="154"/>
        <v>0</v>
      </c>
      <c r="W676">
        <f>IF(M676&lt;0,SUM($V$3:V676),0)</f>
        <v>0</v>
      </c>
      <c r="Y676">
        <f t="shared" si="159"/>
        <v>2142.0595598865002</v>
      </c>
      <c r="Z676">
        <f t="shared" si="155"/>
        <v>2.1420595598865004</v>
      </c>
      <c r="AA676">
        <f t="shared" si="156"/>
        <v>5.9501654441291674E-4</v>
      </c>
      <c r="AB676">
        <f>SUM($AA$3:AA676)</f>
        <v>1.8739851896745933E-2</v>
      </c>
    </row>
    <row r="677" spans="1:28" x14ac:dyDescent="0.3">
      <c r="A677" s="6" t="s">
        <v>17</v>
      </c>
      <c r="B677" s="6">
        <v>674</v>
      </c>
      <c r="C677" s="6">
        <v>85</v>
      </c>
      <c r="D677" s="7">
        <v>38</v>
      </c>
      <c r="E677" s="3">
        <f t="shared" si="157"/>
        <v>0.55555555555555558</v>
      </c>
      <c r="F677" s="3">
        <f t="shared" si="158"/>
        <v>2</v>
      </c>
      <c r="H677" s="13">
        <f t="shared" si="147"/>
        <v>10.555555555555555</v>
      </c>
      <c r="I677">
        <f>'Panigale V4s 21 Data'!$B$8*'Panigale V4s 21 Data'!$B$5*'Panigale V4s 21 Data'!$B$7*0.5*(Calculations!$H677*Calculations!$H677)</f>
        <v>12.514617629329168</v>
      </c>
      <c r="J677" s="3">
        <f>$E677*'Panigale V4s 21 Data'!$B$3</f>
        <v>150</v>
      </c>
      <c r="K677" s="27">
        <f>'Panigale V4s 21 Data'!$B$12</f>
        <v>52.974000000000004</v>
      </c>
      <c r="L677" s="3">
        <f t="shared" si="148"/>
        <v>215.48861762932916</v>
      </c>
      <c r="M677">
        <f t="shared" si="146"/>
        <v>2274.602074976252</v>
      </c>
      <c r="N677">
        <f t="shared" si="149"/>
        <v>6.3183390971562558E-4</v>
      </c>
      <c r="O677">
        <f t="shared" si="150"/>
        <v>2274.602074976252</v>
      </c>
      <c r="P677">
        <f t="shared" si="151"/>
        <v>6.3183390971562558E-4</v>
      </c>
      <c r="Q677">
        <f>SUM($P$3:P677)</f>
        <v>0.10641736967263245</v>
      </c>
      <c r="R677">
        <f t="shared" si="152"/>
        <v>0</v>
      </c>
      <c r="S677">
        <f t="shared" si="153"/>
        <v>0</v>
      </c>
      <c r="T677">
        <f>SUM($S$3:S677)</f>
        <v>3.1398036233345319E-2</v>
      </c>
      <c r="V677">
        <f t="shared" si="154"/>
        <v>0</v>
      </c>
      <c r="W677">
        <f>IF(M677&lt;0,SUM($V$3:V677),0)</f>
        <v>0</v>
      </c>
      <c r="Y677">
        <f>W667-SUM(Y668:Y676)</f>
        <v>763.63743748752677</v>
      </c>
      <c r="Z677">
        <f t="shared" si="155"/>
        <v>0.76363743748752677</v>
      </c>
      <c r="AA677">
        <f t="shared" si="156"/>
        <v>2.1212151041320187E-4</v>
      </c>
      <c r="AB677">
        <f>SUM($AA$3:AA677)</f>
        <v>1.8951973407159133E-2</v>
      </c>
    </row>
    <row r="678" spans="1:28" x14ac:dyDescent="0.3">
      <c r="A678" s="6" t="s">
        <v>17</v>
      </c>
      <c r="B678" s="6">
        <v>675</v>
      </c>
      <c r="C678" s="6">
        <v>86</v>
      </c>
      <c r="D678" s="7">
        <v>40</v>
      </c>
      <c r="E678" s="3">
        <f t="shared" si="157"/>
        <v>0.31944444444444403</v>
      </c>
      <c r="F678" s="3">
        <f t="shared" si="158"/>
        <v>1.1499999999999986</v>
      </c>
      <c r="H678" s="13">
        <f t="shared" si="147"/>
        <v>11.111111111111111</v>
      </c>
      <c r="I678">
        <f>'Panigale V4s 21 Data'!$B$8*'Panigale V4s 21 Data'!$B$5*'Panigale V4s 21 Data'!$B$7*0.5*(Calculations!$H678*Calculations!$H678)</f>
        <v>13.866612331666667</v>
      </c>
      <c r="J678" s="3">
        <f>$E678*'Panigale V4s 21 Data'!$B$3</f>
        <v>86.249999999999886</v>
      </c>
      <c r="K678" s="27">
        <f>'Panigale V4s 21 Data'!$B$12</f>
        <v>52.974000000000004</v>
      </c>
      <c r="L678" s="3">
        <f t="shared" si="148"/>
        <v>153.09061233166656</v>
      </c>
      <c r="M678">
        <f t="shared" si="146"/>
        <v>1701.006803685184</v>
      </c>
      <c r="N678">
        <f t="shared" si="149"/>
        <v>4.725018899125511E-4</v>
      </c>
      <c r="O678">
        <f t="shared" si="150"/>
        <v>1701.006803685184</v>
      </c>
      <c r="P678">
        <f t="shared" si="151"/>
        <v>4.725018899125511E-4</v>
      </c>
      <c r="Q678">
        <f>SUM($P$3:P678)</f>
        <v>0.10688987156254499</v>
      </c>
      <c r="R678">
        <f t="shared" si="152"/>
        <v>0</v>
      </c>
      <c r="S678">
        <f t="shared" si="153"/>
        <v>0</v>
      </c>
      <c r="T678">
        <f>SUM($S$3:S678)</f>
        <v>3.1398036233345319E-2</v>
      </c>
      <c r="V678">
        <f t="shared" si="154"/>
        <v>0</v>
      </c>
      <c r="W678">
        <f>IF(M678&lt;0,SUM($V$3:V678),0)</f>
        <v>0</v>
      </c>
      <c r="Y678">
        <v>0</v>
      </c>
      <c r="Z678">
        <f t="shared" si="155"/>
        <v>0</v>
      </c>
      <c r="AA678">
        <f t="shared" si="156"/>
        <v>0</v>
      </c>
      <c r="AB678">
        <f>SUM($AA$3:AA678)</f>
        <v>1.8951973407159133E-2</v>
      </c>
    </row>
    <row r="679" spans="1:28" x14ac:dyDescent="0.3">
      <c r="A679" s="6" t="s">
        <v>17</v>
      </c>
      <c r="B679" s="6">
        <v>676</v>
      </c>
      <c r="C679" s="6">
        <v>87</v>
      </c>
      <c r="D679" s="7">
        <v>40.299999999999997</v>
      </c>
      <c r="E679" s="3">
        <f t="shared" si="157"/>
        <v>6.9444444444444448E-2</v>
      </c>
      <c r="F679" s="3">
        <f t="shared" si="158"/>
        <v>0.25</v>
      </c>
      <c r="H679" s="13">
        <f t="shared" si="147"/>
        <v>11.194444444444443</v>
      </c>
      <c r="I679">
        <f>'Panigale V4s 21 Data'!$B$8*'Panigale V4s 21 Data'!$B$5*'Panigale V4s 21 Data'!$B$7*0.5*(Calculations!$H679*Calculations!$H679)</f>
        <v>14.07539151358532</v>
      </c>
      <c r="J679" s="3">
        <f>$E679*'Panigale V4s 21 Data'!$B$3</f>
        <v>18.75</v>
      </c>
      <c r="K679" s="27">
        <f>'Panigale V4s 21 Data'!$B$12</f>
        <v>52.974000000000004</v>
      </c>
      <c r="L679" s="3">
        <f t="shared" si="148"/>
        <v>85.79939151358532</v>
      </c>
      <c r="M679">
        <f t="shared" si="146"/>
        <v>960.4765216659689</v>
      </c>
      <c r="N679">
        <f t="shared" si="149"/>
        <v>2.6679903379610244E-4</v>
      </c>
      <c r="O679">
        <f t="shared" si="150"/>
        <v>960.4765216659689</v>
      </c>
      <c r="P679">
        <f t="shared" si="151"/>
        <v>2.6679903379610244E-4</v>
      </c>
      <c r="Q679">
        <f>SUM($P$3:P679)</f>
        <v>0.1071566705963411</v>
      </c>
      <c r="R679">
        <f t="shared" si="152"/>
        <v>0</v>
      </c>
      <c r="S679">
        <f t="shared" si="153"/>
        <v>0</v>
      </c>
      <c r="T679">
        <f>SUM($S$3:S679)</f>
        <v>3.1398036233345319E-2</v>
      </c>
      <c r="V679">
        <f t="shared" si="154"/>
        <v>0</v>
      </c>
      <c r="W679">
        <f>IF(M679&lt;0,SUM($V$3:V679),0)</f>
        <v>0</v>
      </c>
      <c r="Y679">
        <v>0</v>
      </c>
      <c r="Z679">
        <f t="shared" si="155"/>
        <v>0</v>
      </c>
      <c r="AA679">
        <f t="shared" si="156"/>
        <v>0</v>
      </c>
      <c r="AB679">
        <f>SUM($AA$3:AA679)</f>
        <v>1.8951973407159133E-2</v>
      </c>
    </row>
    <row r="680" spans="1:28" x14ac:dyDescent="0.3">
      <c r="A680" s="6" t="s">
        <v>17</v>
      </c>
      <c r="B680" s="6">
        <v>677</v>
      </c>
      <c r="C680" s="6">
        <v>88</v>
      </c>
      <c r="D680" s="7">
        <v>40.5</v>
      </c>
      <c r="E680" s="3">
        <f t="shared" si="157"/>
        <v>-0.18055555555555516</v>
      </c>
      <c r="F680" s="3">
        <f t="shared" si="158"/>
        <v>-0.64999999999999858</v>
      </c>
      <c r="H680" s="13">
        <f t="shared" si="147"/>
        <v>11.25</v>
      </c>
      <c r="I680">
        <f>'Panigale V4s 21 Data'!$B$8*'Panigale V4s 21 Data'!$B$5*'Panigale V4s 21 Data'!$B$7*0.5*(Calculations!$H680*Calculations!$H680)</f>
        <v>14.215444298135157</v>
      </c>
      <c r="J680" s="3">
        <f>$E680*'Panigale V4s 21 Data'!$B$3</f>
        <v>-48.749999999999893</v>
      </c>
      <c r="K680" s="27">
        <f>'Panigale V4s 21 Data'!$B$12</f>
        <v>52.974000000000004</v>
      </c>
      <c r="L680" s="3">
        <f t="shared" si="148"/>
        <v>18.439444298135271</v>
      </c>
      <c r="M680">
        <f t="shared" si="146"/>
        <v>207.44374835402181</v>
      </c>
      <c r="N680">
        <f t="shared" si="149"/>
        <v>5.7623263431672723E-5</v>
      </c>
      <c r="O680">
        <f t="shared" si="150"/>
        <v>207.44374835402181</v>
      </c>
      <c r="P680">
        <f t="shared" si="151"/>
        <v>5.7623263431672723E-5</v>
      </c>
      <c r="Q680">
        <f>SUM($P$3:P680)</f>
        <v>0.10721429385977277</v>
      </c>
      <c r="R680">
        <f t="shared" si="152"/>
        <v>0</v>
      </c>
      <c r="S680">
        <f t="shared" si="153"/>
        <v>0</v>
      </c>
      <c r="T680">
        <f>SUM($S$3:S680)</f>
        <v>3.1398036233345319E-2</v>
      </c>
      <c r="V680">
        <f t="shared" si="154"/>
        <v>0</v>
      </c>
      <c r="W680">
        <f>IF(M680&lt;0,SUM($V$3:V680),0)</f>
        <v>0</v>
      </c>
      <c r="Y680">
        <v>0</v>
      </c>
      <c r="Z680">
        <f t="shared" si="155"/>
        <v>0</v>
      </c>
      <c r="AA680">
        <f t="shared" si="156"/>
        <v>0</v>
      </c>
      <c r="AB680">
        <f>SUM($AA$3:AA680)</f>
        <v>1.8951973407159133E-2</v>
      </c>
    </row>
    <row r="681" spans="1:28" x14ac:dyDescent="0.3">
      <c r="A681" s="6" t="s">
        <v>17</v>
      </c>
      <c r="B681" s="6">
        <v>678</v>
      </c>
      <c r="C681" s="6">
        <v>89</v>
      </c>
      <c r="D681" s="7">
        <v>39</v>
      </c>
      <c r="E681" s="3">
        <f t="shared" si="157"/>
        <v>-0.6666666666666663</v>
      </c>
      <c r="F681" s="3">
        <f t="shared" si="158"/>
        <v>-2.3999999999999986</v>
      </c>
      <c r="H681" s="13">
        <f t="shared" si="147"/>
        <v>10.833333333333334</v>
      </c>
      <c r="I681">
        <f>'Panigale V4s 21 Data'!$B$8*'Panigale V4s 21 Data'!$B$5*'Panigale V4s 21 Data'!$B$7*0.5*(Calculations!$H681*Calculations!$H681)</f>
        <v>13.181948347790629</v>
      </c>
      <c r="J681" s="3">
        <f>$E681*'Panigale V4s 21 Data'!$B$3</f>
        <v>-179.99999999999989</v>
      </c>
      <c r="K681" s="27">
        <f>'Panigale V4s 21 Data'!$B$12</f>
        <v>52.974000000000004</v>
      </c>
      <c r="L681" s="3">
        <f t="shared" si="148"/>
        <v>-113.84405165220925</v>
      </c>
      <c r="M681">
        <f t="shared" si="146"/>
        <v>-1233.3105595656002</v>
      </c>
      <c r="N681">
        <f t="shared" si="149"/>
        <v>-3.4258626654600004E-4</v>
      </c>
      <c r="O681">
        <f t="shared" si="150"/>
        <v>0</v>
      </c>
      <c r="P681">
        <f t="shared" si="151"/>
        <v>0</v>
      </c>
      <c r="Q681">
        <f>SUM($P$3:P681)</f>
        <v>0.10721429385977277</v>
      </c>
      <c r="R681">
        <f t="shared" si="152"/>
        <v>1233.3105595656002</v>
      </c>
      <c r="S681">
        <f t="shared" si="153"/>
        <v>3.4258626654600004E-4</v>
      </c>
      <c r="T681">
        <f>SUM($S$3:S681)</f>
        <v>3.1740622499891319E-2</v>
      </c>
      <c r="V681">
        <f t="shared" si="154"/>
        <v>970.23925065745993</v>
      </c>
      <c r="W681">
        <f>IF(M681&lt;0,SUM($V$681:V681),0)</f>
        <v>970.23925065745993</v>
      </c>
      <c r="Y681">
        <v>0</v>
      </c>
      <c r="Z681">
        <f t="shared" si="155"/>
        <v>0</v>
      </c>
      <c r="AA681">
        <f t="shared" si="156"/>
        <v>0</v>
      </c>
      <c r="AB681">
        <f>SUM($AA$3:AA681)</f>
        <v>1.8951973407159133E-2</v>
      </c>
    </row>
    <row r="682" spans="1:28" x14ac:dyDescent="0.3">
      <c r="A682" s="6" t="s">
        <v>17</v>
      </c>
      <c r="B682" s="6">
        <v>679</v>
      </c>
      <c r="C682" s="6">
        <v>90</v>
      </c>
      <c r="D682" s="7">
        <v>35.700000000000003</v>
      </c>
      <c r="E682" s="3">
        <f t="shared" si="157"/>
        <v>-0.99999999999999989</v>
      </c>
      <c r="F682" s="3">
        <f t="shared" si="158"/>
        <v>-3.5999999999999996</v>
      </c>
      <c r="H682" s="13">
        <f t="shared" si="147"/>
        <v>9.9166666666666679</v>
      </c>
      <c r="I682">
        <f>'Panigale V4s 21 Data'!$B$8*'Panigale V4s 21 Data'!$B$5*'Panigale V4s 21 Data'!$B$7*0.5*(Calculations!$H682*Calculations!$H682)</f>
        <v>11.045536719116161</v>
      </c>
      <c r="J682" s="3">
        <f>$E682*'Panigale V4s 21 Data'!$B$3</f>
        <v>-269.99999999999994</v>
      </c>
      <c r="K682" s="27">
        <f>'Panigale V4s 21 Data'!$B$12</f>
        <v>52.974000000000004</v>
      </c>
      <c r="L682" s="3">
        <f t="shared" si="148"/>
        <v>-205.98046328088378</v>
      </c>
      <c r="M682">
        <f t="shared" si="146"/>
        <v>-2042.6395942020977</v>
      </c>
      <c r="N682">
        <f t="shared" si="149"/>
        <v>-5.6739988727836049E-4</v>
      </c>
      <c r="O682">
        <f t="shared" si="150"/>
        <v>0</v>
      </c>
      <c r="P682">
        <f t="shared" si="151"/>
        <v>0</v>
      </c>
      <c r="Q682">
        <f>SUM($P$3:P682)</f>
        <v>0.10721429385977277</v>
      </c>
      <c r="R682">
        <f t="shared" si="152"/>
        <v>2042.6395942020977</v>
      </c>
      <c r="S682">
        <f t="shared" si="153"/>
        <v>5.6739988727836049E-4</v>
      </c>
      <c r="T682">
        <f>SUM($S$3:S682)</f>
        <v>3.2308022387169677E-2</v>
      </c>
      <c r="V682">
        <f t="shared" si="154"/>
        <v>1606.9343555608193</v>
      </c>
      <c r="W682">
        <f>IF(M682&lt;0,SUM($V$681:V682),0)</f>
        <v>2577.173606218279</v>
      </c>
      <c r="Y682">
        <v>0</v>
      </c>
      <c r="Z682">
        <f t="shared" si="155"/>
        <v>0</v>
      </c>
      <c r="AA682">
        <f t="shared" si="156"/>
        <v>0</v>
      </c>
      <c r="AB682">
        <f>SUM($AA$3:AA682)</f>
        <v>1.8951973407159133E-2</v>
      </c>
    </row>
    <row r="683" spans="1:28" x14ac:dyDescent="0.3">
      <c r="A683" s="6" t="s">
        <v>17</v>
      </c>
      <c r="B683" s="6">
        <v>680</v>
      </c>
      <c r="C683" s="6">
        <v>91</v>
      </c>
      <c r="D683" s="7">
        <v>31.8</v>
      </c>
      <c r="E683" s="3">
        <f t="shared" si="157"/>
        <v>-1.1944444444444446</v>
      </c>
      <c r="F683" s="3">
        <f t="shared" si="158"/>
        <v>-4.3000000000000007</v>
      </c>
      <c r="H683" s="13">
        <f t="shared" si="147"/>
        <v>8.8333333333333339</v>
      </c>
      <c r="I683">
        <f>'Panigale V4s 21 Data'!$B$8*'Panigale V4s 21 Data'!$B$5*'Panigale V4s 21 Data'!$B$7*0.5*(Calculations!$H683*Calculations!$H683)</f>
        <v>8.764045658921626</v>
      </c>
      <c r="J683" s="3">
        <f>$E683*'Panigale V4s 21 Data'!$B$3</f>
        <v>-322.50000000000006</v>
      </c>
      <c r="K683" s="27">
        <f>'Panigale V4s 21 Data'!$B$12</f>
        <v>52.974000000000004</v>
      </c>
      <c r="L683" s="3">
        <f t="shared" si="148"/>
        <v>-260.76195434107842</v>
      </c>
      <c r="M683">
        <f t="shared" si="146"/>
        <v>-2303.3972633461931</v>
      </c>
      <c r="N683">
        <f t="shared" si="149"/>
        <v>-6.3983257315172032E-4</v>
      </c>
      <c r="O683">
        <f t="shared" si="150"/>
        <v>0</v>
      </c>
      <c r="P683">
        <f t="shared" si="151"/>
        <v>0</v>
      </c>
      <c r="Q683">
        <f>SUM($P$3:P683)</f>
        <v>0.10721429385977277</v>
      </c>
      <c r="R683">
        <f t="shared" si="152"/>
        <v>2303.3972633461931</v>
      </c>
      <c r="S683">
        <f t="shared" si="153"/>
        <v>6.3983257315172032E-4</v>
      </c>
      <c r="T683">
        <f>SUM($S$3:S683)</f>
        <v>3.2947854960321397E-2</v>
      </c>
      <c r="V683">
        <f t="shared" si="154"/>
        <v>1812.0711100881333</v>
      </c>
      <c r="W683">
        <f>IF(M683&lt;0,SUM($V$681:V683),0)</f>
        <v>4389.2447163064126</v>
      </c>
      <c r="Y683">
        <v>0</v>
      </c>
      <c r="Z683">
        <f t="shared" si="155"/>
        <v>0</v>
      </c>
      <c r="AA683">
        <f t="shared" si="156"/>
        <v>0</v>
      </c>
      <c r="AB683">
        <f>SUM($AA$3:AA683)</f>
        <v>1.8951973407159133E-2</v>
      </c>
    </row>
    <row r="684" spans="1:28" x14ac:dyDescent="0.3">
      <c r="A684" s="6" t="s">
        <v>17</v>
      </c>
      <c r="B684" s="6">
        <v>681</v>
      </c>
      <c r="C684" s="6">
        <v>92</v>
      </c>
      <c r="D684" s="7">
        <v>27.1</v>
      </c>
      <c r="E684" s="3">
        <f t="shared" si="157"/>
        <v>-1.25</v>
      </c>
      <c r="F684" s="3">
        <f t="shared" si="158"/>
        <v>-4.5</v>
      </c>
      <c r="H684" s="13">
        <f t="shared" si="147"/>
        <v>7.5277777777777777</v>
      </c>
      <c r="I684">
        <f>'Panigale V4s 21 Data'!$B$8*'Panigale V4s 21 Data'!$B$5*'Panigale V4s 21 Data'!$B$7*0.5*(Calculations!$H684*Calculations!$H684)</f>
        <v>6.3648617265620731</v>
      </c>
      <c r="J684" s="3">
        <f>$E684*'Panigale V4s 21 Data'!$B$3</f>
        <v>-337.5</v>
      </c>
      <c r="K684" s="27">
        <f>'Panigale V4s 21 Data'!$B$12</f>
        <v>52.974000000000004</v>
      </c>
      <c r="L684" s="3">
        <f t="shared" si="148"/>
        <v>-278.16113827343793</v>
      </c>
      <c r="M684">
        <f t="shared" si="146"/>
        <v>-2093.9352353361578</v>
      </c>
      <c r="N684">
        <f t="shared" si="149"/>
        <v>-5.8164867648226608E-4</v>
      </c>
      <c r="O684">
        <f t="shared" si="150"/>
        <v>0</v>
      </c>
      <c r="P684">
        <f t="shared" si="151"/>
        <v>0</v>
      </c>
      <c r="Q684">
        <f>SUM($P$3:P684)</f>
        <v>0.10721429385977277</v>
      </c>
      <c r="R684">
        <f t="shared" si="152"/>
        <v>2093.9352353361578</v>
      </c>
      <c r="S684">
        <f t="shared" si="153"/>
        <v>5.8164867648226608E-4</v>
      </c>
      <c r="T684">
        <f>SUM($S$3:S684)</f>
        <v>3.3529503636803661E-2</v>
      </c>
      <c r="V684">
        <f t="shared" si="154"/>
        <v>1647.2883799627787</v>
      </c>
      <c r="W684">
        <f>IF(M684&lt;0,SUM($V$681:V684),0)</f>
        <v>6036.5330962691914</v>
      </c>
      <c r="Y684">
        <v>0</v>
      </c>
      <c r="Z684">
        <f t="shared" si="155"/>
        <v>0</v>
      </c>
      <c r="AA684">
        <f t="shared" si="156"/>
        <v>0</v>
      </c>
      <c r="AB684">
        <f>SUM($AA$3:AA684)</f>
        <v>1.8951973407159133E-2</v>
      </c>
    </row>
    <row r="685" spans="1:28" x14ac:dyDescent="0.3">
      <c r="A685" s="6" t="s">
        <v>17</v>
      </c>
      <c r="B685" s="6">
        <v>682</v>
      </c>
      <c r="C685" s="6">
        <v>93</v>
      </c>
      <c r="D685" s="7">
        <v>22.8</v>
      </c>
      <c r="E685" s="3">
        <f t="shared" si="157"/>
        <v>-0.83333333333333326</v>
      </c>
      <c r="F685" s="3">
        <f t="shared" si="158"/>
        <v>-3</v>
      </c>
      <c r="H685" s="13">
        <f t="shared" si="147"/>
        <v>6.333333333333333</v>
      </c>
      <c r="I685">
        <f>'Panigale V4s 21 Data'!$B$8*'Panigale V4s 21 Data'!$B$5*'Panigale V4s 21 Data'!$B$7*0.5*(Calculations!$H685*Calculations!$H685)</f>
        <v>4.5052623465585002</v>
      </c>
      <c r="J685" s="3">
        <f>$E685*'Panigale V4s 21 Data'!$B$3</f>
        <v>-224.99999999999997</v>
      </c>
      <c r="K685" s="27">
        <f>'Panigale V4s 21 Data'!$B$12</f>
        <v>52.974000000000004</v>
      </c>
      <c r="L685" s="3">
        <f t="shared" si="148"/>
        <v>-167.52073765344147</v>
      </c>
      <c r="M685">
        <f t="shared" si="146"/>
        <v>-1060.9646718051292</v>
      </c>
      <c r="N685">
        <f t="shared" si="149"/>
        <v>-2.9471240883475813E-4</v>
      </c>
      <c r="O685">
        <f t="shared" si="150"/>
        <v>0</v>
      </c>
      <c r="P685">
        <f t="shared" si="151"/>
        <v>0</v>
      </c>
      <c r="Q685">
        <f>SUM($P$3:P685)</f>
        <v>0.10721429385977277</v>
      </c>
      <c r="R685">
        <f t="shared" si="152"/>
        <v>1060.9646718051292</v>
      </c>
      <c r="S685">
        <f t="shared" si="153"/>
        <v>2.9471240883475813E-4</v>
      </c>
      <c r="T685">
        <f>SUM($S$3:S685)</f>
        <v>3.3824216045638421E-2</v>
      </c>
      <c r="V685">
        <f t="shared" si="154"/>
        <v>834.65560248573615</v>
      </c>
      <c r="W685">
        <f>IF(M685&lt;0,SUM($V$681:V685),0)</f>
        <v>6871.1886987549278</v>
      </c>
      <c r="Y685">
        <v>0</v>
      </c>
      <c r="Z685">
        <f t="shared" si="155"/>
        <v>0</v>
      </c>
      <c r="AA685">
        <f t="shared" si="156"/>
        <v>0</v>
      </c>
      <c r="AB685">
        <f>SUM($AA$3:AA685)</f>
        <v>1.8951973407159133E-2</v>
      </c>
    </row>
    <row r="686" spans="1:28" x14ac:dyDescent="0.3">
      <c r="A686" s="6" t="s">
        <v>17</v>
      </c>
      <c r="B686" s="6">
        <v>683</v>
      </c>
      <c r="C686" s="6">
        <v>94</v>
      </c>
      <c r="D686" s="7">
        <v>21.1</v>
      </c>
      <c r="E686" s="3">
        <f t="shared" si="157"/>
        <v>-0.54166666666666696</v>
      </c>
      <c r="F686" s="3">
        <f t="shared" si="158"/>
        <v>-1.9500000000000011</v>
      </c>
      <c r="H686" s="13">
        <f t="shared" si="147"/>
        <v>5.8611111111111116</v>
      </c>
      <c r="I686">
        <f>'Panigale V4s 21 Data'!$B$8*'Panigale V4s 21 Data'!$B$5*'Panigale V4s 21 Data'!$B$7*0.5*(Calculations!$H686*Calculations!$H686)</f>
        <v>3.8584715476133238</v>
      </c>
      <c r="J686" s="3">
        <f>$E686*'Panigale V4s 21 Data'!$B$3</f>
        <v>-146.25000000000009</v>
      </c>
      <c r="K686" s="27">
        <f>'Panigale V4s 21 Data'!$B$12</f>
        <v>52.974000000000004</v>
      </c>
      <c r="L686" s="3">
        <f t="shared" si="148"/>
        <v>-89.417528452386748</v>
      </c>
      <c r="M686">
        <f t="shared" si="146"/>
        <v>-524.08606954037793</v>
      </c>
      <c r="N686">
        <f t="shared" si="149"/>
        <v>-1.455794637612161E-4</v>
      </c>
      <c r="O686">
        <f t="shared" si="150"/>
        <v>0</v>
      </c>
      <c r="P686">
        <f t="shared" si="151"/>
        <v>0</v>
      </c>
      <c r="Q686">
        <f>SUM($P$3:P686)</f>
        <v>0.10721429385977277</v>
      </c>
      <c r="R686">
        <f t="shared" si="152"/>
        <v>524.08606954037793</v>
      </c>
      <c r="S686">
        <f t="shared" si="153"/>
        <v>1.455794637612161E-4</v>
      </c>
      <c r="T686">
        <f>SUM($S$3:S686)</f>
        <v>3.3969795509399638E-2</v>
      </c>
      <c r="V686">
        <f t="shared" si="154"/>
        <v>412.29589047706764</v>
      </c>
      <c r="W686">
        <f>IF(M686&lt;0,SUM($V$681:V686),0)</f>
        <v>7283.4845892319954</v>
      </c>
      <c r="Y686">
        <v>0</v>
      </c>
      <c r="Z686">
        <f t="shared" si="155"/>
        <v>0</v>
      </c>
      <c r="AA686">
        <f t="shared" si="156"/>
        <v>0</v>
      </c>
      <c r="AB686">
        <f>SUM($AA$3:AA686)</f>
        <v>1.8951973407159133E-2</v>
      </c>
    </row>
    <row r="687" spans="1:28" x14ac:dyDescent="0.3">
      <c r="A687" s="6" t="s">
        <v>17</v>
      </c>
      <c r="B687" s="6">
        <v>684</v>
      </c>
      <c r="C687" s="6">
        <v>95</v>
      </c>
      <c r="D687" s="7">
        <v>18.899999999999999</v>
      </c>
      <c r="E687" s="3">
        <f t="shared" si="157"/>
        <v>-0.30555555555555597</v>
      </c>
      <c r="F687" s="3">
        <f t="shared" si="158"/>
        <v>-1.1000000000000014</v>
      </c>
      <c r="H687" s="13">
        <f t="shared" si="147"/>
        <v>5.2499999999999991</v>
      </c>
      <c r="I687">
        <f>'Panigale V4s 21 Data'!$B$8*'Panigale V4s 21 Data'!$B$5*'Panigale V4s 21 Data'!$B$7*0.5*(Calculations!$H687*Calculations!$H687)</f>
        <v>3.0958078693716553</v>
      </c>
      <c r="J687" s="3">
        <f>$E687*'Panigale V4s 21 Data'!$B$3</f>
        <v>-82.500000000000114</v>
      </c>
      <c r="K687" s="27">
        <f>'Panigale V4s 21 Data'!$B$12</f>
        <v>52.974000000000004</v>
      </c>
      <c r="L687" s="3">
        <f t="shared" si="148"/>
        <v>-26.430192130628456</v>
      </c>
      <c r="M687">
        <f t="shared" si="146"/>
        <v>-138.75850868579937</v>
      </c>
      <c r="N687">
        <f t="shared" si="149"/>
        <v>-3.8544030190499822E-5</v>
      </c>
      <c r="O687">
        <f t="shared" si="150"/>
        <v>0</v>
      </c>
      <c r="P687">
        <f t="shared" si="151"/>
        <v>0</v>
      </c>
      <c r="Q687">
        <f>SUM($P$3:P687)</f>
        <v>0.10721429385977277</v>
      </c>
      <c r="R687">
        <f t="shared" si="152"/>
        <v>138.75850868579937</v>
      </c>
      <c r="S687">
        <f t="shared" si="153"/>
        <v>3.8544030190499822E-5</v>
      </c>
      <c r="T687">
        <f>SUM($S$3:S687)</f>
        <v>3.4008339539590135E-2</v>
      </c>
      <c r="V687">
        <f t="shared" si="154"/>
        <v>109.16062499057495</v>
      </c>
      <c r="W687">
        <f>IF(M687&lt;0,SUM($V$681:V687),0)</f>
        <v>7392.6452142225708</v>
      </c>
      <c r="Y687">
        <v>0</v>
      </c>
      <c r="Z687">
        <f t="shared" si="155"/>
        <v>0</v>
      </c>
      <c r="AA687">
        <f t="shared" si="156"/>
        <v>0</v>
      </c>
      <c r="AB687">
        <f>SUM($AA$3:AA687)</f>
        <v>1.8951973407159133E-2</v>
      </c>
    </row>
    <row r="688" spans="1:28" x14ac:dyDescent="0.3">
      <c r="A688" s="6" t="s">
        <v>17</v>
      </c>
      <c r="B688" s="6">
        <v>685</v>
      </c>
      <c r="C688" s="6">
        <v>96</v>
      </c>
      <c r="D688" s="7">
        <v>18.899999999999999</v>
      </c>
      <c r="E688" s="3">
        <f t="shared" si="157"/>
        <v>0.33333333333333365</v>
      </c>
      <c r="F688" s="3">
        <f t="shared" si="158"/>
        <v>1.2000000000000011</v>
      </c>
      <c r="H688" s="13">
        <f t="shared" si="147"/>
        <v>5.2499999999999991</v>
      </c>
      <c r="I688">
        <f>'Panigale V4s 21 Data'!$B$8*'Panigale V4s 21 Data'!$B$5*'Panigale V4s 21 Data'!$B$7*0.5*(Calculations!$H688*Calculations!$H688)</f>
        <v>3.0958078693716553</v>
      </c>
      <c r="J688" s="3">
        <f>$E688*'Panigale V4s 21 Data'!$B$3</f>
        <v>90.000000000000085</v>
      </c>
      <c r="K688" s="27">
        <f>'Panigale V4s 21 Data'!$B$12</f>
        <v>52.974000000000004</v>
      </c>
      <c r="L688" s="3">
        <f t="shared" si="148"/>
        <v>146.06980786937174</v>
      </c>
      <c r="M688">
        <f t="shared" si="146"/>
        <v>766.86649131420154</v>
      </c>
      <c r="N688">
        <f t="shared" si="149"/>
        <v>2.1301846980950045E-4</v>
      </c>
      <c r="O688">
        <f t="shared" si="150"/>
        <v>766.86649131420154</v>
      </c>
      <c r="P688">
        <f t="shared" si="151"/>
        <v>2.1301846980950045E-4</v>
      </c>
      <c r="Q688">
        <f>SUM($P$3:P688)</f>
        <v>0.10742731232958228</v>
      </c>
      <c r="R688">
        <f t="shared" si="152"/>
        <v>0</v>
      </c>
      <c r="S688">
        <f t="shared" si="153"/>
        <v>0</v>
      </c>
      <c r="T688">
        <f>SUM($S$3:S688)</f>
        <v>3.4008339539590135E-2</v>
      </c>
      <c r="V688">
        <f t="shared" si="154"/>
        <v>0</v>
      </c>
      <c r="W688">
        <f>IF(M688&lt;0,SUM($V$3:V688),0)</f>
        <v>0</v>
      </c>
      <c r="Y688">
        <f>O688</f>
        <v>766.86649131420154</v>
      </c>
      <c r="Z688">
        <f t="shared" si="155"/>
        <v>0.76686649131420159</v>
      </c>
      <c r="AA688">
        <f t="shared" si="156"/>
        <v>2.1301846980950045E-4</v>
      </c>
      <c r="AB688">
        <f>SUM($AA$3:AA688)</f>
        <v>1.9164991876968632E-2</v>
      </c>
    </row>
    <row r="689" spans="1:28" x14ac:dyDescent="0.3">
      <c r="A689" s="6" t="s">
        <v>17</v>
      </c>
      <c r="B689" s="6">
        <v>686</v>
      </c>
      <c r="C689" s="6">
        <v>97</v>
      </c>
      <c r="D689" s="7">
        <v>21.3</v>
      </c>
      <c r="E689" s="3">
        <f t="shared" si="157"/>
        <v>0.69444444444444442</v>
      </c>
      <c r="F689" s="3">
        <f t="shared" si="158"/>
        <v>2.5</v>
      </c>
      <c r="H689" s="13">
        <f t="shared" si="147"/>
        <v>5.916666666666667</v>
      </c>
      <c r="I689">
        <f>'Panigale V4s 21 Data'!$B$8*'Panigale V4s 21 Data'!$B$5*'Panigale V4s 21 Data'!$B$7*0.5*(Calculations!$H689*Calculations!$H689)</f>
        <v>3.9319645929711573</v>
      </c>
      <c r="J689" s="3">
        <f>$E689*'Panigale V4s 21 Data'!$B$3</f>
        <v>187.5</v>
      </c>
      <c r="K689" s="27">
        <f>'Panigale V4s 21 Data'!$B$12</f>
        <v>52.974000000000004</v>
      </c>
      <c r="L689" s="3">
        <f t="shared" si="148"/>
        <v>244.40596459297115</v>
      </c>
      <c r="M689">
        <f t="shared" si="146"/>
        <v>1446.0686238417461</v>
      </c>
      <c r="N689">
        <f t="shared" si="149"/>
        <v>4.0168572884492949E-4</v>
      </c>
      <c r="O689">
        <f t="shared" si="150"/>
        <v>1446.0686238417461</v>
      </c>
      <c r="P689">
        <f t="shared" si="151"/>
        <v>4.0168572884492949E-4</v>
      </c>
      <c r="Q689">
        <f>SUM($P$3:P689)</f>
        <v>0.1078289980584272</v>
      </c>
      <c r="R689">
        <f t="shared" si="152"/>
        <v>0</v>
      </c>
      <c r="S689">
        <f t="shared" si="153"/>
        <v>0</v>
      </c>
      <c r="T689">
        <f>SUM($S$3:S689)</f>
        <v>3.4008339539590135E-2</v>
      </c>
      <c r="V689">
        <f t="shared" si="154"/>
        <v>0</v>
      </c>
      <c r="W689">
        <f>IF(M689&lt;0,SUM($V$3:V689),0)</f>
        <v>0</v>
      </c>
      <c r="Y689">
        <f t="shared" ref="Y689:Y692" si="160">O689</f>
        <v>1446.0686238417461</v>
      </c>
      <c r="Z689">
        <f t="shared" si="155"/>
        <v>1.4460686238417462</v>
      </c>
      <c r="AA689">
        <f t="shared" si="156"/>
        <v>4.0168572884492949E-4</v>
      </c>
      <c r="AB689">
        <f>SUM($AA$3:AA689)</f>
        <v>1.9566677605813564E-2</v>
      </c>
    </row>
    <row r="690" spans="1:28" x14ac:dyDescent="0.3">
      <c r="A690" s="6" t="s">
        <v>17</v>
      </c>
      <c r="B690" s="6">
        <v>687</v>
      </c>
      <c r="C690" s="6">
        <v>98</v>
      </c>
      <c r="D690" s="7">
        <v>23.9</v>
      </c>
      <c r="E690" s="3">
        <f t="shared" si="157"/>
        <v>0.63888888888888862</v>
      </c>
      <c r="F690" s="3">
        <f t="shared" si="158"/>
        <v>2.2999999999999989</v>
      </c>
      <c r="H690" s="13">
        <f t="shared" si="147"/>
        <v>6.6388888888888884</v>
      </c>
      <c r="I690">
        <f>'Panigale V4s 21 Data'!$B$8*'Panigale V4s 21 Data'!$B$5*'Panigale V4s 21 Data'!$B$7*0.5*(Calculations!$H690*Calculations!$H690)</f>
        <v>4.9504672687320728</v>
      </c>
      <c r="J690" s="3">
        <f>$E690*'Panigale V4s 21 Data'!$B$3</f>
        <v>172.49999999999991</v>
      </c>
      <c r="K690" s="27">
        <f>'Panigale V4s 21 Data'!$B$12</f>
        <v>52.974000000000004</v>
      </c>
      <c r="L690" s="3">
        <f t="shared" si="148"/>
        <v>230.42446726873197</v>
      </c>
      <c r="M690">
        <f t="shared" si="146"/>
        <v>1529.762435478526</v>
      </c>
      <c r="N690">
        <f t="shared" si="149"/>
        <v>4.2493400985514613E-4</v>
      </c>
      <c r="O690">
        <f t="shared" si="150"/>
        <v>1529.762435478526</v>
      </c>
      <c r="P690">
        <f t="shared" si="151"/>
        <v>4.2493400985514613E-4</v>
      </c>
      <c r="Q690">
        <f>SUM($P$3:P690)</f>
        <v>0.10825393206828235</v>
      </c>
      <c r="R690">
        <f t="shared" si="152"/>
        <v>0</v>
      </c>
      <c r="S690">
        <f t="shared" si="153"/>
        <v>0</v>
      </c>
      <c r="T690">
        <f>SUM($S$3:S690)</f>
        <v>3.4008339539590135E-2</v>
      </c>
      <c r="V690">
        <f t="shared" si="154"/>
        <v>0</v>
      </c>
      <c r="W690">
        <f>IF(M690&lt;0,SUM($V$3:V690),0)</f>
        <v>0</v>
      </c>
      <c r="Y690">
        <f t="shared" si="160"/>
        <v>1529.762435478526</v>
      </c>
      <c r="Z690">
        <f t="shared" si="155"/>
        <v>1.529762435478526</v>
      </c>
      <c r="AA690">
        <f t="shared" si="156"/>
        <v>4.2493400985514613E-4</v>
      </c>
      <c r="AB690">
        <f>SUM($AA$3:AA690)</f>
        <v>1.999161161566871E-2</v>
      </c>
    </row>
    <row r="691" spans="1:28" x14ac:dyDescent="0.3">
      <c r="A691" s="6" t="s">
        <v>17</v>
      </c>
      <c r="B691" s="6">
        <v>688</v>
      </c>
      <c r="C691" s="6">
        <v>99</v>
      </c>
      <c r="D691" s="7">
        <v>25.9</v>
      </c>
      <c r="E691" s="3">
        <f t="shared" si="157"/>
        <v>0.625</v>
      </c>
      <c r="F691" s="3">
        <f t="shared" si="158"/>
        <v>2.25</v>
      </c>
      <c r="H691" s="13">
        <f t="shared" si="147"/>
        <v>7.1944444444444438</v>
      </c>
      <c r="I691">
        <f>'Panigale V4s 21 Data'!$B$8*'Panigale V4s 21 Data'!$B$5*'Panigale V4s 21 Data'!$B$7*0.5*(Calculations!$H691*Calculations!$H691)</f>
        <v>5.8136638863783219</v>
      </c>
      <c r="J691" s="3">
        <f>$E691*'Panigale V4s 21 Data'!$B$3</f>
        <v>168.75</v>
      </c>
      <c r="K691" s="27">
        <f>'Panigale V4s 21 Data'!$B$12</f>
        <v>52.974000000000004</v>
      </c>
      <c r="L691" s="3">
        <f t="shared" si="148"/>
        <v>227.53766388637831</v>
      </c>
      <c r="M691">
        <f t="shared" si="146"/>
        <v>1637.0070818492215</v>
      </c>
      <c r="N691">
        <f t="shared" si="149"/>
        <v>4.5472418940256155E-4</v>
      </c>
      <c r="O691">
        <f t="shared" si="150"/>
        <v>1637.0070818492215</v>
      </c>
      <c r="P691">
        <f t="shared" si="151"/>
        <v>4.5472418940256155E-4</v>
      </c>
      <c r="Q691">
        <f>SUM($P$3:P691)</f>
        <v>0.10870865625768492</v>
      </c>
      <c r="R691">
        <f t="shared" si="152"/>
        <v>0</v>
      </c>
      <c r="S691">
        <f t="shared" si="153"/>
        <v>0</v>
      </c>
      <c r="T691">
        <f>SUM($S$3:S691)</f>
        <v>3.4008339539590135E-2</v>
      </c>
      <c r="V691">
        <f t="shared" si="154"/>
        <v>0</v>
      </c>
      <c r="W691">
        <f>IF(M691&lt;0,SUM($V$3:V691),0)</f>
        <v>0</v>
      </c>
      <c r="Y691">
        <f t="shared" si="160"/>
        <v>1637.0070818492215</v>
      </c>
      <c r="Z691">
        <f t="shared" si="155"/>
        <v>1.6370070818492215</v>
      </c>
      <c r="AA691">
        <f t="shared" si="156"/>
        <v>4.5472418940256155E-4</v>
      </c>
      <c r="AB691">
        <f>SUM($AA$3:AA691)</f>
        <v>2.0446335805071273E-2</v>
      </c>
    </row>
    <row r="692" spans="1:28" x14ac:dyDescent="0.3">
      <c r="A692" s="6" t="s">
        <v>17</v>
      </c>
      <c r="B692" s="6">
        <v>689</v>
      </c>
      <c r="C692" s="6">
        <v>100</v>
      </c>
      <c r="D692" s="7">
        <v>28.4</v>
      </c>
      <c r="E692" s="3">
        <f t="shared" si="157"/>
        <v>0.61111111111111138</v>
      </c>
      <c r="F692" s="3">
        <f t="shared" si="158"/>
        <v>2.2000000000000011</v>
      </c>
      <c r="H692" s="13">
        <f t="shared" si="147"/>
        <v>7.8888888888888884</v>
      </c>
      <c r="I692">
        <f>'Panigale V4s 21 Data'!$B$8*'Panigale V4s 21 Data'!$B$5*'Panigale V4s 21 Data'!$B$7*0.5*(Calculations!$H692*Calculations!$H692)</f>
        <v>6.9901592763931673</v>
      </c>
      <c r="J692" s="3">
        <f>$E692*'Panigale V4s 21 Data'!$B$3</f>
        <v>165.00000000000009</v>
      </c>
      <c r="K692" s="27">
        <f>'Panigale V4s 21 Data'!$B$12</f>
        <v>52.974000000000004</v>
      </c>
      <c r="L692" s="3">
        <f t="shared" si="148"/>
        <v>224.96415927639327</v>
      </c>
      <c r="M692">
        <f t="shared" si="146"/>
        <v>1774.7172565137691</v>
      </c>
      <c r="N692">
        <f t="shared" si="149"/>
        <v>4.929770156982692E-4</v>
      </c>
      <c r="O692">
        <f t="shared" si="150"/>
        <v>1774.7172565137691</v>
      </c>
      <c r="P692">
        <f t="shared" si="151"/>
        <v>4.929770156982692E-4</v>
      </c>
      <c r="Q692">
        <f>SUM($P$3:P692)</f>
        <v>0.10920163327338318</v>
      </c>
      <c r="R692">
        <f t="shared" si="152"/>
        <v>0</v>
      </c>
      <c r="S692">
        <f t="shared" si="153"/>
        <v>0</v>
      </c>
      <c r="T692">
        <f>SUM($S$3:S692)</f>
        <v>3.4008339539590135E-2</v>
      </c>
      <c r="V692">
        <f t="shared" si="154"/>
        <v>0</v>
      </c>
      <c r="W692">
        <f>IF(M692&lt;0,SUM($V$3:V692),0)</f>
        <v>0</v>
      </c>
      <c r="Y692">
        <f t="shared" si="160"/>
        <v>1774.7172565137691</v>
      </c>
      <c r="Z692">
        <f t="shared" si="155"/>
        <v>1.7747172565137692</v>
      </c>
      <c r="AA692">
        <f t="shared" si="156"/>
        <v>4.929770156982692E-4</v>
      </c>
      <c r="AB692">
        <f>SUM($AA$3:AA692)</f>
        <v>2.0939312820769541E-2</v>
      </c>
    </row>
    <row r="693" spans="1:28" x14ac:dyDescent="0.3">
      <c r="A693" s="6" t="s">
        <v>17</v>
      </c>
      <c r="B693" s="6">
        <v>690</v>
      </c>
      <c r="C693" s="6">
        <v>101</v>
      </c>
      <c r="D693" s="7">
        <v>30.3</v>
      </c>
      <c r="E693" s="3">
        <f t="shared" si="157"/>
        <v>0.34722222222222221</v>
      </c>
      <c r="F693" s="3">
        <f t="shared" si="158"/>
        <v>1.25</v>
      </c>
      <c r="H693" s="13">
        <f t="shared" si="147"/>
        <v>8.4166666666666661</v>
      </c>
      <c r="I693">
        <f>'Panigale V4s 21 Data'!$B$8*'Panigale V4s 21 Data'!$B$5*'Panigale V4s 21 Data'!$B$7*0.5*(Calculations!$H693*Calculations!$H693)</f>
        <v>7.9567488222374063</v>
      </c>
      <c r="J693" s="3">
        <f>$E693*'Panigale V4s 21 Data'!$B$3</f>
        <v>93.75</v>
      </c>
      <c r="K693" s="27">
        <f>'Panigale V4s 21 Data'!$B$12</f>
        <v>52.974000000000004</v>
      </c>
      <c r="L693" s="3">
        <f t="shared" si="148"/>
        <v>154.6807488222374</v>
      </c>
      <c r="M693">
        <f t="shared" si="146"/>
        <v>1301.8963025871647</v>
      </c>
      <c r="N693">
        <f t="shared" si="149"/>
        <v>3.6163786182976792E-4</v>
      </c>
      <c r="O693">
        <f t="shared" si="150"/>
        <v>1301.8963025871647</v>
      </c>
      <c r="P693">
        <f t="shared" si="151"/>
        <v>3.6163786182976792E-4</v>
      </c>
      <c r="Q693">
        <f>SUM($P$3:P693)</f>
        <v>0.10956327113521296</v>
      </c>
      <c r="R693">
        <f t="shared" si="152"/>
        <v>0</v>
      </c>
      <c r="S693">
        <f t="shared" si="153"/>
        <v>0</v>
      </c>
      <c r="T693">
        <f>SUM($S$3:S693)</f>
        <v>3.4008339539590135E-2</v>
      </c>
      <c r="V693">
        <f t="shared" si="154"/>
        <v>0</v>
      </c>
      <c r="W693">
        <f>IF(M693&lt;0,SUM($V$3:V693),0)</f>
        <v>0</v>
      </c>
      <c r="Y693">
        <f>W687-SUM(Y688:Y692)</f>
        <v>238.22332522510715</v>
      </c>
      <c r="Z693">
        <f t="shared" si="155"/>
        <v>0.23822332522510714</v>
      </c>
      <c r="AA693">
        <f t="shared" si="156"/>
        <v>6.617314589586309E-5</v>
      </c>
      <c r="AB693">
        <f>SUM($AA$3:AA693)</f>
        <v>2.1005485966665405E-2</v>
      </c>
    </row>
    <row r="694" spans="1:28" x14ac:dyDescent="0.3">
      <c r="A694" s="6" t="s">
        <v>17</v>
      </c>
      <c r="B694" s="6">
        <v>691</v>
      </c>
      <c r="C694" s="6">
        <v>102</v>
      </c>
      <c r="D694" s="7">
        <v>30.9</v>
      </c>
      <c r="E694" s="3">
        <f t="shared" si="157"/>
        <v>0.1111111111111112</v>
      </c>
      <c r="F694" s="3">
        <f t="shared" si="158"/>
        <v>0.40000000000000036</v>
      </c>
      <c r="H694" s="13">
        <f t="shared" si="147"/>
        <v>8.5833333333333321</v>
      </c>
      <c r="I694">
        <f>'Panigale V4s 21 Data'!$B$8*'Panigale V4s 21 Data'!$B$5*'Panigale V4s 21 Data'!$B$7*0.5*(Calculations!$H694*Calculations!$H694)</f>
        <v>8.2749875752491544</v>
      </c>
      <c r="J694" s="3">
        <f>$E694*'Panigale V4s 21 Data'!$B$3</f>
        <v>30.000000000000025</v>
      </c>
      <c r="K694" s="27">
        <f>'Panigale V4s 21 Data'!$B$12</f>
        <v>52.974000000000004</v>
      </c>
      <c r="L694" s="3">
        <f t="shared" si="148"/>
        <v>91.248987575249174</v>
      </c>
      <c r="M694">
        <f t="shared" si="146"/>
        <v>783.22047668755533</v>
      </c>
      <c r="N694">
        <f t="shared" si="149"/>
        <v>2.1756124352432092E-4</v>
      </c>
      <c r="O694">
        <f t="shared" si="150"/>
        <v>783.22047668755533</v>
      </c>
      <c r="P694">
        <f t="shared" si="151"/>
        <v>2.1756124352432092E-4</v>
      </c>
      <c r="Q694">
        <f>SUM($P$3:P694)</f>
        <v>0.10978083237873727</v>
      </c>
      <c r="R694">
        <f t="shared" si="152"/>
        <v>0</v>
      </c>
      <c r="S694">
        <f t="shared" si="153"/>
        <v>0</v>
      </c>
      <c r="T694">
        <f>SUM($S$3:S694)</f>
        <v>3.4008339539590135E-2</v>
      </c>
      <c r="V694">
        <f t="shared" si="154"/>
        <v>0</v>
      </c>
      <c r="W694">
        <f>IF(M694&lt;0,SUM($V$3:V694),0)</f>
        <v>0</v>
      </c>
      <c r="Y694">
        <v>0</v>
      </c>
      <c r="Z694">
        <f t="shared" si="155"/>
        <v>0</v>
      </c>
      <c r="AA694">
        <f t="shared" si="156"/>
        <v>0</v>
      </c>
      <c r="AB694">
        <f>SUM($AA$3:AA694)</f>
        <v>2.1005485966665405E-2</v>
      </c>
    </row>
    <row r="695" spans="1:28" x14ac:dyDescent="0.3">
      <c r="A695" s="6" t="s">
        <v>17</v>
      </c>
      <c r="B695" s="6">
        <v>692</v>
      </c>
      <c r="C695" s="6">
        <v>103</v>
      </c>
      <c r="D695" s="7">
        <v>31.1</v>
      </c>
      <c r="E695" s="3">
        <f t="shared" si="157"/>
        <v>0.12500000000000031</v>
      </c>
      <c r="F695" s="3">
        <f t="shared" si="158"/>
        <v>0.45000000000000107</v>
      </c>
      <c r="H695" s="13">
        <f t="shared" si="147"/>
        <v>8.6388888888888893</v>
      </c>
      <c r="I695">
        <f>'Panigale V4s 21 Data'!$B$8*'Panigale V4s 21 Data'!$B$5*'Panigale V4s 21 Data'!$B$7*0.5*(Calculations!$H695*Calculations!$H695)</f>
        <v>8.3824538208195758</v>
      </c>
      <c r="J695" s="3">
        <f>$E695*'Panigale V4s 21 Data'!$B$3</f>
        <v>33.750000000000085</v>
      </c>
      <c r="K695" s="27">
        <f>'Panigale V4s 21 Data'!$B$12</f>
        <v>52.974000000000004</v>
      </c>
      <c r="L695" s="3">
        <f t="shared" si="148"/>
        <v>95.106453820819667</v>
      </c>
      <c r="M695">
        <f t="shared" si="146"/>
        <v>821.61408717430322</v>
      </c>
      <c r="N695">
        <f t="shared" si="149"/>
        <v>2.2822613532619534E-4</v>
      </c>
      <c r="O695">
        <f t="shared" si="150"/>
        <v>821.61408717430322</v>
      </c>
      <c r="P695">
        <f t="shared" si="151"/>
        <v>2.2822613532619534E-4</v>
      </c>
      <c r="Q695">
        <f>SUM($P$3:P695)</f>
        <v>0.11000905851406347</v>
      </c>
      <c r="R695">
        <f t="shared" si="152"/>
        <v>0</v>
      </c>
      <c r="S695">
        <f t="shared" si="153"/>
        <v>0</v>
      </c>
      <c r="T695">
        <f>SUM($S$3:S695)</f>
        <v>3.4008339539590135E-2</v>
      </c>
      <c r="V695">
        <f t="shared" si="154"/>
        <v>0</v>
      </c>
      <c r="W695">
        <f>IF(M695&lt;0,SUM($V$3:V695),0)</f>
        <v>0</v>
      </c>
      <c r="Y695">
        <v>0</v>
      </c>
      <c r="Z695">
        <f t="shared" si="155"/>
        <v>0</v>
      </c>
      <c r="AA695">
        <f t="shared" si="156"/>
        <v>0</v>
      </c>
      <c r="AB695">
        <f>SUM($AA$3:AA695)</f>
        <v>2.1005485966665405E-2</v>
      </c>
    </row>
    <row r="696" spans="1:28" x14ac:dyDescent="0.3">
      <c r="A696" s="6" t="s">
        <v>17</v>
      </c>
      <c r="B696" s="6">
        <v>693</v>
      </c>
      <c r="C696" s="6">
        <v>104</v>
      </c>
      <c r="D696" s="7">
        <v>31.8</v>
      </c>
      <c r="E696" s="3">
        <f t="shared" si="157"/>
        <v>0.2222222222222224</v>
      </c>
      <c r="F696" s="3">
        <f t="shared" si="158"/>
        <v>0.80000000000000071</v>
      </c>
      <c r="H696" s="13">
        <f t="shared" si="147"/>
        <v>8.8333333333333339</v>
      </c>
      <c r="I696">
        <f>'Panigale V4s 21 Data'!$B$8*'Panigale V4s 21 Data'!$B$5*'Panigale V4s 21 Data'!$B$7*0.5*(Calculations!$H696*Calculations!$H696)</f>
        <v>8.764045658921626</v>
      </c>
      <c r="J696" s="3">
        <f>$E696*'Panigale V4s 21 Data'!$B$3</f>
        <v>60.00000000000005</v>
      </c>
      <c r="K696" s="27">
        <f>'Panigale V4s 21 Data'!$B$12</f>
        <v>52.974000000000004</v>
      </c>
      <c r="L696" s="3">
        <f t="shared" si="148"/>
        <v>121.73804565892168</v>
      </c>
      <c r="M696">
        <f t="shared" si="146"/>
        <v>1075.3527366538083</v>
      </c>
      <c r="N696">
        <f t="shared" si="149"/>
        <v>2.9870909351494674E-4</v>
      </c>
      <c r="O696">
        <f t="shared" si="150"/>
        <v>1075.3527366538083</v>
      </c>
      <c r="P696">
        <f t="shared" si="151"/>
        <v>2.9870909351494674E-4</v>
      </c>
      <c r="Q696">
        <f>SUM($P$3:P696)</f>
        <v>0.11030776760757841</v>
      </c>
      <c r="R696">
        <f t="shared" si="152"/>
        <v>0</v>
      </c>
      <c r="S696">
        <f t="shared" si="153"/>
        <v>0</v>
      </c>
      <c r="T696">
        <f>SUM($S$3:S696)</f>
        <v>3.4008339539590135E-2</v>
      </c>
      <c r="V696">
        <f t="shared" si="154"/>
        <v>0</v>
      </c>
      <c r="W696">
        <f>IF(M696&lt;0,SUM($V$3:V696),0)</f>
        <v>0</v>
      </c>
      <c r="Y696">
        <v>0</v>
      </c>
      <c r="Z696">
        <f t="shared" si="155"/>
        <v>0</v>
      </c>
      <c r="AA696">
        <f t="shared" si="156"/>
        <v>0</v>
      </c>
      <c r="AB696">
        <f>SUM($AA$3:AA696)</f>
        <v>2.1005485966665405E-2</v>
      </c>
    </row>
    <row r="697" spans="1:28" x14ac:dyDescent="0.3">
      <c r="A697" s="6" t="s">
        <v>17</v>
      </c>
      <c r="B697" s="6">
        <v>694</v>
      </c>
      <c r="C697" s="6">
        <v>105</v>
      </c>
      <c r="D697" s="7">
        <v>32.700000000000003</v>
      </c>
      <c r="E697" s="3">
        <f t="shared" si="157"/>
        <v>0.19444444444444473</v>
      </c>
      <c r="F697" s="3">
        <f t="shared" si="158"/>
        <v>0.70000000000000107</v>
      </c>
      <c r="H697" s="13">
        <f t="shared" si="147"/>
        <v>9.0833333333333339</v>
      </c>
      <c r="I697">
        <f>'Panigale V4s 21 Data'!$B$8*'Panigale V4s 21 Data'!$B$5*'Panigale V4s 21 Data'!$B$7*0.5*(Calculations!$H697*Calculations!$H697)</f>
        <v>9.2671436875799085</v>
      </c>
      <c r="J697" s="3">
        <f>$E697*'Panigale V4s 21 Data'!$B$3</f>
        <v>52.500000000000078</v>
      </c>
      <c r="K697" s="27">
        <f>'Panigale V4s 21 Data'!$B$12</f>
        <v>52.974000000000004</v>
      </c>
      <c r="L697" s="3">
        <f t="shared" si="148"/>
        <v>114.74114368757999</v>
      </c>
      <c r="M697">
        <f t="shared" si="146"/>
        <v>1042.2320551621849</v>
      </c>
      <c r="N697">
        <f t="shared" si="149"/>
        <v>2.8950890421171804E-4</v>
      </c>
      <c r="O697">
        <f t="shared" si="150"/>
        <v>1042.2320551621849</v>
      </c>
      <c r="P697">
        <f t="shared" si="151"/>
        <v>2.8950890421171804E-4</v>
      </c>
      <c r="Q697">
        <f>SUM($P$3:P697)</f>
        <v>0.11059727651179012</v>
      </c>
      <c r="R697">
        <f t="shared" si="152"/>
        <v>0</v>
      </c>
      <c r="S697">
        <f t="shared" si="153"/>
        <v>0</v>
      </c>
      <c r="T697">
        <f>SUM($S$3:S697)</f>
        <v>3.4008339539590135E-2</v>
      </c>
      <c r="V697">
        <f t="shared" si="154"/>
        <v>0</v>
      </c>
      <c r="W697">
        <f>IF(M697&lt;0,SUM($V$3:V697),0)</f>
        <v>0</v>
      </c>
      <c r="Y697">
        <v>0</v>
      </c>
      <c r="Z697">
        <f t="shared" si="155"/>
        <v>0</v>
      </c>
      <c r="AA697">
        <f t="shared" si="156"/>
        <v>0</v>
      </c>
      <c r="AB697">
        <f>SUM($AA$3:AA697)</f>
        <v>2.1005485966665405E-2</v>
      </c>
    </row>
    <row r="698" spans="1:28" x14ac:dyDescent="0.3">
      <c r="A698" s="6" t="s">
        <v>17</v>
      </c>
      <c r="B698" s="6">
        <v>695</v>
      </c>
      <c r="C698" s="6">
        <v>106</v>
      </c>
      <c r="D698" s="7">
        <v>33.200000000000003</v>
      </c>
      <c r="E698" s="3">
        <f t="shared" si="157"/>
        <v>-4.1666666666667261E-2</v>
      </c>
      <c r="F698" s="3">
        <f t="shared" si="158"/>
        <v>-0.15000000000000213</v>
      </c>
      <c r="H698" s="13">
        <f t="shared" si="147"/>
        <v>9.2222222222222232</v>
      </c>
      <c r="I698">
        <f>'Panigale V4s 21 Data'!$B$8*'Panigale V4s 21 Data'!$B$5*'Panigale V4s 21 Data'!$B$7*0.5*(Calculations!$H698*Calculations!$H698)</f>
        <v>9.552709235285171</v>
      </c>
      <c r="J698" s="3">
        <f>$E698*'Panigale V4s 21 Data'!$B$3</f>
        <v>-11.25000000000016</v>
      </c>
      <c r="K698" s="27">
        <f>'Panigale V4s 21 Data'!$B$12</f>
        <v>52.974000000000004</v>
      </c>
      <c r="L698" s="3">
        <f t="shared" si="148"/>
        <v>51.276709235285011</v>
      </c>
      <c r="M698">
        <f t="shared" si="146"/>
        <v>472.88520739207291</v>
      </c>
      <c r="N698">
        <f t="shared" si="149"/>
        <v>1.3135700205335358E-4</v>
      </c>
      <c r="O698">
        <f t="shared" si="150"/>
        <v>472.88520739207291</v>
      </c>
      <c r="P698">
        <f t="shared" si="151"/>
        <v>1.3135700205335358E-4</v>
      </c>
      <c r="Q698">
        <f>SUM($P$3:P698)</f>
        <v>0.11072863351384347</v>
      </c>
      <c r="R698">
        <f t="shared" si="152"/>
        <v>0</v>
      </c>
      <c r="S698">
        <f t="shared" si="153"/>
        <v>0</v>
      </c>
      <c r="T698">
        <f>SUM($S$3:S698)</f>
        <v>3.4008339539590135E-2</v>
      </c>
      <c r="V698">
        <f t="shared" si="154"/>
        <v>0</v>
      </c>
      <c r="W698">
        <f>IF(M698&lt;0,SUM($V$3:V698),0)</f>
        <v>0</v>
      </c>
      <c r="Y698">
        <v>0</v>
      </c>
      <c r="Z698">
        <f t="shared" si="155"/>
        <v>0</v>
      </c>
      <c r="AA698">
        <f t="shared" si="156"/>
        <v>0</v>
      </c>
      <c r="AB698">
        <f>SUM($AA$3:AA698)</f>
        <v>2.1005485966665405E-2</v>
      </c>
    </row>
    <row r="699" spans="1:28" x14ac:dyDescent="0.3">
      <c r="A699" s="6" t="s">
        <v>17</v>
      </c>
      <c r="B699" s="6">
        <v>696</v>
      </c>
      <c r="C699" s="6">
        <v>107</v>
      </c>
      <c r="D699" s="7">
        <v>32.4</v>
      </c>
      <c r="E699" s="3">
        <f t="shared" si="157"/>
        <v>-0.6805555555555558</v>
      </c>
      <c r="F699" s="3">
        <f t="shared" si="158"/>
        <v>-2.4500000000000011</v>
      </c>
      <c r="H699" s="13">
        <f t="shared" si="147"/>
        <v>9</v>
      </c>
      <c r="I699">
        <f>'Panigale V4s 21 Data'!$B$8*'Panigale V4s 21 Data'!$B$5*'Panigale V4s 21 Data'!$B$7*0.5*(Calculations!$H699*Calculations!$H699)</f>
        <v>9.0978843508065008</v>
      </c>
      <c r="J699" s="3">
        <f>$E699*'Panigale V4s 21 Data'!$B$3</f>
        <v>-183.75000000000006</v>
      </c>
      <c r="K699" s="27">
        <f>'Panigale V4s 21 Data'!$B$12</f>
        <v>52.974000000000004</v>
      </c>
      <c r="L699" s="3">
        <f t="shared" si="148"/>
        <v>-121.67811564919354</v>
      </c>
      <c r="M699">
        <f t="shared" si="146"/>
        <v>-1095.1030408427418</v>
      </c>
      <c r="N699">
        <f t="shared" si="149"/>
        <v>-3.0419528912298385E-4</v>
      </c>
      <c r="O699">
        <f t="shared" si="150"/>
        <v>0</v>
      </c>
      <c r="P699">
        <f t="shared" si="151"/>
        <v>0</v>
      </c>
      <c r="Q699">
        <f>SUM($P$3:P699)</f>
        <v>0.11072863351384347</v>
      </c>
      <c r="R699">
        <f t="shared" si="152"/>
        <v>1095.1030408427418</v>
      </c>
      <c r="S699">
        <f t="shared" si="153"/>
        <v>3.0419528912298385E-4</v>
      </c>
      <c r="T699">
        <f>SUM($S$3:S699)</f>
        <v>3.4312534828713118E-2</v>
      </c>
      <c r="V699">
        <f t="shared" si="154"/>
        <v>861.51208671578081</v>
      </c>
      <c r="W699">
        <f>IF(M699&lt;0,SUM($V$699:V699),0)</f>
        <v>861.51208671578081</v>
      </c>
      <c r="Y699">
        <v>0</v>
      </c>
      <c r="Z699">
        <f t="shared" si="155"/>
        <v>0</v>
      </c>
      <c r="AA699">
        <f t="shared" si="156"/>
        <v>0</v>
      </c>
      <c r="AB699">
        <f>SUM($AA$3:AA699)</f>
        <v>2.1005485966665405E-2</v>
      </c>
    </row>
    <row r="700" spans="1:28" x14ac:dyDescent="0.3">
      <c r="A700" s="6" t="s">
        <v>17</v>
      </c>
      <c r="B700" s="6">
        <v>697</v>
      </c>
      <c r="C700" s="6">
        <v>108</v>
      </c>
      <c r="D700" s="7">
        <v>28.3</v>
      </c>
      <c r="E700" s="3">
        <f t="shared" si="157"/>
        <v>-0.9166666666666663</v>
      </c>
      <c r="F700" s="3">
        <f t="shared" si="158"/>
        <v>-3.2999999999999989</v>
      </c>
      <c r="H700" s="13">
        <f t="shared" si="147"/>
        <v>7.8611111111111107</v>
      </c>
      <c r="I700">
        <f>'Panigale V4s 21 Data'!$B$8*'Panigale V4s 21 Data'!$B$5*'Panigale V4s 21 Data'!$B$7*0.5*(Calculations!$H700*Calculations!$H700)</f>
        <v>6.9410194689428231</v>
      </c>
      <c r="J700" s="3">
        <f>$E700*'Panigale V4s 21 Data'!$B$3</f>
        <v>-247.49999999999989</v>
      </c>
      <c r="K700" s="27">
        <f>'Panigale V4s 21 Data'!$B$12</f>
        <v>52.974000000000004</v>
      </c>
      <c r="L700" s="3">
        <f t="shared" si="148"/>
        <v>-187.58498053105706</v>
      </c>
      <c r="M700">
        <f t="shared" si="146"/>
        <v>-1474.6263747302539</v>
      </c>
      <c r="N700">
        <f t="shared" si="149"/>
        <v>-4.0961843742507055E-4</v>
      </c>
      <c r="O700">
        <f t="shared" si="150"/>
        <v>0</v>
      </c>
      <c r="P700">
        <f t="shared" si="151"/>
        <v>0</v>
      </c>
      <c r="Q700">
        <f>SUM($P$3:P700)</f>
        <v>0.11072863351384347</v>
      </c>
      <c r="R700">
        <f t="shared" si="152"/>
        <v>1474.6263747302539</v>
      </c>
      <c r="S700">
        <f t="shared" si="153"/>
        <v>4.0961843742507055E-4</v>
      </c>
      <c r="T700">
        <f>SUM($S$3:S700)</f>
        <v>3.4722153266138187E-2</v>
      </c>
      <c r="V700">
        <f t="shared" si="154"/>
        <v>1160.0811958684171</v>
      </c>
      <c r="W700">
        <f>IF(M700&lt;0,SUM($V$699:V700),0)</f>
        <v>2021.5932825841978</v>
      </c>
      <c r="Y700">
        <v>0</v>
      </c>
      <c r="Z700">
        <f t="shared" si="155"/>
        <v>0</v>
      </c>
      <c r="AA700">
        <f t="shared" si="156"/>
        <v>0</v>
      </c>
      <c r="AB700">
        <f>SUM($AA$3:AA700)</f>
        <v>2.1005485966665405E-2</v>
      </c>
    </row>
    <row r="701" spans="1:28" x14ac:dyDescent="0.3">
      <c r="A701" s="6" t="s">
        <v>17</v>
      </c>
      <c r="B701" s="6">
        <v>698</v>
      </c>
      <c r="C701" s="6">
        <v>109</v>
      </c>
      <c r="D701" s="7">
        <v>25.8</v>
      </c>
      <c r="E701" s="3">
        <f t="shared" si="157"/>
        <v>-0.7222222222222221</v>
      </c>
      <c r="F701" s="3">
        <f t="shared" si="158"/>
        <v>-2.5999999999999996</v>
      </c>
      <c r="H701" s="13">
        <f t="shared" si="147"/>
        <v>7.166666666666667</v>
      </c>
      <c r="I701">
        <f>'Panigale V4s 21 Data'!$B$8*'Panigale V4s 21 Data'!$B$5*'Panigale V4s 21 Data'!$B$7*0.5*(Calculations!$H701*Calculations!$H701)</f>
        <v>5.7688573952816258</v>
      </c>
      <c r="J701" s="3">
        <f>$E701*'Panigale V4s 21 Data'!$B$3</f>
        <v>-194.99999999999997</v>
      </c>
      <c r="K701" s="27">
        <f>'Panigale V4s 21 Data'!$B$12</f>
        <v>52.974000000000004</v>
      </c>
      <c r="L701" s="3">
        <f t="shared" si="148"/>
        <v>-136.25714260471835</v>
      </c>
      <c r="M701">
        <f t="shared" si="146"/>
        <v>-976.50952200048152</v>
      </c>
      <c r="N701">
        <f t="shared" si="149"/>
        <v>-2.7125264500013375E-4</v>
      </c>
      <c r="O701">
        <f t="shared" si="150"/>
        <v>0</v>
      </c>
      <c r="P701">
        <f t="shared" si="151"/>
        <v>0</v>
      </c>
      <c r="Q701">
        <f>SUM($P$3:P701)</f>
        <v>0.11072863351384347</v>
      </c>
      <c r="R701">
        <f t="shared" si="152"/>
        <v>976.50952200048152</v>
      </c>
      <c r="S701">
        <f t="shared" si="153"/>
        <v>2.7125264500013375E-4</v>
      </c>
      <c r="T701">
        <f>SUM($S$3:S701)</f>
        <v>3.4993405911138323E-2</v>
      </c>
      <c r="V701">
        <f t="shared" si="154"/>
        <v>768.2151584101689</v>
      </c>
      <c r="W701">
        <f>IF(M701&lt;0,SUM($V$699:V701),0)</f>
        <v>2789.8084409943667</v>
      </c>
      <c r="Y701">
        <v>0</v>
      </c>
      <c r="Z701">
        <f t="shared" si="155"/>
        <v>0</v>
      </c>
      <c r="AA701">
        <f t="shared" si="156"/>
        <v>0</v>
      </c>
      <c r="AB701">
        <f>SUM($AA$3:AA701)</f>
        <v>2.1005485966665405E-2</v>
      </c>
    </row>
    <row r="702" spans="1:28" x14ac:dyDescent="0.3">
      <c r="A702" s="6" t="s">
        <v>17</v>
      </c>
      <c r="B702" s="6">
        <v>699</v>
      </c>
      <c r="C702" s="6">
        <v>110</v>
      </c>
      <c r="D702" s="7">
        <v>23.1</v>
      </c>
      <c r="E702" s="3">
        <f t="shared" si="157"/>
        <v>-0.55555555555555558</v>
      </c>
      <c r="F702" s="3">
        <f t="shared" si="158"/>
        <v>-2</v>
      </c>
      <c r="H702" s="13">
        <f t="shared" si="147"/>
        <v>6.416666666666667</v>
      </c>
      <c r="I702">
        <f>'Panigale V4s 21 Data'!$B$8*'Panigale V4s 21 Data'!$B$5*'Panigale V4s 21 Data'!$B$7*0.5*(Calculations!$H702*Calculations!$H702)</f>
        <v>4.6246018789379075</v>
      </c>
      <c r="J702" s="3">
        <f>$E702*'Panigale V4s 21 Data'!$B$3</f>
        <v>-150</v>
      </c>
      <c r="K702" s="27">
        <f>'Panigale V4s 21 Data'!$B$12</f>
        <v>52.974000000000004</v>
      </c>
      <c r="L702" s="3">
        <f t="shared" si="148"/>
        <v>-92.401398121062087</v>
      </c>
      <c r="M702">
        <f t="shared" si="146"/>
        <v>-592.90897127681512</v>
      </c>
      <c r="N702">
        <f t="shared" si="149"/>
        <v>-1.6469693646578196E-4</v>
      </c>
      <c r="O702">
        <f t="shared" si="150"/>
        <v>0</v>
      </c>
      <c r="P702">
        <f t="shared" si="151"/>
        <v>0</v>
      </c>
      <c r="Q702">
        <f>SUM($P$3:P702)</f>
        <v>0.11072863351384347</v>
      </c>
      <c r="R702">
        <f t="shared" si="152"/>
        <v>592.90897127681512</v>
      </c>
      <c r="S702">
        <f t="shared" si="153"/>
        <v>1.6469693646578196E-4</v>
      </c>
      <c r="T702">
        <f>SUM($S$3:S702)</f>
        <v>3.5158102847604102E-2</v>
      </c>
      <c r="V702">
        <f t="shared" si="154"/>
        <v>466.43852315861409</v>
      </c>
      <c r="W702">
        <f>IF(M702&lt;0,SUM($V$699:V702),0)</f>
        <v>3256.2469641529806</v>
      </c>
      <c r="Y702">
        <v>0</v>
      </c>
      <c r="Z702">
        <f t="shared" si="155"/>
        <v>0</v>
      </c>
      <c r="AA702">
        <f t="shared" si="156"/>
        <v>0</v>
      </c>
      <c r="AB702">
        <f>SUM($AA$3:AA702)</f>
        <v>2.1005485966665405E-2</v>
      </c>
    </row>
    <row r="703" spans="1:28" x14ac:dyDescent="0.3">
      <c r="A703" s="6" t="s">
        <v>17</v>
      </c>
      <c r="B703" s="6">
        <v>700</v>
      </c>
      <c r="C703" s="6">
        <v>111</v>
      </c>
      <c r="D703" s="7">
        <v>21.8</v>
      </c>
      <c r="E703" s="3">
        <f t="shared" si="157"/>
        <v>-0.26388888888888917</v>
      </c>
      <c r="F703" s="3">
        <f t="shared" si="158"/>
        <v>-0.95000000000000107</v>
      </c>
      <c r="H703" s="13">
        <f t="shared" si="147"/>
        <v>6.0555555555555554</v>
      </c>
      <c r="I703">
        <f>'Panigale V4s 21 Data'!$B$8*'Panigale V4s 21 Data'!$B$5*'Panigale V4s 21 Data'!$B$7*0.5*(Calculations!$H703*Calculations!$H703)</f>
        <v>4.118730527813292</v>
      </c>
      <c r="J703" s="3">
        <f>$E703*'Panigale V4s 21 Data'!$B$3</f>
        <v>-71.250000000000071</v>
      </c>
      <c r="K703" s="27">
        <f>'Panigale V4s 21 Data'!$B$12</f>
        <v>52.974000000000004</v>
      </c>
      <c r="L703" s="3">
        <f t="shared" si="148"/>
        <v>-14.157269472186769</v>
      </c>
      <c r="M703">
        <f t="shared" si="146"/>
        <v>-85.730131803797661</v>
      </c>
      <c r="N703">
        <f t="shared" si="149"/>
        <v>-2.3813925501054904E-5</v>
      </c>
      <c r="O703">
        <f t="shared" si="150"/>
        <v>0</v>
      </c>
      <c r="P703">
        <f t="shared" si="151"/>
        <v>0</v>
      </c>
      <c r="Q703">
        <f>SUM($P$3:P703)</f>
        <v>0.11072863351384347</v>
      </c>
      <c r="R703">
        <f t="shared" si="152"/>
        <v>85.730131803797661</v>
      </c>
      <c r="S703">
        <f t="shared" si="153"/>
        <v>2.3813925501054904E-5</v>
      </c>
      <c r="T703">
        <f>SUM($S$3:S703)</f>
        <v>3.5181916773105157E-2</v>
      </c>
      <c r="V703">
        <f t="shared" si="154"/>
        <v>67.443466039388596</v>
      </c>
      <c r="W703">
        <f>IF(M703&lt;0,SUM($V$699:V703),0)</f>
        <v>3323.6904301923691</v>
      </c>
      <c r="Y703">
        <v>0</v>
      </c>
      <c r="Z703">
        <f t="shared" si="155"/>
        <v>0</v>
      </c>
      <c r="AA703">
        <f t="shared" si="156"/>
        <v>0</v>
      </c>
      <c r="AB703">
        <f>SUM($AA$3:AA703)</f>
        <v>2.1005485966665405E-2</v>
      </c>
    </row>
    <row r="704" spans="1:28" x14ac:dyDescent="0.3">
      <c r="A704" s="6" t="s">
        <v>17</v>
      </c>
      <c r="B704" s="6">
        <v>701</v>
      </c>
      <c r="C704" s="6">
        <v>112</v>
      </c>
      <c r="D704" s="7">
        <v>21.2</v>
      </c>
      <c r="E704" s="3">
        <f t="shared" si="157"/>
        <v>-0.1111111111111112</v>
      </c>
      <c r="F704" s="3">
        <f t="shared" si="158"/>
        <v>-0.40000000000000036</v>
      </c>
      <c r="H704" s="13">
        <f t="shared" si="147"/>
        <v>5.8888888888888884</v>
      </c>
      <c r="I704">
        <f>'Panigale V4s 21 Data'!$B$8*'Panigale V4s 21 Data'!$B$5*'Panigale V4s 21 Data'!$B$7*0.5*(Calculations!$H704*Calculations!$H704)</f>
        <v>3.8951314039651663</v>
      </c>
      <c r="J704" s="3">
        <f>$E704*'Panigale V4s 21 Data'!$B$3</f>
        <v>-30.000000000000025</v>
      </c>
      <c r="K704" s="27">
        <f>'Panigale V4s 21 Data'!$B$12</f>
        <v>52.974000000000004</v>
      </c>
      <c r="L704" s="3">
        <f t="shared" si="148"/>
        <v>26.869131403965145</v>
      </c>
      <c r="M704">
        <f t="shared" si="146"/>
        <v>158.22932937890585</v>
      </c>
      <c r="N704">
        <f t="shared" si="149"/>
        <v>4.3952591494140514E-5</v>
      </c>
      <c r="O704">
        <f t="shared" si="150"/>
        <v>158.22932937890585</v>
      </c>
      <c r="P704">
        <f t="shared" si="151"/>
        <v>4.3952591494140514E-5</v>
      </c>
      <c r="Q704">
        <f>SUM($P$3:P704)</f>
        <v>0.11077258610533762</v>
      </c>
      <c r="R704">
        <f t="shared" si="152"/>
        <v>0</v>
      </c>
      <c r="S704">
        <f t="shared" si="153"/>
        <v>0</v>
      </c>
      <c r="T704">
        <f>SUM($S$3:S704)</f>
        <v>3.5181916773105157E-2</v>
      </c>
      <c r="V704">
        <f t="shared" si="154"/>
        <v>0</v>
      </c>
      <c r="W704">
        <f>IF(M704&lt;0,SUM($V$3:V704),0)</f>
        <v>0</v>
      </c>
      <c r="Y704">
        <f>O704</f>
        <v>158.22932937890585</v>
      </c>
      <c r="Z704">
        <f t="shared" si="155"/>
        <v>0.15822932937890585</v>
      </c>
      <c r="AA704">
        <f t="shared" si="156"/>
        <v>4.3952591494140514E-5</v>
      </c>
      <c r="AB704">
        <f>SUM($AA$3:AA704)</f>
        <v>2.1049438558159547E-2</v>
      </c>
    </row>
    <row r="705" spans="1:28" x14ac:dyDescent="0.3">
      <c r="A705" s="6" t="s">
        <v>17</v>
      </c>
      <c r="B705" s="6">
        <v>702</v>
      </c>
      <c r="C705" s="6">
        <v>113</v>
      </c>
      <c r="D705" s="7">
        <v>21</v>
      </c>
      <c r="E705" s="3">
        <f t="shared" si="157"/>
        <v>-2.7777777777777679E-2</v>
      </c>
      <c r="F705" s="3">
        <f t="shared" si="158"/>
        <v>-9.9999999999999645E-2</v>
      </c>
      <c r="H705" s="13">
        <f t="shared" si="147"/>
        <v>5.833333333333333</v>
      </c>
      <c r="I705">
        <f>'Panigale V4s 21 Data'!$B$8*'Panigale V4s 21 Data'!$B$5*'Panigale V4s 21 Data'!$B$7*0.5*(Calculations!$H705*Calculations!$H705)</f>
        <v>3.8219850239156248</v>
      </c>
      <c r="J705" s="3">
        <f>$E705*'Panigale V4s 21 Data'!$B$3</f>
        <v>-7.4999999999999734</v>
      </c>
      <c r="K705" s="27">
        <f>'Panigale V4s 21 Data'!$B$12</f>
        <v>52.974000000000004</v>
      </c>
      <c r="L705" s="3">
        <f t="shared" si="148"/>
        <v>49.295985023915655</v>
      </c>
      <c r="M705">
        <f t="shared" si="146"/>
        <v>287.55991263950796</v>
      </c>
      <c r="N705">
        <f t="shared" si="149"/>
        <v>7.9877753510974436E-5</v>
      </c>
      <c r="O705">
        <f t="shared" si="150"/>
        <v>287.55991263950796</v>
      </c>
      <c r="P705">
        <f t="shared" si="151"/>
        <v>7.9877753510974436E-5</v>
      </c>
      <c r="Q705">
        <f>SUM($P$3:P705)</f>
        <v>0.11085246385884859</v>
      </c>
      <c r="R705">
        <f t="shared" si="152"/>
        <v>0</v>
      </c>
      <c r="S705">
        <f t="shared" si="153"/>
        <v>0</v>
      </c>
      <c r="T705">
        <f>SUM($S$3:S705)</f>
        <v>3.5181916773105157E-2</v>
      </c>
      <c r="V705">
        <f t="shared" si="154"/>
        <v>0</v>
      </c>
      <c r="W705">
        <f>IF(M705&lt;0,SUM($V$3:V705),0)</f>
        <v>0</v>
      </c>
      <c r="Y705">
        <f t="shared" ref="Y705:Y707" si="161">O705</f>
        <v>287.55991263950796</v>
      </c>
      <c r="Z705">
        <f t="shared" si="155"/>
        <v>0.28755991263950798</v>
      </c>
      <c r="AA705">
        <f t="shared" si="156"/>
        <v>7.9877753510974436E-5</v>
      </c>
      <c r="AB705">
        <f>SUM($AA$3:AA705)</f>
        <v>2.1129316311670521E-2</v>
      </c>
    </row>
    <row r="706" spans="1:28" x14ac:dyDescent="0.3">
      <c r="A706" s="6" t="s">
        <v>17</v>
      </c>
      <c r="B706" s="6">
        <v>703</v>
      </c>
      <c r="C706" s="6">
        <v>114</v>
      </c>
      <c r="D706" s="7">
        <v>21</v>
      </c>
      <c r="E706" s="3">
        <f t="shared" si="157"/>
        <v>-1.3888888888889086E-2</v>
      </c>
      <c r="F706" s="3">
        <f t="shared" si="158"/>
        <v>-5.0000000000000711E-2</v>
      </c>
      <c r="H706" s="13">
        <f t="shared" si="147"/>
        <v>5.833333333333333</v>
      </c>
      <c r="I706">
        <f>'Panigale V4s 21 Data'!$B$8*'Panigale V4s 21 Data'!$B$5*'Panigale V4s 21 Data'!$B$7*0.5*(Calculations!$H706*Calculations!$H706)</f>
        <v>3.8219850239156248</v>
      </c>
      <c r="J706" s="3">
        <f>$E706*'Panigale V4s 21 Data'!$B$3</f>
        <v>-3.7500000000000533</v>
      </c>
      <c r="K706" s="27">
        <f>'Panigale V4s 21 Data'!$B$12</f>
        <v>52.974000000000004</v>
      </c>
      <c r="L706" s="3">
        <f t="shared" si="148"/>
        <v>53.045985023915577</v>
      </c>
      <c r="M706">
        <f t="shared" si="146"/>
        <v>309.4349126395075</v>
      </c>
      <c r="N706">
        <f t="shared" si="149"/>
        <v>8.5954142399863193E-5</v>
      </c>
      <c r="O706">
        <f t="shared" si="150"/>
        <v>309.4349126395075</v>
      </c>
      <c r="P706">
        <f t="shared" si="151"/>
        <v>8.5954142399863193E-5</v>
      </c>
      <c r="Q706">
        <f>SUM($P$3:P706)</f>
        <v>0.11093841800124846</v>
      </c>
      <c r="R706">
        <f t="shared" si="152"/>
        <v>0</v>
      </c>
      <c r="S706">
        <f t="shared" si="153"/>
        <v>0</v>
      </c>
      <c r="T706">
        <f>SUM($S$3:S706)</f>
        <v>3.5181916773105157E-2</v>
      </c>
      <c r="V706">
        <f t="shared" si="154"/>
        <v>0</v>
      </c>
      <c r="W706">
        <f>IF(M706&lt;0,SUM($V$3:V706),0)</f>
        <v>0</v>
      </c>
      <c r="Y706">
        <f t="shared" si="161"/>
        <v>309.4349126395075</v>
      </c>
      <c r="Z706">
        <f t="shared" si="155"/>
        <v>0.30943491263950751</v>
      </c>
      <c r="AA706">
        <f t="shared" si="156"/>
        <v>8.5954142399863193E-5</v>
      </c>
      <c r="AB706">
        <f>SUM($AA$3:AA706)</f>
        <v>2.1215270454070383E-2</v>
      </c>
    </row>
    <row r="707" spans="1:28" x14ac:dyDescent="0.3">
      <c r="A707" s="6" t="s">
        <v>17</v>
      </c>
      <c r="B707" s="6">
        <v>704</v>
      </c>
      <c r="C707" s="6">
        <v>115</v>
      </c>
      <c r="D707" s="7">
        <v>20.9</v>
      </c>
      <c r="E707" s="3">
        <f t="shared" si="157"/>
        <v>-0.15277777777777798</v>
      </c>
      <c r="F707" s="3">
        <f t="shared" si="158"/>
        <v>-0.55000000000000071</v>
      </c>
      <c r="H707" s="13">
        <f t="shared" si="147"/>
        <v>5.8055555555555554</v>
      </c>
      <c r="I707">
        <f>'Panigale V4s 21 Data'!$B$8*'Panigale V4s 21 Data'!$B$5*'Panigale V4s 21 Data'!$B$7*0.5*(Calculations!$H707*Calculations!$H707)</f>
        <v>3.7856718328720733</v>
      </c>
      <c r="J707" s="3">
        <f>$E707*'Panigale V4s 21 Data'!$B$3</f>
        <v>-41.250000000000057</v>
      </c>
      <c r="K707" s="27">
        <f>'Panigale V4s 21 Data'!$B$12</f>
        <v>52.974000000000004</v>
      </c>
      <c r="L707" s="3">
        <f t="shared" si="148"/>
        <v>15.509671832872023</v>
      </c>
      <c r="M707">
        <f t="shared" ref="M707:M770" si="162">L707*H707</f>
        <v>90.042261474173685</v>
      </c>
      <c r="N707">
        <f t="shared" si="149"/>
        <v>2.5011739298381579E-5</v>
      </c>
      <c r="O707">
        <f t="shared" si="150"/>
        <v>90.042261474173685</v>
      </c>
      <c r="P707">
        <f t="shared" si="151"/>
        <v>2.5011739298381579E-5</v>
      </c>
      <c r="Q707">
        <f>SUM($P$3:P707)</f>
        <v>0.11096342974054683</v>
      </c>
      <c r="R707">
        <f t="shared" si="152"/>
        <v>0</v>
      </c>
      <c r="S707">
        <f t="shared" si="153"/>
        <v>0</v>
      </c>
      <c r="T707">
        <f>SUM($S$3:S707)</f>
        <v>3.5181916773105157E-2</v>
      </c>
      <c r="V707">
        <f t="shared" si="154"/>
        <v>0</v>
      </c>
      <c r="W707">
        <f>IF(M707&lt;0,SUM($V$3:V707),0)</f>
        <v>0</v>
      </c>
      <c r="Y707">
        <f t="shared" si="161"/>
        <v>90.042261474173685</v>
      </c>
      <c r="Z707">
        <f t="shared" si="155"/>
        <v>9.0042261474173685E-2</v>
      </c>
      <c r="AA707">
        <f t="shared" si="156"/>
        <v>2.5011739298381579E-5</v>
      </c>
      <c r="AB707">
        <f>SUM($AA$3:AA707)</f>
        <v>2.1240282193368765E-2</v>
      </c>
    </row>
    <row r="708" spans="1:28" x14ac:dyDescent="0.3">
      <c r="A708" s="6" t="s">
        <v>17</v>
      </c>
      <c r="B708" s="6">
        <v>705</v>
      </c>
      <c r="C708" s="6">
        <v>116</v>
      </c>
      <c r="D708" s="7">
        <v>19.899999999999999</v>
      </c>
      <c r="E708" s="3">
        <f t="shared" si="157"/>
        <v>-0.41666666666666663</v>
      </c>
      <c r="F708" s="3">
        <f t="shared" si="158"/>
        <v>-1.5</v>
      </c>
      <c r="H708" s="13">
        <f t="shared" ref="H708:H771" si="163">$D708/3.6</f>
        <v>5.5277777777777777</v>
      </c>
      <c r="I708">
        <f>'Panigale V4s 21 Data'!$B$8*'Panigale V4s 21 Data'!$B$5*'Panigale V4s 21 Data'!$B$7*0.5*(Calculations!$H708*Calculations!$H708)</f>
        <v>3.432073218414573</v>
      </c>
      <c r="J708" s="3">
        <f>$E708*'Panigale V4s 21 Data'!$B$3</f>
        <v>-112.49999999999999</v>
      </c>
      <c r="K708" s="27">
        <f>'Panigale V4s 21 Data'!$B$12</f>
        <v>52.974000000000004</v>
      </c>
      <c r="L708" s="3">
        <f t="shared" ref="L708:L771" si="164">I708+J708+K708</f>
        <v>-56.093926781585409</v>
      </c>
      <c r="M708">
        <f t="shared" si="162"/>
        <v>-310.07476193154156</v>
      </c>
      <c r="N708">
        <f t="shared" ref="N708:N771" si="165">M708/1000/3600</f>
        <v>-8.6131878314317089E-5</v>
      </c>
      <c r="O708">
        <f t="shared" ref="O708:O771" si="166">IF(M708&gt;0,M708,0)</f>
        <v>0</v>
      </c>
      <c r="P708">
        <f t="shared" ref="P708:P771" si="167">IF(N708&gt;0,N708,0)</f>
        <v>0</v>
      </c>
      <c r="Q708">
        <f>SUM($P$3:P708)</f>
        <v>0.11096342974054683</v>
      </c>
      <c r="R708">
        <f t="shared" ref="R708:R771" si="168">IF(M708&lt;0,M708*-1,0)</f>
        <v>310.07476193154156</v>
      </c>
      <c r="S708">
        <f t="shared" ref="S708:S771" si="169">IF(M708&lt;0,M708/1000/3600*-1,0)</f>
        <v>8.6131878314317089E-5</v>
      </c>
      <c r="T708">
        <f>SUM($S$3:S708)</f>
        <v>3.5268048651419477E-2</v>
      </c>
      <c r="V708">
        <f t="shared" ref="V708:V771" si="170">R708*0.91*0.95*0.91</f>
        <v>243.93426483773408</v>
      </c>
      <c r="W708">
        <f>IF(M708&lt;0,SUM($V$708:V708),0)</f>
        <v>243.93426483773408</v>
      </c>
      <c r="Y708">
        <v>0</v>
      </c>
      <c r="Z708">
        <f t="shared" ref="Z708:Z771" si="171">Y708/1000</f>
        <v>0</v>
      </c>
      <c r="AA708">
        <f t="shared" ref="AA708:AA771" si="172">Z708/3600</f>
        <v>0</v>
      </c>
      <c r="AB708">
        <f>SUM($AA$3:AA708)</f>
        <v>2.1240282193368765E-2</v>
      </c>
    </row>
    <row r="709" spans="1:28" x14ac:dyDescent="0.3">
      <c r="A709" s="6" t="s">
        <v>17</v>
      </c>
      <c r="B709" s="6">
        <v>706</v>
      </c>
      <c r="C709" s="6">
        <v>117</v>
      </c>
      <c r="D709" s="7">
        <v>17.899999999999999</v>
      </c>
      <c r="E709" s="3">
        <f t="shared" ref="E709:E772" si="173">($D710-$D708)/2/3.6</f>
        <v>-0.66666666666666652</v>
      </c>
      <c r="F709" s="3">
        <f t="shared" ref="F709:F772" si="174">($D710-$D708)/2</f>
        <v>-2.3999999999999995</v>
      </c>
      <c r="H709" s="13">
        <f t="shared" si="163"/>
        <v>4.9722222222222214</v>
      </c>
      <c r="I709">
        <f>'Panigale V4s 21 Data'!$B$8*'Panigale V4s 21 Data'!$B$5*'Panigale V4s 21 Data'!$B$7*0.5*(Calculations!$H709*Calculations!$H709)</f>
        <v>2.7768757857433224</v>
      </c>
      <c r="J709" s="3">
        <f>$E709*'Panigale V4s 21 Data'!$B$3</f>
        <v>-179.99999999999997</v>
      </c>
      <c r="K709" s="27">
        <f>'Panigale V4s 21 Data'!$B$12</f>
        <v>52.974000000000004</v>
      </c>
      <c r="L709" s="3">
        <f t="shared" si="164"/>
        <v>-124.24912421425664</v>
      </c>
      <c r="M709">
        <f t="shared" si="162"/>
        <v>-617.79425650977601</v>
      </c>
      <c r="N709">
        <f t="shared" si="165"/>
        <v>-1.7160951569716E-4</v>
      </c>
      <c r="O709">
        <f t="shared" si="166"/>
        <v>0</v>
      </c>
      <c r="P709">
        <f t="shared" si="167"/>
        <v>0</v>
      </c>
      <c r="Q709">
        <f>SUM($P$3:P709)</f>
        <v>0.11096342974054683</v>
      </c>
      <c r="R709">
        <f t="shared" si="168"/>
        <v>617.79425650977601</v>
      </c>
      <c r="S709">
        <f t="shared" si="169"/>
        <v>1.7160951569716E-4</v>
      </c>
      <c r="T709">
        <f>SUM($S$3:S709)</f>
        <v>3.5439658167116639E-2</v>
      </c>
      <c r="V709">
        <f t="shared" si="170"/>
        <v>486.01565262495819</v>
      </c>
      <c r="W709">
        <f>IF(M709&lt;0,SUM($V$708:V709),0)</f>
        <v>729.94991746269227</v>
      </c>
      <c r="Y709">
        <v>0</v>
      </c>
      <c r="Z709">
        <f t="shared" si="171"/>
        <v>0</v>
      </c>
      <c r="AA709">
        <f t="shared" si="172"/>
        <v>0</v>
      </c>
      <c r="AB709">
        <f>SUM($AA$3:AA709)</f>
        <v>2.1240282193368765E-2</v>
      </c>
    </row>
    <row r="710" spans="1:28" x14ac:dyDescent="0.3">
      <c r="A710" s="6" t="s">
        <v>17</v>
      </c>
      <c r="B710" s="6">
        <v>707</v>
      </c>
      <c r="C710" s="6">
        <v>118</v>
      </c>
      <c r="D710" s="7">
        <v>15.1</v>
      </c>
      <c r="E710" s="3">
        <f t="shared" si="173"/>
        <v>-0.70833333333333304</v>
      </c>
      <c r="F710" s="3">
        <f t="shared" si="174"/>
        <v>-2.5499999999999989</v>
      </c>
      <c r="H710" s="13">
        <f t="shared" si="163"/>
        <v>4.1944444444444446</v>
      </c>
      <c r="I710">
        <f>'Panigale V4s 21 Data'!$B$8*'Panigale V4s 21 Data'!$B$5*'Panigale V4s 21 Data'!$B$7*0.5*(Calculations!$H710*Calculations!$H710)</f>
        <v>1.9760789235895735</v>
      </c>
      <c r="J710" s="3">
        <f>$E710*'Panigale V4s 21 Data'!$B$3</f>
        <v>-191.24999999999991</v>
      </c>
      <c r="K710" s="27">
        <f>'Panigale V4s 21 Data'!$B$12</f>
        <v>52.974000000000004</v>
      </c>
      <c r="L710" s="3">
        <f t="shared" si="164"/>
        <v>-136.29992107641033</v>
      </c>
      <c r="M710">
        <f t="shared" si="162"/>
        <v>-571.70244673716559</v>
      </c>
      <c r="N710">
        <f t="shared" si="165"/>
        <v>-1.5880623520476823E-4</v>
      </c>
      <c r="O710">
        <f t="shared" si="166"/>
        <v>0</v>
      </c>
      <c r="P710">
        <f t="shared" si="167"/>
        <v>0</v>
      </c>
      <c r="Q710">
        <f>SUM($P$3:P710)</f>
        <v>0.11096342974054683</v>
      </c>
      <c r="R710">
        <f t="shared" si="168"/>
        <v>571.70244673716559</v>
      </c>
      <c r="S710">
        <f t="shared" si="169"/>
        <v>1.5880623520476823E-4</v>
      </c>
      <c r="T710">
        <f>SUM($S$3:S710)</f>
        <v>3.5598464402321409E-2</v>
      </c>
      <c r="V710">
        <f t="shared" si="170"/>
        <v>449.75545633589445</v>
      </c>
      <c r="W710">
        <f>IF(M710&lt;0,SUM($V$708:V710),0)</f>
        <v>1179.7053737985866</v>
      </c>
      <c r="Y710">
        <v>0</v>
      </c>
      <c r="Z710">
        <f t="shared" si="171"/>
        <v>0</v>
      </c>
      <c r="AA710">
        <f t="shared" si="172"/>
        <v>0</v>
      </c>
      <c r="AB710">
        <f>SUM($AA$3:AA710)</f>
        <v>2.1240282193368765E-2</v>
      </c>
    </row>
    <row r="711" spans="1:28" x14ac:dyDescent="0.3">
      <c r="A711" s="6" t="s">
        <v>17</v>
      </c>
      <c r="B711" s="6">
        <v>708</v>
      </c>
      <c r="C711" s="6">
        <v>119</v>
      </c>
      <c r="D711" s="7">
        <v>12.8</v>
      </c>
      <c r="E711" s="3">
        <f t="shared" si="173"/>
        <v>-0.43055555555555547</v>
      </c>
      <c r="F711" s="3">
        <f t="shared" si="174"/>
        <v>-1.5499999999999998</v>
      </c>
      <c r="H711" s="13">
        <f t="shared" si="163"/>
        <v>3.5555555555555558</v>
      </c>
      <c r="I711">
        <f>'Panigale V4s 21 Data'!$B$8*'Panigale V4s 21 Data'!$B$5*'Panigale V4s 21 Data'!$B$7*0.5*(Calculations!$H711*Calculations!$H711)</f>
        <v>1.4199411027626669</v>
      </c>
      <c r="J711" s="3">
        <f>$E711*'Panigale V4s 21 Data'!$B$3</f>
        <v>-116.24999999999997</v>
      </c>
      <c r="K711" s="27">
        <f>'Panigale V4s 21 Data'!$B$12</f>
        <v>52.974000000000004</v>
      </c>
      <c r="L711" s="3">
        <f t="shared" si="164"/>
        <v>-61.856058897237304</v>
      </c>
      <c r="M711">
        <f t="shared" si="162"/>
        <v>-219.93265385684376</v>
      </c>
      <c r="N711">
        <f t="shared" si="165"/>
        <v>-6.1092403849123268E-5</v>
      </c>
      <c r="O711">
        <f t="shared" si="166"/>
        <v>0</v>
      </c>
      <c r="P711">
        <f t="shared" si="167"/>
        <v>0</v>
      </c>
      <c r="Q711">
        <f>SUM($P$3:P711)</f>
        <v>0.11096342974054683</v>
      </c>
      <c r="R711">
        <f t="shared" si="168"/>
        <v>219.93265385684376</v>
      </c>
      <c r="S711">
        <f t="shared" si="169"/>
        <v>6.1092403849123268E-5</v>
      </c>
      <c r="T711">
        <f>SUM($S$3:S711)</f>
        <v>3.5659556806170535E-2</v>
      </c>
      <c r="V711">
        <f t="shared" si="170"/>
        <v>173.01991912590969</v>
      </c>
      <c r="W711">
        <f>IF(M711&lt;0,SUM($V$708:V711),0)</f>
        <v>1352.7252929244962</v>
      </c>
      <c r="Y711">
        <v>0</v>
      </c>
      <c r="Z711">
        <f t="shared" si="171"/>
        <v>0</v>
      </c>
      <c r="AA711">
        <f t="shared" si="172"/>
        <v>0</v>
      </c>
      <c r="AB711">
        <f>SUM($AA$3:AA711)</f>
        <v>2.1240282193368765E-2</v>
      </c>
    </row>
    <row r="712" spans="1:28" x14ac:dyDescent="0.3">
      <c r="A712" s="6" t="s">
        <v>17</v>
      </c>
      <c r="B712" s="6">
        <v>709</v>
      </c>
      <c r="C712" s="6">
        <v>120</v>
      </c>
      <c r="D712" s="7">
        <v>12</v>
      </c>
      <c r="E712" s="3">
        <f t="shared" si="173"/>
        <v>5.5555555555555358E-2</v>
      </c>
      <c r="F712" s="3">
        <f t="shared" si="174"/>
        <v>0.19999999999999929</v>
      </c>
      <c r="H712" s="13">
        <f t="shared" si="163"/>
        <v>3.333333333333333</v>
      </c>
      <c r="I712">
        <f>'Panigale V4s 21 Data'!$B$8*'Panigale V4s 21 Data'!$B$5*'Panigale V4s 21 Data'!$B$7*0.5*(Calculations!$H712*Calculations!$H712)</f>
        <v>1.24799510985</v>
      </c>
      <c r="J712" s="3">
        <f>$E712*'Panigale V4s 21 Data'!$B$3</f>
        <v>14.999999999999947</v>
      </c>
      <c r="K712" s="27">
        <f>'Panigale V4s 21 Data'!$B$12</f>
        <v>52.974000000000004</v>
      </c>
      <c r="L712" s="3">
        <f t="shared" si="164"/>
        <v>69.221995109849956</v>
      </c>
      <c r="M712">
        <f t="shared" si="162"/>
        <v>230.73998369949985</v>
      </c>
      <c r="N712">
        <f t="shared" si="165"/>
        <v>6.4094439916527739E-5</v>
      </c>
      <c r="O712">
        <f t="shared" si="166"/>
        <v>230.73998369949985</v>
      </c>
      <c r="P712">
        <f t="shared" si="167"/>
        <v>6.4094439916527739E-5</v>
      </c>
      <c r="Q712">
        <f>SUM($P$3:P712)</f>
        <v>0.11102752418046337</v>
      </c>
      <c r="R712">
        <f t="shared" si="168"/>
        <v>0</v>
      </c>
      <c r="S712">
        <f t="shared" si="169"/>
        <v>0</v>
      </c>
      <c r="T712">
        <f>SUM($S$3:S712)</f>
        <v>3.5659556806170535E-2</v>
      </c>
      <c r="V712">
        <f t="shared" si="170"/>
        <v>0</v>
      </c>
      <c r="W712">
        <f>IF(M712&lt;0,SUM($V$3:V712),0)</f>
        <v>0</v>
      </c>
      <c r="Y712">
        <f>O712</f>
        <v>230.73998369949985</v>
      </c>
      <c r="Z712">
        <f t="shared" si="171"/>
        <v>0.23073998369949986</v>
      </c>
      <c r="AA712">
        <f t="shared" si="172"/>
        <v>6.4094439916527739E-5</v>
      </c>
      <c r="AB712">
        <f>SUM($AA$3:AA712)</f>
        <v>2.1304376633285292E-2</v>
      </c>
    </row>
    <row r="713" spans="1:28" x14ac:dyDescent="0.3">
      <c r="A713" s="6" t="s">
        <v>17</v>
      </c>
      <c r="B713" s="6">
        <v>710</v>
      </c>
      <c r="C713" s="6">
        <v>121</v>
      </c>
      <c r="D713" s="7">
        <v>13.2</v>
      </c>
      <c r="E713" s="3">
        <f t="shared" si="173"/>
        <v>0.70833333333333348</v>
      </c>
      <c r="F713" s="3">
        <f t="shared" si="174"/>
        <v>2.5500000000000007</v>
      </c>
      <c r="H713" s="13">
        <f t="shared" si="163"/>
        <v>3.6666666666666665</v>
      </c>
      <c r="I713">
        <f>'Panigale V4s 21 Data'!$B$8*'Panigale V4s 21 Data'!$B$5*'Panigale V4s 21 Data'!$B$7*0.5*(Calculations!$H713*Calculations!$H713)</f>
        <v>1.5100740829185</v>
      </c>
      <c r="J713" s="3">
        <f>$E713*'Panigale V4s 21 Data'!$B$3</f>
        <v>191.25000000000003</v>
      </c>
      <c r="K713" s="27">
        <f>'Panigale V4s 21 Data'!$B$12</f>
        <v>52.974000000000004</v>
      </c>
      <c r="L713" s="3">
        <f t="shared" si="164"/>
        <v>245.73407408291854</v>
      </c>
      <c r="M713">
        <f t="shared" si="162"/>
        <v>901.02493830403466</v>
      </c>
      <c r="N713">
        <f t="shared" si="165"/>
        <v>2.5028470508445407E-4</v>
      </c>
      <c r="O713">
        <f t="shared" si="166"/>
        <v>901.02493830403466</v>
      </c>
      <c r="P713">
        <f t="shared" si="167"/>
        <v>2.5028470508445407E-4</v>
      </c>
      <c r="Q713">
        <f>SUM($P$3:P713)</f>
        <v>0.11127780888554782</v>
      </c>
      <c r="R713">
        <f t="shared" si="168"/>
        <v>0</v>
      </c>
      <c r="S713">
        <f t="shared" si="169"/>
        <v>0</v>
      </c>
      <c r="T713">
        <f>SUM($S$3:S713)</f>
        <v>3.5659556806170535E-2</v>
      </c>
      <c r="V713">
        <f t="shared" si="170"/>
        <v>0</v>
      </c>
      <c r="W713">
        <f>IF(M713&lt;0,SUM($V$3:V713),0)</f>
        <v>0</v>
      </c>
      <c r="Y713">
        <f t="shared" ref="Y713" si="175">O713</f>
        <v>901.02493830403466</v>
      </c>
      <c r="Z713">
        <f t="shared" si="171"/>
        <v>0.90102493830403463</v>
      </c>
      <c r="AA713">
        <f t="shared" si="172"/>
        <v>2.5028470508445407E-4</v>
      </c>
      <c r="AB713">
        <f>SUM($AA$3:AA713)</f>
        <v>2.1554661338369745E-2</v>
      </c>
    </row>
    <row r="714" spans="1:28" x14ac:dyDescent="0.3">
      <c r="A714" s="6" t="s">
        <v>17</v>
      </c>
      <c r="B714" s="6">
        <v>711</v>
      </c>
      <c r="C714" s="6">
        <v>122</v>
      </c>
      <c r="D714" s="7">
        <v>17.100000000000001</v>
      </c>
      <c r="E714" s="3">
        <f t="shared" si="173"/>
        <v>1.0972222222222225</v>
      </c>
      <c r="F714" s="3">
        <f t="shared" si="174"/>
        <v>3.9500000000000011</v>
      </c>
      <c r="H714" s="13">
        <f t="shared" si="163"/>
        <v>4.75</v>
      </c>
      <c r="I714">
        <f>'Panigale V4s 21 Data'!$B$8*'Panigale V4s 21 Data'!$B$5*'Panigale V4s 21 Data'!$B$7*0.5*(Calculations!$H714*Calculations!$H714)</f>
        <v>2.5342100699391565</v>
      </c>
      <c r="J714" s="3">
        <f>$E714*'Panigale V4s 21 Data'!$B$3</f>
        <v>296.25000000000011</v>
      </c>
      <c r="K714" s="27">
        <f>'Panigale V4s 21 Data'!$B$12</f>
        <v>52.974000000000004</v>
      </c>
      <c r="L714" s="3">
        <f t="shared" si="164"/>
        <v>351.75821006993925</v>
      </c>
      <c r="M714">
        <f t="shared" si="162"/>
        <v>1670.8514978322114</v>
      </c>
      <c r="N714">
        <f t="shared" si="165"/>
        <v>4.6412541606450313E-4</v>
      </c>
      <c r="O714">
        <f t="shared" si="166"/>
        <v>1670.8514978322114</v>
      </c>
      <c r="P714">
        <f t="shared" si="167"/>
        <v>4.6412541606450313E-4</v>
      </c>
      <c r="Q714">
        <f>SUM($P$3:P714)</f>
        <v>0.11174193430161232</v>
      </c>
      <c r="R714">
        <f t="shared" si="168"/>
        <v>0</v>
      </c>
      <c r="S714">
        <f t="shared" si="169"/>
        <v>0</v>
      </c>
      <c r="T714">
        <f>SUM($S$3:S714)</f>
        <v>3.5659556806170535E-2</v>
      </c>
      <c r="V714">
        <f t="shared" si="170"/>
        <v>0</v>
      </c>
      <c r="W714">
        <f>IF(M714&lt;0,SUM($V$3:V714),0)</f>
        <v>0</v>
      </c>
      <c r="Y714">
        <f>W711-SUM(Y712:Y713)</f>
        <v>220.96037092096162</v>
      </c>
      <c r="Z714">
        <f t="shared" si="171"/>
        <v>0.22096037092096163</v>
      </c>
      <c r="AA714">
        <f t="shared" si="172"/>
        <v>6.1377880811378226E-5</v>
      </c>
      <c r="AB714">
        <f>SUM($AA$3:AA714)</f>
        <v>2.1616039219181121E-2</v>
      </c>
    </row>
    <row r="715" spans="1:28" x14ac:dyDescent="0.3">
      <c r="A715" s="6" t="s">
        <v>17</v>
      </c>
      <c r="B715" s="6">
        <v>712</v>
      </c>
      <c r="C715" s="6">
        <v>123</v>
      </c>
      <c r="D715" s="7">
        <v>21.1</v>
      </c>
      <c r="E715" s="3">
        <f t="shared" si="173"/>
        <v>0.65277777777777768</v>
      </c>
      <c r="F715" s="3">
        <f t="shared" si="174"/>
        <v>2.3499999999999996</v>
      </c>
      <c r="H715" s="13">
        <f t="shared" si="163"/>
        <v>5.8611111111111116</v>
      </c>
      <c r="I715">
        <f>'Panigale V4s 21 Data'!$B$8*'Panigale V4s 21 Data'!$B$5*'Panigale V4s 21 Data'!$B$7*0.5*(Calculations!$H715*Calculations!$H715)</f>
        <v>3.8584715476133238</v>
      </c>
      <c r="J715" s="3">
        <f>$E715*'Panigale V4s 21 Data'!$B$3</f>
        <v>176.24999999999997</v>
      </c>
      <c r="K715" s="27">
        <f>'Panigale V4s 21 Data'!$B$12</f>
        <v>52.974000000000004</v>
      </c>
      <c r="L715" s="3">
        <f t="shared" si="164"/>
        <v>233.0824715476133</v>
      </c>
      <c r="M715">
        <f t="shared" si="162"/>
        <v>1366.1222637929559</v>
      </c>
      <c r="N715">
        <f t="shared" si="165"/>
        <v>3.7947840660915443E-4</v>
      </c>
      <c r="O715">
        <f t="shared" si="166"/>
        <v>1366.1222637929559</v>
      </c>
      <c r="P715">
        <f t="shared" si="167"/>
        <v>3.7947840660915443E-4</v>
      </c>
      <c r="Q715">
        <f>SUM($P$3:P715)</f>
        <v>0.11212141270822147</v>
      </c>
      <c r="R715">
        <f t="shared" si="168"/>
        <v>0</v>
      </c>
      <c r="S715">
        <f t="shared" si="169"/>
        <v>0</v>
      </c>
      <c r="T715">
        <f>SUM($S$3:S715)</f>
        <v>3.5659556806170535E-2</v>
      </c>
      <c r="V715">
        <f t="shared" si="170"/>
        <v>0</v>
      </c>
      <c r="W715">
        <f>IF(M715&lt;0,SUM($V$3:V715),0)</f>
        <v>0</v>
      </c>
      <c r="Y715">
        <v>0</v>
      </c>
      <c r="Z715">
        <f t="shared" si="171"/>
        <v>0</v>
      </c>
      <c r="AA715">
        <f t="shared" si="172"/>
        <v>0</v>
      </c>
      <c r="AB715">
        <f>SUM($AA$3:AA715)</f>
        <v>2.1616039219181121E-2</v>
      </c>
    </row>
    <row r="716" spans="1:28" x14ac:dyDescent="0.3">
      <c r="A716" s="6" t="s">
        <v>17</v>
      </c>
      <c r="B716" s="6">
        <v>713</v>
      </c>
      <c r="C716" s="6">
        <v>124</v>
      </c>
      <c r="D716" s="7">
        <v>21.8</v>
      </c>
      <c r="E716" s="3">
        <f t="shared" si="173"/>
        <v>1.3888888888888593E-2</v>
      </c>
      <c r="F716" s="3">
        <f t="shared" si="174"/>
        <v>4.9999999999998934E-2</v>
      </c>
      <c r="H716" s="13">
        <f t="shared" si="163"/>
        <v>6.0555555555555554</v>
      </c>
      <c r="I716">
        <f>'Panigale V4s 21 Data'!$B$8*'Panigale V4s 21 Data'!$B$5*'Panigale V4s 21 Data'!$B$7*0.5*(Calculations!$H716*Calculations!$H716)</f>
        <v>4.118730527813292</v>
      </c>
      <c r="J716" s="3">
        <f>$E716*'Panigale V4s 21 Data'!$B$3</f>
        <v>3.7499999999999201</v>
      </c>
      <c r="K716" s="27">
        <f>'Panigale V4s 21 Data'!$B$12</f>
        <v>52.974000000000004</v>
      </c>
      <c r="L716" s="3">
        <f t="shared" si="164"/>
        <v>60.842730527813217</v>
      </c>
      <c r="M716">
        <f t="shared" si="162"/>
        <v>368.43653486286894</v>
      </c>
      <c r="N716">
        <f t="shared" si="165"/>
        <v>1.0234348190635248E-4</v>
      </c>
      <c r="O716">
        <f t="shared" si="166"/>
        <v>368.43653486286894</v>
      </c>
      <c r="P716">
        <f t="shared" si="167"/>
        <v>1.0234348190635248E-4</v>
      </c>
      <c r="Q716">
        <f>SUM($P$3:P716)</f>
        <v>0.11222375619012782</v>
      </c>
      <c r="R716">
        <f t="shared" si="168"/>
        <v>0</v>
      </c>
      <c r="S716">
        <f t="shared" si="169"/>
        <v>0</v>
      </c>
      <c r="T716">
        <f>SUM($S$3:S716)</f>
        <v>3.5659556806170535E-2</v>
      </c>
      <c r="V716">
        <f t="shared" si="170"/>
        <v>0</v>
      </c>
      <c r="W716">
        <f>IF(M716&lt;0,SUM($V$3:V716),0)</f>
        <v>0</v>
      </c>
      <c r="Y716">
        <v>0</v>
      </c>
      <c r="Z716">
        <f t="shared" si="171"/>
        <v>0</v>
      </c>
      <c r="AA716">
        <f t="shared" si="172"/>
        <v>0</v>
      </c>
      <c r="AB716">
        <f>SUM($AA$3:AA716)</f>
        <v>2.1616039219181121E-2</v>
      </c>
    </row>
    <row r="717" spans="1:28" x14ac:dyDescent="0.3">
      <c r="A717" s="6" t="s">
        <v>17</v>
      </c>
      <c r="B717" s="6">
        <v>714</v>
      </c>
      <c r="C717" s="6">
        <v>125</v>
      </c>
      <c r="D717" s="7">
        <v>21.2</v>
      </c>
      <c r="E717" s="3">
        <f t="shared" si="173"/>
        <v>-0.45833333333333343</v>
      </c>
      <c r="F717" s="3">
        <f t="shared" si="174"/>
        <v>-1.6500000000000004</v>
      </c>
      <c r="H717" s="13">
        <f t="shared" si="163"/>
        <v>5.8888888888888884</v>
      </c>
      <c r="I717">
        <f>'Panigale V4s 21 Data'!$B$8*'Panigale V4s 21 Data'!$B$5*'Panigale V4s 21 Data'!$B$7*0.5*(Calculations!$H717*Calculations!$H717)</f>
        <v>3.8951314039651663</v>
      </c>
      <c r="J717" s="3">
        <f>$E717*'Panigale V4s 21 Data'!$B$3</f>
        <v>-123.75000000000003</v>
      </c>
      <c r="K717" s="27">
        <f>'Panigale V4s 21 Data'!$B$12</f>
        <v>52.974000000000004</v>
      </c>
      <c r="L717" s="3">
        <f t="shared" si="164"/>
        <v>-66.880868596034858</v>
      </c>
      <c r="M717">
        <f t="shared" si="162"/>
        <v>-393.85400395442747</v>
      </c>
      <c r="N717">
        <f t="shared" si="165"/>
        <v>-1.0940388998734097E-4</v>
      </c>
      <c r="O717">
        <f t="shared" si="166"/>
        <v>0</v>
      </c>
      <c r="P717">
        <f t="shared" si="167"/>
        <v>0</v>
      </c>
      <c r="Q717">
        <f>SUM($P$3:P717)</f>
        <v>0.11222375619012782</v>
      </c>
      <c r="R717">
        <f t="shared" si="168"/>
        <v>393.85400395442747</v>
      </c>
      <c r="S717">
        <f t="shared" si="169"/>
        <v>1.0940388998734097E-4</v>
      </c>
      <c r="T717">
        <f>SUM($S$3:S717)</f>
        <v>3.5768960696157877E-2</v>
      </c>
      <c r="V717">
        <f t="shared" si="170"/>
        <v>309.84297564092833</v>
      </c>
      <c r="W717">
        <f>IF(M717&lt;0,SUM($V$717:V717),0)</f>
        <v>309.84297564092833</v>
      </c>
      <c r="Y717">
        <v>0</v>
      </c>
      <c r="Z717">
        <f t="shared" si="171"/>
        <v>0</v>
      </c>
      <c r="AA717">
        <f t="shared" si="172"/>
        <v>0</v>
      </c>
      <c r="AB717">
        <f>SUM($AA$3:AA717)</f>
        <v>2.1616039219181121E-2</v>
      </c>
    </row>
    <row r="718" spans="1:28" x14ac:dyDescent="0.3">
      <c r="A718" s="6" t="s">
        <v>17</v>
      </c>
      <c r="B718" s="6">
        <v>715</v>
      </c>
      <c r="C718" s="6">
        <v>126</v>
      </c>
      <c r="D718" s="7">
        <v>18.5</v>
      </c>
      <c r="E718" s="3">
        <f t="shared" si="173"/>
        <v>-1.0138888888888886</v>
      </c>
      <c r="F718" s="3">
        <f t="shared" si="174"/>
        <v>-3.6499999999999995</v>
      </c>
      <c r="H718" s="13">
        <f t="shared" si="163"/>
        <v>5.1388888888888884</v>
      </c>
      <c r="I718">
        <f>'Panigale V4s 21 Data'!$B$8*'Panigale V4s 21 Data'!$B$5*'Panigale V4s 21 Data'!$B$7*0.5*(Calculations!$H718*Calculations!$H718)</f>
        <v>2.9661550440705726</v>
      </c>
      <c r="J718" s="3">
        <f>$E718*'Panigale V4s 21 Data'!$B$3</f>
        <v>-273.74999999999994</v>
      </c>
      <c r="K718" s="27">
        <f>'Panigale V4s 21 Data'!$B$12</f>
        <v>52.974000000000004</v>
      </c>
      <c r="L718" s="3">
        <f t="shared" si="164"/>
        <v>-217.80984495592941</v>
      </c>
      <c r="M718">
        <f t="shared" si="162"/>
        <v>-1119.3005921346371</v>
      </c>
      <c r="N718">
        <f t="shared" si="165"/>
        <v>-3.1091683114851032E-4</v>
      </c>
      <c r="O718">
        <f t="shared" si="166"/>
        <v>0</v>
      </c>
      <c r="P718">
        <f t="shared" si="167"/>
        <v>0</v>
      </c>
      <c r="Q718">
        <f>SUM($P$3:P718)</f>
        <v>0.11222375619012782</v>
      </c>
      <c r="R718">
        <f t="shared" si="168"/>
        <v>1119.3005921346371</v>
      </c>
      <c r="S718">
        <f t="shared" si="169"/>
        <v>3.1091683114851032E-4</v>
      </c>
      <c r="T718">
        <f>SUM($S$3:S718)</f>
        <v>3.6079877527306389E-2</v>
      </c>
      <c r="V718">
        <f t="shared" si="170"/>
        <v>880.54817932935839</v>
      </c>
      <c r="W718">
        <f>IF(M718&lt;0,SUM($V$717:V718),0)</f>
        <v>1190.3911549702866</v>
      </c>
      <c r="Y718">
        <v>0</v>
      </c>
      <c r="Z718">
        <f t="shared" si="171"/>
        <v>0</v>
      </c>
      <c r="AA718">
        <f t="shared" si="172"/>
        <v>0</v>
      </c>
      <c r="AB718">
        <f>SUM($AA$3:AA718)</f>
        <v>2.1616039219181121E-2</v>
      </c>
    </row>
    <row r="719" spans="1:28" x14ac:dyDescent="0.3">
      <c r="A719" s="6" t="s">
        <v>17</v>
      </c>
      <c r="B719" s="6">
        <v>716</v>
      </c>
      <c r="C719" s="6">
        <v>127</v>
      </c>
      <c r="D719" s="7">
        <v>13.9</v>
      </c>
      <c r="E719" s="3">
        <f t="shared" si="173"/>
        <v>-0.90277777777777779</v>
      </c>
      <c r="F719" s="3">
        <f t="shared" si="174"/>
        <v>-3.25</v>
      </c>
      <c r="H719" s="13">
        <f t="shared" si="163"/>
        <v>3.8611111111111112</v>
      </c>
      <c r="I719">
        <f>'Panigale V4s 21 Data'!$B$8*'Panigale V4s 21 Data'!$B$5*'Panigale V4s 21 Data'!$B$7*0.5*(Calculations!$H719*Calculations!$H719)</f>
        <v>1.6744801053758231</v>
      </c>
      <c r="J719" s="3">
        <f>$E719*'Panigale V4s 21 Data'!$B$3</f>
        <v>-243.75</v>
      </c>
      <c r="K719" s="27">
        <f>'Panigale V4s 21 Data'!$B$12</f>
        <v>52.974000000000004</v>
      </c>
      <c r="L719" s="3">
        <f t="shared" si="164"/>
        <v>-189.10151989462418</v>
      </c>
      <c r="M719">
        <f t="shared" si="162"/>
        <v>-730.14197959313219</v>
      </c>
      <c r="N719">
        <f t="shared" si="165"/>
        <v>-2.0281721655364784E-4</v>
      </c>
      <c r="O719">
        <f t="shared" si="166"/>
        <v>0</v>
      </c>
      <c r="P719">
        <f t="shared" si="167"/>
        <v>0</v>
      </c>
      <c r="Q719">
        <f>SUM($P$3:P719)</f>
        <v>0.11222375619012782</v>
      </c>
      <c r="R719">
        <f t="shared" si="168"/>
        <v>730.14197959313219</v>
      </c>
      <c r="S719">
        <f t="shared" si="169"/>
        <v>2.0281721655364784E-4</v>
      </c>
      <c r="T719">
        <f>SUM($S$3:S719)</f>
        <v>3.628269474386004E-2</v>
      </c>
      <c r="V719">
        <f t="shared" si="170"/>
        <v>574.39904463601908</v>
      </c>
      <c r="W719">
        <f>IF(M719&lt;0,SUM($V$717:V719),0)</f>
        <v>1764.7901996063056</v>
      </c>
      <c r="Y719">
        <v>0</v>
      </c>
      <c r="Z719">
        <f t="shared" si="171"/>
        <v>0</v>
      </c>
      <c r="AA719">
        <f t="shared" si="172"/>
        <v>0</v>
      </c>
      <c r="AB719">
        <f>SUM($AA$3:AA719)</f>
        <v>2.1616039219181121E-2</v>
      </c>
    </row>
    <row r="720" spans="1:28" x14ac:dyDescent="0.3">
      <c r="A720" s="6" t="s">
        <v>17</v>
      </c>
      <c r="B720" s="6">
        <v>717</v>
      </c>
      <c r="C720" s="6">
        <v>128</v>
      </c>
      <c r="D720" s="7">
        <v>12</v>
      </c>
      <c r="E720" s="3">
        <f t="shared" si="173"/>
        <v>-0.26388888888888895</v>
      </c>
      <c r="F720" s="3">
        <f t="shared" si="174"/>
        <v>-0.95000000000000018</v>
      </c>
      <c r="H720" s="13">
        <f t="shared" si="163"/>
        <v>3.333333333333333</v>
      </c>
      <c r="I720">
        <f>'Panigale V4s 21 Data'!$B$8*'Panigale V4s 21 Data'!$B$5*'Panigale V4s 21 Data'!$B$7*0.5*(Calculations!$H720*Calculations!$H720)</f>
        <v>1.24799510985</v>
      </c>
      <c r="J720" s="3">
        <f>$E720*'Panigale V4s 21 Data'!$B$3</f>
        <v>-71.250000000000014</v>
      </c>
      <c r="K720" s="27">
        <f>'Panigale V4s 21 Data'!$B$12</f>
        <v>52.974000000000004</v>
      </c>
      <c r="L720" s="3">
        <f t="shared" si="164"/>
        <v>-17.028004890150015</v>
      </c>
      <c r="M720">
        <f t="shared" si="162"/>
        <v>-56.760016300500048</v>
      </c>
      <c r="N720">
        <f t="shared" si="165"/>
        <v>-1.5766671194583346E-5</v>
      </c>
      <c r="O720">
        <f t="shared" si="166"/>
        <v>0</v>
      </c>
      <c r="P720">
        <f t="shared" si="167"/>
        <v>0</v>
      </c>
      <c r="Q720">
        <f>SUM($P$3:P720)</f>
        <v>0.11222375619012782</v>
      </c>
      <c r="R720">
        <f t="shared" si="168"/>
        <v>56.760016300500048</v>
      </c>
      <c r="S720">
        <f t="shared" si="169"/>
        <v>1.5766671194583346E-5</v>
      </c>
      <c r="T720">
        <f>SUM($S$3:S720)</f>
        <v>3.6298461415054627E-2</v>
      </c>
      <c r="V720">
        <f t="shared" si="170"/>
        <v>44.652821023521881</v>
      </c>
      <c r="W720">
        <f>IF(M720&lt;0,SUM($V$717:V720),0)</f>
        <v>1809.4430206298275</v>
      </c>
      <c r="Y720">
        <v>0</v>
      </c>
      <c r="Z720">
        <f t="shared" si="171"/>
        <v>0</v>
      </c>
      <c r="AA720">
        <f t="shared" si="172"/>
        <v>0</v>
      </c>
      <c r="AB720">
        <f>SUM($AA$3:AA720)</f>
        <v>2.1616039219181121E-2</v>
      </c>
    </row>
    <row r="721" spans="1:28" x14ac:dyDescent="0.3">
      <c r="A721" s="6" t="s">
        <v>17</v>
      </c>
      <c r="B721" s="6">
        <v>718</v>
      </c>
      <c r="C721" s="6">
        <v>129</v>
      </c>
      <c r="D721" s="7">
        <v>12</v>
      </c>
      <c r="E721" s="3">
        <f t="shared" si="173"/>
        <v>0.1388888888888889</v>
      </c>
      <c r="F721" s="3">
        <f t="shared" si="174"/>
        <v>0.5</v>
      </c>
      <c r="H721" s="13">
        <f t="shared" si="163"/>
        <v>3.333333333333333</v>
      </c>
      <c r="I721">
        <f>'Panigale V4s 21 Data'!$B$8*'Panigale V4s 21 Data'!$B$5*'Panigale V4s 21 Data'!$B$7*0.5*(Calculations!$H721*Calculations!$H721)</f>
        <v>1.24799510985</v>
      </c>
      <c r="J721" s="3">
        <f>$E721*'Panigale V4s 21 Data'!$B$3</f>
        <v>37.5</v>
      </c>
      <c r="K721" s="27">
        <f>'Panigale V4s 21 Data'!$B$12</f>
        <v>52.974000000000004</v>
      </c>
      <c r="L721" s="3">
        <f t="shared" si="164"/>
        <v>91.721995109850013</v>
      </c>
      <c r="M721">
        <f t="shared" si="162"/>
        <v>305.73998369950004</v>
      </c>
      <c r="N721">
        <f t="shared" si="165"/>
        <v>8.4927773249861123E-5</v>
      </c>
      <c r="O721">
        <f t="shared" si="166"/>
        <v>305.73998369950004</v>
      </c>
      <c r="P721">
        <f t="shared" si="167"/>
        <v>8.4927773249861123E-5</v>
      </c>
      <c r="Q721">
        <f>SUM($P$3:P721)</f>
        <v>0.11230868396337769</v>
      </c>
      <c r="R721">
        <f t="shared" si="168"/>
        <v>0</v>
      </c>
      <c r="S721">
        <f t="shared" si="169"/>
        <v>0</v>
      </c>
      <c r="T721">
        <f>SUM($S$3:S721)</f>
        <v>3.6298461415054627E-2</v>
      </c>
      <c r="V721">
        <f t="shared" si="170"/>
        <v>0</v>
      </c>
      <c r="W721">
        <f>IF(M721&lt;0,SUM($V$3:V721),0)</f>
        <v>0</v>
      </c>
      <c r="Y721">
        <f>O721</f>
        <v>305.73998369950004</v>
      </c>
      <c r="Z721">
        <f t="shared" si="171"/>
        <v>0.30573998369950006</v>
      </c>
      <c r="AA721">
        <f t="shared" si="172"/>
        <v>8.4927773249861123E-5</v>
      </c>
      <c r="AB721">
        <f>SUM($AA$3:AA721)</f>
        <v>2.1700966992430983E-2</v>
      </c>
    </row>
    <row r="722" spans="1:28" x14ac:dyDescent="0.3">
      <c r="A722" s="6" t="s">
        <v>17</v>
      </c>
      <c r="B722" s="6">
        <v>719</v>
      </c>
      <c r="C722" s="6">
        <v>130</v>
      </c>
      <c r="D722" s="7">
        <v>13</v>
      </c>
      <c r="E722" s="3">
        <f t="shared" si="173"/>
        <v>0.55555555555555558</v>
      </c>
      <c r="F722" s="3">
        <f t="shared" si="174"/>
        <v>2</v>
      </c>
      <c r="H722" s="13">
        <f t="shared" si="163"/>
        <v>3.6111111111111112</v>
      </c>
      <c r="I722">
        <f>'Panigale V4s 21 Data'!$B$8*'Panigale V4s 21 Data'!$B$5*'Panigale V4s 21 Data'!$B$7*0.5*(Calculations!$H722*Calculations!$H722)</f>
        <v>1.4646609275322917</v>
      </c>
      <c r="J722" s="3">
        <f>$E722*'Panigale V4s 21 Data'!$B$3</f>
        <v>150</v>
      </c>
      <c r="K722" s="27">
        <f>'Panigale V4s 21 Data'!$B$12</f>
        <v>52.974000000000004</v>
      </c>
      <c r="L722" s="3">
        <f t="shared" si="164"/>
        <v>204.43866092753228</v>
      </c>
      <c r="M722">
        <f t="shared" si="162"/>
        <v>738.25072001608885</v>
      </c>
      <c r="N722">
        <f t="shared" si="165"/>
        <v>2.0506964444891356E-4</v>
      </c>
      <c r="O722">
        <f t="shared" si="166"/>
        <v>738.25072001608885</v>
      </c>
      <c r="P722">
        <f t="shared" si="167"/>
        <v>2.0506964444891356E-4</v>
      </c>
      <c r="Q722">
        <f>SUM($P$3:P722)</f>
        <v>0.1125137536078266</v>
      </c>
      <c r="R722">
        <f t="shared" si="168"/>
        <v>0</v>
      </c>
      <c r="S722">
        <f t="shared" si="169"/>
        <v>0</v>
      </c>
      <c r="T722">
        <f>SUM($S$3:S722)</f>
        <v>3.6298461415054627E-2</v>
      </c>
      <c r="V722">
        <f t="shared" si="170"/>
        <v>0</v>
      </c>
      <c r="W722">
        <f>IF(M722&lt;0,SUM($V$3:V722),0)</f>
        <v>0</v>
      </c>
      <c r="Y722">
        <f t="shared" ref="Y722" si="176">O722</f>
        <v>738.25072001608885</v>
      </c>
      <c r="Z722">
        <f t="shared" si="171"/>
        <v>0.73825072001608882</v>
      </c>
      <c r="AA722">
        <f t="shared" si="172"/>
        <v>2.0506964444891356E-4</v>
      </c>
      <c r="AB722">
        <f>SUM($AA$3:AA722)</f>
        <v>2.1906036636879896E-2</v>
      </c>
    </row>
    <row r="723" spans="1:28" x14ac:dyDescent="0.3">
      <c r="A723" s="6" t="s">
        <v>17</v>
      </c>
      <c r="B723" s="6">
        <v>720</v>
      </c>
      <c r="C723" s="6">
        <v>131</v>
      </c>
      <c r="D723" s="7">
        <v>16</v>
      </c>
      <c r="E723" s="3">
        <f t="shared" si="173"/>
        <v>0.76388888888888884</v>
      </c>
      <c r="F723" s="3">
        <f t="shared" si="174"/>
        <v>2.75</v>
      </c>
      <c r="H723" s="13">
        <f t="shared" si="163"/>
        <v>4.4444444444444446</v>
      </c>
      <c r="I723">
        <f>'Panigale V4s 21 Data'!$B$8*'Panigale V4s 21 Data'!$B$5*'Panigale V4s 21 Data'!$B$7*0.5*(Calculations!$H723*Calculations!$H723)</f>
        <v>2.2186579730666671</v>
      </c>
      <c r="J723" s="3">
        <f>$E723*'Panigale V4s 21 Data'!$B$3</f>
        <v>206.25</v>
      </c>
      <c r="K723" s="27">
        <f>'Panigale V4s 21 Data'!$B$12</f>
        <v>52.974000000000004</v>
      </c>
      <c r="L723" s="3">
        <f t="shared" si="164"/>
        <v>261.44265797306667</v>
      </c>
      <c r="M723">
        <f t="shared" si="162"/>
        <v>1161.9673687691852</v>
      </c>
      <c r="N723">
        <f t="shared" si="165"/>
        <v>3.2276871354699587E-4</v>
      </c>
      <c r="O723">
        <f t="shared" si="166"/>
        <v>1161.9673687691852</v>
      </c>
      <c r="P723">
        <f t="shared" si="167"/>
        <v>3.2276871354699587E-4</v>
      </c>
      <c r="Q723">
        <f>SUM($P$3:P723)</f>
        <v>0.1128365223213736</v>
      </c>
      <c r="R723">
        <f t="shared" si="168"/>
        <v>0</v>
      </c>
      <c r="S723">
        <f t="shared" si="169"/>
        <v>0</v>
      </c>
      <c r="T723">
        <f>SUM($S$3:S723)</f>
        <v>3.6298461415054627E-2</v>
      </c>
      <c r="V723">
        <f t="shared" si="170"/>
        <v>0</v>
      </c>
      <c r="W723">
        <f>IF(M723&lt;0,SUM($V$3:V723),0)</f>
        <v>0</v>
      </c>
      <c r="Y723">
        <f>W720-SUM(Y721:Y722)</f>
        <v>765.45231691423851</v>
      </c>
      <c r="Z723">
        <f t="shared" si="171"/>
        <v>0.76545231691423854</v>
      </c>
      <c r="AA723">
        <f t="shared" si="172"/>
        <v>2.1262564358728847E-4</v>
      </c>
      <c r="AB723">
        <f>SUM($AA$3:AA723)</f>
        <v>2.2118662280467185E-2</v>
      </c>
    </row>
    <row r="724" spans="1:28" x14ac:dyDescent="0.3">
      <c r="A724" s="6" t="s">
        <v>17</v>
      </c>
      <c r="B724" s="6">
        <v>721</v>
      </c>
      <c r="C724" s="6">
        <v>132</v>
      </c>
      <c r="D724" s="7">
        <v>18.5</v>
      </c>
      <c r="E724" s="3">
        <f t="shared" si="173"/>
        <v>0.63888888888888906</v>
      </c>
      <c r="F724" s="3">
        <f t="shared" si="174"/>
        <v>2.3000000000000007</v>
      </c>
      <c r="H724" s="13">
        <f t="shared" si="163"/>
        <v>5.1388888888888884</v>
      </c>
      <c r="I724">
        <f>'Panigale V4s 21 Data'!$B$8*'Panigale V4s 21 Data'!$B$5*'Panigale V4s 21 Data'!$B$7*0.5*(Calculations!$H724*Calculations!$H724)</f>
        <v>2.9661550440705726</v>
      </c>
      <c r="J724" s="3">
        <f>$E724*'Panigale V4s 21 Data'!$B$3</f>
        <v>172.50000000000006</v>
      </c>
      <c r="K724" s="27">
        <f>'Panigale V4s 21 Data'!$B$12</f>
        <v>52.974000000000004</v>
      </c>
      <c r="L724" s="3">
        <f t="shared" si="164"/>
        <v>228.44015504407065</v>
      </c>
      <c r="M724">
        <f t="shared" si="162"/>
        <v>1173.9285745320296</v>
      </c>
      <c r="N724">
        <f t="shared" si="165"/>
        <v>3.2609127070334156E-4</v>
      </c>
      <c r="O724">
        <f t="shared" si="166"/>
        <v>1173.9285745320296</v>
      </c>
      <c r="P724">
        <f t="shared" si="167"/>
        <v>3.2609127070334156E-4</v>
      </c>
      <c r="Q724">
        <f>SUM($P$3:P724)</f>
        <v>0.11316261359207694</v>
      </c>
      <c r="R724">
        <f t="shared" si="168"/>
        <v>0</v>
      </c>
      <c r="S724">
        <f t="shared" si="169"/>
        <v>0</v>
      </c>
      <c r="T724">
        <f>SUM($S$3:S724)</f>
        <v>3.6298461415054627E-2</v>
      </c>
      <c r="V724">
        <f t="shared" si="170"/>
        <v>0</v>
      </c>
      <c r="W724">
        <f>IF(M724&lt;0,SUM($V$3:V724),0)</f>
        <v>0</v>
      </c>
      <c r="Y724">
        <v>0</v>
      </c>
      <c r="Z724">
        <f t="shared" si="171"/>
        <v>0</v>
      </c>
      <c r="AA724">
        <f t="shared" si="172"/>
        <v>0</v>
      </c>
      <c r="AB724">
        <f>SUM($AA$3:AA724)</f>
        <v>2.2118662280467185E-2</v>
      </c>
    </row>
    <row r="725" spans="1:28" x14ac:dyDescent="0.3">
      <c r="A725" s="6" t="s">
        <v>17</v>
      </c>
      <c r="B725" s="6">
        <v>722</v>
      </c>
      <c r="C725" s="6">
        <v>133</v>
      </c>
      <c r="D725" s="7">
        <v>20.6</v>
      </c>
      <c r="E725" s="3">
        <f t="shared" si="173"/>
        <v>0.55555555555555558</v>
      </c>
      <c r="F725" s="3">
        <f t="shared" si="174"/>
        <v>2</v>
      </c>
      <c r="H725" s="13">
        <f t="shared" si="163"/>
        <v>5.7222222222222223</v>
      </c>
      <c r="I725">
        <f>'Panigale V4s 21 Data'!$B$8*'Panigale V4s 21 Data'!$B$5*'Panigale V4s 21 Data'!$B$7*0.5*(Calculations!$H725*Calculations!$H725)</f>
        <v>3.6777722556662922</v>
      </c>
      <c r="J725" s="3">
        <f>$E725*'Panigale V4s 21 Data'!$B$3</f>
        <v>150</v>
      </c>
      <c r="K725" s="27">
        <f>'Panigale V4s 21 Data'!$B$12</f>
        <v>52.974000000000004</v>
      </c>
      <c r="L725" s="3">
        <f t="shared" si="164"/>
        <v>206.65177225566629</v>
      </c>
      <c r="M725">
        <f t="shared" si="162"/>
        <v>1182.5073634629794</v>
      </c>
      <c r="N725">
        <f t="shared" si="165"/>
        <v>3.2847426762860541E-4</v>
      </c>
      <c r="O725">
        <f t="shared" si="166"/>
        <v>1182.5073634629794</v>
      </c>
      <c r="P725">
        <f t="shared" si="167"/>
        <v>3.2847426762860541E-4</v>
      </c>
      <c r="Q725">
        <f>SUM($P$3:P725)</f>
        <v>0.11349108785970555</v>
      </c>
      <c r="R725">
        <f t="shared" si="168"/>
        <v>0</v>
      </c>
      <c r="S725">
        <f t="shared" si="169"/>
        <v>0</v>
      </c>
      <c r="T725">
        <f>SUM($S$3:S725)</f>
        <v>3.6298461415054627E-2</v>
      </c>
      <c r="V725">
        <f t="shared" si="170"/>
        <v>0</v>
      </c>
      <c r="W725">
        <f>IF(M725&lt;0,SUM($V$3:V725),0)</f>
        <v>0</v>
      </c>
      <c r="Y725">
        <v>0</v>
      </c>
      <c r="Z725">
        <f t="shared" si="171"/>
        <v>0</v>
      </c>
      <c r="AA725">
        <f t="shared" si="172"/>
        <v>0</v>
      </c>
      <c r="AB725">
        <f>SUM($AA$3:AA725)</f>
        <v>2.2118662280467185E-2</v>
      </c>
    </row>
    <row r="726" spans="1:28" x14ac:dyDescent="0.3">
      <c r="A726" s="6" t="s">
        <v>17</v>
      </c>
      <c r="B726" s="6">
        <v>723</v>
      </c>
      <c r="C726" s="6">
        <v>134</v>
      </c>
      <c r="D726" s="7">
        <v>22.5</v>
      </c>
      <c r="E726" s="3">
        <f t="shared" si="173"/>
        <v>0.47222222222222199</v>
      </c>
      <c r="F726" s="3">
        <f t="shared" si="174"/>
        <v>1.6999999999999993</v>
      </c>
      <c r="H726" s="13">
        <f t="shared" si="163"/>
        <v>6.25</v>
      </c>
      <c r="I726">
        <f>'Panigale V4s 21 Data'!$B$8*'Panigale V4s 21 Data'!$B$5*'Panigale V4s 21 Data'!$B$7*0.5*(Calculations!$H726*Calculations!$H726)</f>
        <v>4.387482808066407</v>
      </c>
      <c r="J726" s="3">
        <f>$E726*'Panigale V4s 21 Data'!$B$3</f>
        <v>127.49999999999994</v>
      </c>
      <c r="K726" s="27">
        <f>'Panigale V4s 21 Data'!$B$12</f>
        <v>52.974000000000004</v>
      </c>
      <c r="L726" s="3">
        <f t="shared" si="164"/>
        <v>184.86148280806634</v>
      </c>
      <c r="M726">
        <f t="shared" si="162"/>
        <v>1155.3842675504147</v>
      </c>
      <c r="N726">
        <f t="shared" si="165"/>
        <v>3.2094007431955965E-4</v>
      </c>
      <c r="O726">
        <f t="shared" si="166"/>
        <v>1155.3842675504147</v>
      </c>
      <c r="P726">
        <f t="shared" si="167"/>
        <v>3.2094007431955965E-4</v>
      </c>
      <c r="Q726">
        <f>SUM($P$3:P726)</f>
        <v>0.1138120279340251</v>
      </c>
      <c r="R726">
        <f t="shared" si="168"/>
        <v>0</v>
      </c>
      <c r="S726">
        <f t="shared" si="169"/>
        <v>0</v>
      </c>
      <c r="T726">
        <f>SUM($S$3:S726)</f>
        <v>3.6298461415054627E-2</v>
      </c>
      <c r="V726">
        <f t="shared" si="170"/>
        <v>0</v>
      </c>
      <c r="W726">
        <f>IF(M726&lt;0,SUM($V$3:V726),0)</f>
        <v>0</v>
      </c>
      <c r="Y726">
        <v>0</v>
      </c>
      <c r="Z726">
        <f t="shared" si="171"/>
        <v>0</v>
      </c>
      <c r="AA726">
        <f t="shared" si="172"/>
        <v>0</v>
      </c>
      <c r="AB726">
        <f>SUM($AA$3:AA726)</f>
        <v>2.2118662280467185E-2</v>
      </c>
    </row>
    <row r="727" spans="1:28" x14ac:dyDescent="0.3">
      <c r="A727" s="6" t="s">
        <v>17</v>
      </c>
      <c r="B727" s="6">
        <v>724</v>
      </c>
      <c r="C727" s="6">
        <v>135</v>
      </c>
      <c r="D727" s="7">
        <v>24</v>
      </c>
      <c r="E727" s="3">
        <f t="shared" si="173"/>
        <v>0.56944444444444464</v>
      </c>
      <c r="F727" s="3">
        <f t="shared" si="174"/>
        <v>2.0500000000000007</v>
      </c>
      <c r="H727" s="13">
        <f t="shared" si="163"/>
        <v>6.6666666666666661</v>
      </c>
      <c r="I727">
        <f>'Panigale V4s 21 Data'!$B$8*'Panigale V4s 21 Data'!$B$5*'Panigale V4s 21 Data'!$B$7*0.5*(Calculations!$H727*Calculations!$H727)</f>
        <v>4.9919804393999998</v>
      </c>
      <c r="J727" s="3">
        <f>$E727*'Panigale V4s 21 Data'!$B$3</f>
        <v>153.75000000000006</v>
      </c>
      <c r="K727" s="27">
        <f>'Panigale V4s 21 Data'!$B$12</f>
        <v>52.974000000000004</v>
      </c>
      <c r="L727" s="3">
        <f t="shared" si="164"/>
        <v>211.71598043940008</v>
      </c>
      <c r="M727">
        <f t="shared" si="162"/>
        <v>1411.4398695960003</v>
      </c>
      <c r="N727">
        <f t="shared" si="165"/>
        <v>3.9206663044333344E-4</v>
      </c>
      <c r="O727">
        <f t="shared" si="166"/>
        <v>1411.4398695960003</v>
      </c>
      <c r="P727">
        <f t="shared" si="167"/>
        <v>3.9206663044333344E-4</v>
      </c>
      <c r="Q727">
        <f>SUM($P$3:P727)</f>
        <v>0.11420409456446844</v>
      </c>
      <c r="R727">
        <f t="shared" si="168"/>
        <v>0</v>
      </c>
      <c r="S727">
        <f t="shared" si="169"/>
        <v>0</v>
      </c>
      <c r="T727">
        <f>SUM($S$3:S727)</f>
        <v>3.6298461415054627E-2</v>
      </c>
      <c r="V727">
        <f t="shared" si="170"/>
        <v>0</v>
      </c>
      <c r="W727">
        <f>IF(M727&lt;0,SUM($V$3:V727),0)</f>
        <v>0</v>
      </c>
      <c r="Y727">
        <v>0</v>
      </c>
      <c r="Z727">
        <f t="shared" si="171"/>
        <v>0</v>
      </c>
      <c r="AA727">
        <f t="shared" si="172"/>
        <v>0</v>
      </c>
      <c r="AB727">
        <f>SUM($AA$3:AA727)</f>
        <v>2.2118662280467185E-2</v>
      </c>
    </row>
    <row r="728" spans="1:28" x14ac:dyDescent="0.3">
      <c r="A728" s="6" t="s">
        <v>17</v>
      </c>
      <c r="B728" s="6">
        <v>725</v>
      </c>
      <c r="C728" s="6">
        <v>136</v>
      </c>
      <c r="D728" s="7">
        <v>26.6</v>
      </c>
      <c r="E728" s="3">
        <f t="shared" si="173"/>
        <v>0.8194444444444442</v>
      </c>
      <c r="F728" s="3">
        <f t="shared" si="174"/>
        <v>2.9499999999999993</v>
      </c>
      <c r="H728" s="13">
        <f t="shared" si="163"/>
        <v>7.3888888888888893</v>
      </c>
      <c r="I728">
        <f>'Panigale V4s 21 Data'!$B$8*'Panigale V4s 21 Data'!$B$5*'Panigale V4s 21 Data'!$B$7*0.5*(Calculations!$H728*Calculations!$H728)</f>
        <v>6.1321626383712928</v>
      </c>
      <c r="J728" s="3">
        <f>$E728*'Panigale V4s 21 Data'!$B$3</f>
        <v>221.24999999999994</v>
      </c>
      <c r="K728" s="27">
        <f>'Panigale V4s 21 Data'!$B$12</f>
        <v>52.974000000000004</v>
      </c>
      <c r="L728" s="3">
        <f t="shared" si="164"/>
        <v>280.35616263837125</v>
      </c>
      <c r="M728">
        <f t="shared" si="162"/>
        <v>2071.5205350501878</v>
      </c>
      <c r="N728">
        <f t="shared" si="165"/>
        <v>5.7542237084727435E-4</v>
      </c>
      <c r="O728">
        <f t="shared" si="166"/>
        <v>2071.5205350501878</v>
      </c>
      <c r="P728">
        <f t="shared" si="167"/>
        <v>5.7542237084727435E-4</v>
      </c>
      <c r="Q728">
        <f>SUM($P$3:P728)</f>
        <v>0.11477951693531571</v>
      </c>
      <c r="R728">
        <f t="shared" si="168"/>
        <v>0</v>
      </c>
      <c r="S728">
        <f t="shared" si="169"/>
        <v>0</v>
      </c>
      <c r="T728">
        <f>SUM($S$3:S728)</f>
        <v>3.6298461415054627E-2</v>
      </c>
      <c r="V728">
        <f t="shared" si="170"/>
        <v>0</v>
      </c>
      <c r="W728">
        <f>IF(M728&lt;0,SUM($V$3:V728),0)</f>
        <v>0</v>
      </c>
      <c r="Y728">
        <v>0</v>
      </c>
      <c r="Z728">
        <f t="shared" si="171"/>
        <v>0</v>
      </c>
      <c r="AA728">
        <f t="shared" si="172"/>
        <v>0</v>
      </c>
      <c r="AB728">
        <f>SUM($AA$3:AA728)</f>
        <v>2.2118662280467185E-2</v>
      </c>
    </row>
    <row r="729" spans="1:28" x14ac:dyDescent="0.3">
      <c r="A729" s="6" t="s">
        <v>17</v>
      </c>
      <c r="B729" s="6">
        <v>726</v>
      </c>
      <c r="C729" s="6">
        <v>137</v>
      </c>
      <c r="D729" s="7">
        <v>29.9</v>
      </c>
      <c r="E729" s="3">
        <f t="shared" si="173"/>
        <v>1.1388888888888882</v>
      </c>
      <c r="F729" s="3">
        <f t="shared" si="174"/>
        <v>4.0999999999999979</v>
      </c>
      <c r="H729" s="13">
        <f t="shared" si="163"/>
        <v>8.3055555555555554</v>
      </c>
      <c r="I729">
        <f>'Panigale V4s 21 Data'!$B$8*'Panigale V4s 21 Data'!$B$5*'Panigale V4s 21 Data'!$B$7*0.5*(Calculations!$H729*Calculations!$H729)</f>
        <v>7.7480563066458226</v>
      </c>
      <c r="J729" s="3">
        <f>$E729*'Panigale V4s 21 Data'!$B$3</f>
        <v>307.49999999999983</v>
      </c>
      <c r="K729" s="27">
        <f>'Panigale V4s 21 Data'!$B$12</f>
        <v>52.974000000000004</v>
      </c>
      <c r="L729" s="3">
        <f t="shared" si="164"/>
        <v>368.22205630664564</v>
      </c>
      <c r="M729">
        <f t="shared" si="162"/>
        <v>3058.288745435751</v>
      </c>
      <c r="N729">
        <f t="shared" si="165"/>
        <v>8.495246515099308E-4</v>
      </c>
      <c r="O729">
        <f t="shared" si="166"/>
        <v>3058.288745435751</v>
      </c>
      <c r="P729">
        <f t="shared" si="167"/>
        <v>8.495246515099308E-4</v>
      </c>
      <c r="Q729">
        <f>SUM($P$3:P729)</f>
        <v>0.11562904158682565</v>
      </c>
      <c r="R729">
        <f t="shared" si="168"/>
        <v>0</v>
      </c>
      <c r="S729">
        <f t="shared" si="169"/>
        <v>0</v>
      </c>
      <c r="T729">
        <f>SUM($S$3:S729)</f>
        <v>3.6298461415054627E-2</v>
      </c>
      <c r="V729">
        <f t="shared" si="170"/>
        <v>0</v>
      </c>
      <c r="W729">
        <f>IF(M729&lt;0,SUM($V$3:V729),0)</f>
        <v>0</v>
      </c>
      <c r="Y729">
        <v>0</v>
      </c>
      <c r="Z729">
        <f t="shared" si="171"/>
        <v>0</v>
      </c>
      <c r="AA729">
        <f t="shared" si="172"/>
        <v>0</v>
      </c>
      <c r="AB729">
        <f>SUM($AA$3:AA729)</f>
        <v>2.2118662280467185E-2</v>
      </c>
    </row>
    <row r="730" spans="1:28" x14ac:dyDescent="0.3">
      <c r="A730" s="6" t="s">
        <v>17</v>
      </c>
      <c r="B730" s="6">
        <v>727</v>
      </c>
      <c r="C730" s="6">
        <v>138</v>
      </c>
      <c r="D730" s="7">
        <v>34.799999999999997</v>
      </c>
      <c r="E730" s="3">
        <f t="shared" si="173"/>
        <v>1.0972222222222221</v>
      </c>
      <c r="F730" s="3">
        <f t="shared" si="174"/>
        <v>3.9499999999999993</v>
      </c>
      <c r="H730" s="13">
        <f t="shared" si="163"/>
        <v>9.6666666666666661</v>
      </c>
      <c r="I730">
        <f>'Panigale V4s 21 Data'!$B$8*'Panigale V4s 21 Data'!$B$5*'Panigale V4s 21 Data'!$B$7*0.5*(Calculations!$H730*Calculations!$H730)</f>
        <v>10.4956388738385</v>
      </c>
      <c r="J730" s="3">
        <f>$E730*'Panigale V4s 21 Data'!$B$3</f>
        <v>296.24999999999994</v>
      </c>
      <c r="K730" s="27">
        <f>'Panigale V4s 21 Data'!$B$12</f>
        <v>52.974000000000004</v>
      </c>
      <c r="L730" s="3">
        <f t="shared" si="164"/>
        <v>359.71963887383845</v>
      </c>
      <c r="M730">
        <f t="shared" si="162"/>
        <v>3477.289842447105</v>
      </c>
      <c r="N730">
        <f t="shared" si="165"/>
        <v>9.6591384512419577E-4</v>
      </c>
      <c r="O730">
        <f t="shared" si="166"/>
        <v>3477.289842447105</v>
      </c>
      <c r="P730">
        <f t="shared" si="167"/>
        <v>9.6591384512419577E-4</v>
      </c>
      <c r="Q730">
        <f>SUM($P$3:P730)</f>
        <v>0.11659495543194984</v>
      </c>
      <c r="R730">
        <f t="shared" si="168"/>
        <v>0</v>
      </c>
      <c r="S730">
        <f t="shared" si="169"/>
        <v>0</v>
      </c>
      <c r="T730">
        <f>SUM($S$3:S730)</f>
        <v>3.6298461415054627E-2</v>
      </c>
      <c r="V730">
        <f t="shared" si="170"/>
        <v>0</v>
      </c>
      <c r="W730">
        <f>IF(M730&lt;0,SUM($V$3:V730),0)</f>
        <v>0</v>
      </c>
      <c r="Y730">
        <v>0</v>
      </c>
      <c r="Z730">
        <f t="shared" si="171"/>
        <v>0</v>
      </c>
      <c r="AA730">
        <f t="shared" si="172"/>
        <v>0</v>
      </c>
      <c r="AB730">
        <f>SUM($AA$3:AA730)</f>
        <v>2.2118662280467185E-2</v>
      </c>
    </row>
    <row r="731" spans="1:28" x14ac:dyDescent="0.3">
      <c r="A731" s="6" t="s">
        <v>17</v>
      </c>
      <c r="B731" s="6">
        <v>728</v>
      </c>
      <c r="C731" s="6">
        <v>139</v>
      </c>
      <c r="D731" s="7">
        <v>37.799999999999997</v>
      </c>
      <c r="E731" s="3">
        <f t="shared" si="173"/>
        <v>0.75000000000000078</v>
      </c>
      <c r="F731" s="3">
        <f t="shared" si="174"/>
        <v>2.7000000000000028</v>
      </c>
      <c r="H731" s="13">
        <f t="shared" si="163"/>
        <v>10.499999999999998</v>
      </c>
      <c r="I731">
        <f>'Panigale V4s 21 Data'!$B$8*'Panigale V4s 21 Data'!$B$5*'Panigale V4s 21 Data'!$B$7*0.5*(Calculations!$H731*Calculations!$H731)</f>
        <v>12.383231477486621</v>
      </c>
      <c r="J731" s="3">
        <f>$E731*'Panigale V4s 21 Data'!$B$3</f>
        <v>202.5000000000002</v>
      </c>
      <c r="K731" s="27">
        <f>'Panigale V4s 21 Data'!$B$12</f>
        <v>52.974000000000004</v>
      </c>
      <c r="L731" s="3">
        <f t="shared" si="164"/>
        <v>267.85723147748683</v>
      </c>
      <c r="M731">
        <f t="shared" si="162"/>
        <v>2812.5009305136114</v>
      </c>
      <c r="N731">
        <f t="shared" si="165"/>
        <v>7.8125025847600323E-4</v>
      </c>
      <c r="O731">
        <f t="shared" si="166"/>
        <v>2812.5009305136114</v>
      </c>
      <c r="P731">
        <f t="shared" si="167"/>
        <v>7.8125025847600323E-4</v>
      </c>
      <c r="Q731">
        <f>SUM($P$3:P731)</f>
        <v>0.11737620569042584</v>
      </c>
      <c r="R731">
        <f t="shared" si="168"/>
        <v>0</v>
      </c>
      <c r="S731">
        <f t="shared" si="169"/>
        <v>0</v>
      </c>
      <c r="T731">
        <f>SUM($S$3:S731)</f>
        <v>3.6298461415054627E-2</v>
      </c>
      <c r="V731">
        <f t="shared" si="170"/>
        <v>0</v>
      </c>
      <c r="W731">
        <f>IF(M731&lt;0,SUM($V$3:V731),0)</f>
        <v>0</v>
      </c>
      <c r="Y731">
        <v>0</v>
      </c>
      <c r="Z731">
        <f t="shared" si="171"/>
        <v>0</v>
      </c>
      <c r="AA731">
        <f t="shared" si="172"/>
        <v>0</v>
      </c>
      <c r="AB731">
        <f>SUM($AA$3:AA731)</f>
        <v>2.2118662280467185E-2</v>
      </c>
    </row>
    <row r="732" spans="1:28" x14ac:dyDescent="0.3">
      <c r="A732" s="6" t="s">
        <v>17</v>
      </c>
      <c r="B732" s="6">
        <v>729</v>
      </c>
      <c r="C732" s="6">
        <v>140</v>
      </c>
      <c r="D732" s="7">
        <v>40.200000000000003</v>
      </c>
      <c r="E732" s="3">
        <f t="shared" si="173"/>
        <v>0.52777777777777835</v>
      </c>
      <c r="F732" s="3">
        <f t="shared" si="174"/>
        <v>1.9000000000000021</v>
      </c>
      <c r="H732" s="13">
        <f t="shared" si="163"/>
        <v>11.166666666666668</v>
      </c>
      <c r="I732">
        <f>'Panigale V4s 21 Data'!$B$8*'Panigale V4s 21 Data'!$B$5*'Panigale V4s 21 Data'!$B$7*0.5*(Calculations!$H732*Calculations!$H732)</f>
        <v>14.005625120291629</v>
      </c>
      <c r="J732" s="3">
        <f>$E732*'Panigale V4s 21 Data'!$B$3</f>
        <v>142.50000000000014</v>
      </c>
      <c r="K732" s="27">
        <f>'Panigale V4s 21 Data'!$B$12</f>
        <v>52.974000000000004</v>
      </c>
      <c r="L732" s="3">
        <f t="shared" si="164"/>
        <v>209.47962512029176</v>
      </c>
      <c r="M732">
        <f t="shared" si="162"/>
        <v>2339.1891471765916</v>
      </c>
      <c r="N732">
        <f t="shared" si="165"/>
        <v>6.4977476310460879E-4</v>
      </c>
      <c r="O732">
        <f t="shared" si="166"/>
        <v>2339.1891471765916</v>
      </c>
      <c r="P732">
        <f t="shared" si="167"/>
        <v>6.4977476310460879E-4</v>
      </c>
      <c r="Q732">
        <f>SUM($P$3:P732)</f>
        <v>0.11802598045353045</v>
      </c>
      <c r="R732">
        <f t="shared" si="168"/>
        <v>0</v>
      </c>
      <c r="S732">
        <f t="shared" si="169"/>
        <v>0</v>
      </c>
      <c r="T732">
        <f>SUM($S$3:S732)</f>
        <v>3.6298461415054627E-2</v>
      </c>
      <c r="V732">
        <f t="shared" si="170"/>
        <v>0</v>
      </c>
      <c r="W732">
        <f>IF(M732&lt;0,SUM($V$3:V732),0)</f>
        <v>0</v>
      </c>
      <c r="Y732">
        <v>0</v>
      </c>
      <c r="Z732">
        <f t="shared" si="171"/>
        <v>0</v>
      </c>
      <c r="AA732">
        <f t="shared" si="172"/>
        <v>0</v>
      </c>
      <c r="AB732">
        <f>SUM($AA$3:AA732)</f>
        <v>2.2118662280467185E-2</v>
      </c>
    </row>
    <row r="733" spans="1:28" x14ac:dyDescent="0.3">
      <c r="A733" s="6" t="s">
        <v>17</v>
      </c>
      <c r="B733" s="6">
        <v>730</v>
      </c>
      <c r="C733" s="6">
        <v>141</v>
      </c>
      <c r="D733" s="7">
        <v>41.6</v>
      </c>
      <c r="E733" s="3">
        <f t="shared" si="173"/>
        <v>0.23611111111111052</v>
      </c>
      <c r="F733" s="3">
        <f t="shared" si="174"/>
        <v>0.84999999999999787</v>
      </c>
      <c r="H733" s="13">
        <f t="shared" si="163"/>
        <v>11.555555555555555</v>
      </c>
      <c r="I733">
        <f>'Panigale V4s 21 Data'!$B$8*'Panigale V4s 21 Data'!$B$5*'Panigale V4s 21 Data'!$B$7*0.5*(Calculations!$H733*Calculations!$H733)</f>
        <v>14.998127897930667</v>
      </c>
      <c r="J733" s="3">
        <f>$E733*'Panigale V4s 21 Data'!$B$3</f>
        <v>63.749999999999844</v>
      </c>
      <c r="K733" s="27">
        <f>'Panigale V4s 21 Data'!$B$12</f>
        <v>52.974000000000004</v>
      </c>
      <c r="L733" s="3">
        <f t="shared" si="164"/>
        <v>131.72212789793053</v>
      </c>
      <c r="M733">
        <f t="shared" si="162"/>
        <v>1522.1223668205305</v>
      </c>
      <c r="N733">
        <f t="shared" si="165"/>
        <v>4.2281176856125851E-4</v>
      </c>
      <c r="O733">
        <f t="shared" si="166"/>
        <v>1522.1223668205305</v>
      </c>
      <c r="P733">
        <f t="shared" si="167"/>
        <v>4.2281176856125851E-4</v>
      </c>
      <c r="Q733">
        <f>SUM($P$3:P733)</f>
        <v>0.11844879222209172</v>
      </c>
      <c r="R733">
        <f t="shared" si="168"/>
        <v>0</v>
      </c>
      <c r="S733">
        <f t="shared" si="169"/>
        <v>0</v>
      </c>
      <c r="T733">
        <f>SUM($S$3:S733)</f>
        <v>3.6298461415054627E-2</v>
      </c>
      <c r="V733">
        <f t="shared" si="170"/>
        <v>0</v>
      </c>
      <c r="W733">
        <f>IF(M733&lt;0,SUM($V$3:V733),0)</f>
        <v>0</v>
      </c>
      <c r="Y733">
        <v>0</v>
      </c>
      <c r="Z733">
        <f t="shared" si="171"/>
        <v>0</v>
      </c>
      <c r="AA733">
        <f t="shared" si="172"/>
        <v>0</v>
      </c>
      <c r="AB733">
        <f>SUM($AA$3:AA733)</f>
        <v>2.2118662280467185E-2</v>
      </c>
    </row>
    <row r="734" spans="1:28" x14ac:dyDescent="0.3">
      <c r="A734" s="6" t="s">
        <v>17</v>
      </c>
      <c r="B734" s="6">
        <v>731</v>
      </c>
      <c r="C734" s="6">
        <v>142</v>
      </c>
      <c r="D734" s="7">
        <v>41.9</v>
      </c>
      <c r="E734" s="3">
        <f t="shared" si="173"/>
        <v>5.5555555555555358E-2</v>
      </c>
      <c r="F734" s="3">
        <f t="shared" si="174"/>
        <v>0.19999999999999929</v>
      </c>
      <c r="H734" s="13">
        <f t="shared" si="163"/>
        <v>11.638888888888888</v>
      </c>
      <c r="I734">
        <f>'Panigale V4s 21 Data'!$B$8*'Panigale V4s 21 Data'!$B$5*'Panigale V4s 21 Data'!$B$7*0.5*(Calculations!$H734*Calculations!$H734)</f>
        <v>15.215227047248321</v>
      </c>
      <c r="J734" s="3">
        <f>$E734*'Panigale V4s 21 Data'!$B$3</f>
        <v>14.999999999999947</v>
      </c>
      <c r="K734" s="27">
        <f>'Panigale V4s 21 Data'!$B$12</f>
        <v>52.974000000000004</v>
      </c>
      <c r="L734" s="3">
        <f t="shared" si="164"/>
        <v>83.189227047248266</v>
      </c>
      <c r="M734">
        <f t="shared" si="162"/>
        <v>968.23017035547275</v>
      </c>
      <c r="N734">
        <f t="shared" si="165"/>
        <v>2.6895282509874246E-4</v>
      </c>
      <c r="O734">
        <f t="shared" si="166"/>
        <v>968.23017035547275</v>
      </c>
      <c r="P734">
        <f t="shared" si="167"/>
        <v>2.6895282509874246E-4</v>
      </c>
      <c r="Q734">
        <f>SUM($P$3:P734)</f>
        <v>0.11871774504719046</v>
      </c>
      <c r="R734">
        <f t="shared" si="168"/>
        <v>0</v>
      </c>
      <c r="S734">
        <f t="shared" si="169"/>
        <v>0</v>
      </c>
      <c r="T734">
        <f>SUM($S$3:S734)</f>
        <v>3.6298461415054627E-2</v>
      </c>
      <c r="V734">
        <f t="shared" si="170"/>
        <v>0</v>
      </c>
      <c r="W734">
        <f>IF(M734&lt;0,SUM($V$3:V734),0)</f>
        <v>0</v>
      </c>
      <c r="Y734">
        <v>0</v>
      </c>
      <c r="Z734">
        <f t="shared" si="171"/>
        <v>0</v>
      </c>
      <c r="AA734">
        <f t="shared" si="172"/>
        <v>0</v>
      </c>
      <c r="AB734">
        <f>SUM($AA$3:AA734)</f>
        <v>2.2118662280467185E-2</v>
      </c>
    </row>
    <row r="735" spans="1:28" x14ac:dyDescent="0.3">
      <c r="A735" s="6" t="s">
        <v>17</v>
      </c>
      <c r="B735" s="6">
        <v>732</v>
      </c>
      <c r="C735" s="6">
        <v>143</v>
      </c>
      <c r="D735" s="7">
        <v>42</v>
      </c>
      <c r="E735" s="3">
        <f t="shared" si="173"/>
        <v>4.1666666666667261E-2</v>
      </c>
      <c r="F735" s="3">
        <f t="shared" si="174"/>
        <v>0.15000000000000213</v>
      </c>
      <c r="H735" s="13">
        <f t="shared" si="163"/>
        <v>11.666666666666666</v>
      </c>
      <c r="I735">
        <f>'Panigale V4s 21 Data'!$B$8*'Panigale V4s 21 Data'!$B$5*'Panigale V4s 21 Data'!$B$7*0.5*(Calculations!$H735*Calculations!$H735)</f>
        <v>15.287940095662499</v>
      </c>
      <c r="J735" s="3">
        <f>$E735*'Panigale V4s 21 Data'!$B$3</f>
        <v>11.25000000000016</v>
      </c>
      <c r="K735" s="27">
        <f>'Panigale V4s 21 Data'!$B$12</f>
        <v>52.974000000000004</v>
      </c>
      <c r="L735" s="3">
        <f t="shared" si="164"/>
        <v>79.511940095662666</v>
      </c>
      <c r="M735">
        <f t="shared" si="162"/>
        <v>927.63930111606442</v>
      </c>
      <c r="N735">
        <f t="shared" si="165"/>
        <v>2.576775836433512E-4</v>
      </c>
      <c r="O735">
        <f t="shared" si="166"/>
        <v>927.63930111606442</v>
      </c>
      <c r="P735">
        <f t="shared" si="167"/>
        <v>2.576775836433512E-4</v>
      </c>
      <c r="Q735">
        <f>SUM($P$3:P735)</f>
        <v>0.11897542263083381</v>
      </c>
      <c r="R735">
        <f t="shared" si="168"/>
        <v>0</v>
      </c>
      <c r="S735">
        <f t="shared" si="169"/>
        <v>0</v>
      </c>
      <c r="T735">
        <f>SUM($S$3:S735)</f>
        <v>3.6298461415054627E-2</v>
      </c>
      <c r="V735">
        <f t="shared" si="170"/>
        <v>0</v>
      </c>
      <c r="W735">
        <f>IF(M735&lt;0,SUM($V$3:V735),0)</f>
        <v>0</v>
      </c>
      <c r="Y735">
        <v>0</v>
      </c>
      <c r="Z735">
        <f t="shared" si="171"/>
        <v>0</v>
      </c>
      <c r="AA735">
        <f t="shared" si="172"/>
        <v>0</v>
      </c>
      <c r="AB735">
        <f>SUM($AA$3:AA735)</f>
        <v>2.2118662280467185E-2</v>
      </c>
    </row>
    <row r="736" spans="1:28" x14ac:dyDescent="0.3">
      <c r="A736" s="6" t="s">
        <v>17</v>
      </c>
      <c r="B736" s="6">
        <v>733</v>
      </c>
      <c r="C736" s="6">
        <v>144</v>
      </c>
      <c r="D736" s="7">
        <v>42.2</v>
      </c>
      <c r="E736" s="3">
        <f t="shared" si="173"/>
        <v>5.5555555555555358E-2</v>
      </c>
      <c r="F736" s="3">
        <f t="shared" si="174"/>
        <v>0.19999999999999929</v>
      </c>
      <c r="H736" s="13">
        <f t="shared" si="163"/>
        <v>11.722222222222223</v>
      </c>
      <c r="I736">
        <f>'Panigale V4s 21 Data'!$B$8*'Panigale V4s 21 Data'!$B$5*'Panigale V4s 21 Data'!$B$7*0.5*(Calculations!$H736*Calculations!$H736)</f>
        <v>15.433886190453295</v>
      </c>
      <c r="J736" s="3">
        <f>$E736*'Panigale V4s 21 Data'!$B$3</f>
        <v>14.999999999999947</v>
      </c>
      <c r="K736" s="27">
        <f>'Panigale V4s 21 Data'!$B$12</f>
        <v>52.974000000000004</v>
      </c>
      <c r="L736" s="3">
        <f t="shared" si="164"/>
        <v>83.40788619045324</v>
      </c>
      <c r="M736">
        <f t="shared" si="162"/>
        <v>977.7257770103131</v>
      </c>
      <c r="N736">
        <f t="shared" si="165"/>
        <v>2.7159049361397586E-4</v>
      </c>
      <c r="O736">
        <f t="shared" si="166"/>
        <v>977.7257770103131</v>
      </c>
      <c r="P736">
        <f t="shared" si="167"/>
        <v>2.7159049361397586E-4</v>
      </c>
      <c r="Q736">
        <f>SUM($P$3:P736)</f>
        <v>0.11924701312444778</v>
      </c>
      <c r="R736">
        <f t="shared" si="168"/>
        <v>0</v>
      </c>
      <c r="S736">
        <f t="shared" si="169"/>
        <v>0</v>
      </c>
      <c r="T736">
        <f>SUM($S$3:S736)</f>
        <v>3.6298461415054627E-2</v>
      </c>
      <c r="V736">
        <f t="shared" si="170"/>
        <v>0</v>
      </c>
      <c r="W736">
        <f>IF(M736&lt;0,SUM($V$3:V736),0)</f>
        <v>0</v>
      </c>
      <c r="Y736">
        <v>0</v>
      </c>
      <c r="Z736">
        <f t="shared" si="171"/>
        <v>0</v>
      </c>
      <c r="AA736">
        <f t="shared" si="172"/>
        <v>0</v>
      </c>
      <c r="AB736">
        <f>SUM($AA$3:AA736)</f>
        <v>2.2118662280467185E-2</v>
      </c>
    </row>
    <row r="737" spans="1:28" x14ac:dyDescent="0.3">
      <c r="A737" s="6" t="s">
        <v>17</v>
      </c>
      <c r="B737" s="6">
        <v>734</v>
      </c>
      <c r="C737" s="6">
        <v>145</v>
      </c>
      <c r="D737" s="7">
        <v>42.4</v>
      </c>
      <c r="E737" s="3">
        <f t="shared" si="173"/>
        <v>6.9444444444444448E-2</v>
      </c>
      <c r="F737" s="3">
        <f t="shared" si="174"/>
        <v>0.25</v>
      </c>
      <c r="H737" s="13">
        <f t="shared" si="163"/>
        <v>11.777777777777777</v>
      </c>
      <c r="I737">
        <f>'Panigale V4s 21 Data'!$B$8*'Panigale V4s 21 Data'!$B$5*'Panigale V4s 21 Data'!$B$7*0.5*(Calculations!$H737*Calculations!$H737)</f>
        <v>15.580525615860665</v>
      </c>
      <c r="J737" s="3">
        <f>$E737*'Panigale V4s 21 Data'!$B$3</f>
        <v>18.75</v>
      </c>
      <c r="K737" s="27">
        <f>'Panigale V4s 21 Data'!$B$12</f>
        <v>52.974000000000004</v>
      </c>
      <c r="L737" s="3">
        <f t="shared" si="164"/>
        <v>87.304525615860669</v>
      </c>
      <c r="M737">
        <f t="shared" si="162"/>
        <v>1028.2533016979144</v>
      </c>
      <c r="N737">
        <f t="shared" si="165"/>
        <v>2.8562591713830954E-4</v>
      </c>
      <c r="O737">
        <f t="shared" si="166"/>
        <v>1028.2533016979144</v>
      </c>
      <c r="P737">
        <f t="shared" si="167"/>
        <v>2.8562591713830954E-4</v>
      </c>
      <c r="Q737">
        <f>SUM($P$3:P737)</f>
        <v>0.11953263904158609</v>
      </c>
      <c r="R737">
        <f t="shared" si="168"/>
        <v>0</v>
      </c>
      <c r="S737">
        <f t="shared" si="169"/>
        <v>0</v>
      </c>
      <c r="T737">
        <f>SUM($S$3:S737)</f>
        <v>3.6298461415054627E-2</v>
      </c>
      <c r="V737">
        <f t="shared" si="170"/>
        <v>0</v>
      </c>
      <c r="W737">
        <f>IF(M737&lt;0,SUM($V$3:V737),0)</f>
        <v>0</v>
      </c>
      <c r="Y737">
        <v>0</v>
      </c>
      <c r="Z737">
        <f t="shared" si="171"/>
        <v>0</v>
      </c>
      <c r="AA737">
        <f t="shared" si="172"/>
        <v>0</v>
      </c>
      <c r="AB737">
        <f>SUM($AA$3:AA737)</f>
        <v>2.2118662280467185E-2</v>
      </c>
    </row>
    <row r="738" spans="1:28" x14ac:dyDescent="0.3">
      <c r="A738" s="6" t="s">
        <v>17</v>
      </c>
      <c r="B738" s="6">
        <v>735</v>
      </c>
      <c r="C738" s="6">
        <v>146</v>
      </c>
      <c r="D738" s="7">
        <v>42.7</v>
      </c>
      <c r="E738" s="3">
        <f t="shared" si="173"/>
        <v>9.7222222222222612E-2</v>
      </c>
      <c r="F738" s="3">
        <f t="shared" si="174"/>
        <v>0.35000000000000142</v>
      </c>
      <c r="H738" s="13">
        <f t="shared" si="163"/>
        <v>11.861111111111112</v>
      </c>
      <c r="I738">
        <f>'Panigale V4s 21 Data'!$B$8*'Panigale V4s 21 Data'!$B$5*'Panigale V4s 21 Data'!$B$7*0.5*(Calculations!$H738*Calculations!$H738)</f>
        <v>15.801784748877829</v>
      </c>
      <c r="J738" s="3">
        <f>$E738*'Panigale V4s 21 Data'!$B$3</f>
        <v>26.250000000000107</v>
      </c>
      <c r="K738" s="27">
        <f>'Panigale V4s 21 Data'!$B$12</f>
        <v>52.974000000000004</v>
      </c>
      <c r="L738" s="3">
        <f t="shared" si="164"/>
        <v>95.025784748877939</v>
      </c>
      <c r="M738">
        <f t="shared" si="162"/>
        <v>1127.1113913269689</v>
      </c>
      <c r="N738">
        <f t="shared" si="165"/>
        <v>3.1308649759082474E-4</v>
      </c>
      <c r="O738">
        <f t="shared" si="166"/>
        <v>1127.1113913269689</v>
      </c>
      <c r="P738">
        <f t="shared" si="167"/>
        <v>3.1308649759082474E-4</v>
      </c>
      <c r="Q738">
        <f>SUM($P$3:P738)</f>
        <v>0.11984572553917691</v>
      </c>
      <c r="R738">
        <f t="shared" si="168"/>
        <v>0</v>
      </c>
      <c r="S738">
        <f t="shared" si="169"/>
        <v>0</v>
      </c>
      <c r="T738">
        <f>SUM($S$3:S738)</f>
        <v>3.6298461415054627E-2</v>
      </c>
      <c r="V738">
        <f t="shared" si="170"/>
        <v>0</v>
      </c>
      <c r="W738">
        <f>IF(M738&lt;0,SUM($V$3:V738),0)</f>
        <v>0</v>
      </c>
      <c r="Y738">
        <v>0</v>
      </c>
      <c r="Z738">
        <f t="shared" si="171"/>
        <v>0</v>
      </c>
      <c r="AA738">
        <f t="shared" si="172"/>
        <v>0</v>
      </c>
      <c r="AB738">
        <f>SUM($AA$3:AA738)</f>
        <v>2.2118662280467185E-2</v>
      </c>
    </row>
    <row r="739" spans="1:28" x14ac:dyDescent="0.3">
      <c r="A739" s="6" t="s">
        <v>17</v>
      </c>
      <c r="B739" s="6">
        <v>736</v>
      </c>
      <c r="C739" s="6">
        <v>147</v>
      </c>
      <c r="D739" s="7">
        <v>43.1</v>
      </c>
      <c r="E739" s="3">
        <f t="shared" si="173"/>
        <v>0.1388888888888889</v>
      </c>
      <c r="F739" s="3">
        <f t="shared" si="174"/>
        <v>0.5</v>
      </c>
      <c r="H739" s="13">
        <f t="shared" si="163"/>
        <v>11.972222222222223</v>
      </c>
      <c r="I739">
        <f>'Panigale V4s 21 Data'!$B$8*'Panigale V4s 21 Data'!$B$5*'Panigale V4s 21 Data'!$B$7*0.5*(Calculations!$H739*Calculations!$H739)</f>
        <v>16.099223583392078</v>
      </c>
      <c r="J739" s="3">
        <f>$E739*'Panigale V4s 21 Data'!$B$3</f>
        <v>37.5</v>
      </c>
      <c r="K739" s="27">
        <f>'Panigale V4s 21 Data'!$B$12</f>
        <v>52.974000000000004</v>
      </c>
      <c r="L739" s="3">
        <f t="shared" si="164"/>
        <v>106.57322358339208</v>
      </c>
      <c r="M739">
        <f t="shared" si="162"/>
        <v>1275.9183156789441</v>
      </c>
      <c r="N739">
        <f t="shared" si="165"/>
        <v>3.5442175435526223E-4</v>
      </c>
      <c r="O739">
        <f t="shared" si="166"/>
        <v>1275.9183156789441</v>
      </c>
      <c r="P739">
        <f t="shared" si="167"/>
        <v>3.5442175435526223E-4</v>
      </c>
      <c r="Q739">
        <f>SUM($P$3:P739)</f>
        <v>0.12020014729353218</v>
      </c>
      <c r="R739">
        <f t="shared" si="168"/>
        <v>0</v>
      </c>
      <c r="S739">
        <f t="shared" si="169"/>
        <v>0</v>
      </c>
      <c r="T739">
        <f>SUM($S$3:S739)</f>
        <v>3.6298461415054627E-2</v>
      </c>
      <c r="V739">
        <f t="shared" si="170"/>
        <v>0</v>
      </c>
      <c r="W739">
        <f>IF(M739&lt;0,SUM($V$3:V739),0)</f>
        <v>0</v>
      </c>
      <c r="Y739">
        <v>0</v>
      </c>
      <c r="Z739">
        <f t="shared" si="171"/>
        <v>0</v>
      </c>
      <c r="AA739">
        <f t="shared" si="172"/>
        <v>0</v>
      </c>
      <c r="AB739">
        <f>SUM($AA$3:AA739)</f>
        <v>2.2118662280467185E-2</v>
      </c>
    </row>
    <row r="740" spans="1:28" x14ac:dyDescent="0.3">
      <c r="A740" s="6" t="s">
        <v>17</v>
      </c>
      <c r="B740" s="6">
        <v>737</v>
      </c>
      <c r="C740" s="6">
        <v>148</v>
      </c>
      <c r="D740" s="7">
        <v>43.7</v>
      </c>
      <c r="E740" s="3">
        <f t="shared" si="173"/>
        <v>0.12499999999999981</v>
      </c>
      <c r="F740" s="3">
        <f t="shared" si="174"/>
        <v>0.44999999999999929</v>
      </c>
      <c r="H740" s="13">
        <f t="shared" si="163"/>
        <v>12.138888888888889</v>
      </c>
      <c r="I740">
        <f>'Panigale V4s 21 Data'!$B$8*'Panigale V4s 21 Data'!$B$5*'Panigale V4s 21 Data'!$B$7*0.5*(Calculations!$H740*Calculations!$H740)</f>
        <v>16.550581814787826</v>
      </c>
      <c r="J740" s="3">
        <f>$E740*'Panigale V4s 21 Data'!$B$3</f>
        <v>33.74999999999995</v>
      </c>
      <c r="K740" s="27">
        <f>'Panigale V4s 21 Data'!$B$12</f>
        <v>52.974000000000004</v>
      </c>
      <c r="L740" s="3">
        <f t="shared" si="164"/>
        <v>103.27458181478778</v>
      </c>
      <c r="M740">
        <f t="shared" si="162"/>
        <v>1253.638673696174</v>
      </c>
      <c r="N740">
        <f t="shared" si="165"/>
        <v>3.4823296491560388E-4</v>
      </c>
      <c r="O740">
        <f t="shared" si="166"/>
        <v>1253.638673696174</v>
      </c>
      <c r="P740">
        <f t="shared" si="167"/>
        <v>3.4823296491560388E-4</v>
      </c>
      <c r="Q740">
        <f>SUM($P$3:P740)</f>
        <v>0.12054838025844779</v>
      </c>
      <c r="R740">
        <f t="shared" si="168"/>
        <v>0</v>
      </c>
      <c r="S740">
        <f t="shared" si="169"/>
        <v>0</v>
      </c>
      <c r="T740">
        <f>SUM($S$3:S740)</f>
        <v>3.6298461415054627E-2</v>
      </c>
      <c r="V740">
        <f t="shared" si="170"/>
        <v>0</v>
      </c>
      <c r="W740">
        <f>IF(M740&lt;0,SUM($V$3:V740),0)</f>
        <v>0</v>
      </c>
      <c r="Y740">
        <v>0</v>
      </c>
      <c r="Z740">
        <f t="shared" si="171"/>
        <v>0</v>
      </c>
      <c r="AA740">
        <f t="shared" si="172"/>
        <v>0</v>
      </c>
      <c r="AB740">
        <f>SUM($AA$3:AA740)</f>
        <v>2.2118662280467185E-2</v>
      </c>
    </row>
    <row r="741" spans="1:28" x14ac:dyDescent="0.3">
      <c r="A741" s="6" t="s">
        <v>17</v>
      </c>
      <c r="B741" s="6">
        <v>738</v>
      </c>
      <c r="C741" s="6">
        <v>149</v>
      </c>
      <c r="D741" s="7">
        <v>44</v>
      </c>
      <c r="E741" s="3">
        <f t="shared" si="173"/>
        <v>5.5555555555555358E-2</v>
      </c>
      <c r="F741" s="3">
        <f t="shared" si="174"/>
        <v>0.19999999999999929</v>
      </c>
      <c r="H741" s="13">
        <f t="shared" si="163"/>
        <v>12.222222222222221</v>
      </c>
      <c r="I741">
        <f>'Panigale V4s 21 Data'!$B$8*'Panigale V4s 21 Data'!$B$5*'Panigale V4s 21 Data'!$B$7*0.5*(Calculations!$H741*Calculations!$H741)</f>
        <v>16.778600921316666</v>
      </c>
      <c r="J741" s="3">
        <f>$E741*'Panigale V4s 21 Data'!$B$3</f>
        <v>14.999999999999947</v>
      </c>
      <c r="K741" s="27">
        <f>'Panigale V4s 21 Data'!$B$12</f>
        <v>52.974000000000004</v>
      </c>
      <c r="L741" s="3">
        <f t="shared" si="164"/>
        <v>84.752600921316613</v>
      </c>
      <c r="M741">
        <f t="shared" si="162"/>
        <v>1035.8651223716474</v>
      </c>
      <c r="N741">
        <f t="shared" si="165"/>
        <v>2.8774031176990208E-4</v>
      </c>
      <c r="O741">
        <f t="shared" si="166"/>
        <v>1035.8651223716474</v>
      </c>
      <c r="P741">
        <f t="shared" si="167"/>
        <v>2.8774031176990208E-4</v>
      </c>
      <c r="Q741">
        <f>SUM($P$3:P741)</f>
        <v>0.12083612057021768</v>
      </c>
      <c r="R741">
        <f t="shared" si="168"/>
        <v>0</v>
      </c>
      <c r="S741">
        <f t="shared" si="169"/>
        <v>0</v>
      </c>
      <c r="T741">
        <f>SUM($S$3:S741)</f>
        <v>3.6298461415054627E-2</v>
      </c>
      <c r="V741">
        <f t="shared" si="170"/>
        <v>0</v>
      </c>
      <c r="W741">
        <f>IF(M741&lt;0,SUM($V$3:V741),0)</f>
        <v>0</v>
      </c>
      <c r="Y741">
        <v>0</v>
      </c>
      <c r="Z741">
        <f t="shared" si="171"/>
        <v>0</v>
      </c>
      <c r="AA741">
        <f t="shared" si="172"/>
        <v>0</v>
      </c>
      <c r="AB741">
        <f>SUM($AA$3:AA741)</f>
        <v>2.2118662280467185E-2</v>
      </c>
    </row>
    <row r="742" spans="1:28" x14ac:dyDescent="0.3">
      <c r="A742" s="6" t="s">
        <v>17</v>
      </c>
      <c r="B742" s="6">
        <v>739</v>
      </c>
      <c r="C742" s="6">
        <v>150</v>
      </c>
      <c r="D742" s="7">
        <v>44.1</v>
      </c>
      <c r="E742" s="3">
        <f t="shared" si="173"/>
        <v>0.18055555555555516</v>
      </c>
      <c r="F742" s="3">
        <f t="shared" si="174"/>
        <v>0.64999999999999858</v>
      </c>
      <c r="H742" s="13">
        <f t="shared" si="163"/>
        <v>12.25</v>
      </c>
      <c r="I742">
        <f>'Panigale V4s 21 Data'!$B$8*'Panigale V4s 21 Data'!$B$5*'Panigale V4s 21 Data'!$B$7*0.5*(Calculations!$H742*Calculations!$H742)</f>
        <v>16.854953955467909</v>
      </c>
      <c r="J742" s="3">
        <f>$E742*'Panigale V4s 21 Data'!$B$3</f>
        <v>48.749999999999893</v>
      </c>
      <c r="K742" s="27">
        <f>'Panigale V4s 21 Data'!$B$12</f>
        <v>52.974000000000004</v>
      </c>
      <c r="L742" s="3">
        <f t="shared" si="164"/>
        <v>118.57895395546781</v>
      </c>
      <c r="M742">
        <f t="shared" si="162"/>
        <v>1452.5921859544808</v>
      </c>
      <c r="N742">
        <f t="shared" si="165"/>
        <v>4.0349782943180021E-4</v>
      </c>
      <c r="O742">
        <f t="shared" si="166"/>
        <v>1452.5921859544808</v>
      </c>
      <c r="P742">
        <f t="shared" si="167"/>
        <v>4.0349782943180021E-4</v>
      </c>
      <c r="Q742">
        <f>SUM($P$3:P742)</f>
        <v>0.12123961839964949</v>
      </c>
      <c r="R742">
        <f t="shared" si="168"/>
        <v>0</v>
      </c>
      <c r="S742">
        <f t="shared" si="169"/>
        <v>0</v>
      </c>
      <c r="T742">
        <f>SUM($S$3:S742)</f>
        <v>3.6298461415054627E-2</v>
      </c>
      <c r="V742">
        <f t="shared" si="170"/>
        <v>0</v>
      </c>
      <c r="W742">
        <f>IF(M742&lt;0,SUM($V$3:V742),0)</f>
        <v>0</v>
      </c>
      <c r="Y742">
        <v>0</v>
      </c>
      <c r="Z742">
        <f t="shared" si="171"/>
        <v>0</v>
      </c>
      <c r="AA742">
        <f t="shared" si="172"/>
        <v>0</v>
      </c>
      <c r="AB742">
        <f>SUM($AA$3:AA742)</f>
        <v>2.2118662280467185E-2</v>
      </c>
    </row>
    <row r="743" spans="1:28" x14ac:dyDescent="0.3">
      <c r="A743" s="6" t="s">
        <v>17</v>
      </c>
      <c r="B743" s="6">
        <v>740</v>
      </c>
      <c r="C743" s="6">
        <v>151</v>
      </c>
      <c r="D743" s="7">
        <v>45.3</v>
      </c>
      <c r="E743" s="3">
        <f t="shared" si="173"/>
        <v>0.31944444444444403</v>
      </c>
      <c r="F743" s="3">
        <f t="shared" si="174"/>
        <v>1.1499999999999986</v>
      </c>
      <c r="H743" s="13">
        <f t="shared" si="163"/>
        <v>12.583333333333332</v>
      </c>
      <c r="I743">
        <f>'Panigale V4s 21 Data'!$B$8*'Panigale V4s 21 Data'!$B$5*'Panigale V4s 21 Data'!$B$7*0.5*(Calculations!$H743*Calculations!$H743)</f>
        <v>17.784710312306153</v>
      </c>
      <c r="J743" s="3">
        <f>$E743*'Panigale V4s 21 Data'!$B$3</f>
        <v>86.249999999999886</v>
      </c>
      <c r="K743" s="27">
        <f>'Panigale V4s 21 Data'!$B$12</f>
        <v>52.974000000000004</v>
      </c>
      <c r="L743" s="3">
        <f t="shared" si="164"/>
        <v>157.00871031230605</v>
      </c>
      <c r="M743">
        <f t="shared" si="162"/>
        <v>1975.6929380965175</v>
      </c>
      <c r="N743">
        <f t="shared" si="165"/>
        <v>5.4880359391569933E-4</v>
      </c>
      <c r="O743">
        <f t="shared" si="166"/>
        <v>1975.6929380965175</v>
      </c>
      <c r="P743">
        <f t="shared" si="167"/>
        <v>5.4880359391569933E-4</v>
      </c>
      <c r="Q743">
        <f>SUM($P$3:P743)</f>
        <v>0.12178842199356518</v>
      </c>
      <c r="R743">
        <f t="shared" si="168"/>
        <v>0</v>
      </c>
      <c r="S743">
        <f t="shared" si="169"/>
        <v>0</v>
      </c>
      <c r="T743">
        <f>SUM($S$3:S743)</f>
        <v>3.6298461415054627E-2</v>
      </c>
      <c r="V743">
        <f t="shared" si="170"/>
        <v>0</v>
      </c>
      <c r="W743">
        <f>IF(M743&lt;0,SUM($V$3:V743),0)</f>
        <v>0</v>
      </c>
      <c r="Y743">
        <v>0</v>
      </c>
      <c r="Z743">
        <f t="shared" si="171"/>
        <v>0</v>
      </c>
      <c r="AA743">
        <f t="shared" si="172"/>
        <v>0</v>
      </c>
      <c r="AB743">
        <f>SUM($AA$3:AA743)</f>
        <v>2.2118662280467185E-2</v>
      </c>
    </row>
    <row r="744" spans="1:28" x14ac:dyDescent="0.3">
      <c r="A744" s="6" t="s">
        <v>17</v>
      </c>
      <c r="B744" s="6">
        <v>741</v>
      </c>
      <c r="C744" s="6">
        <v>152</v>
      </c>
      <c r="D744" s="7">
        <v>46.4</v>
      </c>
      <c r="E744" s="3">
        <f t="shared" si="173"/>
        <v>0.26388888888888967</v>
      </c>
      <c r="F744" s="3">
        <f t="shared" si="174"/>
        <v>0.95000000000000284</v>
      </c>
      <c r="H744" s="13">
        <f t="shared" si="163"/>
        <v>12.888888888888888</v>
      </c>
      <c r="I744">
        <f>'Panigale V4s 21 Data'!$B$8*'Panigale V4s 21 Data'!$B$5*'Panigale V4s 21 Data'!$B$7*0.5*(Calculations!$H744*Calculations!$H744)</f>
        <v>18.658913553490663</v>
      </c>
      <c r="J744" s="3">
        <f>$E744*'Panigale V4s 21 Data'!$B$3</f>
        <v>71.250000000000213</v>
      </c>
      <c r="K744" s="27">
        <f>'Panigale V4s 21 Data'!$B$12</f>
        <v>52.974000000000004</v>
      </c>
      <c r="L744" s="3">
        <f t="shared" si="164"/>
        <v>142.88291355349088</v>
      </c>
      <c r="M744">
        <f t="shared" si="162"/>
        <v>1841.6019969116601</v>
      </c>
      <c r="N744">
        <f t="shared" si="165"/>
        <v>5.1155611025323897E-4</v>
      </c>
      <c r="O744">
        <f t="shared" si="166"/>
        <v>1841.6019969116601</v>
      </c>
      <c r="P744">
        <f t="shared" si="167"/>
        <v>5.1155611025323897E-4</v>
      </c>
      <c r="Q744">
        <f>SUM($P$3:P744)</f>
        <v>0.12229997810381842</v>
      </c>
      <c r="R744">
        <f t="shared" si="168"/>
        <v>0</v>
      </c>
      <c r="S744">
        <f t="shared" si="169"/>
        <v>0</v>
      </c>
      <c r="T744">
        <f>SUM($S$3:S744)</f>
        <v>3.6298461415054627E-2</v>
      </c>
      <c r="V744">
        <f t="shared" si="170"/>
        <v>0</v>
      </c>
      <c r="W744">
        <f>IF(M744&lt;0,SUM($V$3:V744),0)</f>
        <v>0</v>
      </c>
      <c r="Y744">
        <v>0</v>
      </c>
      <c r="Z744">
        <f t="shared" si="171"/>
        <v>0</v>
      </c>
      <c r="AA744">
        <f t="shared" si="172"/>
        <v>0</v>
      </c>
      <c r="AB744">
        <f>SUM($AA$3:AA744)</f>
        <v>2.2118662280467185E-2</v>
      </c>
    </row>
    <row r="745" spans="1:28" x14ac:dyDescent="0.3">
      <c r="A745" s="6" t="s">
        <v>17</v>
      </c>
      <c r="B745" s="6">
        <v>742</v>
      </c>
      <c r="C745" s="6">
        <v>153</v>
      </c>
      <c r="D745" s="7">
        <v>47.2</v>
      </c>
      <c r="E745" s="3">
        <f t="shared" si="173"/>
        <v>0.12499999999999981</v>
      </c>
      <c r="F745" s="3">
        <f t="shared" si="174"/>
        <v>0.44999999999999929</v>
      </c>
      <c r="H745" s="13">
        <f t="shared" si="163"/>
        <v>13.111111111111111</v>
      </c>
      <c r="I745">
        <f>'Panigale V4s 21 Data'!$B$8*'Panigale V4s 21 Data'!$B$5*'Panigale V4s 21 Data'!$B$7*0.5*(Calculations!$H745*Calculations!$H745)</f>
        <v>19.307871010612665</v>
      </c>
      <c r="J745" s="3">
        <f>$E745*'Panigale V4s 21 Data'!$B$3</f>
        <v>33.74999999999995</v>
      </c>
      <c r="K745" s="27">
        <f>'Panigale V4s 21 Data'!$B$12</f>
        <v>52.974000000000004</v>
      </c>
      <c r="L745" s="3">
        <f t="shared" si="164"/>
        <v>106.03187101061262</v>
      </c>
      <c r="M745">
        <f t="shared" si="162"/>
        <v>1390.1956421391433</v>
      </c>
      <c r="N745">
        <f t="shared" si="165"/>
        <v>3.8616545614976201E-4</v>
      </c>
      <c r="O745">
        <f t="shared" si="166"/>
        <v>1390.1956421391433</v>
      </c>
      <c r="P745">
        <f t="shared" si="167"/>
        <v>3.8616545614976201E-4</v>
      </c>
      <c r="Q745">
        <f>SUM($P$3:P745)</f>
        <v>0.12268614355996818</v>
      </c>
      <c r="R745">
        <f t="shared" si="168"/>
        <v>0</v>
      </c>
      <c r="S745">
        <f t="shared" si="169"/>
        <v>0</v>
      </c>
      <c r="T745">
        <f>SUM($S$3:S745)</f>
        <v>3.6298461415054627E-2</v>
      </c>
      <c r="V745">
        <f t="shared" si="170"/>
        <v>0</v>
      </c>
      <c r="W745">
        <f>IF(M745&lt;0,SUM($V$3:V745),0)</f>
        <v>0</v>
      </c>
      <c r="Y745">
        <v>0</v>
      </c>
      <c r="Z745">
        <f t="shared" si="171"/>
        <v>0</v>
      </c>
      <c r="AA745">
        <f t="shared" si="172"/>
        <v>0</v>
      </c>
      <c r="AB745">
        <f>SUM($AA$3:AA745)</f>
        <v>2.2118662280467185E-2</v>
      </c>
    </row>
    <row r="746" spans="1:28" x14ac:dyDescent="0.3">
      <c r="A746" s="6" t="s">
        <v>17</v>
      </c>
      <c r="B746" s="6">
        <v>743</v>
      </c>
      <c r="C746" s="6">
        <v>154</v>
      </c>
      <c r="D746" s="7">
        <v>47.3</v>
      </c>
      <c r="E746" s="3">
        <f t="shared" si="173"/>
        <v>2.7777777777777186E-2</v>
      </c>
      <c r="F746" s="3">
        <f t="shared" si="174"/>
        <v>9.9999999999997868E-2</v>
      </c>
      <c r="H746" s="13">
        <f t="shared" si="163"/>
        <v>13.138888888888888</v>
      </c>
      <c r="I746">
        <f>'Panigale V4s 21 Data'!$B$8*'Panigale V4s 21 Data'!$B$5*'Panigale V4s 21 Data'!$B$7*0.5*(Calculations!$H746*Calculations!$H746)</f>
        <v>19.389770689696572</v>
      </c>
      <c r="J746" s="3">
        <f>$E746*'Panigale V4s 21 Data'!$B$3</f>
        <v>7.4999999999998401</v>
      </c>
      <c r="K746" s="27">
        <f>'Panigale V4s 21 Data'!$B$12</f>
        <v>52.974000000000004</v>
      </c>
      <c r="L746" s="3">
        <f t="shared" si="164"/>
        <v>79.863770689696423</v>
      </c>
      <c r="M746">
        <f t="shared" si="162"/>
        <v>1049.3212093396223</v>
      </c>
      <c r="N746">
        <f t="shared" si="165"/>
        <v>2.9147811370545062E-4</v>
      </c>
      <c r="O746">
        <f t="shared" si="166"/>
        <v>1049.3212093396223</v>
      </c>
      <c r="P746">
        <f t="shared" si="167"/>
        <v>2.9147811370545062E-4</v>
      </c>
      <c r="Q746">
        <f>SUM($P$3:P746)</f>
        <v>0.12297762167367363</v>
      </c>
      <c r="R746">
        <f t="shared" si="168"/>
        <v>0</v>
      </c>
      <c r="S746">
        <f t="shared" si="169"/>
        <v>0</v>
      </c>
      <c r="T746">
        <f>SUM($S$3:S746)</f>
        <v>3.6298461415054627E-2</v>
      </c>
      <c r="V746">
        <f t="shared" si="170"/>
        <v>0</v>
      </c>
      <c r="W746">
        <f>IF(M746&lt;0,SUM($V$3:V746),0)</f>
        <v>0</v>
      </c>
      <c r="Y746">
        <v>0</v>
      </c>
      <c r="Z746">
        <f t="shared" si="171"/>
        <v>0</v>
      </c>
      <c r="AA746">
        <f t="shared" si="172"/>
        <v>0</v>
      </c>
      <c r="AB746">
        <f>SUM($AA$3:AA746)</f>
        <v>2.2118662280467185E-2</v>
      </c>
    </row>
    <row r="747" spans="1:28" x14ac:dyDescent="0.3">
      <c r="A747" s="6" t="s">
        <v>17</v>
      </c>
      <c r="B747" s="6">
        <v>744</v>
      </c>
      <c r="C747" s="6">
        <v>155</v>
      </c>
      <c r="D747" s="7">
        <v>47.4</v>
      </c>
      <c r="E747" s="3">
        <f t="shared" si="173"/>
        <v>1.3888888888889086E-2</v>
      </c>
      <c r="F747" s="3">
        <f t="shared" si="174"/>
        <v>5.0000000000000711E-2</v>
      </c>
      <c r="H747" s="13">
        <f t="shared" si="163"/>
        <v>13.166666666666666</v>
      </c>
      <c r="I747">
        <f>'Panigale V4s 21 Data'!$B$8*'Panigale V4s 21 Data'!$B$5*'Panigale V4s 21 Data'!$B$7*0.5*(Calculations!$H747*Calculations!$H747)</f>
        <v>19.471843701434626</v>
      </c>
      <c r="J747" s="3">
        <f>$E747*'Panigale V4s 21 Data'!$B$3</f>
        <v>3.7500000000000533</v>
      </c>
      <c r="K747" s="27">
        <f>'Panigale V4s 21 Data'!$B$12</f>
        <v>52.974000000000004</v>
      </c>
      <c r="L747" s="3">
        <f t="shared" si="164"/>
        <v>76.195843701434683</v>
      </c>
      <c r="M747">
        <f t="shared" si="162"/>
        <v>1003.2452754022232</v>
      </c>
      <c r="N747">
        <f t="shared" si="165"/>
        <v>2.7867924316728421E-4</v>
      </c>
      <c r="O747">
        <f t="shared" si="166"/>
        <v>1003.2452754022232</v>
      </c>
      <c r="P747">
        <f t="shared" si="167"/>
        <v>2.7867924316728421E-4</v>
      </c>
      <c r="Q747">
        <f>SUM($P$3:P747)</f>
        <v>0.12325630091684091</v>
      </c>
      <c r="R747">
        <f t="shared" si="168"/>
        <v>0</v>
      </c>
      <c r="S747">
        <f t="shared" si="169"/>
        <v>0</v>
      </c>
      <c r="T747">
        <f>SUM($S$3:S747)</f>
        <v>3.6298461415054627E-2</v>
      </c>
      <c r="V747">
        <f t="shared" si="170"/>
        <v>0</v>
      </c>
      <c r="W747">
        <f>IF(M747&lt;0,SUM($V$3:V747),0)</f>
        <v>0</v>
      </c>
      <c r="Y747">
        <v>0</v>
      </c>
      <c r="Z747">
        <f t="shared" si="171"/>
        <v>0</v>
      </c>
      <c r="AA747">
        <f t="shared" si="172"/>
        <v>0</v>
      </c>
      <c r="AB747">
        <f>SUM($AA$3:AA747)</f>
        <v>2.2118662280467185E-2</v>
      </c>
    </row>
    <row r="748" spans="1:28" x14ac:dyDescent="0.3">
      <c r="A748" s="6" t="s">
        <v>17</v>
      </c>
      <c r="B748" s="6">
        <v>745</v>
      </c>
      <c r="C748" s="6">
        <v>156</v>
      </c>
      <c r="D748" s="7">
        <v>47.4</v>
      </c>
      <c r="E748" s="3">
        <f t="shared" si="173"/>
        <v>1.3888888888889086E-2</v>
      </c>
      <c r="F748" s="3">
        <f t="shared" si="174"/>
        <v>5.0000000000000711E-2</v>
      </c>
      <c r="H748" s="13">
        <f t="shared" si="163"/>
        <v>13.166666666666666</v>
      </c>
      <c r="I748">
        <f>'Panigale V4s 21 Data'!$B$8*'Panigale V4s 21 Data'!$B$5*'Panigale V4s 21 Data'!$B$7*0.5*(Calculations!$H748*Calculations!$H748)</f>
        <v>19.471843701434626</v>
      </c>
      <c r="J748" s="3">
        <f>$E748*'Panigale V4s 21 Data'!$B$3</f>
        <v>3.7500000000000533</v>
      </c>
      <c r="K748" s="27">
        <f>'Panigale V4s 21 Data'!$B$12</f>
        <v>52.974000000000004</v>
      </c>
      <c r="L748" s="3">
        <f t="shared" si="164"/>
        <v>76.195843701434683</v>
      </c>
      <c r="M748">
        <f t="shared" si="162"/>
        <v>1003.2452754022232</v>
      </c>
      <c r="N748">
        <f t="shared" si="165"/>
        <v>2.7867924316728421E-4</v>
      </c>
      <c r="O748">
        <f t="shared" si="166"/>
        <v>1003.2452754022232</v>
      </c>
      <c r="P748">
        <f t="shared" si="167"/>
        <v>2.7867924316728421E-4</v>
      </c>
      <c r="Q748">
        <f>SUM($P$3:P748)</f>
        <v>0.12353498016000819</v>
      </c>
      <c r="R748">
        <f t="shared" si="168"/>
        <v>0</v>
      </c>
      <c r="S748">
        <f t="shared" si="169"/>
        <v>0</v>
      </c>
      <c r="T748">
        <f>SUM($S$3:S748)</f>
        <v>3.6298461415054627E-2</v>
      </c>
      <c r="V748">
        <f t="shared" si="170"/>
        <v>0</v>
      </c>
      <c r="W748">
        <f>IF(M748&lt;0,SUM($V$3:V748),0)</f>
        <v>0</v>
      </c>
      <c r="Y748">
        <v>0</v>
      </c>
      <c r="Z748">
        <f t="shared" si="171"/>
        <v>0</v>
      </c>
      <c r="AA748">
        <f t="shared" si="172"/>
        <v>0</v>
      </c>
      <c r="AB748">
        <f>SUM($AA$3:AA748)</f>
        <v>2.2118662280467185E-2</v>
      </c>
    </row>
    <row r="749" spans="1:28" x14ac:dyDescent="0.3">
      <c r="A749" s="6" t="s">
        <v>17</v>
      </c>
      <c r="B749" s="6">
        <v>746</v>
      </c>
      <c r="C749" s="6">
        <v>157</v>
      </c>
      <c r="D749" s="7">
        <v>47.5</v>
      </c>
      <c r="E749" s="3">
        <f t="shared" si="173"/>
        <v>6.9444444444444448E-2</v>
      </c>
      <c r="F749" s="3">
        <f t="shared" si="174"/>
        <v>0.25</v>
      </c>
      <c r="H749" s="13">
        <f t="shared" si="163"/>
        <v>13.194444444444445</v>
      </c>
      <c r="I749">
        <f>'Panigale V4s 21 Data'!$B$8*'Panigale V4s 21 Data'!$B$5*'Panigale V4s 21 Data'!$B$7*0.5*(Calculations!$H749*Calculations!$H749)</f>
        <v>19.554090045826825</v>
      </c>
      <c r="J749" s="3">
        <f>$E749*'Panigale V4s 21 Data'!$B$3</f>
        <v>18.75</v>
      </c>
      <c r="K749" s="27">
        <f>'Panigale V4s 21 Data'!$B$12</f>
        <v>52.974000000000004</v>
      </c>
      <c r="L749" s="3">
        <f t="shared" si="164"/>
        <v>91.278090045826829</v>
      </c>
      <c r="M749">
        <f t="shared" si="162"/>
        <v>1204.3636881046596</v>
      </c>
      <c r="N749">
        <f t="shared" si="165"/>
        <v>3.34545468917961E-4</v>
      </c>
      <c r="O749">
        <f t="shared" si="166"/>
        <v>1204.3636881046596</v>
      </c>
      <c r="P749">
        <f t="shared" si="167"/>
        <v>3.34545468917961E-4</v>
      </c>
      <c r="Q749">
        <f>SUM($P$3:P749)</f>
        <v>0.12386952562892616</v>
      </c>
      <c r="R749">
        <f t="shared" si="168"/>
        <v>0</v>
      </c>
      <c r="S749">
        <f t="shared" si="169"/>
        <v>0</v>
      </c>
      <c r="T749">
        <f>SUM($S$3:S749)</f>
        <v>3.6298461415054627E-2</v>
      </c>
      <c r="V749">
        <f t="shared" si="170"/>
        <v>0</v>
      </c>
      <c r="W749">
        <f>IF(M749&lt;0,SUM($V$3:V749),0)</f>
        <v>0</v>
      </c>
      <c r="Y749">
        <v>0</v>
      </c>
      <c r="Z749">
        <f t="shared" si="171"/>
        <v>0</v>
      </c>
      <c r="AA749">
        <f t="shared" si="172"/>
        <v>0</v>
      </c>
      <c r="AB749">
        <f>SUM($AA$3:AA749)</f>
        <v>2.2118662280467185E-2</v>
      </c>
    </row>
    <row r="750" spans="1:28" x14ac:dyDescent="0.3">
      <c r="A750" s="6" t="s">
        <v>17</v>
      </c>
      <c r="B750" s="6">
        <v>747</v>
      </c>
      <c r="C750" s="6">
        <v>158</v>
      </c>
      <c r="D750" s="7">
        <v>47.9</v>
      </c>
      <c r="E750" s="3">
        <f t="shared" si="173"/>
        <v>0.15277777777777798</v>
      </c>
      <c r="F750" s="3">
        <f t="shared" si="174"/>
        <v>0.55000000000000071</v>
      </c>
      <c r="H750" s="13">
        <f t="shared" si="163"/>
        <v>13.305555555555555</v>
      </c>
      <c r="I750">
        <f>'Panigale V4s 21 Data'!$B$8*'Panigale V4s 21 Data'!$B$5*'Panigale V4s 21 Data'!$B$7*0.5*(Calculations!$H750*Calculations!$H750)</f>
        <v>19.884808749937076</v>
      </c>
      <c r="J750" s="3">
        <f>$E750*'Panigale V4s 21 Data'!$B$3</f>
        <v>41.250000000000057</v>
      </c>
      <c r="K750" s="27">
        <f>'Panigale V4s 21 Data'!$B$12</f>
        <v>52.974000000000004</v>
      </c>
      <c r="L750" s="3">
        <f t="shared" si="164"/>
        <v>114.10880874993714</v>
      </c>
      <c r="M750">
        <f t="shared" si="162"/>
        <v>1518.2810942005524</v>
      </c>
      <c r="N750">
        <f t="shared" si="165"/>
        <v>4.2174474838904235E-4</v>
      </c>
      <c r="O750">
        <f t="shared" si="166"/>
        <v>1518.2810942005524</v>
      </c>
      <c r="P750">
        <f t="shared" si="167"/>
        <v>4.2174474838904235E-4</v>
      </c>
      <c r="Q750">
        <f>SUM($P$3:P750)</f>
        <v>0.1242912703773152</v>
      </c>
      <c r="R750">
        <f t="shared" si="168"/>
        <v>0</v>
      </c>
      <c r="S750">
        <f t="shared" si="169"/>
        <v>0</v>
      </c>
      <c r="T750">
        <f>SUM($S$3:S750)</f>
        <v>3.6298461415054627E-2</v>
      </c>
      <c r="V750">
        <f t="shared" si="170"/>
        <v>0</v>
      </c>
      <c r="W750">
        <f>IF(M750&lt;0,SUM($V$3:V750),0)</f>
        <v>0</v>
      </c>
      <c r="Y750">
        <v>0</v>
      </c>
      <c r="Z750">
        <f t="shared" si="171"/>
        <v>0</v>
      </c>
      <c r="AA750">
        <f t="shared" si="172"/>
        <v>0</v>
      </c>
      <c r="AB750">
        <f>SUM($AA$3:AA750)</f>
        <v>2.2118662280467185E-2</v>
      </c>
    </row>
    <row r="751" spans="1:28" x14ac:dyDescent="0.3">
      <c r="A751" s="6" t="s">
        <v>17</v>
      </c>
      <c r="B751" s="6">
        <v>748</v>
      </c>
      <c r="C751" s="6">
        <v>159</v>
      </c>
      <c r="D751" s="7">
        <v>48.6</v>
      </c>
      <c r="E751" s="3">
        <f t="shared" si="173"/>
        <v>0.20833333333333331</v>
      </c>
      <c r="F751" s="3">
        <f t="shared" si="174"/>
        <v>0.75</v>
      </c>
      <c r="H751" s="13">
        <f t="shared" si="163"/>
        <v>13.5</v>
      </c>
      <c r="I751">
        <f>'Panigale V4s 21 Data'!$B$8*'Panigale V4s 21 Data'!$B$5*'Panigale V4s 21 Data'!$B$7*0.5*(Calculations!$H751*Calculations!$H751)</f>
        <v>20.470239789314626</v>
      </c>
      <c r="J751" s="3">
        <f>$E751*'Panigale V4s 21 Data'!$B$3</f>
        <v>56.249999999999993</v>
      </c>
      <c r="K751" s="27">
        <f>'Panigale V4s 21 Data'!$B$12</f>
        <v>52.974000000000004</v>
      </c>
      <c r="L751" s="3">
        <f t="shared" si="164"/>
        <v>129.69423978931462</v>
      </c>
      <c r="M751">
        <f t="shared" si="162"/>
        <v>1750.8722371557474</v>
      </c>
      <c r="N751">
        <f t="shared" si="165"/>
        <v>4.8635339920992984E-4</v>
      </c>
      <c r="O751">
        <f t="shared" si="166"/>
        <v>1750.8722371557474</v>
      </c>
      <c r="P751">
        <f t="shared" si="167"/>
        <v>4.8635339920992984E-4</v>
      </c>
      <c r="Q751">
        <f>SUM($P$3:P751)</f>
        <v>0.12477762377652513</v>
      </c>
      <c r="R751">
        <f t="shared" si="168"/>
        <v>0</v>
      </c>
      <c r="S751">
        <f t="shared" si="169"/>
        <v>0</v>
      </c>
      <c r="T751">
        <f>SUM($S$3:S751)</f>
        <v>3.6298461415054627E-2</v>
      </c>
      <c r="V751">
        <f t="shared" si="170"/>
        <v>0</v>
      </c>
      <c r="W751">
        <f>IF(M751&lt;0,SUM($V$3:V751),0)</f>
        <v>0</v>
      </c>
      <c r="Y751">
        <v>0</v>
      </c>
      <c r="Z751">
        <f t="shared" si="171"/>
        <v>0</v>
      </c>
      <c r="AA751">
        <f t="shared" si="172"/>
        <v>0</v>
      </c>
      <c r="AB751">
        <f>SUM($AA$3:AA751)</f>
        <v>2.2118662280467185E-2</v>
      </c>
    </row>
    <row r="752" spans="1:28" x14ac:dyDescent="0.3">
      <c r="A752" s="6" t="s">
        <v>17</v>
      </c>
      <c r="B752" s="6">
        <v>749</v>
      </c>
      <c r="C752" s="6">
        <v>160</v>
      </c>
      <c r="D752" s="7">
        <v>49.4</v>
      </c>
      <c r="E752" s="3">
        <f t="shared" si="173"/>
        <v>0.16666666666666607</v>
      </c>
      <c r="F752" s="3">
        <f t="shared" si="174"/>
        <v>0.59999999999999787</v>
      </c>
      <c r="H752" s="13">
        <f t="shared" si="163"/>
        <v>13.722222222222221</v>
      </c>
      <c r="I752">
        <f>'Panigale V4s 21 Data'!$B$8*'Panigale V4s 21 Data'!$B$5*'Panigale V4s 21 Data'!$B$7*0.5*(Calculations!$H752*Calculations!$H752)</f>
        <v>21.149703793566292</v>
      </c>
      <c r="J752" s="3">
        <f>$E752*'Panigale V4s 21 Data'!$B$3</f>
        <v>44.999999999999844</v>
      </c>
      <c r="K752" s="27">
        <f>'Panigale V4s 21 Data'!$B$12</f>
        <v>52.974000000000004</v>
      </c>
      <c r="L752" s="3">
        <f t="shared" si="164"/>
        <v>119.12370379356614</v>
      </c>
      <c r="M752">
        <f t="shared" si="162"/>
        <v>1634.6419353894908</v>
      </c>
      <c r="N752">
        <f t="shared" si="165"/>
        <v>4.5406720427485853E-4</v>
      </c>
      <c r="O752">
        <f t="shared" si="166"/>
        <v>1634.6419353894908</v>
      </c>
      <c r="P752">
        <f t="shared" si="167"/>
        <v>4.5406720427485853E-4</v>
      </c>
      <c r="Q752">
        <f>SUM($P$3:P752)</f>
        <v>0.12523169098079998</v>
      </c>
      <c r="R752">
        <f t="shared" si="168"/>
        <v>0</v>
      </c>
      <c r="S752">
        <f t="shared" si="169"/>
        <v>0</v>
      </c>
      <c r="T752">
        <f>SUM($S$3:S752)</f>
        <v>3.6298461415054627E-2</v>
      </c>
      <c r="V752">
        <f t="shared" si="170"/>
        <v>0</v>
      </c>
      <c r="W752">
        <f>IF(M752&lt;0,SUM($V$3:V752),0)</f>
        <v>0</v>
      </c>
      <c r="Y752">
        <v>0</v>
      </c>
      <c r="Z752">
        <f t="shared" si="171"/>
        <v>0</v>
      </c>
      <c r="AA752">
        <f t="shared" si="172"/>
        <v>0</v>
      </c>
      <c r="AB752">
        <f>SUM($AA$3:AA752)</f>
        <v>2.2118662280467185E-2</v>
      </c>
    </row>
    <row r="753" spans="1:28" x14ac:dyDescent="0.3">
      <c r="A753" s="6" t="s">
        <v>17</v>
      </c>
      <c r="B753" s="6">
        <v>750</v>
      </c>
      <c r="C753" s="6">
        <v>161</v>
      </c>
      <c r="D753" s="7">
        <v>49.8</v>
      </c>
      <c r="E753" s="3">
        <f t="shared" si="173"/>
        <v>5.5555555555555358E-2</v>
      </c>
      <c r="F753" s="3">
        <f t="shared" si="174"/>
        <v>0.19999999999999929</v>
      </c>
      <c r="H753" s="13">
        <f t="shared" si="163"/>
        <v>13.833333333333332</v>
      </c>
      <c r="I753">
        <f>'Panigale V4s 21 Data'!$B$8*'Panigale V4s 21 Data'!$B$5*'Panigale V4s 21 Data'!$B$7*0.5*(Calculations!$H753*Calculations!$H753)</f>
        <v>21.493595779391626</v>
      </c>
      <c r="J753" s="3">
        <f>$E753*'Panigale V4s 21 Data'!$B$3</f>
        <v>14.999999999999947</v>
      </c>
      <c r="K753" s="27">
        <f>'Panigale V4s 21 Data'!$B$12</f>
        <v>52.974000000000004</v>
      </c>
      <c r="L753" s="3">
        <f t="shared" si="164"/>
        <v>89.467595779391573</v>
      </c>
      <c r="M753">
        <f t="shared" si="162"/>
        <v>1237.6350749482499</v>
      </c>
      <c r="N753">
        <f t="shared" si="165"/>
        <v>3.4378752081895829E-4</v>
      </c>
      <c r="O753">
        <f t="shared" si="166"/>
        <v>1237.6350749482499</v>
      </c>
      <c r="P753">
        <f t="shared" si="167"/>
        <v>3.4378752081895829E-4</v>
      </c>
      <c r="Q753">
        <f>SUM($P$3:P753)</f>
        <v>0.12557547850161893</v>
      </c>
      <c r="R753">
        <f t="shared" si="168"/>
        <v>0</v>
      </c>
      <c r="S753">
        <f t="shared" si="169"/>
        <v>0</v>
      </c>
      <c r="T753">
        <f>SUM($S$3:S753)</f>
        <v>3.6298461415054627E-2</v>
      </c>
      <c r="V753">
        <f t="shared" si="170"/>
        <v>0</v>
      </c>
      <c r="W753">
        <f>IF(M753&lt;0,SUM($V$3:V753),0)</f>
        <v>0</v>
      </c>
      <c r="Y753">
        <v>0</v>
      </c>
      <c r="Z753">
        <f t="shared" si="171"/>
        <v>0</v>
      </c>
      <c r="AA753">
        <f t="shared" si="172"/>
        <v>0</v>
      </c>
      <c r="AB753">
        <f>SUM($AA$3:AA753)</f>
        <v>2.2118662280467185E-2</v>
      </c>
    </row>
    <row r="754" spans="1:28" x14ac:dyDescent="0.3">
      <c r="A754" s="6" t="s">
        <v>17</v>
      </c>
      <c r="B754" s="6">
        <v>751</v>
      </c>
      <c r="C754" s="6">
        <v>162</v>
      </c>
      <c r="D754" s="7">
        <v>49.8</v>
      </c>
      <c r="E754" s="3">
        <f t="shared" si="173"/>
        <v>-1.3888888888888099E-2</v>
      </c>
      <c r="F754" s="3">
        <f t="shared" si="174"/>
        <v>-4.9999999999997158E-2</v>
      </c>
      <c r="H754" s="13">
        <f t="shared" si="163"/>
        <v>13.833333333333332</v>
      </c>
      <c r="I754">
        <f>'Panigale V4s 21 Data'!$B$8*'Panigale V4s 21 Data'!$B$5*'Panigale V4s 21 Data'!$B$7*0.5*(Calculations!$H754*Calculations!$H754)</f>
        <v>21.493595779391626</v>
      </c>
      <c r="J754" s="3">
        <f>$E754*'Panigale V4s 21 Data'!$B$3</f>
        <v>-3.7499999999997868</v>
      </c>
      <c r="K754" s="27">
        <f>'Panigale V4s 21 Data'!$B$12</f>
        <v>52.974000000000004</v>
      </c>
      <c r="L754" s="3">
        <f t="shared" si="164"/>
        <v>70.717595779391843</v>
      </c>
      <c r="M754">
        <f t="shared" si="162"/>
        <v>978.26007494825376</v>
      </c>
      <c r="N754">
        <f t="shared" si="165"/>
        <v>2.7173890970784827E-4</v>
      </c>
      <c r="O754">
        <f t="shared" si="166"/>
        <v>978.26007494825376</v>
      </c>
      <c r="P754">
        <f t="shared" si="167"/>
        <v>2.7173890970784827E-4</v>
      </c>
      <c r="Q754">
        <f>SUM($P$3:P754)</f>
        <v>0.12584721741132679</v>
      </c>
      <c r="R754">
        <f t="shared" si="168"/>
        <v>0</v>
      </c>
      <c r="S754">
        <f t="shared" si="169"/>
        <v>0</v>
      </c>
      <c r="T754">
        <f>SUM($S$3:S754)</f>
        <v>3.6298461415054627E-2</v>
      </c>
      <c r="V754">
        <f t="shared" si="170"/>
        <v>0</v>
      </c>
      <c r="W754">
        <f>IF(M754&lt;0,SUM($V$3:V754),0)</f>
        <v>0</v>
      </c>
      <c r="Y754">
        <v>0</v>
      </c>
      <c r="Z754">
        <f t="shared" si="171"/>
        <v>0</v>
      </c>
      <c r="AA754">
        <f t="shared" si="172"/>
        <v>0</v>
      </c>
      <c r="AB754">
        <f>SUM($AA$3:AA754)</f>
        <v>2.2118662280467185E-2</v>
      </c>
    </row>
    <row r="755" spans="1:28" x14ac:dyDescent="0.3">
      <c r="A755" s="6" t="s">
        <v>17</v>
      </c>
      <c r="B755" s="6">
        <v>752</v>
      </c>
      <c r="C755" s="6">
        <v>163</v>
      </c>
      <c r="D755" s="7">
        <v>49.7</v>
      </c>
      <c r="E755" s="3">
        <f t="shared" si="173"/>
        <v>-6.9444444444444448E-2</v>
      </c>
      <c r="F755" s="3">
        <f t="shared" si="174"/>
        <v>-0.25</v>
      </c>
      <c r="H755" s="13">
        <f t="shared" si="163"/>
        <v>13.805555555555555</v>
      </c>
      <c r="I755">
        <f>'Panigale V4s 21 Data'!$B$8*'Panigale V4s 21 Data'!$B$5*'Panigale V4s 21 Data'!$B$7*0.5*(Calculations!$H755*Calculations!$H755)</f>
        <v>21.407362783954074</v>
      </c>
      <c r="J755" s="3">
        <f>$E755*'Panigale V4s 21 Data'!$B$3</f>
        <v>-18.75</v>
      </c>
      <c r="K755" s="27">
        <f>'Panigale V4s 21 Data'!$B$12</f>
        <v>52.974000000000004</v>
      </c>
      <c r="L755" s="3">
        <f t="shared" si="164"/>
        <v>55.631362783954074</v>
      </c>
      <c r="M755">
        <f t="shared" si="162"/>
        <v>768.02186954514377</v>
      </c>
      <c r="N755">
        <f t="shared" si="165"/>
        <v>2.1333940820698438E-4</v>
      </c>
      <c r="O755">
        <f t="shared" si="166"/>
        <v>768.02186954514377</v>
      </c>
      <c r="P755">
        <f t="shared" si="167"/>
        <v>2.1333940820698438E-4</v>
      </c>
      <c r="Q755">
        <f>SUM($P$3:P755)</f>
        <v>0.12606055681953376</v>
      </c>
      <c r="R755">
        <f t="shared" si="168"/>
        <v>0</v>
      </c>
      <c r="S755">
        <f t="shared" si="169"/>
        <v>0</v>
      </c>
      <c r="T755">
        <f>SUM($S$3:S755)</f>
        <v>3.6298461415054627E-2</v>
      </c>
      <c r="V755">
        <f t="shared" si="170"/>
        <v>0</v>
      </c>
      <c r="W755">
        <f>IF(M755&lt;0,SUM($V$3:V755),0)</f>
        <v>0</v>
      </c>
      <c r="Y755">
        <v>0</v>
      </c>
      <c r="Z755">
        <f t="shared" si="171"/>
        <v>0</v>
      </c>
      <c r="AA755">
        <f t="shared" si="172"/>
        <v>0</v>
      </c>
      <c r="AB755">
        <f>SUM($AA$3:AA755)</f>
        <v>2.2118662280467185E-2</v>
      </c>
    </row>
    <row r="756" spans="1:28" x14ac:dyDescent="0.3">
      <c r="A756" s="6" t="s">
        <v>17</v>
      </c>
      <c r="B756" s="6">
        <v>753</v>
      </c>
      <c r="C756" s="6">
        <v>164</v>
      </c>
      <c r="D756" s="7">
        <v>49.3</v>
      </c>
      <c r="E756" s="3">
        <f t="shared" si="173"/>
        <v>-0.16666666666666705</v>
      </c>
      <c r="F756" s="3">
        <f t="shared" si="174"/>
        <v>-0.60000000000000142</v>
      </c>
      <c r="H756" s="13">
        <f t="shared" si="163"/>
        <v>13.694444444444443</v>
      </c>
      <c r="I756">
        <f>'Panigale V4s 21 Data'!$B$8*'Panigale V4s 21 Data'!$B$5*'Panigale V4s 21 Data'!$B$7*0.5*(Calculations!$H756*Calculations!$H756)</f>
        <v>21.064164128745318</v>
      </c>
      <c r="J756" s="3">
        <f>$E756*'Panigale V4s 21 Data'!$B$3</f>
        <v>-45.000000000000099</v>
      </c>
      <c r="K756" s="27">
        <f>'Panigale V4s 21 Data'!$B$12</f>
        <v>52.974000000000004</v>
      </c>
      <c r="L756" s="3">
        <f t="shared" si="164"/>
        <v>29.038164128745223</v>
      </c>
      <c r="M756">
        <f t="shared" si="162"/>
        <v>397.6615254297609</v>
      </c>
      <c r="N756">
        <f t="shared" si="165"/>
        <v>1.1046153484160025E-4</v>
      </c>
      <c r="O756">
        <f t="shared" si="166"/>
        <v>397.6615254297609</v>
      </c>
      <c r="P756">
        <f t="shared" si="167"/>
        <v>1.1046153484160025E-4</v>
      </c>
      <c r="Q756">
        <f>SUM($P$3:P756)</f>
        <v>0.12617101835437536</v>
      </c>
      <c r="R756">
        <f t="shared" si="168"/>
        <v>0</v>
      </c>
      <c r="S756">
        <f t="shared" si="169"/>
        <v>0</v>
      </c>
      <c r="T756">
        <f>SUM($S$3:S756)</f>
        <v>3.6298461415054627E-2</v>
      </c>
      <c r="V756">
        <f t="shared" si="170"/>
        <v>0</v>
      </c>
      <c r="W756">
        <f>IF(M756&lt;0,SUM($V$3:V756),0)</f>
        <v>0</v>
      </c>
      <c r="Y756">
        <v>0</v>
      </c>
      <c r="Z756">
        <f t="shared" si="171"/>
        <v>0</v>
      </c>
      <c r="AA756">
        <f t="shared" si="172"/>
        <v>0</v>
      </c>
      <c r="AB756">
        <f>SUM($AA$3:AA756)</f>
        <v>2.2118662280467185E-2</v>
      </c>
    </row>
    <row r="757" spans="1:28" x14ac:dyDescent="0.3">
      <c r="A757" s="6" t="s">
        <v>17</v>
      </c>
      <c r="B757" s="6">
        <v>754</v>
      </c>
      <c r="C757" s="6">
        <v>165</v>
      </c>
      <c r="D757" s="7">
        <v>48.5</v>
      </c>
      <c r="E757" s="3">
        <f t="shared" si="173"/>
        <v>-0.23611111111111052</v>
      </c>
      <c r="F757" s="3">
        <f t="shared" si="174"/>
        <v>-0.84999999999999787</v>
      </c>
      <c r="H757" s="13">
        <f t="shared" si="163"/>
        <v>13.472222222222221</v>
      </c>
      <c r="I757">
        <f>'Panigale V4s 21 Data'!$B$8*'Panigale V4s 21 Data'!$B$5*'Panigale V4s 21 Data'!$B$7*0.5*(Calculations!$H757*Calculations!$H757)</f>
        <v>20.386086785726821</v>
      </c>
      <c r="J757" s="3">
        <f>$E757*'Panigale V4s 21 Data'!$B$3</f>
        <v>-63.749999999999844</v>
      </c>
      <c r="K757" s="27">
        <f>'Panigale V4s 21 Data'!$B$12</f>
        <v>52.974000000000004</v>
      </c>
      <c r="L757" s="3">
        <f t="shared" si="164"/>
        <v>9.6100867857269776</v>
      </c>
      <c r="M757">
        <f t="shared" si="162"/>
        <v>129.4692247521551</v>
      </c>
      <c r="N757">
        <f t="shared" si="165"/>
        <v>3.5963673542265311E-5</v>
      </c>
      <c r="O757">
        <f t="shared" si="166"/>
        <v>129.4692247521551</v>
      </c>
      <c r="P757">
        <f t="shared" si="167"/>
        <v>3.5963673542265311E-5</v>
      </c>
      <c r="Q757">
        <f>SUM($P$3:P757)</f>
        <v>0.12620698202791764</v>
      </c>
      <c r="R757">
        <f t="shared" si="168"/>
        <v>0</v>
      </c>
      <c r="S757">
        <f t="shared" si="169"/>
        <v>0</v>
      </c>
      <c r="T757">
        <f>SUM($S$3:S757)</f>
        <v>3.6298461415054627E-2</v>
      </c>
      <c r="V757">
        <f t="shared" si="170"/>
        <v>0</v>
      </c>
      <c r="W757">
        <f>IF(M757&lt;0,SUM($V$3:V757),0)</f>
        <v>0</v>
      </c>
      <c r="Y757">
        <v>0</v>
      </c>
      <c r="Z757">
        <f t="shared" si="171"/>
        <v>0</v>
      </c>
      <c r="AA757">
        <f t="shared" si="172"/>
        <v>0</v>
      </c>
      <c r="AB757">
        <f>SUM($AA$3:AA757)</f>
        <v>2.2118662280467185E-2</v>
      </c>
    </row>
    <row r="758" spans="1:28" x14ac:dyDescent="0.3">
      <c r="A758" s="6" t="s">
        <v>17</v>
      </c>
      <c r="B758" s="6">
        <v>755</v>
      </c>
      <c r="C758" s="6">
        <v>166</v>
      </c>
      <c r="D758" s="7">
        <v>47.6</v>
      </c>
      <c r="E758" s="3">
        <f t="shared" si="173"/>
        <v>-0.30555555555555597</v>
      </c>
      <c r="F758" s="3">
        <f t="shared" si="174"/>
        <v>-1.1000000000000014</v>
      </c>
      <c r="H758" s="13">
        <f t="shared" si="163"/>
        <v>13.222222222222221</v>
      </c>
      <c r="I758">
        <f>'Panigale V4s 21 Data'!$B$8*'Panigale V4s 21 Data'!$B$5*'Panigale V4s 21 Data'!$B$7*0.5*(Calculations!$H758*Calculations!$H758)</f>
        <v>19.636509722873168</v>
      </c>
      <c r="J758" s="3">
        <f>$E758*'Panigale V4s 21 Data'!$B$3</f>
        <v>-82.500000000000114</v>
      </c>
      <c r="K758" s="27">
        <f>'Panigale V4s 21 Data'!$B$12</f>
        <v>52.974000000000004</v>
      </c>
      <c r="L758" s="3">
        <f t="shared" si="164"/>
        <v>-9.8894902771269386</v>
      </c>
      <c r="M758">
        <f t="shared" si="162"/>
        <v>-130.76103810867841</v>
      </c>
      <c r="N758">
        <f t="shared" si="165"/>
        <v>-3.6322510585744002E-5</v>
      </c>
      <c r="O758">
        <f t="shared" si="166"/>
        <v>0</v>
      </c>
      <c r="P758">
        <f t="shared" si="167"/>
        <v>0</v>
      </c>
      <c r="Q758">
        <f>SUM($P$3:P758)</f>
        <v>0.12620698202791764</v>
      </c>
      <c r="R758">
        <f t="shared" si="168"/>
        <v>130.76103810867841</v>
      </c>
      <c r="S758">
        <f t="shared" si="169"/>
        <v>3.6322510585744002E-5</v>
      </c>
      <c r="T758">
        <f>SUM($S$3:S758)</f>
        <v>3.6334783925640372E-2</v>
      </c>
      <c r="V758">
        <f t="shared" si="170"/>
        <v>102.86905487490677</v>
      </c>
      <c r="W758">
        <f>IF(M758&lt;0,SUM($V$758:V758),0)</f>
        <v>102.86905487490677</v>
      </c>
      <c r="Y758">
        <v>0</v>
      </c>
      <c r="Z758">
        <f t="shared" si="171"/>
        <v>0</v>
      </c>
      <c r="AA758">
        <f t="shared" si="172"/>
        <v>0</v>
      </c>
      <c r="AB758">
        <f>SUM($AA$3:AA758)</f>
        <v>2.2118662280467185E-2</v>
      </c>
    </row>
    <row r="759" spans="1:28" x14ac:dyDescent="0.3">
      <c r="A759" s="6" t="s">
        <v>17</v>
      </c>
      <c r="B759" s="6">
        <v>756</v>
      </c>
      <c r="C759" s="6">
        <v>167</v>
      </c>
      <c r="D759" s="7">
        <v>46.3</v>
      </c>
      <c r="E759" s="3">
        <f t="shared" si="173"/>
        <v>-0.54166666666666641</v>
      </c>
      <c r="F759" s="3">
        <f t="shared" si="174"/>
        <v>-1.9499999999999993</v>
      </c>
      <c r="H759" s="13">
        <f t="shared" si="163"/>
        <v>12.861111111111111</v>
      </c>
      <c r="I759">
        <f>'Panigale V4s 21 Data'!$B$8*'Panigale V4s 21 Data'!$B$5*'Panigale V4s 21 Data'!$B$7*0.5*(Calculations!$H759*Calculations!$H759)</f>
        <v>18.578573868294075</v>
      </c>
      <c r="J759" s="3">
        <f>$E759*'Panigale V4s 21 Data'!$B$3</f>
        <v>-146.24999999999994</v>
      </c>
      <c r="K759" s="27">
        <f>'Panigale V4s 21 Data'!$B$12</f>
        <v>52.974000000000004</v>
      </c>
      <c r="L759" s="3">
        <f t="shared" si="164"/>
        <v>-74.697426131705868</v>
      </c>
      <c r="M759">
        <f t="shared" si="162"/>
        <v>-960.69189719388373</v>
      </c>
      <c r="N759">
        <f t="shared" si="165"/>
        <v>-2.6685886033163436E-4</v>
      </c>
      <c r="O759">
        <f t="shared" si="166"/>
        <v>0</v>
      </c>
      <c r="P759">
        <f t="shared" si="167"/>
        <v>0</v>
      </c>
      <c r="Q759">
        <f>SUM($P$3:P759)</f>
        <v>0.12620698202791764</v>
      </c>
      <c r="R759">
        <f t="shared" si="168"/>
        <v>960.69189719388373</v>
      </c>
      <c r="S759">
        <f t="shared" si="169"/>
        <v>2.6685886033163436E-4</v>
      </c>
      <c r="T759">
        <f>SUM($S$3:S759)</f>
        <v>3.6601642785972006E-2</v>
      </c>
      <c r="V759">
        <f t="shared" si="170"/>
        <v>755.77151206294241</v>
      </c>
      <c r="W759">
        <f>IF(M759&lt;0,SUM($V$758:V759),0)</f>
        <v>858.64056693784914</v>
      </c>
      <c r="Y759">
        <v>0</v>
      </c>
      <c r="Z759">
        <f t="shared" si="171"/>
        <v>0</v>
      </c>
      <c r="AA759">
        <f t="shared" si="172"/>
        <v>0</v>
      </c>
      <c r="AB759">
        <f>SUM($AA$3:AA759)</f>
        <v>2.2118662280467185E-2</v>
      </c>
    </row>
    <row r="760" spans="1:28" x14ac:dyDescent="0.3">
      <c r="A760" s="6" t="s">
        <v>17</v>
      </c>
      <c r="B760" s="6">
        <v>757</v>
      </c>
      <c r="C760" s="6">
        <v>168</v>
      </c>
      <c r="D760" s="7">
        <v>43.7</v>
      </c>
      <c r="E760" s="3">
        <f t="shared" si="173"/>
        <v>-0.97222222222222221</v>
      </c>
      <c r="F760" s="3">
        <f t="shared" si="174"/>
        <v>-3.5</v>
      </c>
      <c r="H760" s="13">
        <f t="shared" si="163"/>
        <v>12.138888888888889</v>
      </c>
      <c r="I760">
        <f>'Panigale V4s 21 Data'!$B$8*'Panigale V4s 21 Data'!$B$5*'Panigale V4s 21 Data'!$B$7*0.5*(Calculations!$H760*Calculations!$H760)</f>
        <v>16.550581814787826</v>
      </c>
      <c r="J760" s="3">
        <f>$E760*'Panigale V4s 21 Data'!$B$3</f>
        <v>-262.5</v>
      </c>
      <c r="K760" s="27">
        <f>'Panigale V4s 21 Data'!$B$12</f>
        <v>52.974000000000004</v>
      </c>
      <c r="L760" s="3">
        <f t="shared" si="164"/>
        <v>-192.97541818521216</v>
      </c>
      <c r="M760">
        <f t="shared" si="162"/>
        <v>-2342.507159637159</v>
      </c>
      <c r="N760">
        <f t="shared" si="165"/>
        <v>-6.5069643323254411E-4</v>
      </c>
      <c r="O760">
        <f t="shared" si="166"/>
        <v>0</v>
      </c>
      <c r="P760">
        <f t="shared" si="167"/>
        <v>0</v>
      </c>
      <c r="Q760">
        <f>SUM($P$3:P760)</f>
        <v>0.12620698202791764</v>
      </c>
      <c r="R760">
        <f t="shared" si="168"/>
        <v>2342.507159637159</v>
      </c>
      <c r="S760">
        <f t="shared" si="169"/>
        <v>6.5069643323254411E-4</v>
      </c>
      <c r="T760">
        <f>SUM($S$3:S760)</f>
        <v>3.7252339219204553E-2</v>
      </c>
      <c r="V760">
        <f t="shared" si="170"/>
        <v>1842.8386699507546</v>
      </c>
      <c r="W760">
        <f>IF(M760&lt;0,SUM($V$758:V760),0)</f>
        <v>2701.4792368886037</v>
      </c>
      <c r="Y760">
        <v>0</v>
      </c>
      <c r="Z760">
        <f t="shared" si="171"/>
        <v>0</v>
      </c>
      <c r="AA760">
        <f t="shared" si="172"/>
        <v>0</v>
      </c>
      <c r="AB760">
        <f>SUM($AA$3:AA760)</f>
        <v>2.2118662280467185E-2</v>
      </c>
    </row>
    <row r="761" spans="1:28" x14ac:dyDescent="0.3">
      <c r="A761" s="6" t="s">
        <v>17</v>
      </c>
      <c r="B761" s="6">
        <v>758</v>
      </c>
      <c r="C761" s="6">
        <v>169</v>
      </c>
      <c r="D761" s="7">
        <v>39.299999999999997</v>
      </c>
      <c r="E761" s="3">
        <f t="shared" si="173"/>
        <v>-1.3333333333333335</v>
      </c>
      <c r="F761" s="3">
        <f t="shared" si="174"/>
        <v>-4.8000000000000007</v>
      </c>
      <c r="H761" s="13">
        <f t="shared" si="163"/>
        <v>10.916666666666666</v>
      </c>
      <c r="I761">
        <f>'Panigale V4s 21 Data'!$B$8*'Panigale V4s 21 Data'!$B$5*'Panigale V4s 21 Data'!$B$7*0.5*(Calculations!$H761*Calculations!$H761)</f>
        <v>13.385527550084907</v>
      </c>
      <c r="J761" s="3">
        <f>$E761*'Panigale V4s 21 Data'!$B$3</f>
        <v>-360.00000000000006</v>
      </c>
      <c r="K761" s="27">
        <f>'Panigale V4s 21 Data'!$B$12</f>
        <v>52.974000000000004</v>
      </c>
      <c r="L761" s="3">
        <f t="shared" si="164"/>
        <v>-293.64047244991514</v>
      </c>
      <c r="M761">
        <f t="shared" si="162"/>
        <v>-3205.5751575782401</v>
      </c>
      <c r="N761">
        <f t="shared" si="165"/>
        <v>-8.9043754377173337E-4</v>
      </c>
      <c r="O761">
        <f t="shared" si="166"/>
        <v>0</v>
      </c>
      <c r="P761">
        <f t="shared" si="167"/>
        <v>0</v>
      </c>
      <c r="Q761">
        <f>SUM($P$3:P761)</f>
        <v>0.12620698202791764</v>
      </c>
      <c r="R761">
        <f t="shared" si="168"/>
        <v>3205.5751575782401</v>
      </c>
      <c r="S761">
        <f t="shared" si="169"/>
        <v>8.9043754377173337E-4</v>
      </c>
      <c r="T761">
        <f>SUM($S$3:S761)</f>
        <v>3.8142776762976283E-2</v>
      </c>
      <c r="V761">
        <f t="shared" si="170"/>
        <v>2521.8099485910138</v>
      </c>
      <c r="W761">
        <f>IF(M761&lt;0,SUM($V$758:V761),0)</f>
        <v>5223.289185479618</v>
      </c>
      <c r="Y761">
        <v>0</v>
      </c>
      <c r="Z761">
        <f t="shared" si="171"/>
        <v>0</v>
      </c>
      <c r="AA761">
        <f t="shared" si="172"/>
        <v>0</v>
      </c>
      <c r="AB761">
        <f>SUM($AA$3:AA761)</f>
        <v>2.2118662280467185E-2</v>
      </c>
    </row>
    <row r="762" spans="1:28" x14ac:dyDescent="0.3">
      <c r="A762" s="6" t="s">
        <v>17</v>
      </c>
      <c r="B762" s="6">
        <v>759</v>
      </c>
      <c r="C762" s="6">
        <v>170</v>
      </c>
      <c r="D762" s="7">
        <v>34.1</v>
      </c>
      <c r="E762" s="3">
        <f t="shared" si="173"/>
        <v>-1.4305555555555551</v>
      </c>
      <c r="F762" s="3">
        <f t="shared" si="174"/>
        <v>-5.1499999999999986</v>
      </c>
      <c r="H762" s="13">
        <f t="shared" si="163"/>
        <v>9.4722222222222232</v>
      </c>
      <c r="I762">
        <f>'Panigale V4s 21 Data'!$B$8*'Panigale V4s 21 Data'!$B$5*'Panigale V4s 21 Data'!$B$7*0.5*(Calculations!$H762*Calculations!$H762)</f>
        <v>10.077647178365826</v>
      </c>
      <c r="J762" s="3">
        <f>$E762*'Panigale V4s 21 Data'!$B$3</f>
        <v>-386.24999999999989</v>
      </c>
      <c r="K762" s="27">
        <f>'Panigale V4s 21 Data'!$B$12</f>
        <v>52.974000000000004</v>
      </c>
      <c r="L762" s="3">
        <f t="shared" si="164"/>
        <v>-323.19835282163405</v>
      </c>
      <c r="M762">
        <f t="shared" si="162"/>
        <v>-3061.4066197827005</v>
      </c>
      <c r="N762">
        <f t="shared" si="165"/>
        <v>-8.5039072771741684E-4</v>
      </c>
      <c r="O762">
        <f t="shared" si="166"/>
        <v>0</v>
      </c>
      <c r="P762">
        <f t="shared" si="167"/>
        <v>0</v>
      </c>
      <c r="Q762">
        <f>SUM($P$3:P762)</f>
        <v>0.12620698202791764</v>
      </c>
      <c r="R762">
        <f t="shared" si="168"/>
        <v>3061.4066197827005</v>
      </c>
      <c r="S762">
        <f t="shared" si="169"/>
        <v>8.5039072771741684E-4</v>
      </c>
      <c r="T762">
        <f>SUM($S$3:S762)</f>
        <v>3.8993167490693696E-2</v>
      </c>
      <c r="V762">
        <f t="shared" si="170"/>
        <v>2408.3932807499514</v>
      </c>
      <c r="W762">
        <f>IF(M762&lt;0,SUM($V$758:V762),0)</f>
        <v>7631.6824662295694</v>
      </c>
      <c r="Y762">
        <v>0</v>
      </c>
      <c r="Z762">
        <f t="shared" si="171"/>
        <v>0</v>
      </c>
      <c r="AA762">
        <f t="shared" si="172"/>
        <v>0</v>
      </c>
      <c r="AB762">
        <f>SUM($AA$3:AA762)</f>
        <v>2.2118662280467185E-2</v>
      </c>
    </row>
    <row r="763" spans="1:28" x14ac:dyDescent="0.3">
      <c r="A763" s="6" t="s">
        <v>17</v>
      </c>
      <c r="B763" s="6">
        <v>760</v>
      </c>
      <c r="C763" s="6">
        <v>171</v>
      </c>
      <c r="D763" s="7">
        <v>29</v>
      </c>
      <c r="E763" s="3">
        <f t="shared" si="173"/>
        <v>-1.4444444444444446</v>
      </c>
      <c r="F763" s="3">
        <f t="shared" si="174"/>
        <v>-5.2000000000000011</v>
      </c>
      <c r="H763" s="13">
        <f t="shared" si="163"/>
        <v>8.0555555555555554</v>
      </c>
      <c r="I763">
        <f>'Panigale V4s 21 Data'!$B$8*'Panigale V4s 21 Data'!$B$5*'Panigale V4s 21 Data'!$B$7*0.5*(Calculations!$H763*Calculations!$H763)</f>
        <v>7.2886381068322921</v>
      </c>
      <c r="J763" s="3">
        <f>$E763*'Panigale V4s 21 Data'!$B$3</f>
        <v>-390.00000000000006</v>
      </c>
      <c r="K763" s="27">
        <f>'Panigale V4s 21 Data'!$B$12</f>
        <v>52.974000000000004</v>
      </c>
      <c r="L763" s="3">
        <f t="shared" si="164"/>
        <v>-329.73736189316776</v>
      </c>
      <c r="M763">
        <f t="shared" si="162"/>
        <v>-2656.2176374727401</v>
      </c>
      <c r="N763">
        <f t="shared" si="165"/>
        <v>-7.3783823263131676E-4</v>
      </c>
      <c r="O763">
        <f t="shared" si="166"/>
        <v>0</v>
      </c>
      <c r="P763">
        <f t="shared" si="167"/>
        <v>0</v>
      </c>
      <c r="Q763">
        <f>SUM($P$3:P763)</f>
        <v>0.12620698202791764</v>
      </c>
      <c r="R763">
        <f t="shared" si="168"/>
        <v>2656.2176374727401</v>
      </c>
      <c r="S763">
        <f t="shared" si="169"/>
        <v>7.3783823263131676E-4</v>
      </c>
      <c r="T763">
        <f>SUM($S$3:S763)</f>
        <v>3.9731005723325011E-2</v>
      </c>
      <c r="V763">
        <f t="shared" si="170"/>
        <v>2089.6331343116171</v>
      </c>
      <c r="W763">
        <f>IF(M763&lt;0,SUM($V$758:V763),0)</f>
        <v>9721.3156005411875</v>
      </c>
      <c r="Y763">
        <v>0</v>
      </c>
      <c r="Z763">
        <f t="shared" si="171"/>
        <v>0</v>
      </c>
      <c r="AA763">
        <f t="shared" si="172"/>
        <v>0</v>
      </c>
      <c r="AB763">
        <f>SUM($AA$3:AA763)</f>
        <v>2.2118662280467185E-2</v>
      </c>
    </row>
    <row r="764" spans="1:28" x14ac:dyDescent="0.3">
      <c r="A764" s="6" t="s">
        <v>17</v>
      </c>
      <c r="B764" s="6">
        <v>761</v>
      </c>
      <c r="C764" s="6">
        <v>172</v>
      </c>
      <c r="D764" s="7">
        <v>23.7</v>
      </c>
      <c r="E764" s="3">
        <f t="shared" si="173"/>
        <v>-1.4722222222222223</v>
      </c>
      <c r="F764" s="3">
        <f t="shared" si="174"/>
        <v>-5.3000000000000007</v>
      </c>
      <c r="H764" s="13">
        <f t="shared" si="163"/>
        <v>6.583333333333333</v>
      </c>
      <c r="I764">
        <f>'Panigale V4s 21 Data'!$B$8*'Panigale V4s 21 Data'!$B$5*'Panigale V4s 21 Data'!$B$7*0.5*(Calculations!$H764*Calculations!$H764)</f>
        <v>4.8679609253586564</v>
      </c>
      <c r="J764" s="3">
        <f>$E764*'Panigale V4s 21 Data'!$B$3</f>
        <v>-397.5</v>
      </c>
      <c r="K764" s="27">
        <f>'Panigale V4s 21 Data'!$B$12</f>
        <v>52.974000000000004</v>
      </c>
      <c r="L764" s="3">
        <f t="shared" si="164"/>
        <v>-339.65803907464135</v>
      </c>
      <c r="M764">
        <f t="shared" si="162"/>
        <v>-2236.0820905747223</v>
      </c>
      <c r="N764">
        <f t="shared" si="165"/>
        <v>-6.2113391404853408E-4</v>
      </c>
      <c r="O764">
        <f t="shared" si="166"/>
        <v>0</v>
      </c>
      <c r="P764">
        <f t="shared" si="167"/>
        <v>0</v>
      </c>
      <c r="Q764">
        <f>SUM($P$3:P764)</f>
        <v>0.12620698202791764</v>
      </c>
      <c r="R764">
        <f t="shared" si="168"/>
        <v>2236.0820905747223</v>
      </c>
      <c r="S764">
        <f t="shared" si="169"/>
        <v>6.2113391404853408E-4</v>
      </c>
      <c r="T764">
        <f>SUM($S$3:S764)</f>
        <v>4.0352139637373545E-2</v>
      </c>
      <c r="V764">
        <f t="shared" si="170"/>
        <v>1759.1146002446812</v>
      </c>
      <c r="W764">
        <f>IF(M764&lt;0,SUM($V$758:V764),0)</f>
        <v>11480.430200785868</v>
      </c>
      <c r="Y764">
        <v>0</v>
      </c>
      <c r="Z764">
        <f t="shared" si="171"/>
        <v>0</v>
      </c>
      <c r="AA764">
        <f t="shared" si="172"/>
        <v>0</v>
      </c>
      <c r="AB764">
        <f>SUM($AA$3:AA764)</f>
        <v>2.2118662280467185E-2</v>
      </c>
    </row>
    <row r="765" spans="1:28" x14ac:dyDescent="0.3">
      <c r="A765" s="6" t="s">
        <v>17</v>
      </c>
      <c r="B765" s="6">
        <v>762</v>
      </c>
      <c r="C765" s="6">
        <v>173</v>
      </c>
      <c r="D765" s="7">
        <v>18.399999999999999</v>
      </c>
      <c r="E765" s="3">
        <f t="shared" si="173"/>
        <v>-1.3055555555555554</v>
      </c>
      <c r="F765" s="3">
        <f t="shared" si="174"/>
        <v>-4.6999999999999993</v>
      </c>
      <c r="H765" s="13">
        <f t="shared" si="163"/>
        <v>5.1111111111111107</v>
      </c>
      <c r="I765">
        <f>'Panigale V4s 21 Data'!$B$8*'Panigale V4s 21 Data'!$B$5*'Panigale V4s 21 Data'!$B$7*0.5*(Calculations!$H765*Calculations!$H765)</f>
        <v>2.9341751693806666</v>
      </c>
      <c r="J765" s="3">
        <f>$E765*'Panigale V4s 21 Data'!$B$3</f>
        <v>-352.49999999999994</v>
      </c>
      <c r="K765" s="27">
        <f>'Panigale V4s 21 Data'!$B$12</f>
        <v>52.974000000000004</v>
      </c>
      <c r="L765" s="3">
        <f t="shared" si="164"/>
        <v>-296.59182483061926</v>
      </c>
      <c r="M765">
        <f t="shared" si="162"/>
        <v>-1515.9137713564983</v>
      </c>
      <c r="N765">
        <f t="shared" si="165"/>
        <v>-4.210871587101384E-4</v>
      </c>
      <c r="O765">
        <f t="shared" si="166"/>
        <v>0</v>
      </c>
      <c r="P765">
        <f t="shared" si="167"/>
        <v>0</v>
      </c>
      <c r="Q765">
        <f>SUM($P$3:P765)</f>
        <v>0.12620698202791764</v>
      </c>
      <c r="R765">
        <f t="shared" si="168"/>
        <v>1515.9137713564983</v>
      </c>
      <c r="S765">
        <f t="shared" si="169"/>
        <v>4.210871587101384E-4</v>
      </c>
      <c r="T765">
        <f>SUM($S$3:S765)</f>
        <v>4.0773226796083681E-2</v>
      </c>
      <c r="V765">
        <f t="shared" si="170"/>
        <v>1192.5617843573002</v>
      </c>
      <c r="W765">
        <f>IF(M765&lt;0,SUM($V$758:V765),0)</f>
        <v>12672.991985143168</v>
      </c>
      <c r="Y765">
        <v>0</v>
      </c>
      <c r="Z765">
        <f t="shared" si="171"/>
        <v>0</v>
      </c>
      <c r="AA765">
        <f t="shared" si="172"/>
        <v>0</v>
      </c>
      <c r="AB765">
        <f>SUM($AA$3:AA765)</f>
        <v>2.2118662280467185E-2</v>
      </c>
    </row>
    <row r="766" spans="1:28" x14ac:dyDescent="0.3">
      <c r="A766" s="6" t="s">
        <v>17</v>
      </c>
      <c r="B766" s="6">
        <v>763</v>
      </c>
      <c r="C766" s="6">
        <v>174</v>
      </c>
      <c r="D766" s="7">
        <v>14.3</v>
      </c>
      <c r="E766" s="3">
        <f t="shared" si="173"/>
        <v>-0.88888888888888862</v>
      </c>
      <c r="F766" s="3">
        <f t="shared" si="174"/>
        <v>-3.1999999999999993</v>
      </c>
      <c r="H766" s="13">
        <f t="shared" si="163"/>
        <v>3.9722222222222223</v>
      </c>
      <c r="I766">
        <f>'Panigale V4s 21 Data'!$B$8*'Panigale V4s 21 Data'!$B$5*'Panigale V4s 21 Data'!$B$7*0.5*(Calculations!$H766*Calculations!$H766)</f>
        <v>1.7722397223140733</v>
      </c>
      <c r="J766" s="3">
        <f>$E766*'Panigale V4s 21 Data'!$B$3</f>
        <v>-239.99999999999991</v>
      </c>
      <c r="K766" s="27">
        <f>'Panigale V4s 21 Data'!$B$12</f>
        <v>52.974000000000004</v>
      </c>
      <c r="L766" s="3">
        <f t="shared" si="164"/>
        <v>-185.25376027768584</v>
      </c>
      <c r="M766">
        <f t="shared" si="162"/>
        <v>-735.86910332525213</v>
      </c>
      <c r="N766">
        <f t="shared" si="165"/>
        <v>-2.0440808425701448E-4</v>
      </c>
      <c r="O766">
        <f t="shared" si="166"/>
        <v>0</v>
      </c>
      <c r="P766">
        <f t="shared" si="167"/>
        <v>0</v>
      </c>
      <c r="Q766">
        <f>SUM($P$3:P766)</f>
        <v>0.12620698202791764</v>
      </c>
      <c r="R766">
        <f t="shared" si="168"/>
        <v>735.86910332525213</v>
      </c>
      <c r="S766">
        <f t="shared" si="169"/>
        <v>2.0440808425701448E-4</v>
      </c>
      <c r="T766">
        <f>SUM($S$3:S766)</f>
        <v>4.0977634880340695E-2</v>
      </c>
      <c r="V766">
        <f t="shared" si="170"/>
        <v>578.90454424045913</v>
      </c>
      <c r="W766">
        <f>IF(M766&lt;0,SUM($V$758:V766),0)</f>
        <v>13251.896529383626</v>
      </c>
      <c r="Y766">
        <v>0</v>
      </c>
      <c r="Z766">
        <f t="shared" si="171"/>
        <v>0</v>
      </c>
      <c r="AA766">
        <f t="shared" si="172"/>
        <v>0</v>
      </c>
      <c r="AB766">
        <f>SUM($AA$3:AA766)</f>
        <v>2.2118662280467185E-2</v>
      </c>
    </row>
    <row r="767" spans="1:28" x14ac:dyDescent="0.3">
      <c r="A767" s="6" t="s">
        <v>17</v>
      </c>
      <c r="B767" s="6">
        <v>764</v>
      </c>
      <c r="C767" s="6">
        <v>175</v>
      </c>
      <c r="D767" s="7">
        <v>12</v>
      </c>
      <c r="E767" s="3">
        <f t="shared" si="173"/>
        <v>-0.20833333333333331</v>
      </c>
      <c r="F767" s="3">
        <f t="shared" si="174"/>
        <v>-0.75</v>
      </c>
      <c r="H767" s="13">
        <f t="shared" si="163"/>
        <v>3.333333333333333</v>
      </c>
      <c r="I767">
        <f>'Panigale V4s 21 Data'!$B$8*'Panigale V4s 21 Data'!$B$5*'Panigale V4s 21 Data'!$B$7*0.5*(Calculations!$H767*Calculations!$H767)</f>
        <v>1.24799510985</v>
      </c>
      <c r="J767" s="3">
        <f>$E767*'Panigale V4s 21 Data'!$B$3</f>
        <v>-56.249999999999993</v>
      </c>
      <c r="K767" s="27">
        <f>'Panigale V4s 21 Data'!$B$12</f>
        <v>52.974000000000004</v>
      </c>
      <c r="L767" s="3">
        <f t="shared" si="164"/>
        <v>-2.0280048901499867</v>
      </c>
      <c r="M767">
        <f t="shared" si="162"/>
        <v>-6.7600163004999549</v>
      </c>
      <c r="N767">
        <f t="shared" si="165"/>
        <v>-1.8777823056944318E-6</v>
      </c>
      <c r="O767">
        <f t="shared" si="166"/>
        <v>0</v>
      </c>
      <c r="P767">
        <f t="shared" si="167"/>
        <v>0</v>
      </c>
      <c r="Q767">
        <f>SUM($P$3:P767)</f>
        <v>0.12620698202791764</v>
      </c>
      <c r="R767">
        <f t="shared" si="168"/>
        <v>6.7600163004999549</v>
      </c>
      <c r="S767">
        <f t="shared" si="169"/>
        <v>1.8777823056944318E-6</v>
      </c>
      <c r="T767">
        <f>SUM($S$3:S767)</f>
        <v>4.0979512662646392E-2</v>
      </c>
      <c r="V767">
        <f t="shared" si="170"/>
        <v>5.3180710235218127</v>
      </c>
      <c r="W767">
        <f>IF(M767&lt;0,SUM($V$758:V767),0)</f>
        <v>13257.214600407147</v>
      </c>
      <c r="Y767">
        <v>0</v>
      </c>
      <c r="Z767">
        <f t="shared" si="171"/>
        <v>0</v>
      </c>
      <c r="AA767">
        <f t="shared" si="172"/>
        <v>0</v>
      </c>
      <c r="AB767">
        <f>SUM($AA$3:AA767)</f>
        <v>2.2118662280467185E-2</v>
      </c>
    </row>
    <row r="768" spans="1:28" x14ac:dyDescent="0.3">
      <c r="A768" s="6" t="s">
        <v>17</v>
      </c>
      <c r="B768" s="6">
        <v>765</v>
      </c>
      <c r="C768" s="6">
        <v>176</v>
      </c>
      <c r="D768" s="7">
        <v>12.8</v>
      </c>
      <c r="E768" s="3">
        <f t="shared" si="173"/>
        <v>0.55555555555555558</v>
      </c>
      <c r="F768" s="3">
        <f t="shared" si="174"/>
        <v>2</v>
      </c>
      <c r="H768" s="13">
        <f t="shared" si="163"/>
        <v>3.5555555555555558</v>
      </c>
      <c r="I768">
        <f>'Panigale V4s 21 Data'!$B$8*'Panigale V4s 21 Data'!$B$5*'Panigale V4s 21 Data'!$B$7*0.5*(Calculations!$H768*Calculations!$H768)</f>
        <v>1.4199411027626669</v>
      </c>
      <c r="J768" s="3">
        <f>$E768*'Panigale V4s 21 Data'!$B$3</f>
        <v>150</v>
      </c>
      <c r="K768" s="27">
        <f>'Panigale V4s 21 Data'!$B$12</f>
        <v>52.974000000000004</v>
      </c>
      <c r="L768" s="3">
        <f t="shared" si="164"/>
        <v>204.39394110276265</v>
      </c>
      <c r="M768">
        <f t="shared" si="162"/>
        <v>726.73401280982284</v>
      </c>
      <c r="N768">
        <f t="shared" si="165"/>
        <v>2.0187055911383969E-4</v>
      </c>
      <c r="O768">
        <f t="shared" si="166"/>
        <v>726.73401280982284</v>
      </c>
      <c r="P768">
        <f t="shared" si="167"/>
        <v>2.0187055911383969E-4</v>
      </c>
      <c r="Q768">
        <f>SUM($P$3:P768)</f>
        <v>0.12640885258703147</v>
      </c>
      <c r="R768">
        <f t="shared" si="168"/>
        <v>0</v>
      </c>
      <c r="S768">
        <f t="shared" si="169"/>
        <v>0</v>
      </c>
      <c r="T768">
        <f>SUM($S$3:S768)</f>
        <v>4.0979512662646392E-2</v>
      </c>
      <c r="V768">
        <f t="shared" si="170"/>
        <v>0</v>
      </c>
      <c r="W768">
        <f>IF(M768&lt;0,SUM($V$3:V768),0)</f>
        <v>0</v>
      </c>
      <c r="Y768">
        <f>O768</f>
        <v>726.73401280982284</v>
      </c>
      <c r="Z768">
        <f t="shared" si="171"/>
        <v>0.72673401280982286</v>
      </c>
      <c r="AA768">
        <f t="shared" si="172"/>
        <v>2.0187055911383969E-4</v>
      </c>
      <c r="AB768">
        <f>SUM($AA$3:AA768)</f>
        <v>2.2320532839581023E-2</v>
      </c>
    </row>
    <row r="769" spans="1:28" x14ac:dyDescent="0.3">
      <c r="A769" s="6" t="s">
        <v>17</v>
      </c>
      <c r="B769" s="6">
        <v>766</v>
      </c>
      <c r="C769" s="6">
        <v>177</v>
      </c>
      <c r="D769" s="7">
        <v>16</v>
      </c>
      <c r="E769" s="3">
        <f t="shared" si="173"/>
        <v>0.87500000000000011</v>
      </c>
      <c r="F769" s="3">
        <f t="shared" si="174"/>
        <v>3.1500000000000004</v>
      </c>
      <c r="H769" s="13">
        <f t="shared" si="163"/>
        <v>4.4444444444444446</v>
      </c>
      <c r="I769">
        <f>'Panigale V4s 21 Data'!$B$8*'Panigale V4s 21 Data'!$B$5*'Panigale V4s 21 Data'!$B$7*0.5*(Calculations!$H769*Calculations!$H769)</f>
        <v>2.2186579730666671</v>
      </c>
      <c r="J769" s="3">
        <f>$E769*'Panigale V4s 21 Data'!$B$3</f>
        <v>236.25000000000003</v>
      </c>
      <c r="K769" s="27">
        <f>'Panigale V4s 21 Data'!$B$12</f>
        <v>52.974000000000004</v>
      </c>
      <c r="L769" s="3">
        <f t="shared" si="164"/>
        <v>291.44265797306667</v>
      </c>
      <c r="M769">
        <f t="shared" si="162"/>
        <v>1295.3007021025187</v>
      </c>
      <c r="N769">
        <f t="shared" si="165"/>
        <v>3.5980575058403296E-4</v>
      </c>
      <c r="O769">
        <f t="shared" si="166"/>
        <v>1295.3007021025187</v>
      </c>
      <c r="P769">
        <f t="shared" si="167"/>
        <v>3.5980575058403296E-4</v>
      </c>
      <c r="Q769">
        <f>SUM($P$3:P769)</f>
        <v>0.1267686583376155</v>
      </c>
      <c r="R769">
        <f t="shared" si="168"/>
        <v>0</v>
      </c>
      <c r="S769">
        <f t="shared" si="169"/>
        <v>0</v>
      </c>
      <c r="T769">
        <f>SUM($S$3:S769)</f>
        <v>4.0979512662646392E-2</v>
      </c>
      <c r="V769">
        <f t="shared" si="170"/>
        <v>0</v>
      </c>
      <c r="W769">
        <f>IF(M769&lt;0,SUM($V$3:V769),0)</f>
        <v>0</v>
      </c>
      <c r="Y769">
        <f t="shared" ref="Y769:Y773" si="177">O769</f>
        <v>1295.3007021025187</v>
      </c>
      <c r="Z769">
        <f t="shared" si="171"/>
        <v>1.2953007021025187</v>
      </c>
      <c r="AA769">
        <f t="shared" si="172"/>
        <v>3.5980575058403296E-4</v>
      </c>
      <c r="AB769">
        <f>SUM($AA$3:AA769)</f>
        <v>2.2680338590165057E-2</v>
      </c>
    </row>
    <row r="770" spans="1:28" x14ac:dyDescent="0.3">
      <c r="A770" s="6" t="s">
        <v>17</v>
      </c>
      <c r="B770" s="6">
        <v>767</v>
      </c>
      <c r="C770" s="6">
        <v>178</v>
      </c>
      <c r="D770" s="7">
        <v>19.100000000000001</v>
      </c>
      <c r="E770" s="3">
        <f t="shared" si="173"/>
        <v>0.88888888888888862</v>
      </c>
      <c r="F770" s="3">
        <f t="shared" si="174"/>
        <v>3.1999999999999993</v>
      </c>
      <c r="H770" s="13">
        <f t="shared" si="163"/>
        <v>5.3055555555555562</v>
      </c>
      <c r="I770">
        <f>'Panigale V4s 21 Data'!$B$8*'Panigale V4s 21 Data'!$B$5*'Panigale V4s 21 Data'!$B$7*0.5*(Calculations!$H770*Calculations!$H770)</f>
        <v>3.1616742779470743</v>
      </c>
      <c r="J770" s="3">
        <f>$E770*'Panigale V4s 21 Data'!$B$3</f>
        <v>239.99999999999991</v>
      </c>
      <c r="K770" s="27">
        <f>'Panigale V4s 21 Data'!$B$12</f>
        <v>52.974000000000004</v>
      </c>
      <c r="L770" s="3">
        <f t="shared" si="164"/>
        <v>296.13567427794698</v>
      </c>
      <c r="M770">
        <f t="shared" si="162"/>
        <v>1571.1642718635521</v>
      </c>
      <c r="N770">
        <f t="shared" si="165"/>
        <v>4.3643451996209782E-4</v>
      </c>
      <c r="O770">
        <f t="shared" si="166"/>
        <v>1571.1642718635521</v>
      </c>
      <c r="P770">
        <f t="shared" si="167"/>
        <v>4.3643451996209782E-4</v>
      </c>
      <c r="Q770">
        <f>SUM($P$3:P770)</f>
        <v>0.12720509285757758</v>
      </c>
      <c r="R770">
        <f t="shared" si="168"/>
        <v>0</v>
      </c>
      <c r="S770">
        <f t="shared" si="169"/>
        <v>0</v>
      </c>
      <c r="T770">
        <f>SUM($S$3:S770)</f>
        <v>4.0979512662646392E-2</v>
      </c>
      <c r="V770">
        <f t="shared" si="170"/>
        <v>0</v>
      </c>
      <c r="W770">
        <f>IF(M770&lt;0,SUM($V$3:V770),0)</f>
        <v>0</v>
      </c>
      <c r="Y770">
        <f t="shared" si="177"/>
        <v>1571.1642718635521</v>
      </c>
      <c r="Z770">
        <f t="shared" si="171"/>
        <v>1.5711642718635521</v>
      </c>
      <c r="AA770">
        <f t="shared" si="172"/>
        <v>4.3643451996209782E-4</v>
      </c>
      <c r="AB770">
        <f>SUM($AA$3:AA770)</f>
        <v>2.3116773110127154E-2</v>
      </c>
    </row>
    <row r="771" spans="1:28" x14ac:dyDescent="0.3">
      <c r="A771" s="6" t="s">
        <v>17</v>
      </c>
      <c r="B771" s="6">
        <v>768</v>
      </c>
      <c r="C771" s="6">
        <v>179</v>
      </c>
      <c r="D771" s="7">
        <v>22.4</v>
      </c>
      <c r="E771" s="3">
        <f t="shared" si="173"/>
        <v>0.90277777777777779</v>
      </c>
      <c r="F771" s="3">
        <f t="shared" si="174"/>
        <v>3.25</v>
      </c>
      <c r="H771" s="13">
        <f t="shared" si="163"/>
        <v>6.2222222222222214</v>
      </c>
      <c r="I771">
        <f>'Panigale V4s 21 Data'!$B$8*'Panigale V4s 21 Data'!$B$5*'Panigale V4s 21 Data'!$B$7*0.5*(Calculations!$H771*Calculations!$H771)</f>
        <v>4.348569627210666</v>
      </c>
      <c r="J771" s="3">
        <f>$E771*'Panigale V4s 21 Data'!$B$3</f>
        <v>243.75</v>
      </c>
      <c r="K771" s="27">
        <f>'Panigale V4s 21 Data'!$B$12</f>
        <v>52.974000000000004</v>
      </c>
      <c r="L771" s="3">
        <f t="shared" si="164"/>
        <v>301.07256962721067</v>
      </c>
      <c r="M771">
        <f t="shared" ref="M771:M834" si="178">L771*H771</f>
        <v>1873.3404332359773</v>
      </c>
      <c r="N771">
        <f t="shared" si="165"/>
        <v>5.2037234256554923E-4</v>
      </c>
      <c r="O771">
        <f t="shared" si="166"/>
        <v>1873.3404332359773</v>
      </c>
      <c r="P771">
        <f t="shared" si="167"/>
        <v>5.2037234256554923E-4</v>
      </c>
      <c r="Q771">
        <f>SUM($P$3:P771)</f>
        <v>0.12772546520014313</v>
      </c>
      <c r="R771">
        <f t="shared" si="168"/>
        <v>0</v>
      </c>
      <c r="S771">
        <f t="shared" si="169"/>
        <v>0</v>
      </c>
      <c r="T771">
        <f>SUM($S$3:S771)</f>
        <v>4.0979512662646392E-2</v>
      </c>
      <c r="V771">
        <f t="shared" si="170"/>
        <v>0</v>
      </c>
      <c r="W771">
        <f>IF(M771&lt;0,SUM($V$3:V771),0)</f>
        <v>0</v>
      </c>
      <c r="Y771">
        <f t="shared" si="177"/>
        <v>1873.3404332359773</v>
      </c>
      <c r="Z771">
        <f t="shared" si="171"/>
        <v>1.8733404332359773</v>
      </c>
      <c r="AA771">
        <f t="shared" si="172"/>
        <v>5.2037234256554923E-4</v>
      </c>
      <c r="AB771">
        <f>SUM($AA$3:AA771)</f>
        <v>2.3637145452692705E-2</v>
      </c>
    </row>
    <row r="772" spans="1:28" x14ac:dyDescent="0.3">
      <c r="A772" s="6" t="s">
        <v>17</v>
      </c>
      <c r="B772" s="6">
        <v>769</v>
      </c>
      <c r="C772" s="6">
        <v>180</v>
      </c>
      <c r="D772" s="7">
        <v>25.6</v>
      </c>
      <c r="E772" s="3">
        <f t="shared" si="173"/>
        <v>1.0694444444444449</v>
      </c>
      <c r="F772" s="3">
        <f t="shared" si="174"/>
        <v>3.8500000000000014</v>
      </c>
      <c r="H772" s="13">
        <f t="shared" ref="H772:H835" si="179">$D772/3.6</f>
        <v>7.1111111111111116</v>
      </c>
      <c r="I772">
        <f>'Panigale V4s 21 Data'!$B$8*'Panigale V4s 21 Data'!$B$5*'Panigale V4s 21 Data'!$B$7*0.5*(Calculations!$H772*Calculations!$H772)</f>
        <v>5.6797644110506678</v>
      </c>
      <c r="J772" s="3">
        <f>$E772*'Panigale V4s 21 Data'!$B$3</f>
        <v>288.75000000000011</v>
      </c>
      <c r="K772" s="27">
        <f>'Panigale V4s 21 Data'!$B$12</f>
        <v>52.974000000000004</v>
      </c>
      <c r="L772" s="3">
        <f t="shared" ref="L772:L835" si="180">I772+J772+K772</f>
        <v>347.40376441105076</v>
      </c>
      <c r="M772">
        <f t="shared" si="178"/>
        <v>2470.4267691452501</v>
      </c>
      <c r="N772">
        <f t="shared" ref="N772:N835" si="181">M772/1000/3600</f>
        <v>6.8622965809590276E-4</v>
      </c>
      <c r="O772">
        <f t="shared" ref="O772:O835" si="182">IF(M772&gt;0,M772,0)</f>
        <v>2470.4267691452501</v>
      </c>
      <c r="P772">
        <f t="shared" ref="P772:P835" si="183">IF(N772&gt;0,N772,0)</f>
        <v>6.8622965809590276E-4</v>
      </c>
      <c r="Q772">
        <f>SUM($P$3:P772)</f>
        <v>0.12841169485823903</v>
      </c>
      <c r="R772">
        <f t="shared" ref="R772:R835" si="184">IF(M772&lt;0,M772*-1,0)</f>
        <v>0</v>
      </c>
      <c r="S772">
        <f t="shared" ref="S772:S835" si="185">IF(M772&lt;0,M772/1000/3600*-1,0)</f>
        <v>0</v>
      </c>
      <c r="T772">
        <f>SUM($S$3:S772)</f>
        <v>4.0979512662646392E-2</v>
      </c>
      <c r="V772">
        <f t="shared" ref="V772:V835" si="186">R772*0.91*0.95*0.91</f>
        <v>0</v>
      </c>
      <c r="W772">
        <f>IF(M772&lt;0,SUM($V$3:V772),0)</f>
        <v>0</v>
      </c>
      <c r="Y772">
        <f t="shared" si="177"/>
        <v>2470.4267691452501</v>
      </c>
      <c r="Z772">
        <f t="shared" ref="Z772:Z835" si="187">Y772/1000</f>
        <v>2.4704267691452499</v>
      </c>
      <c r="AA772">
        <f t="shared" ref="AA772:AA835" si="188">Z772/3600</f>
        <v>6.8622965809590276E-4</v>
      </c>
      <c r="AB772">
        <f>SUM($AA$3:AA772)</f>
        <v>2.4323375110788609E-2</v>
      </c>
    </row>
    <row r="773" spans="1:28" x14ac:dyDescent="0.3">
      <c r="A773" s="6" t="s">
        <v>17</v>
      </c>
      <c r="B773" s="6">
        <v>770</v>
      </c>
      <c r="C773" s="6">
        <v>181</v>
      </c>
      <c r="D773" s="7">
        <v>30.1</v>
      </c>
      <c r="E773" s="3">
        <f t="shared" ref="E773:E836" si="189">($D774-$D772)/2/3.6</f>
        <v>1.3472222222222217</v>
      </c>
      <c r="F773" s="3">
        <f t="shared" ref="F773:F836" si="190">($D774-$D772)/2</f>
        <v>4.8499999999999979</v>
      </c>
      <c r="H773" s="13">
        <f t="shared" si="179"/>
        <v>8.3611111111111107</v>
      </c>
      <c r="I773">
        <f>'Panigale V4s 21 Data'!$B$8*'Panigale V4s 21 Data'!$B$5*'Panigale V4s 21 Data'!$B$7*0.5*(Calculations!$H773*Calculations!$H773)</f>
        <v>7.8520558991333225</v>
      </c>
      <c r="J773" s="3">
        <f>$E773*'Panigale V4s 21 Data'!$B$3</f>
        <v>363.74999999999983</v>
      </c>
      <c r="K773" s="27">
        <f>'Panigale V4s 21 Data'!$B$12</f>
        <v>52.974000000000004</v>
      </c>
      <c r="L773" s="3">
        <f t="shared" si="180"/>
        <v>424.57605589913317</v>
      </c>
      <c r="M773">
        <f t="shared" si="178"/>
        <v>3549.9275784899742</v>
      </c>
      <c r="N773">
        <f t="shared" si="181"/>
        <v>9.8609099402499276E-4</v>
      </c>
      <c r="O773">
        <f t="shared" si="182"/>
        <v>3549.9275784899742</v>
      </c>
      <c r="P773">
        <f t="shared" si="183"/>
        <v>9.8609099402499276E-4</v>
      </c>
      <c r="Q773">
        <f>SUM($P$3:P773)</f>
        <v>0.12939778585226402</v>
      </c>
      <c r="R773">
        <f t="shared" si="184"/>
        <v>0</v>
      </c>
      <c r="S773">
        <f t="shared" si="185"/>
        <v>0</v>
      </c>
      <c r="T773">
        <f>SUM($S$3:S773)</f>
        <v>4.0979512662646392E-2</v>
      </c>
      <c r="V773">
        <f t="shared" si="186"/>
        <v>0</v>
      </c>
      <c r="W773">
        <f>IF(M773&lt;0,SUM($V$3:V773),0)</f>
        <v>0</v>
      </c>
      <c r="Y773">
        <f t="shared" si="177"/>
        <v>3549.9275784899742</v>
      </c>
      <c r="Z773">
        <f t="shared" si="187"/>
        <v>3.549927578489974</v>
      </c>
      <c r="AA773">
        <f t="shared" si="188"/>
        <v>9.8609099402499276E-4</v>
      </c>
      <c r="AB773">
        <f>SUM($AA$3:AA773)</f>
        <v>2.5309466104813601E-2</v>
      </c>
    </row>
    <row r="774" spans="1:28" x14ac:dyDescent="0.3">
      <c r="A774" s="6" t="s">
        <v>17</v>
      </c>
      <c r="B774" s="6">
        <v>771</v>
      </c>
      <c r="C774" s="6">
        <v>182</v>
      </c>
      <c r="D774" s="7">
        <v>35.299999999999997</v>
      </c>
      <c r="E774" s="3">
        <f t="shared" si="189"/>
        <v>1.3611111111111107</v>
      </c>
      <c r="F774" s="3">
        <f t="shared" si="190"/>
        <v>4.8999999999999986</v>
      </c>
      <c r="H774" s="13">
        <f t="shared" si="179"/>
        <v>9.8055555555555554</v>
      </c>
      <c r="I774">
        <f>'Panigale V4s 21 Data'!$B$8*'Panigale V4s 21 Data'!$B$5*'Panigale V4s 21 Data'!$B$7*0.5*(Calculations!$H774*Calculations!$H774)</f>
        <v>10.799404350229073</v>
      </c>
      <c r="J774" s="3">
        <f>$E774*'Panigale V4s 21 Data'!$B$3</f>
        <v>367.49999999999989</v>
      </c>
      <c r="K774" s="27">
        <f>'Panigale V4s 21 Data'!$B$12</f>
        <v>52.974000000000004</v>
      </c>
      <c r="L774" s="3">
        <f t="shared" si="180"/>
        <v>431.27340435022893</v>
      </c>
      <c r="M774">
        <f t="shared" si="178"/>
        <v>4228.8753259897449</v>
      </c>
      <c r="N774">
        <f t="shared" si="181"/>
        <v>1.174687590552707E-3</v>
      </c>
      <c r="O774">
        <f t="shared" si="182"/>
        <v>4228.8753259897449</v>
      </c>
      <c r="P774">
        <f t="shared" si="183"/>
        <v>1.174687590552707E-3</v>
      </c>
      <c r="Q774">
        <f>SUM($P$3:P774)</f>
        <v>0.13057247344281672</v>
      </c>
      <c r="R774">
        <f t="shared" si="184"/>
        <v>0</v>
      </c>
      <c r="S774">
        <f t="shared" si="185"/>
        <v>0</v>
      </c>
      <c r="T774">
        <f>SUM($S$3:S774)</f>
        <v>4.0979512662646392E-2</v>
      </c>
      <c r="V774">
        <f t="shared" si="186"/>
        <v>0</v>
      </c>
      <c r="W774">
        <f>IF(M774&lt;0,SUM($V$3:V774),0)</f>
        <v>0</v>
      </c>
      <c r="Y774">
        <f>W767-SUM(Y768:Y773)</f>
        <v>1770.3208327600514</v>
      </c>
      <c r="Z774">
        <f t="shared" si="187"/>
        <v>1.7703208327600515</v>
      </c>
      <c r="AA774">
        <f t="shared" si="188"/>
        <v>4.9175578687779206E-4</v>
      </c>
      <c r="AB774">
        <f>SUM($AA$3:AA774)</f>
        <v>2.5801221891691394E-2</v>
      </c>
    </row>
    <row r="775" spans="1:28" x14ac:dyDescent="0.3">
      <c r="A775" s="6" t="s">
        <v>17</v>
      </c>
      <c r="B775" s="6">
        <v>772</v>
      </c>
      <c r="C775" s="6">
        <v>183</v>
      </c>
      <c r="D775" s="7">
        <v>39.9</v>
      </c>
      <c r="E775" s="3">
        <f t="shared" si="189"/>
        <v>1.2777777777777781</v>
      </c>
      <c r="F775" s="3">
        <f t="shared" si="190"/>
        <v>4.6000000000000014</v>
      </c>
      <c r="H775" s="13">
        <f t="shared" si="179"/>
        <v>11.083333333333332</v>
      </c>
      <c r="I775">
        <f>'Panigale V4s 21 Data'!$B$8*'Panigale V4s 21 Data'!$B$5*'Panigale V4s 21 Data'!$B$7*0.5*(Calculations!$H775*Calculations!$H775)</f>
        <v>13.797365936335405</v>
      </c>
      <c r="J775" s="3">
        <f>$E775*'Panigale V4s 21 Data'!$B$3</f>
        <v>345.00000000000011</v>
      </c>
      <c r="K775" s="27">
        <f>'Panigale V4s 21 Data'!$B$12</f>
        <v>52.974000000000004</v>
      </c>
      <c r="L775" s="3">
        <f t="shared" si="180"/>
        <v>411.77136593633549</v>
      </c>
      <c r="M775">
        <f t="shared" si="178"/>
        <v>4563.7993057943841</v>
      </c>
      <c r="N775">
        <f t="shared" si="181"/>
        <v>1.2677220293873289E-3</v>
      </c>
      <c r="O775">
        <f t="shared" si="182"/>
        <v>4563.7993057943841</v>
      </c>
      <c r="P775">
        <f t="shared" si="183"/>
        <v>1.2677220293873289E-3</v>
      </c>
      <c r="Q775">
        <f>SUM($P$3:P775)</f>
        <v>0.13184019547220405</v>
      </c>
      <c r="R775">
        <f t="shared" si="184"/>
        <v>0</v>
      </c>
      <c r="S775">
        <f t="shared" si="185"/>
        <v>0</v>
      </c>
      <c r="T775">
        <f>SUM($S$3:S775)</f>
        <v>4.0979512662646392E-2</v>
      </c>
      <c r="V775">
        <f t="shared" si="186"/>
        <v>0</v>
      </c>
      <c r="W775">
        <f>IF(M775&lt;0,SUM($V$3:V775),0)</f>
        <v>0</v>
      </c>
      <c r="Y775">
        <v>0</v>
      </c>
      <c r="Z775">
        <f t="shared" si="187"/>
        <v>0</v>
      </c>
      <c r="AA775">
        <f t="shared" si="188"/>
        <v>0</v>
      </c>
      <c r="AB775">
        <f>SUM($AA$3:AA775)</f>
        <v>2.5801221891691394E-2</v>
      </c>
    </row>
    <row r="776" spans="1:28" x14ac:dyDescent="0.3">
      <c r="A776" s="6" t="s">
        <v>17</v>
      </c>
      <c r="B776" s="6">
        <v>773</v>
      </c>
      <c r="C776" s="6">
        <v>184</v>
      </c>
      <c r="D776" s="7">
        <v>44.5</v>
      </c>
      <c r="E776" s="3">
        <f t="shared" si="189"/>
        <v>1.0555555555555558</v>
      </c>
      <c r="F776" s="3">
        <f t="shared" si="190"/>
        <v>3.8000000000000007</v>
      </c>
      <c r="H776" s="13">
        <f t="shared" si="179"/>
        <v>12.361111111111111</v>
      </c>
      <c r="I776">
        <f>'Panigale V4s 21 Data'!$B$8*'Panigale V4s 21 Data'!$B$5*'Panigale V4s 21 Data'!$B$7*0.5*(Calculations!$H776*Calculations!$H776)</f>
        <v>17.162099418614325</v>
      </c>
      <c r="J776" s="3">
        <f>$E776*'Panigale V4s 21 Data'!$B$3</f>
        <v>285.00000000000006</v>
      </c>
      <c r="K776" s="27">
        <f>'Panigale V4s 21 Data'!$B$12</f>
        <v>52.974000000000004</v>
      </c>
      <c r="L776" s="3">
        <f t="shared" si="180"/>
        <v>355.13609941861438</v>
      </c>
      <c r="M776">
        <f t="shared" si="178"/>
        <v>4389.8767844800941</v>
      </c>
      <c r="N776">
        <f t="shared" si="181"/>
        <v>1.2194102179111373E-3</v>
      </c>
      <c r="O776">
        <f t="shared" si="182"/>
        <v>4389.8767844800941</v>
      </c>
      <c r="P776">
        <f t="shared" si="183"/>
        <v>1.2194102179111373E-3</v>
      </c>
      <c r="Q776">
        <f>SUM($P$3:P776)</f>
        <v>0.13305960569011518</v>
      </c>
      <c r="R776">
        <f t="shared" si="184"/>
        <v>0</v>
      </c>
      <c r="S776">
        <f t="shared" si="185"/>
        <v>0</v>
      </c>
      <c r="T776">
        <f>SUM($S$3:S776)</f>
        <v>4.0979512662646392E-2</v>
      </c>
      <c r="V776">
        <f t="shared" si="186"/>
        <v>0</v>
      </c>
      <c r="W776">
        <f>IF(M776&lt;0,SUM($V$3:V776),0)</f>
        <v>0</v>
      </c>
      <c r="Y776">
        <v>0</v>
      </c>
      <c r="Z776">
        <f t="shared" si="187"/>
        <v>0</v>
      </c>
      <c r="AA776">
        <f t="shared" si="188"/>
        <v>0</v>
      </c>
      <c r="AB776">
        <f>SUM($AA$3:AA776)</f>
        <v>2.5801221891691394E-2</v>
      </c>
    </row>
    <row r="777" spans="1:28" x14ac:dyDescent="0.3">
      <c r="A777" s="6" t="s">
        <v>17</v>
      </c>
      <c r="B777" s="6">
        <v>774</v>
      </c>
      <c r="C777" s="6">
        <v>185</v>
      </c>
      <c r="D777" s="7">
        <v>47.5</v>
      </c>
      <c r="E777" s="3">
        <f t="shared" si="189"/>
        <v>0.88888888888888862</v>
      </c>
      <c r="F777" s="3">
        <f t="shared" si="190"/>
        <v>3.1999999999999993</v>
      </c>
      <c r="H777" s="13">
        <f t="shared" si="179"/>
        <v>13.194444444444445</v>
      </c>
      <c r="I777">
        <f>'Panigale V4s 21 Data'!$B$8*'Panigale V4s 21 Data'!$B$5*'Panigale V4s 21 Data'!$B$7*0.5*(Calculations!$H777*Calculations!$H777)</f>
        <v>19.554090045826825</v>
      </c>
      <c r="J777" s="3">
        <f>$E777*'Panigale V4s 21 Data'!$B$3</f>
        <v>239.99999999999991</v>
      </c>
      <c r="K777" s="27">
        <f>'Panigale V4s 21 Data'!$B$12</f>
        <v>52.974000000000004</v>
      </c>
      <c r="L777" s="3">
        <f t="shared" si="180"/>
        <v>312.52809004582673</v>
      </c>
      <c r="M777">
        <f t="shared" si="178"/>
        <v>4123.6345214379917</v>
      </c>
      <c r="N777">
        <f t="shared" si="181"/>
        <v>1.1454540337327754E-3</v>
      </c>
      <c r="O777">
        <f t="shared" si="182"/>
        <v>4123.6345214379917</v>
      </c>
      <c r="P777">
        <f t="shared" si="183"/>
        <v>1.1454540337327754E-3</v>
      </c>
      <c r="Q777">
        <f>SUM($P$3:P777)</f>
        <v>0.13420505972384797</v>
      </c>
      <c r="R777">
        <f t="shared" si="184"/>
        <v>0</v>
      </c>
      <c r="S777">
        <f t="shared" si="185"/>
        <v>0</v>
      </c>
      <c r="T777">
        <f>SUM($S$3:S777)</f>
        <v>4.0979512662646392E-2</v>
      </c>
      <c r="V777">
        <f t="shared" si="186"/>
        <v>0</v>
      </c>
      <c r="W777">
        <f>IF(M777&lt;0,SUM($V$3:V777),0)</f>
        <v>0</v>
      </c>
      <c r="Y777">
        <v>0</v>
      </c>
      <c r="Z777">
        <f t="shared" si="187"/>
        <v>0</v>
      </c>
      <c r="AA777">
        <f t="shared" si="188"/>
        <v>0</v>
      </c>
      <c r="AB777">
        <f>SUM($AA$3:AA777)</f>
        <v>2.5801221891691394E-2</v>
      </c>
    </row>
    <row r="778" spans="1:28" x14ac:dyDescent="0.3">
      <c r="A778" s="6" t="s">
        <v>17</v>
      </c>
      <c r="B778" s="6">
        <v>775</v>
      </c>
      <c r="C778" s="6">
        <v>186</v>
      </c>
      <c r="D778" s="7">
        <v>50.9</v>
      </c>
      <c r="E778" s="3">
        <f t="shared" si="189"/>
        <v>0.91666666666666685</v>
      </c>
      <c r="F778" s="3">
        <f t="shared" si="190"/>
        <v>3.3000000000000007</v>
      </c>
      <c r="H778" s="13">
        <f t="shared" si="179"/>
        <v>14.138888888888888</v>
      </c>
      <c r="I778">
        <f>'Panigale V4s 21 Data'!$B$8*'Panigale V4s 21 Data'!$B$5*'Panigale V4s 21 Data'!$B$7*0.5*(Calculations!$H778*Calculations!$H778)</f>
        <v>22.453598684378321</v>
      </c>
      <c r="J778" s="3">
        <f>$E778*'Panigale V4s 21 Data'!$B$3</f>
        <v>247.50000000000006</v>
      </c>
      <c r="K778" s="27">
        <f>'Panigale V4s 21 Data'!$B$12</f>
        <v>52.974000000000004</v>
      </c>
      <c r="L778" s="3">
        <f t="shared" si="180"/>
        <v>322.92759868437838</v>
      </c>
      <c r="M778">
        <f t="shared" si="178"/>
        <v>4565.837436954127</v>
      </c>
      <c r="N778">
        <f t="shared" si="181"/>
        <v>1.2682881769317019E-3</v>
      </c>
      <c r="O778">
        <f t="shared" si="182"/>
        <v>4565.837436954127</v>
      </c>
      <c r="P778">
        <f t="shared" si="183"/>
        <v>1.2682881769317019E-3</v>
      </c>
      <c r="Q778">
        <f>SUM($P$3:P778)</f>
        <v>0.13547334790077967</v>
      </c>
      <c r="R778">
        <f t="shared" si="184"/>
        <v>0</v>
      </c>
      <c r="S778">
        <f t="shared" si="185"/>
        <v>0</v>
      </c>
      <c r="T778">
        <f>SUM($S$3:S778)</f>
        <v>4.0979512662646392E-2</v>
      </c>
      <c r="V778">
        <f t="shared" si="186"/>
        <v>0</v>
      </c>
      <c r="W778">
        <f>IF(M778&lt;0,SUM($V$3:V778),0)</f>
        <v>0</v>
      </c>
      <c r="Y778">
        <v>0</v>
      </c>
      <c r="Z778">
        <f t="shared" si="187"/>
        <v>0</v>
      </c>
      <c r="AA778">
        <f t="shared" si="188"/>
        <v>0</v>
      </c>
      <c r="AB778">
        <f>SUM($AA$3:AA778)</f>
        <v>2.5801221891691394E-2</v>
      </c>
    </row>
    <row r="779" spans="1:28" x14ac:dyDescent="0.3">
      <c r="A779" s="6" t="s">
        <v>17</v>
      </c>
      <c r="B779" s="6">
        <v>776</v>
      </c>
      <c r="C779" s="6">
        <v>187</v>
      </c>
      <c r="D779" s="7">
        <v>54.1</v>
      </c>
      <c r="E779" s="3">
        <f t="shared" si="189"/>
        <v>0.74999999999999978</v>
      </c>
      <c r="F779" s="3">
        <f t="shared" si="190"/>
        <v>2.6999999999999993</v>
      </c>
      <c r="H779" s="13">
        <f t="shared" si="179"/>
        <v>15.027777777777779</v>
      </c>
      <c r="I779">
        <f>'Panigale V4s 21 Data'!$B$8*'Panigale V4s 21 Data'!$B$5*'Panigale V4s 21 Data'!$B$7*0.5*(Calculations!$H779*Calculations!$H779)</f>
        <v>25.365587274028329</v>
      </c>
      <c r="J779" s="3">
        <f>$E779*'Panigale V4s 21 Data'!$B$3</f>
        <v>202.49999999999994</v>
      </c>
      <c r="K779" s="27">
        <f>'Panigale V4s 21 Data'!$B$12</f>
        <v>52.974000000000004</v>
      </c>
      <c r="L779" s="3">
        <f t="shared" si="180"/>
        <v>280.83958727402825</v>
      </c>
      <c r="M779">
        <f t="shared" si="178"/>
        <v>4220.3949087569245</v>
      </c>
      <c r="N779">
        <f t="shared" si="181"/>
        <v>1.1723319190991457E-3</v>
      </c>
      <c r="O779">
        <f t="shared" si="182"/>
        <v>4220.3949087569245</v>
      </c>
      <c r="P779">
        <f t="shared" si="183"/>
        <v>1.1723319190991457E-3</v>
      </c>
      <c r="Q779">
        <f>SUM($P$3:P779)</f>
        <v>0.13664567981987882</v>
      </c>
      <c r="R779">
        <f t="shared" si="184"/>
        <v>0</v>
      </c>
      <c r="S779">
        <f t="shared" si="185"/>
        <v>0</v>
      </c>
      <c r="T779">
        <f>SUM($S$3:S779)</f>
        <v>4.0979512662646392E-2</v>
      </c>
      <c r="V779">
        <f t="shared" si="186"/>
        <v>0</v>
      </c>
      <c r="W779">
        <f>IF(M779&lt;0,SUM($V$3:V779),0)</f>
        <v>0</v>
      </c>
      <c r="Y779">
        <v>0</v>
      </c>
      <c r="Z779">
        <f t="shared" si="187"/>
        <v>0</v>
      </c>
      <c r="AA779">
        <f t="shared" si="188"/>
        <v>0</v>
      </c>
      <c r="AB779">
        <f>SUM($AA$3:AA779)</f>
        <v>2.5801221891691394E-2</v>
      </c>
    </row>
    <row r="780" spans="1:28" x14ac:dyDescent="0.3">
      <c r="A780" s="6" t="s">
        <v>17</v>
      </c>
      <c r="B780" s="6">
        <v>777</v>
      </c>
      <c r="C780" s="6">
        <v>188</v>
      </c>
      <c r="D780" s="7">
        <v>56.3</v>
      </c>
      <c r="E780" s="3">
        <f t="shared" si="189"/>
        <v>0.55555555555555558</v>
      </c>
      <c r="F780" s="3">
        <f t="shared" si="190"/>
        <v>2</v>
      </c>
      <c r="H780" s="13">
        <f t="shared" si="179"/>
        <v>15.638888888888888</v>
      </c>
      <c r="I780">
        <f>'Panigale V4s 21 Data'!$B$8*'Panigale V4s 21 Data'!$B$5*'Panigale V4s 21 Data'!$B$7*0.5*(Calculations!$H780*Calculations!$H780)</f>
        <v>27.47053902597532</v>
      </c>
      <c r="J780" s="3">
        <f>$E780*'Panigale V4s 21 Data'!$B$3</f>
        <v>150</v>
      </c>
      <c r="K780" s="27">
        <f>'Panigale V4s 21 Data'!$B$12</f>
        <v>52.974000000000004</v>
      </c>
      <c r="L780" s="3">
        <f t="shared" si="180"/>
        <v>230.4445390259753</v>
      </c>
      <c r="M780">
        <f t="shared" si="178"/>
        <v>3603.8965408784466</v>
      </c>
      <c r="N780">
        <f t="shared" si="181"/>
        <v>1.0010823724662353E-3</v>
      </c>
      <c r="O780">
        <f t="shared" si="182"/>
        <v>3603.8965408784466</v>
      </c>
      <c r="P780">
        <f t="shared" si="183"/>
        <v>1.0010823724662353E-3</v>
      </c>
      <c r="Q780">
        <f>SUM($P$3:P780)</f>
        <v>0.13764676219234506</v>
      </c>
      <c r="R780">
        <f t="shared" si="184"/>
        <v>0</v>
      </c>
      <c r="S780">
        <f t="shared" si="185"/>
        <v>0</v>
      </c>
      <c r="T780">
        <f>SUM($S$3:S780)</f>
        <v>4.0979512662646392E-2</v>
      </c>
      <c r="V780">
        <f t="shared" si="186"/>
        <v>0</v>
      </c>
      <c r="W780">
        <f>IF(M780&lt;0,SUM($V$3:V780),0)</f>
        <v>0</v>
      </c>
      <c r="Y780">
        <v>0</v>
      </c>
      <c r="Z780">
        <f t="shared" si="187"/>
        <v>0</v>
      </c>
      <c r="AA780">
        <f t="shared" si="188"/>
        <v>0</v>
      </c>
      <c r="AB780">
        <f>SUM($AA$3:AA780)</f>
        <v>2.5801221891691394E-2</v>
      </c>
    </row>
    <row r="781" spans="1:28" x14ac:dyDescent="0.3">
      <c r="A781" s="6" t="s">
        <v>17</v>
      </c>
      <c r="B781" s="6">
        <v>778</v>
      </c>
      <c r="C781" s="6">
        <v>189</v>
      </c>
      <c r="D781" s="7">
        <v>58.1</v>
      </c>
      <c r="E781" s="3">
        <f t="shared" si="189"/>
        <v>0.4861111111111111</v>
      </c>
      <c r="F781" s="3">
        <f t="shared" si="190"/>
        <v>1.75</v>
      </c>
      <c r="H781" s="13">
        <f t="shared" si="179"/>
        <v>16.138888888888889</v>
      </c>
      <c r="I781">
        <f>'Panigale V4s 21 Data'!$B$8*'Panigale V4s 21 Data'!$B$5*'Panigale V4s 21 Data'!$B$7*0.5*(Calculations!$H781*Calculations!$H781)</f>
        <v>29.25517203306083</v>
      </c>
      <c r="J781" s="3">
        <f>$E781*'Panigale V4s 21 Data'!$B$3</f>
        <v>131.25</v>
      </c>
      <c r="K781" s="27">
        <f>'Panigale V4s 21 Data'!$B$12</f>
        <v>52.974000000000004</v>
      </c>
      <c r="L781" s="3">
        <f t="shared" si="180"/>
        <v>213.47917203306082</v>
      </c>
      <c r="M781">
        <f t="shared" si="178"/>
        <v>3445.316637533565</v>
      </c>
      <c r="N781">
        <f t="shared" si="181"/>
        <v>9.5703239931487914E-4</v>
      </c>
      <c r="O781">
        <f t="shared" si="182"/>
        <v>3445.316637533565</v>
      </c>
      <c r="P781">
        <f t="shared" si="183"/>
        <v>9.5703239931487914E-4</v>
      </c>
      <c r="Q781">
        <f>SUM($P$3:P781)</f>
        <v>0.13860379459165995</v>
      </c>
      <c r="R781">
        <f t="shared" si="184"/>
        <v>0</v>
      </c>
      <c r="S781">
        <f t="shared" si="185"/>
        <v>0</v>
      </c>
      <c r="T781">
        <f>SUM($S$3:S781)</f>
        <v>4.0979512662646392E-2</v>
      </c>
      <c r="V781">
        <f t="shared" si="186"/>
        <v>0</v>
      </c>
      <c r="W781">
        <f>IF(M781&lt;0,SUM($V$3:V781),0)</f>
        <v>0</v>
      </c>
      <c r="Y781">
        <v>0</v>
      </c>
      <c r="Z781">
        <f t="shared" si="187"/>
        <v>0</v>
      </c>
      <c r="AA781">
        <f t="shared" si="188"/>
        <v>0</v>
      </c>
      <c r="AB781">
        <f>SUM($AA$3:AA781)</f>
        <v>2.5801221891691394E-2</v>
      </c>
    </row>
    <row r="782" spans="1:28" x14ac:dyDescent="0.3">
      <c r="A782" s="6" t="s">
        <v>17</v>
      </c>
      <c r="B782" s="6">
        <v>779</v>
      </c>
      <c r="C782" s="6">
        <v>190</v>
      </c>
      <c r="D782" s="7">
        <v>59.8</v>
      </c>
      <c r="E782" s="3">
        <f t="shared" si="189"/>
        <v>0.41666666666666663</v>
      </c>
      <c r="F782" s="3">
        <f t="shared" si="190"/>
        <v>1.5</v>
      </c>
      <c r="H782" s="13">
        <f t="shared" si="179"/>
        <v>16.611111111111111</v>
      </c>
      <c r="I782">
        <f>'Panigale V4s 21 Data'!$B$8*'Panigale V4s 21 Data'!$B$5*'Panigale V4s 21 Data'!$B$7*0.5*(Calculations!$H782*Calculations!$H782)</f>
        <v>30.99222522658329</v>
      </c>
      <c r="J782" s="3">
        <f>$E782*'Panigale V4s 21 Data'!$B$3</f>
        <v>112.49999999999999</v>
      </c>
      <c r="K782" s="27">
        <f>'Panigale V4s 21 Data'!$B$12</f>
        <v>52.974000000000004</v>
      </c>
      <c r="L782" s="3">
        <f t="shared" si="180"/>
        <v>196.46622522658328</v>
      </c>
      <c r="M782">
        <f t="shared" si="178"/>
        <v>3263.5222968193552</v>
      </c>
      <c r="N782">
        <f t="shared" si="181"/>
        <v>9.0653397133870983E-4</v>
      </c>
      <c r="O782">
        <f t="shared" si="182"/>
        <v>3263.5222968193552</v>
      </c>
      <c r="P782">
        <f t="shared" si="183"/>
        <v>9.0653397133870983E-4</v>
      </c>
      <c r="Q782">
        <f>SUM($P$3:P782)</f>
        <v>0.13951032856299866</v>
      </c>
      <c r="R782">
        <f t="shared" si="184"/>
        <v>0</v>
      </c>
      <c r="S782">
        <f t="shared" si="185"/>
        <v>0</v>
      </c>
      <c r="T782">
        <f>SUM($S$3:S782)</f>
        <v>4.0979512662646392E-2</v>
      </c>
      <c r="V782">
        <f t="shared" si="186"/>
        <v>0</v>
      </c>
      <c r="W782">
        <f>IF(M782&lt;0,SUM($V$3:V782),0)</f>
        <v>0</v>
      </c>
      <c r="Y782">
        <v>0</v>
      </c>
      <c r="Z782">
        <f t="shared" si="187"/>
        <v>0</v>
      </c>
      <c r="AA782">
        <f t="shared" si="188"/>
        <v>0</v>
      </c>
      <c r="AB782">
        <f>SUM($AA$3:AA782)</f>
        <v>2.5801221891691394E-2</v>
      </c>
    </row>
    <row r="783" spans="1:28" x14ac:dyDescent="0.3">
      <c r="A783" s="6" t="s">
        <v>17</v>
      </c>
      <c r="B783" s="6">
        <v>780</v>
      </c>
      <c r="C783" s="6">
        <v>191</v>
      </c>
      <c r="D783" s="7">
        <v>61.1</v>
      </c>
      <c r="E783" s="3">
        <f t="shared" si="189"/>
        <v>0.31944444444444503</v>
      </c>
      <c r="F783" s="3">
        <f t="shared" si="190"/>
        <v>1.1500000000000021</v>
      </c>
      <c r="H783" s="13">
        <f t="shared" si="179"/>
        <v>16.972222222222221</v>
      </c>
      <c r="I783">
        <f>'Panigale V4s 21 Data'!$B$8*'Panigale V4s 21 Data'!$B$5*'Panigale V4s 21 Data'!$B$7*0.5*(Calculations!$H783*Calculations!$H783)</f>
        <v>32.354359889188324</v>
      </c>
      <c r="J783" s="3">
        <f>$E783*'Panigale V4s 21 Data'!$B$3</f>
        <v>86.250000000000156</v>
      </c>
      <c r="K783" s="27">
        <f>'Panigale V4s 21 Data'!$B$12</f>
        <v>52.974000000000004</v>
      </c>
      <c r="L783" s="3">
        <f t="shared" si="180"/>
        <v>171.5783598891885</v>
      </c>
      <c r="M783">
        <f t="shared" si="178"/>
        <v>2912.0660525637268</v>
      </c>
      <c r="N783">
        <f t="shared" si="181"/>
        <v>8.089072368232575E-4</v>
      </c>
      <c r="O783">
        <f t="shared" si="182"/>
        <v>2912.0660525637268</v>
      </c>
      <c r="P783">
        <f t="shared" si="183"/>
        <v>8.089072368232575E-4</v>
      </c>
      <c r="Q783">
        <f>SUM($P$3:P783)</f>
        <v>0.14031923579982192</v>
      </c>
      <c r="R783">
        <f t="shared" si="184"/>
        <v>0</v>
      </c>
      <c r="S783">
        <f t="shared" si="185"/>
        <v>0</v>
      </c>
      <c r="T783">
        <f>SUM($S$3:S783)</f>
        <v>4.0979512662646392E-2</v>
      </c>
      <c r="V783">
        <f t="shared" si="186"/>
        <v>0</v>
      </c>
      <c r="W783">
        <f>IF(M783&lt;0,SUM($V$3:V783),0)</f>
        <v>0</v>
      </c>
      <c r="Y783">
        <v>0</v>
      </c>
      <c r="Z783">
        <f t="shared" si="187"/>
        <v>0</v>
      </c>
      <c r="AA783">
        <f t="shared" si="188"/>
        <v>0</v>
      </c>
      <c r="AB783">
        <f>SUM($AA$3:AA783)</f>
        <v>2.5801221891691394E-2</v>
      </c>
    </row>
    <row r="784" spans="1:28" x14ac:dyDescent="0.3">
      <c r="A784" s="6" t="s">
        <v>17</v>
      </c>
      <c r="B784" s="6">
        <v>781</v>
      </c>
      <c r="C784" s="6">
        <v>192</v>
      </c>
      <c r="D784" s="7">
        <v>62.1</v>
      </c>
      <c r="E784" s="3">
        <f t="shared" si="189"/>
        <v>0.23611111111111052</v>
      </c>
      <c r="F784" s="3">
        <f t="shared" si="190"/>
        <v>0.84999999999999787</v>
      </c>
      <c r="H784" s="13">
        <f t="shared" si="179"/>
        <v>17.25</v>
      </c>
      <c r="I784">
        <f>'Panigale V4s 21 Data'!$B$8*'Panigale V4s 21 Data'!$B$5*'Panigale V4s 21 Data'!$B$7*0.5*(Calculations!$H784*Calculations!$H784)</f>
        <v>33.422089038726661</v>
      </c>
      <c r="J784" s="3">
        <f>$E784*'Panigale V4s 21 Data'!$B$3</f>
        <v>63.749999999999844</v>
      </c>
      <c r="K784" s="27">
        <f>'Panigale V4s 21 Data'!$B$12</f>
        <v>52.974000000000004</v>
      </c>
      <c r="L784" s="3">
        <f t="shared" si="180"/>
        <v>150.14608903872653</v>
      </c>
      <c r="M784">
        <f t="shared" si="178"/>
        <v>2590.0200359180326</v>
      </c>
      <c r="N784">
        <f t="shared" si="181"/>
        <v>7.1945000997723123E-4</v>
      </c>
      <c r="O784">
        <f t="shared" si="182"/>
        <v>2590.0200359180326</v>
      </c>
      <c r="P784">
        <f t="shared" si="183"/>
        <v>7.1945000997723123E-4</v>
      </c>
      <c r="Q784">
        <f>SUM($P$3:P784)</f>
        <v>0.14103868580979914</v>
      </c>
      <c r="R784">
        <f t="shared" si="184"/>
        <v>0</v>
      </c>
      <c r="S784">
        <f t="shared" si="185"/>
        <v>0</v>
      </c>
      <c r="T784">
        <f>SUM($S$3:S784)</f>
        <v>4.0979512662646392E-2</v>
      </c>
      <c r="V784">
        <f t="shared" si="186"/>
        <v>0</v>
      </c>
      <c r="W784">
        <f>IF(M784&lt;0,SUM($V$3:V784),0)</f>
        <v>0</v>
      </c>
      <c r="Y784">
        <v>0</v>
      </c>
      <c r="Z784">
        <f t="shared" si="187"/>
        <v>0</v>
      </c>
      <c r="AA784">
        <f t="shared" si="188"/>
        <v>0</v>
      </c>
      <c r="AB784">
        <f>SUM($AA$3:AA784)</f>
        <v>2.5801221891691394E-2</v>
      </c>
    </row>
    <row r="785" spans="1:28" x14ac:dyDescent="0.3">
      <c r="A785" s="6" t="s">
        <v>17</v>
      </c>
      <c r="B785" s="6">
        <v>782</v>
      </c>
      <c r="C785" s="6">
        <v>193</v>
      </c>
      <c r="D785" s="7">
        <v>62.8</v>
      </c>
      <c r="E785" s="3">
        <f t="shared" si="189"/>
        <v>0.16666666666666607</v>
      </c>
      <c r="F785" s="3">
        <f t="shared" si="190"/>
        <v>0.59999999999999787</v>
      </c>
      <c r="H785" s="13">
        <f t="shared" si="179"/>
        <v>17.444444444444443</v>
      </c>
      <c r="I785">
        <f>'Panigale V4s 21 Data'!$B$8*'Panigale V4s 21 Data'!$B$5*'Panigale V4s 21 Data'!$B$7*0.5*(Calculations!$H785*Calculations!$H785)</f>
        <v>34.179812736325168</v>
      </c>
      <c r="J785" s="3">
        <f>$E785*'Panigale V4s 21 Data'!$B$3</f>
        <v>44.999999999999844</v>
      </c>
      <c r="K785" s="27">
        <f>'Panigale V4s 21 Data'!$B$12</f>
        <v>52.974000000000004</v>
      </c>
      <c r="L785" s="3">
        <f t="shared" si="180"/>
        <v>132.15381273632499</v>
      </c>
      <c r="M785">
        <f t="shared" si="178"/>
        <v>2305.3498444003358</v>
      </c>
      <c r="N785">
        <f t="shared" si="181"/>
        <v>6.403749567778711E-4</v>
      </c>
      <c r="O785">
        <f t="shared" si="182"/>
        <v>2305.3498444003358</v>
      </c>
      <c r="P785">
        <f t="shared" si="183"/>
        <v>6.403749567778711E-4</v>
      </c>
      <c r="Q785">
        <f>SUM($P$3:P785)</f>
        <v>0.14167906076657702</v>
      </c>
      <c r="R785">
        <f t="shared" si="184"/>
        <v>0</v>
      </c>
      <c r="S785">
        <f t="shared" si="185"/>
        <v>0</v>
      </c>
      <c r="T785">
        <f>SUM($S$3:S785)</f>
        <v>4.0979512662646392E-2</v>
      </c>
      <c r="V785">
        <f t="shared" si="186"/>
        <v>0</v>
      </c>
      <c r="W785">
        <f>IF(M785&lt;0,SUM($V$3:V785),0)</f>
        <v>0</v>
      </c>
      <c r="Y785">
        <v>0</v>
      </c>
      <c r="Z785">
        <f t="shared" si="187"/>
        <v>0</v>
      </c>
      <c r="AA785">
        <f t="shared" si="188"/>
        <v>0</v>
      </c>
      <c r="AB785">
        <f>SUM($AA$3:AA785)</f>
        <v>2.5801221891691394E-2</v>
      </c>
    </row>
    <row r="786" spans="1:28" x14ac:dyDescent="0.3">
      <c r="A786" s="6" t="s">
        <v>17</v>
      </c>
      <c r="B786" s="6">
        <v>783</v>
      </c>
      <c r="C786" s="6">
        <v>194</v>
      </c>
      <c r="D786" s="7">
        <v>63.3</v>
      </c>
      <c r="E786" s="3">
        <f t="shared" si="189"/>
        <v>0.1111111111111117</v>
      </c>
      <c r="F786" s="3">
        <f t="shared" si="190"/>
        <v>0.40000000000000213</v>
      </c>
      <c r="H786" s="13">
        <f t="shared" si="179"/>
        <v>17.583333333333332</v>
      </c>
      <c r="I786">
        <f>'Panigale V4s 21 Data'!$B$8*'Panigale V4s 21 Data'!$B$5*'Panigale V4s 21 Data'!$B$7*0.5*(Calculations!$H786*Calculations!$H786)</f>
        <v>34.726243928519906</v>
      </c>
      <c r="J786" s="3">
        <f>$E786*'Panigale V4s 21 Data'!$B$3</f>
        <v>30.00000000000016</v>
      </c>
      <c r="K786" s="27">
        <f>'Panigale V4s 21 Data'!$B$12</f>
        <v>52.974000000000004</v>
      </c>
      <c r="L786" s="3">
        <f t="shared" si="180"/>
        <v>117.70024392852007</v>
      </c>
      <c r="M786">
        <f t="shared" si="178"/>
        <v>2069.562622409811</v>
      </c>
      <c r="N786">
        <f t="shared" si="181"/>
        <v>5.7487850622494751E-4</v>
      </c>
      <c r="O786">
        <f t="shared" si="182"/>
        <v>2069.562622409811</v>
      </c>
      <c r="P786">
        <f t="shared" si="183"/>
        <v>5.7487850622494751E-4</v>
      </c>
      <c r="Q786">
        <f>SUM($P$3:P786)</f>
        <v>0.14225393927280197</v>
      </c>
      <c r="R786">
        <f t="shared" si="184"/>
        <v>0</v>
      </c>
      <c r="S786">
        <f t="shared" si="185"/>
        <v>0</v>
      </c>
      <c r="T786">
        <f>SUM($S$3:S786)</f>
        <v>4.0979512662646392E-2</v>
      </c>
      <c r="V786">
        <f t="shared" si="186"/>
        <v>0</v>
      </c>
      <c r="W786">
        <f>IF(M786&lt;0,SUM($V$3:V786),0)</f>
        <v>0</v>
      </c>
      <c r="Y786">
        <v>0</v>
      </c>
      <c r="Z786">
        <f t="shared" si="187"/>
        <v>0</v>
      </c>
      <c r="AA786">
        <f t="shared" si="188"/>
        <v>0</v>
      </c>
      <c r="AB786">
        <f>SUM($AA$3:AA786)</f>
        <v>2.5801221891691394E-2</v>
      </c>
    </row>
    <row r="787" spans="1:28" x14ac:dyDescent="0.3">
      <c r="A787" s="6" t="s">
        <v>17</v>
      </c>
      <c r="B787" s="6">
        <v>784</v>
      </c>
      <c r="C787" s="6">
        <v>195</v>
      </c>
      <c r="D787" s="7">
        <v>63.6</v>
      </c>
      <c r="E787" s="3">
        <f t="shared" si="189"/>
        <v>9.7222222222222612E-2</v>
      </c>
      <c r="F787" s="3">
        <f t="shared" si="190"/>
        <v>0.35000000000000142</v>
      </c>
      <c r="H787" s="13">
        <f t="shared" si="179"/>
        <v>17.666666666666668</v>
      </c>
      <c r="I787">
        <f>'Panigale V4s 21 Data'!$B$8*'Panigale V4s 21 Data'!$B$5*'Panigale V4s 21 Data'!$B$7*0.5*(Calculations!$H787*Calculations!$H787)</f>
        <v>35.056182635686504</v>
      </c>
      <c r="J787" s="3">
        <f>$E787*'Panigale V4s 21 Data'!$B$3</f>
        <v>26.250000000000107</v>
      </c>
      <c r="K787" s="27">
        <f>'Panigale V4s 21 Data'!$B$12</f>
        <v>52.974000000000004</v>
      </c>
      <c r="L787" s="3">
        <f t="shared" si="180"/>
        <v>114.28018263568661</v>
      </c>
      <c r="M787">
        <f t="shared" si="178"/>
        <v>2018.9498932304637</v>
      </c>
      <c r="N787">
        <f t="shared" si="181"/>
        <v>5.608194147862398E-4</v>
      </c>
      <c r="O787">
        <f t="shared" si="182"/>
        <v>2018.9498932304637</v>
      </c>
      <c r="P787">
        <f t="shared" si="183"/>
        <v>5.608194147862398E-4</v>
      </c>
      <c r="Q787">
        <f>SUM($P$3:P787)</f>
        <v>0.14281475868758822</v>
      </c>
      <c r="R787">
        <f t="shared" si="184"/>
        <v>0</v>
      </c>
      <c r="S787">
        <f t="shared" si="185"/>
        <v>0</v>
      </c>
      <c r="T787">
        <f>SUM($S$3:S787)</f>
        <v>4.0979512662646392E-2</v>
      </c>
      <c r="V787">
        <f t="shared" si="186"/>
        <v>0</v>
      </c>
      <c r="W787">
        <f>IF(M787&lt;0,SUM($V$3:V787),0)</f>
        <v>0</v>
      </c>
      <c r="Y787">
        <v>0</v>
      </c>
      <c r="Z787">
        <f t="shared" si="187"/>
        <v>0</v>
      </c>
      <c r="AA787">
        <f t="shared" si="188"/>
        <v>0</v>
      </c>
      <c r="AB787">
        <f>SUM($AA$3:AA787)</f>
        <v>2.5801221891691394E-2</v>
      </c>
    </row>
    <row r="788" spans="1:28" x14ac:dyDescent="0.3">
      <c r="A788" s="6" t="s">
        <v>17</v>
      </c>
      <c r="B788" s="6">
        <v>785</v>
      </c>
      <c r="C788" s="6">
        <v>196</v>
      </c>
      <c r="D788" s="7">
        <v>64</v>
      </c>
      <c r="E788" s="3">
        <f t="shared" si="189"/>
        <v>0.15277777777777798</v>
      </c>
      <c r="F788" s="3">
        <f t="shared" si="190"/>
        <v>0.55000000000000071</v>
      </c>
      <c r="H788" s="13">
        <f t="shared" si="179"/>
        <v>17.777777777777779</v>
      </c>
      <c r="I788">
        <f>'Panigale V4s 21 Data'!$B$8*'Panigale V4s 21 Data'!$B$5*'Panigale V4s 21 Data'!$B$7*0.5*(Calculations!$H788*Calculations!$H788)</f>
        <v>35.498527569066674</v>
      </c>
      <c r="J788" s="3">
        <f>$E788*'Panigale V4s 21 Data'!$B$3</f>
        <v>41.250000000000057</v>
      </c>
      <c r="K788" s="27">
        <f>'Panigale V4s 21 Data'!$B$12</f>
        <v>52.974000000000004</v>
      </c>
      <c r="L788" s="3">
        <f t="shared" si="180"/>
        <v>129.72252756906676</v>
      </c>
      <c r="M788">
        <f t="shared" si="178"/>
        <v>2306.1782678945201</v>
      </c>
      <c r="N788">
        <f t="shared" si="181"/>
        <v>6.4060507441514444E-4</v>
      </c>
      <c r="O788">
        <f t="shared" si="182"/>
        <v>2306.1782678945201</v>
      </c>
      <c r="P788">
        <f t="shared" si="183"/>
        <v>6.4060507441514444E-4</v>
      </c>
      <c r="Q788">
        <f>SUM($P$3:P788)</f>
        <v>0.14345536376200338</v>
      </c>
      <c r="R788">
        <f t="shared" si="184"/>
        <v>0</v>
      </c>
      <c r="S788">
        <f t="shared" si="185"/>
        <v>0</v>
      </c>
      <c r="T788">
        <f>SUM($S$3:S788)</f>
        <v>4.0979512662646392E-2</v>
      </c>
      <c r="V788">
        <f t="shared" si="186"/>
        <v>0</v>
      </c>
      <c r="W788">
        <f>IF(M788&lt;0,SUM($V$3:V788),0)</f>
        <v>0</v>
      </c>
      <c r="Y788">
        <v>0</v>
      </c>
      <c r="Z788">
        <f t="shared" si="187"/>
        <v>0</v>
      </c>
      <c r="AA788">
        <f t="shared" si="188"/>
        <v>0</v>
      </c>
      <c r="AB788">
        <f>SUM($AA$3:AA788)</f>
        <v>2.5801221891691394E-2</v>
      </c>
    </row>
    <row r="789" spans="1:28" x14ac:dyDescent="0.3">
      <c r="A789" s="6" t="s">
        <v>17</v>
      </c>
      <c r="B789" s="6">
        <v>786</v>
      </c>
      <c r="C789" s="6">
        <v>197</v>
      </c>
      <c r="D789" s="7">
        <v>64.7</v>
      </c>
      <c r="E789" s="3">
        <f t="shared" si="189"/>
        <v>0.16666666666666705</v>
      </c>
      <c r="F789" s="3">
        <f t="shared" si="190"/>
        <v>0.60000000000000142</v>
      </c>
      <c r="H789" s="13">
        <f t="shared" si="179"/>
        <v>17.972222222222221</v>
      </c>
      <c r="I789">
        <f>'Panigale V4s 21 Data'!$B$8*'Panigale V4s 21 Data'!$B$5*'Panigale V4s 21 Data'!$B$7*0.5*(Calculations!$H789*Calculations!$H789)</f>
        <v>36.279304509666574</v>
      </c>
      <c r="J789" s="3">
        <f>$E789*'Panigale V4s 21 Data'!$B$3</f>
        <v>45.000000000000099</v>
      </c>
      <c r="K789" s="27">
        <f>'Panigale V4s 21 Data'!$B$12</f>
        <v>52.974000000000004</v>
      </c>
      <c r="L789" s="3">
        <f t="shared" si="180"/>
        <v>134.25330450966669</v>
      </c>
      <c r="M789">
        <f t="shared" si="178"/>
        <v>2412.8302227153986</v>
      </c>
      <c r="N789">
        <f t="shared" si="181"/>
        <v>6.7023061742094408E-4</v>
      </c>
      <c r="O789">
        <f t="shared" si="182"/>
        <v>2412.8302227153986</v>
      </c>
      <c r="P789">
        <f t="shared" si="183"/>
        <v>6.7023061742094408E-4</v>
      </c>
      <c r="Q789">
        <f>SUM($P$3:P789)</f>
        <v>0.14412559437942432</v>
      </c>
      <c r="R789">
        <f t="shared" si="184"/>
        <v>0</v>
      </c>
      <c r="S789">
        <f t="shared" si="185"/>
        <v>0</v>
      </c>
      <c r="T789">
        <f>SUM($S$3:S789)</f>
        <v>4.0979512662646392E-2</v>
      </c>
      <c r="V789">
        <f t="shared" si="186"/>
        <v>0</v>
      </c>
      <c r="W789">
        <f>IF(M789&lt;0,SUM($V$3:V789),0)</f>
        <v>0</v>
      </c>
      <c r="Y789">
        <v>0</v>
      </c>
      <c r="Z789">
        <f t="shared" si="187"/>
        <v>0</v>
      </c>
      <c r="AA789">
        <f t="shared" si="188"/>
        <v>0</v>
      </c>
      <c r="AB789">
        <f>SUM($AA$3:AA789)</f>
        <v>2.5801221891691394E-2</v>
      </c>
    </row>
    <row r="790" spans="1:28" x14ac:dyDescent="0.3">
      <c r="A790" s="6" t="s">
        <v>17</v>
      </c>
      <c r="B790" s="6">
        <v>787</v>
      </c>
      <c r="C790" s="6">
        <v>198</v>
      </c>
      <c r="D790" s="7">
        <v>65.2</v>
      </c>
      <c r="E790" s="3">
        <f t="shared" si="189"/>
        <v>8.3333333333332538E-2</v>
      </c>
      <c r="F790" s="3">
        <f t="shared" si="190"/>
        <v>0.29999999999999716</v>
      </c>
      <c r="H790" s="13">
        <f t="shared" si="179"/>
        <v>18.111111111111111</v>
      </c>
      <c r="I790">
        <f>'Panigale V4s 21 Data'!$B$8*'Panigale V4s 21 Data'!$B$5*'Panigale V4s 21 Data'!$B$7*0.5*(Calculations!$H790*Calculations!$H790)</f>
        <v>36.84220230400517</v>
      </c>
      <c r="J790" s="3">
        <f>$E790*'Panigale V4s 21 Data'!$B$3</f>
        <v>22.499999999999787</v>
      </c>
      <c r="K790" s="27">
        <f>'Panigale V4s 21 Data'!$B$12</f>
        <v>52.974000000000004</v>
      </c>
      <c r="L790" s="3">
        <f t="shared" si="180"/>
        <v>112.31620230400496</v>
      </c>
      <c r="M790">
        <f t="shared" si="178"/>
        <v>2034.1712195058676</v>
      </c>
      <c r="N790">
        <f t="shared" si="181"/>
        <v>5.6504756097385206E-4</v>
      </c>
      <c r="O790">
        <f t="shared" si="182"/>
        <v>2034.1712195058676</v>
      </c>
      <c r="P790">
        <f t="shared" si="183"/>
        <v>5.6504756097385206E-4</v>
      </c>
      <c r="Q790">
        <f>SUM($P$3:P790)</f>
        <v>0.14469064194039818</v>
      </c>
      <c r="R790">
        <f t="shared" si="184"/>
        <v>0</v>
      </c>
      <c r="S790">
        <f t="shared" si="185"/>
        <v>0</v>
      </c>
      <c r="T790">
        <f>SUM($S$3:S790)</f>
        <v>4.0979512662646392E-2</v>
      </c>
      <c r="V790">
        <f t="shared" si="186"/>
        <v>0</v>
      </c>
      <c r="W790">
        <f>IF(M790&lt;0,SUM($V$3:V790),0)</f>
        <v>0</v>
      </c>
      <c r="Y790">
        <v>0</v>
      </c>
      <c r="Z790">
        <f t="shared" si="187"/>
        <v>0</v>
      </c>
      <c r="AA790">
        <f t="shared" si="188"/>
        <v>0</v>
      </c>
      <c r="AB790">
        <f>SUM($AA$3:AA790)</f>
        <v>2.5801221891691394E-2</v>
      </c>
    </row>
    <row r="791" spans="1:28" x14ac:dyDescent="0.3">
      <c r="A791" s="6" t="s">
        <v>17</v>
      </c>
      <c r="B791" s="6">
        <v>788</v>
      </c>
      <c r="C791" s="6">
        <v>199</v>
      </c>
      <c r="D791" s="7">
        <v>65.3</v>
      </c>
      <c r="E791" s="3">
        <f t="shared" si="189"/>
        <v>1.3888888888888099E-2</v>
      </c>
      <c r="F791" s="3">
        <f t="shared" si="190"/>
        <v>4.9999999999997158E-2</v>
      </c>
      <c r="H791" s="13">
        <f t="shared" si="179"/>
        <v>18.138888888888889</v>
      </c>
      <c r="I791">
        <f>'Panigale V4s 21 Data'!$B$8*'Panigale V4s 21 Data'!$B$5*'Panigale V4s 21 Data'!$B$7*0.5*(Calculations!$H791*Calculations!$H791)</f>
        <v>36.955301860835327</v>
      </c>
      <c r="J791" s="3">
        <f>$E791*'Panigale V4s 21 Data'!$B$3</f>
        <v>3.7499999999997868</v>
      </c>
      <c r="K791" s="27">
        <f>'Panigale V4s 21 Data'!$B$12</f>
        <v>52.974000000000004</v>
      </c>
      <c r="L791" s="3">
        <f t="shared" si="180"/>
        <v>93.679301860835125</v>
      </c>
      <c r="M791">
        <f t="shared" si="178"/>
        <v>1699.2384476423706</v>
      </c>
      <c r="N791">
        <f t="shared" si="181"/>
        <v>4.7201067990065848E-4</v>
      </c>
      <c r="O791">
        <f t="shared" si="182"/>
        <v>1699.2384476423706</v>
      </c>
      <c r="P791">
        <f t="shared" si="183"/>
        <v>4.7201067990065848E-4</v>
      </c>
      <c r="Q791">
        <f>SUM($P$3:P791)</f>
        <v>0.14516265262029884</v>
      </c>
      <c r="R791">
        <f t="shared" si="184"/>
        <v>0</v>
      </c>
      <c r="S791">
        <f t="shared" si="185"/>
        <v>0</v>
      </c>
      <c r="T791">
        <f>SUM($S$3:S791)</f>
        <v>4.0979512662646392E-2</v>
      </c>
      <c r="V791">
        <f t="shared" si="186"/>
        <v>0</v>
      </c>
      <c r="W791">
        <f>IF(M791&lt;0,SUM($V$3:V791),0)</f>
        <v>0</v>
      </c>
      <c r="Y791">
        <v>0</v>
      </c>
      <c r="Z791">
        <f t="shared" si="187"/>
        <v>0</v>
      </c>
      <c r="AA791">
        <f t="shared" si="188"/>
        <v>0</v>
      </c>
      <c r="AB791">
        <f>SUM($AA$3:AA791)</f>
        <v>2.5801221891691394E-2</v>
      </c>
    </row>
    <row r="792" spans="1:28" x14ac:dyDescent="0.3">
      <c r="A792" s="6" t="s">
        <v>17</v>
      </c>
      <c r="B792" s="6">
        <v>789</v>
      </c>
      <c r="C792" s="6">
        <v>200</v>
      </c>
      <c r="D792" s="7">
        <v>65.3</v>
      </c>
      <c r="E792" s="3">
        <f t="shared" si="189"/>
        <v>1.3888888888890073E-2</v>
      </c>
      <c r="F792" s="3">
        <f t="shared" si="190"/>
        <v>5.0000000000004263E-2</v>
      </c>
      <c r="H792" s="13">
        <f t="shared" si="179"/>
        <v>18.138888888888889</v>
      </c>
      <c r="I792">
        <f>'Panigale V4s 21 Data'!$B$8*'Panigale V4s 21 Data'!$B$5*'Panigale V4s 21 Data'!$B$7*0.5*(Calculations!$H792*Calculations!$H792)</f>
        <v>36.955301860835327</v>
      </c>
      <c r="J792" s="3">
        <f>$E792*'Panigale V4s 21 Data'!$B$3</f>
        <v>3.7500000000003197</v>
      </c>
      <c r="K792" s="27">
        <f>'Panigale V4s 21 Data'!$B$12</f>
        <v>52.974000000000004</v>
      </c>
      <c r="L792" s="3">
        <f t="shared" si="180"/>
        <v>93.67930186083565</v>
      </c>
      <c r="M792">
        <f t="shared" si="178"/>
        <v>1699.2384476423799</v>
      </c>
      <c r="N792">
        <f t="shared" si="181"/>
        <v>4.7201067990066108E-4</v>
      </c>
      <c r="O792">
        <f t="shared" si="182"/>
        <v>1699.2384476423799</v>
      </c>
      <c r="P792">
        <f t="shared" si="183"/>
        <v>4.7201067990066108E-4</v>
      </c>
      <c r="Q792">
        <f>SUM($P$3:P792)</f>
        <v>0.1456346633001995</v>
      </c>
      <c r="R792">
        <f t="shared" si="184"/>
        <v>0</v>
      </c>
      <c r="S792">
        <f t="shared" si="185"/>
        <v>0</v>
      </c>
      <c r="T792">
        <f>SUM($S$3:S792)</f>
        <v>4.0979512662646392E-2</v>
      </c>
      <c r="V792">
        <f t="shared" si="186"/>
        <v>0</v>
      </c>
      <c r="W792">
        <f>IF(M792&lt;0,SUM($V$3:V792),0)</f>
        <v>0</v>
      </c>
      <c r="Y792">
        <v>0</v>
      </c>
      <c r="Z792">
        <f t="shared" si="187"/>
        <v>0</v>
      </c>
      <c r="AA792">
        <f t="shared" si="188"/>
        <v>0</v>
      </c>
      <c r="AB792">
        <f>SUM($AA$3:AA792)</f>
        <v>2.5801221891691394E-2</v>
      </c>
    </row>
    <row r="793" spans="1:28" x14ac:dyDescent="0.3">
      <c r="A793" s="6" t="s">
        <v>17</v>
      </c>
      <c r="B793" s="6">
        <v>790</v>
      </c>
      <c r="C793" s="6">
        <v>201</v>
      </c>
      <c r="D793" s="7">
        <v>65.400000000000006</v>
      </c>
      <c r="E793" s="3">
        <f t="shared" si="189"/>
        <v>5.5555555555556344E-2</v>
      </c>
      <c r="F793" s="3">
        <f t="shared" si="190"/>
        <v>0.20000000000000284</v>
      </c>
      <c r="H793" s="13">
        <f t="shared" si="179"/>
        <v>18.166666666666668</v>
      </c>
      <c r="I793">
        <f>'Panigale V4s 21 Data'!$B$8*'Panigale V4s 21 Data'!$B$5*'Panigale V4s 21 Data'!$B$7*0.5*(Calculations!$H793*Calculations!$H793)</f>
        <v>37.068574750319634</v>
      </c>
      <c r="J793" s="3">
        <f>$E793*'Panigale V4s 21 Data'!$B$3</f>
        <v>15.000000000000213</v>
      </c>
      <c r="K793" s="27">
        <f>'Panigale V4s 21 Data'!$B$12</f>
        <v>52.974000000000004</v>
      </c>
      <c r="L793" s="3">
        <f t="shared" si="180"/>
        <v>105.04257475031986</v>
      </c>
      <c r="M793">
        <f t="shared" si="178"/>
        <v>1908.2734412974776</v>
      </c>
      <c r="N793">
        <f t="shared" si="181"/>
        <v>5.3007595591596604E-4</v>
      </c>
      <c r="O793">
        <f t="shared" si="182"/>
        <v>1908.2734412974776</v>
      </c>
      <c r="P793">
        <f t="shared" si="183"/>
        <v>5.3007595591596604E-4</v>
      </c>
      <c r="Q793">
        <f>SUM($P$3:P793)</f>
        <v>0.14616473925611548</v>
      </c>
      <c r="R793">
        <f t="shared" si="184"/>
        <v>0</v>
      </c>
      <c r="S793">
        <f t="shared" si="185"/>
        <v>0</v>
      </c>
      <c r="T793">
        <f>SUM($S$3:S793)</f>
        <v>4.0979512662646392E-2</v>
      </c>
      <c r="V793">
        <f t="shared" si="186"/>
        <v>0</v>
      </c>
      <c r="W793">
        <f>IF(M793&lt;0,SUM($V$3:V793),0)</f>
        <v>0</v>
      </c>
      <c r="Y793">
        <v>0</v>
      </c>
      <c r="Z793">
        <f t="shared" si="187"/>
        <v>0</v>
      </c>
      <c r="AA793">
        <f t="shared" si="188"/>
        <v>0</v>
      </c>
      <c r="AB793">
        <f>SUM($AA$3:AA793)</f>
        <v>2.5801221891691394E-2</v>
      </c>
    </row>
    <row r="794" spans="1:28" x14ac:dyDescent="0.3">
      <c r="A794" s="6" t="s">
        <v>17</v>
      </c>
      <c r="B794" s="6">
        <v>791</v>
      </c>
      <c r="C794" s="6">
        <v>202</v>
      </c>
      <c r="D794" s="7">
        <v>65.7</v>
      </c>
      <c r="E794" s="3">
        <f t="shared" si="189"/>
        <v>8.3333333333332538E-2</v>
      </c>
      <c r="F794" s="3">
        <f t="shared" si="190"/>
        <v>0.29999999999999716</v>
      </c>
      <c r="H794" s="13">
        <f t="shared" si="179"/>
        <v>18.25</v>
      </c>
      <c r="I794">
        <f>'Panigale V4s 21 Data'!$B$8*'Panigale V4s 21 Data'!$B$5*'Panigale V4s 21 Data'!$B$7*0.5*(Calculations!$H794*Calculations!$H794)</f>
        <v>37.409433414697411</v>
      </c>
      <c r="J794" s="3">
        <f>$E794*'Panigale V4s 21 Data'!$B$3</f>
        <v>22.499999999999787</v>
      </c>
      <c r="K794" s="27">
        <f>'Panigale V4s 21 Data'!$B$12</f>
        <v>52.974000000000004</v>
      </c>
      <c r="L794" s="3">
        <f t="shared" si="180"/>
        <v>112.88343341469721</v>
      </c>
      <c r="M794">
        <f t="shared" si="178"/>
        <v>2060.1226598182238</v>
      </c>
      <c r="N794">
        <f t="shared" si="181"/>
        <v>5.722562943939511E-4</v>
      </c>
      <c r="O794">
        <f t="shared" si="182"/>
        <v>2060.1226598182238</v>
      </c>
      <c r="P794">
        <f t="shared" si="183"/>
        <v>5.722562943939511E-4</v>
      </c>
      <c r="Q794">
        <f>SUM($P$3:P794)</f>
        <v>0.14673699555050942</v>
      </c>
      <c r="R794">
        <f t="shared" si="184"/>
        <v>0</v>
      </c>
      <c r="S794">
        <f t="shared" si="185"/>
        <v>0</v>
      </c>
      <c r="T794">
        <f>SUM($S$3:S794)</f>
        <v>4.0979512662646392E-2</v>
      </c>
      <c r="V794">
        <f t="shared" si="186"/>
        <v>0</v>
      </c>
      <c r="W794">
        <f>IF(M794&lt;0,SUM($V$3:V794),0)</f>
        <v>0</v>
      </c>
      <c r="Y794">
        <v>0</v>
      </c>
      <c r="Z794">
        <f t="shared" si="187"/>
        <v>0</v>
      </c>
      <c r="AA794">
        <f t="shared" si="188"/>
        <v>0</v>
      </c>
      <c r="AB794">
        <f>SUM($AA$3:AA794)</f>
        <v>2.5801221891691394E-2</v>
      </c>
    </row>
    <row r="795" spans="1:28" x14ac:dyDescent="0.3">
      <c r="A795" s="6" t="s">
        <v>17</v>
      </c>
      <c r="B795" s="6">
        <v>792</v>
      </c>
      <c r="C795" s="6">
        <v>203</v>
      </c>
      <c r="D795" s="7">
        <v>66</v>
      </c>
      <c r="E795" s="3">
        <f t="shared" si="189"/>
        <v>-1.3888888888890073E-2</v>
      </c>
      <c r="F795" s="3">
        <f t="shared" si="190"/>
        <v>-5.0000000000004263E-2</v>
      </c>
      <c r="H795" s="13">
        <f t="shared" si="179"/>
        <v>18.333333333333332</v>
      </c>
      <c r="I795">
        <f>'Panigale V4s 21 Data'!$B$8*'Panigale V4s 21 Data'!$B$5*'Panigale V4s 21 Data'!$B$7*0.5*(Calculations!$H795*Calculations!$H795)</f>
        <v>37.7518520729625</v>
      </c>
      <c r="J795" s="3">
        <f>$E795*'Panigale V4s 21 Data'!$B$3</f>
        <v>-3.7500000000003197</v>
      </c>
      <c r="K795" s="27">
        <f>'Panigale V4s 21 Data'!$B$12</f>
        <v>52.974000000000004</v>
      </c>
      <c r="L795" s="3">
        <f t="shared" si="180"/>
        <v>86.975852072962184</v>
      </c>
      <c r="M795">
        <f t="shared" si="178"/>
        <v>1594.5572880043067</v>
      </c>
      <c r="N795">
        <f t="shared" si="181"/>
        <v>4.4293258000119626E-4</v>
      </c>
      <c r="O795">
        <f t="shared" si="182"/>
        <v>1594.5572880043067</v>
      </c>
      <c r="P795">
        <f t="shared" si="183"/>
        <v>4.4293258000119626E-4</v>
      </c>
      <c r="Q795">
        <f>SUM($P$3:P795)</f>
        <v>0.14717992813051062</v>
      </c>
      <c r="R795">
        <f t="shared" si="184"/>
        <v>0</v>
      </c>
      <c r="S795">
        <f t="shared" si="185"/>
        <v>0</v>
      </c>
      <c r="T795">
        <f>SUM($S$3:S795)</f>
        <v>4.0979512662646392E-2</v>
      </c>
      <c r="V795">
        <f t="shared" si="186"/>
        <v>0</v>
      </c>
      <c r="W795">
        <f>IF(M795&lt;0,SUM($V$3:V795),0)</f>
        <v>0</v>
      </c>
      <c r="Y795">
        <v>0</v>
      </c>
      <c r="Z795">
        <f t="shared" si="187"/>
        <v>0</v>
      </c>
      <c r="AA795">
        <f t="shared" si="188"/>
        <v>0</v>
      </c>
      <c r="AB795">
        <f>SUM($AA$3:AA795)</f>
        <v>2.5801221891691394E-2</v>
      </c>
    </row>
    <row r="796" spans="1:28" x14ac:dyDescent="0.3">
      <c r="A796" s="6" t="s">
        <v>17</v>
      </c>
      <c r="B796" s="6">
        <v>793</v>
      </c>
      <c r="C796" s="6">
        <v>204</v>
      </c>
      <c r="D796" s="7">
        <v>65.599999999999994</v>
      </c>
      <c r="E796" s="3">
        <f t="shared" si="189"/>
        <v>-0.34722222222222221</v>
      </c>
      <c r="F796" s="3">
        <f t="shared" si="190"/>
        <v>-1.25</v>
      </c>
      <c r="H796" s="13">
        <f t="shared" si="179"/>
        <v>18.222222222222221</v>
      </c>
      <c r="I796">
        <f>'Panigale V4s 21 Data'!$B$8*'Panigale V4s 21 Data'!$B$5*'Panigale V4s 21 Data'!$B$7*0.5*(Calculations!$H796*Calculations!$H796)</f>
        <v>37.295640527250669</v>
      </c>
      <c r="J796" s="3">
        <f>$E796*'Panigale V4s 21 Data'!$B$3</f>
        <v>-93.75</v>
      </c>
      <c r="K796" s="27">
        <f>'Panigale V4s 21 Data'!$B$12</f>
        <v>52.974000000000004</v>
      </c>
      <c r="L796" s="3">
        <f t="shared" si="180"/>
        <v>-3.4803594727493277</v>
      </c>
      <c r="M796">
        <f t="shared" si="178"/>
        <v>-63.419883725654415</v>
      </c>
      <c r="N796">
        <f t="shared" si="181"/>
        <v>-1.7616634368237338E-5</v>
      </c>
      <c r="O796">
        <f t="shared" si="182"/>
        <v>0</v>
      </c>
      <c r="P796">
        <f t="shared" si="183"/>
        <v>0</v>
      </c>
      <c r="Q796">
        <f>SUM($P$3:P796)</f>
        <v>0.14717992813051062</v>
      </c>
      <c r="R796">
        <f t="shared" si="184"/>
        <v>63.419883725654415</v>
      </c>
      <c r="S796">
        <f t="shared" si="185"/>
        <v>1.7616634368237338E-5</v>
      </c>
      <c r="T796">
        <f>SUM($S$3:S796)</f>
        <v>4.0997129297014628E-2</v>
      </c>
      <c r="V796">
        <f t="shared" si="186"/>
        <v>49.892105427553695</v>
      </c>
      <c r="W796">
        <f>IF(M796&lt;0,SUM($V$796:V796),0)</f>
        <v>49.892105427553695</v>
      </c>
      <c r="Y796">
        <v>0</v>
      </c>
      <c r="Z796">
        <f t="shared" si="187"/>
        <v>0</v>
      </c>
      <c r="AA796">
        <f t="shared" si="188"/>
        <v>0</v>
      </c>
      <c r="AB796">
        <f>SUM($AA$3:AA796)</f>
        <v>2.5801221891691394E-2</v>
      </c>
    </row>
    <row r="797" spans="1:28" x14ac:dyDescent="0.3">
      <c r="A797" s="6" t="s">
        <v>17</v>
      </c>
      <c r="B797" s="6">
        <v>794</v>
      </c>
      <c r="C797" s="6">
        <v>205</v>
      </c>
      <c r="D797" s="7">
        <v>63.5</v>
      </c>
      <c r="E797" s="3">
        <f t="shared" si="189"/>
        <v>-0.8194444444444432</v>
      </c>
      <c r="F797" s="3">
        <f t="shared" si="190"/>
        <v>-2.9499999999999957</v>
      </c>
      <c r="H797" s="13">
        <f t="shared" si="179"/>
        <v>17.638888888888889</v>
      </c>
      <c r="I797">
        <f>'Panigale V4s 21 Data'!$B$8*'Panigale V4s 21 Data'!$B$5*'Panigale V4s 21 Data'!$B$7*0.5*(Calculations!$H797*Calculations!$H797)</f>
        <v>34.946029733976829</v>
      </c>
      <c r="J797" s="3">
        <f>$E797*'Panigale V4s 21 Data'!$B$3</f>
        <v>-221.24999999999966</v>
      </c>
      <c r="K797" s="27">
        <f>'Panigale V4s 21 Data'!$B$12</f>
        <v>52.974000000000004</v>
      </c>
      <c r="L797" s="3">
        <f t="shared" si="180"/>
        <v>-133.32997026602283</v>
      </c>
      <c r="M797">
        <f t="shared" si="178"/>
        <v>-2351.7925310812361</v>
      </c>
      <c r="N797">
        <f t="shared" si="181"/>
        <v>-6.5327570307812115E-4</v>
      </c>
      <c r="O797">
        <f t="shared" si="182"/>
        <v>0</v>
      </c>
      <c r="P797">
        <f t="shared" si="183"/>
        <v>0</v>
      </c>
      <c r="Q797">
        <f>SUM($P$3:P797)</f>
        <v>0.14717992813051062</v>
      </c>
      <c r="R797">
        <f t="shared" si="184"/>
        <v>2351.7925310812361</v>
      </c>
      <c r="S797">
        <f t="shared" si="185"/>
        <v>6.5327570307812115E-4</v>
      </c>
      <c r="T797">
        <f>SUM($S$3:S797)</f>
        <v>4.1650405000092747E-2</v>
      </c>
      <c r="V797">
        <f t="shared" si="186"/>
        <v>1850.1434252389531</v>
      </c>
      <c r="W797">
        <f>IF(M797&lt;0,SUM($V$796:V797),0)</f>
        <v>1900.0355306665067</v>
      </c>
      <c r="Y797">
        <v>0</v>
      </c>
      <c r="Z797">
        <f t="shared" si="187"/>
        <v>0</v>
      </c>
      <c r="AA797">
        <f t="shared" si="188"/>
        <v>0</v>
      </c>
      <c r="AB797">
        <f>SUM($AA$3:AA797)</f>
        <v>2.5801221891691394E-2</v>
      </c>
    </row>
    <row r="798" spans="1:28" x14ac:dyDescent="0.3">
      <c r="A798" s="6" t="s">
        <v>17</v>
      </c>
      <c r="B798" s="6">
        <v>795</v>
      </c>
      <c r="C798" s="6">
        <v>206</v>
      </c>
      <c r="D798" s="7">
        <v>59.7</v>
      </c>
      <c r="E798" s="3">
        <f t="shared" si="189"/>
        <v>-1.2361111111111109</v>
      </c>
      <c r="F798" s="3">
        <f t="shared" si="190"/>
        <v>-4.4499999999999993</v>
      </c>
      <c r="H798" s="13">
        <f t="shared" si="179"/>
        <v>16.583333333333332</v>
      </c>
      <c r="I798">
        <f>'Panigale V4s 21 Data'!$B$8*'Panigale V4s 21 Data'!$B$5*'Panigale V4s 21 Data'!$B$7*0.5*(Calculations!$H798*Calculations!$H798)</f>
        <v>30.888658965731153</v>
      </c>
      <c r="J798" s="3">
        <f>$E798*'Panigale V4s 21 Data'!$B$3</f>
        <v>-333.74999999999994</v>
      </c>
      <c r="K798" s="27">
        <f>'Panigale V4s 21 Data'!$B$12</f>
        <v>52.974000000000004</v>
      </c>
      <c r="L798" s="3">
        <f t="shared" si="180"/>
        <v>-249.88734103426879</v>
      </c>
      <c r="M798">
        <f t="shared" si="178"/>
        <v>-4143.9650721516236</v>
      </c>
      <c r="N798">
        <f t="shared" si="181"/>
        <v>-1.1511014089310065E-3</v>
      </c>
      <c r="O798">
        <f t="shared" si="182"/>
        <v>0</v>
      </c>
      <c r="P798">
        <f t="shared" si="183"/>
        <v>0</v>
      </c>
      <c r="Q798">
        <f>SUM($P$3:P798)</f>
        <v>0.14717992813051062</v>
      </c>
      <c r="R798">
        <f t="shared" si="184"/>
        <v>4143.9650721516236</v>
      </c>
      <c r="S798">
        <f t="shared" si="185"/>
        <v>1.1511014089310065E-3</v>
      </c>
      <c r="T798">
        <f>SUM($S$3:S798)</f>
        <v>4.2801506409023755E-2</v>
      </c>
      <c r="V798">
        <f t="shared" si="186"/>
        <v>3260.0366024363216</v>
      </c>
      <c r="W798">
        <f>IF(M798&lt;0,SUM($V$796:V798),0)</f>
        <v>5160.072133102828</v>
      </c>
      <c r="Y798">
        <v>0</v>
      </c>
      <c r="Z798">
        <f t="shared" si="187"/>
        <v>0</v>
      </c>
      <c r="AA798">
        <f t="shared" si="188"/>
        <v>0</v>
      </c>
      <c r="AB798">
        <f>SUM($AA$3:AA798)</f>
        <v>2.5801221891691394E-2</v>
      </c>
    </row>
    <row r="799" spans="1:28" x14ac:dyDescent="0.3">
      <c r="A799" s="6" t="s">
        <v>17</v>
      </c>
      <c r="B799" s="6">
        <v>796</v>
      </c>
      <c r="C799" s="6">
        <v>207</v>
      </c>
      <c r="D799" s="7">
        <v>54.6</v>
      </c>
      <c r="E799" s="3">
        <f t="shared" si="189"/>
        <v>-1.4444444444444453</v>
      </c>
      <c r="F799" s="3">
        <f t="shared" si="190"/>
        <v>-5.2000000000000028</v>
      </c>
      <c r="H799" s="13">
        <f t="shared" si="179"/>
        <v>15.166666666666666</v>
      </c>
      <c r="I799">
        <f>'Panigale V4s 21 Data'!$B$8*'Panigale V4s 21 Data'!$B$5*'Panigale V4s 21 Data'!$B$7*0.5*(Calculations!$H799*Calculations!$H799)</f>
        <v>25.836618761669627</v>
      </c>
      <c r="J799" s="3">
        <f>$E799*'Panigale V4s 21 Data'!$B$3</f>
        <v>-390.00000000000023</v>
      </c>
      <c r="K799" s="27">
        <f>'Panigale V4s 21 Data'!$B$12</f>
        <v>52.974000000000004</v>
      </c>
      <c r="L799" s="3">
        <f t="shared" si="180"/>
        <v>-311.18938123833061</v>
      </c>
      <c r="M799">
        <f t="shared" si="178"/>
        <v>-4719.7056154480142</v>
      </c>
      <c r="N799">
        <f t="shared" si="181"/>
        <v>-1.3110293376244486E-3</v>
      </c>
      <c r="O799">
        <f t="shared" si="182"/>
        <v>0</v>
      </c>
      <c r="P799">
        <f t="shared" si="183"/>
        <v>0</v>
      </c>
      <c r="Q799">
        <f>SUM($P$3:P799)</f>
        <v>0.14717992813051062</v>
      </c>
      <c r="R799">
        <f t="shared" si="184"/>
        <v>4719.7056154480142</v>
      </c>
      <c r="S799">
        <f t="shared" si="185"/>
        <v>1.3110293376244486E-3</v>
      </c>
      <c r="T799">
        <f>SUM($S$3:S799)</f>
        <v>4.4112535746648203E-2</v>
      </c>
      <c r="V799">
        <f t="shared" si="186"/>
        <v>3712.9688091448761</v>
      </c>
      <c r="W799">
        <f>IF(M799&lt;0,SUM($V$796:V799),0)</f>
        <v>8873.0409422477042</v>
      </c>
      <c r="Y799">
        <v>0</v>
      </c>
      <c r="Z799">
        <f t="shared" si="187"/>
        <v>0</v>
      </c>
      <c r="AA799">
        <f t="shared" si="188"/>
        <v>0</v>
      </c>
      <c r="AB799">
        <f>SUM($AA$3:AA799)</f>
        <v>2.5801221891691394E-2</v>
      </c>
    </row>
    <row r="800" spans="1:28" x14ac:dyDescent="0.3">
      <c r="A800" s="6" t="s">
        <v>17</v>
      </c>
      <c r="B800" s="6">
        <v>797</v>
      </c>
      <c r="C800" s="6">
        <v>208</v>
      </c>
      <c r="D800" s="7">
        <v>49.3</v>
      </c>
      <c r="E800" s="3">
        <f t="shared" si="189"/>
        <v>-1.3472222222222225</v>
      </c>
      <c r="F800" s="3">
        <f t="shared" si="190"/>
        <v>-4.8500000000000014</v>
      </c>
      <c r="H800" s="13">
        <f t="shared" si="179"/>
        <v>13.694444444444443</v>
      </c>
      <c r="I800">
        <f>'Panigale V4s 21 Data'!$B$8*'Panigale V4s 21 Data'!$B$5*'Panigale V4s 21 Data'!$B$7*0.5*(Calculations!$H800*Calculations!$H800)</f>
        <v>21.064164128745318</v>
      </c>
      <c r="J800" s="3">
        <f>$E800*'Panigale V4s 21 Data'!$B$3</f>
        <v>-363.75000000000011</v>
      </c>
      <c r="K800" s="27">
        <f>'Panigale V4s 21 Data'!$B$12</f>
        <v>52.974000000000004</v>
      </c>
      <c r="L800" s="3">
        <f t="shared" si="180"/>
        <v>-289.71183587125478</v>
      </c>
      <c r="M800">
        <f t="shared" si="178"/>
        <v>-3967.4426412369053</v>
      </c>
      <c r="N800">
        <f t="shared" si="181"/>
        <v>-1.1020674003435849E-3</v>
      </c>
      <c r="O800">
        <f t="shared" si="182"/>
        <v>0</v>
      </c>
      <c r="P800">
        <f t="shared" si="183"/>
        <v>0</v>
      </c>
      <c r="Q800">
        <f>SUM($P$3:P800)</f>
        <v>0.14717992813051062</v>
      </c>
      <c r="R800">
        <f t="shared" si="184"/>
        <v>3967.4426412369053</v>
      </c>
      <c r="S800">
        <f t="shared" si="185"/>
        <v>1.1020674003435849E-3</v>
      </c>
      <c r="T800">
        <f>SUM($S$3:S800)</f>
        <v>4.5214603146991786E-2</v>
      </c>
      <c r="V800">
        <f t="shared" si="186"/>
        <v>3121.1672886478673</v>
      </c>
      <c r="W800">
        <f>IF(M800&lt;0,SUM($V$796:V800),0)</f>
        <v>11994.208230895572</v>
      </c>
      <c r="Y800">
        <v>0</v>
      </c>
      <c r="Z800">
        <f t="shared" si="187"/>
        <v>0</v>
      </c>
      <c r="AA800">
        <f t="shared" si="188"/>
        <v>0</v>
      </c>
      <c r="AB800">
        <f>SUM($AA$3:AA800)</f>
        <v>2.5801221891691394E-2</v>
      </c>
    </row>
    <row r="801" spans="1:28" x14ac:dyDescent="0.3">
      <c r="A801" s="6" t="s">
        <v>17</v>
      </c>
      <c r="B801" s="6">
        <v>798</v>
      </c>
      <c r="C801" s="6">
        <v>209</v>
      </c>
      <c r="D801" s="7">
        <v>44.9</v>
      </c>
      <c r="E801" s="3">
        <f t="shared" si="189"/>
        <v>-0.97222222222222221</v>
      </c>
      <c r="F801" s="3">
        <f t="shared" si="190"/>
        <v>-3.5</v>
      </c>
      <c r="H801" s="13">
        <f t="shared" si="179"/>
        <v>12.472222222222221</v>
      </c>
      <c r="I801">
        <f>'Panigale V4s 21 Data'!$B$8*'Panigale V4s 21 Data'!$B$5*'Panigale V4s 21 Data'!$B$7*0.5*(Calculations!$H801*Calculations!$H801)</f>
        <v>17.472018204227069</v>
      </c>
      <c r="J801" s="3">
        <f>$E801*'Panigale V4s 21 Data'!$B$3</f>
        <v>-262.5</v>
      </c>
      <c r="K801" s="27">
        <f>'Panigale V4s 21 Data'!$B$12</f>
        <v>52.974000000000004</v>
      </c>
      <c r="L801" s="3">
        <f t="shared" si="180"/>
        <v>-192.05398179577293</v>
      </c>
      <c r="M801">
        <f t="shared" si="178"/>
        <v>-2395.3399396195009</v>
      </c>
      <c r="N801">
        <f t="shared" si="181"/>
        <v>-6.6537220544986135E-4</v>
      </c>
      <c r="O801">
        <f t="shared" si="182"/>
        <v>0</v>
      </c>
      <c r="P801">
        <f t="shared" si="183"/>
        <v>0</v>
      </c>
      <c r="Q801">
        <f>SUM($P$3:P801)</f>
        <v>0.14717992813051062</v>
      </c>
      <c r="R801">
        <f t="shared" si="184"/>
        <v>2395.3399396195009</v>
      </c>
      <c r="S801">
        <f t="shared" si="185"/>
        <v>6.6537220544986135E-4</v>
      </c>
      <c r="T801">
        <f>SUM($S$3:S801)</f>
        <v>4.5879975352441649E-2</v>
      </c>
      <c r="V801">
        <f t="shared" si="186"/>
        <v>1884.4019537989636</v>
      </c>
      <c r="W801">
        <f>IF(M801&lt;0,SUM($V$796:V801),0)</f>
        <v>13878.610184694537</v>
      </c>
      <c r="Y801">
        <v>0</v>
      </c>
      <c r="Z801">
        <f t="shared" si="187"/>
        <v>0</v>
      </c>
      <c r="AA801">
        <f t="shared" si="188"/>
        <v>0</v>
      </c>
      <c r="AB801">
        <f>SUM($AA$3:AA801)</f>
        <v>2.5801221891691394E-2</v>
      </c>
    </row>
    <row r="802" spans="1:28" x14ac:dyDescent="0.3">
      <c r="A802" s="6" t="s">
        <v>17</v>
      </c>
      <c r="B802" s="6">
        <v>799</v>
      </c>
      <c r="C802" s="6">
        <v>210</v>
      </c>
      <c r="D802" s="7">
        <v>42.3</v>
      </c>
      <c r="E802" s="3">
        <f t="shared" si="189"/>
        <v>-0.4861111111111111</v>
      </c>
      <c r="F802" s="3">
        <f t="shared" si="190"/>
        <v>-1.75</v>
      </c>
      <c r="H802" s="13">
        <f t="shared" si="179"/>
        <v>11.749999999999998</v>
      </c>
      <c r="I802">
        <f>'Panigale V4s 21 Data'!$B$8*'Panigale V4s 21 Data'!$B$5*'Panigale V4s 21 Data'!$B$7*0.5*(Calculations!$H802*Calculations!$H802)</f>
        <v>15.507119236829904</v>
      </c>
      <c r="J802" s="3">
        <f>$E802*'Panigale V4s 21 Data'!$B$3</f>
        <v>-131.25</v>
      </c>
      <c r="K802" s="27">
        <f>'Panigale V4s 21 Data'!$B$12</f>
        <v>52.974000000000004</v>
      </c>
      <c r="L802" s="3">
        <f t="shared" si="180"/>
        <v>-62.768880763170088</v>
      </c>
      <c r="M802">
        <f t="shared" si="178"/>
        <v>-737.53434896724843</v>
      </c>
      <c r="N802">
        <f t="shared" si="181"/>
        <v>-2.0487065249090235E-4</v>
      </c>
      <c r="O802">
        <f t="shared" si="182"/>
        <v>0</v>
      </c>
      <c r="P802">
        <f t="shared" si="183"/>
        <v>0</v>
      </c>
      <c r="Q802">
        <f>SUM($P$3:P802)</f>
        <v>0.14717992813051062</v>
      </c>
      <c r="R802">
        <f t="shared" si="184"/>
        <v>737.53434896724843</v>
      </c>
      <c r="S802">
        <f t="shared" si="185"/>
        <v>2.0487065249090235E-4</v>
      </c>
      <c r="T802">
        <f>SUM($S$3:S802)</f>
        <v>4.6084846004932553E-2</v>
      </c>
      <c r="V802">
        <f t="shared" si="186"/>
        <v>580.21458466078946</v>
      </c>
      <c r="W802">
        <f>IF(M802&lt;0,SUM($V$796:V802),0)</f>
        <v>14458.824769355326</v>
      </c>
      <c r="Y802">
        <v>0</v>
      </c>
      <c r="Z802">
        <f t="shared" si="187"/>
        <v>0</v>
      </c>
      <c r="AA802">
        <f t="shared" si="188"/>
        <v>0</v>
      </c>
      <c r="AB802">
        <f>SUM($AA$3:AA802)</f>
        <v>2.5801221891691394E-2</v>
      </c>
    </row>
    <row r="803" spans="1:28" x14ac:dyDescent="0.3">
      <c r="A803" s="6" t="s">
        <v>17</v>
      </c>
      <c r="B803" s="6">
        <v>800</v>
      </c>
      <c r="C803" s="6">
        <v>211</v>
      </c>
      <c r="D803" s="7">
        <v>41.4</v>
      </c>
      <c r="E803" s="3">
        <f t="shared" si="189"/>
        <v>-0.1388888888888889</v>
      </c>
      <c r="F803" s="3">
        <f t="shared" si="190"/>
        <v>-0.5</v>
      </c>
      <c r="H803" s="13">
        <f t="shared" si="179"/>
        <v>11.5</v>
      </c>
      <c r="I803">
        <f>'Panigale V4s 21 Data'!$B$8*'Panigale V4s 21 Data'!$B$5*'Panigale V4s 21 Data'!$B$7*0.5*(Calculations!$H803*Calculations!$H803)</f>
        <v>14.854261794989627</v>
      </c>
      <c r="J803" s="3">
        <f>$E803*'Panigale V4s 21 Data'!$B$3</f>
        <v>-37.5</v>
      </c>
      <c r="K803" s="27">
        <f>'Panigale V4s 21 Data'!$B$12</f>
        <v>52.974000000000004</v>
      </c>
      <c r="L803" s="3">
        <f t="shared" si="180"/>
        <v>30.328261794989629</v>
      </c>
      <c r="M803">
        <f t="shared" si="178"/>
        <v>348.77501064238072</v>
      </c>
      <c r="N803">
        <f t="shared" si="181"/>
        <v>9.6881947400661309E-5</v>
      </c>
      <c r="O803">
        <f t="shared" si="182"/>
        <v>348.77501064238072</v>
      </c>
      <c r="P803">
        <f t="shared" si="183"/>
        <v>9.6881947400661309E-5</v>
      </c>
      <c r="Q803">
        <f>SUM($P$3:P803)</f>
        <v>0.14727681007791127</v>
      </c>
      <c r="R803">
        <f t="shared" si="184"/>
        <v>0</v>
      </c>
      <c r="S803">
        <f t="shared" si="185"/>
        <v>0</v>
      </c>
      <c r="T803">
        <f>SUM($S$3:S803)</f>
        <v>4.6084846004932553E-2</v>
      </c>
      <c r="V803">
        <f t="shared" si="186"/>
        <v>0</v>
      </c>
      <c r="W803">
        <f>IF(M803&lt;0,SUM($V$3:V803),0)</f>
        <v>0</v>
      </c>
      <c r="Y803">
        <f>O803</f>
        <v>348.77501064238072</v>
      </c>
      <c r="Z803">
        <f t="shared" si="187"/>
        <v>0.3487750106423807</v>
      </c>
      <c r="AA803">
        <f t="shared" si="188"/>
        <v>9.6881947400661309E-5</v>
      </c>
      <c r="AB803">
        <f>SUM($AA$3:AA803)</f>
        <v>2.5898103839092055E-2</v>
      </c>
    </row>
    <row r="804" spans="1:28" x14ac:dyDescent="0.3">
      <c r="A804" s="6" t="s">
        <v>17</v>
      </c>
      <c r="B804" s="6">
        <v>801</v>
      </c>
      <c r="C804" s="6">
        <v>212</v>
      </c>
      <c r="D804" s="7">
        <v>41.3</v>
      </c>
      <c r="E804" s="3">
        <f t="shared" si="189"/>
        <v>9.7222222222222612E-2</v>
      </c>
      <c r="F804" s="3">
        <f t="shared" si="190"/>
        <v>0.35000000000000142</v>
      </c>
      <c r="H804" s="13">
        <f t="shared" si="179"/>
        <v>11.472222222222221</v>
      </c>
      <c r="I804">
        <f>'Panigale V4s 21 Data'!$B$8*'Panigale V4s 21 Data'!$B$5*'Panigale V4s 21 Data'!$B$7*0.5*(Calculations!$H804*Calculations!$H804)</f>
        <v>14.782588742500323</v>
      </c>
      <c r="J804" s="3">
        <f>$E804*'Panigale V4s 21 Data'!$B$3</f>
        <v>26.250000000000107</v>
      </c>
      <c r="K804" s="27">
        <f>'Panigale V4s 21 Data'!$B$12</f>
        <v>52.974000000000004</v>
      </c>
      <c r="L804" s="3">
        <f t="shared" si="180"/>
        <v>94.006588742500441</v>
      </c>
      <c r="M804">
        <f t="shared" si="178"/>
        <v>1078.4644764070188</v>
      </c>
      <c r="N804">
        <f t="shared" si="181"/>
        <v>2.9957346566861632E-4</v>
      </c>
      <c r="O804">
        <f t="shared" si="182"/>
        <v>1078.4644764070188</v>
      </c>
      <c r="P804">
        <f t="shared" si="183"/>
        <v>2.9957346566861632E-4</v>
      </c>
      <c r="Q804">
        <f>SUM($P$3:P804)</f>
        <v>0.14757638354357988</v>
      </c>
      <c r="R804">
        <f t="shared" si="184"/>
        <v>0</v>
      </c>
      <c r="S804">
        <f t="shared" si="185"/>
        <v>0</v>
      </c>
      <c r="T804">
        <f>SUM($S$3:S804)</f>
        <v>4.6084846004932553E-2</v>
      </c>
      <c r="V804">
        <f t="shared" si="186"/>
        <v>0</v>
      </c>
      <c r="W804">
        <f>IF(M804&lt;0,SUM($V$3:V804),0)</f>
        <v>0</v>
      </c>
      <c r="Y804">
        <f t="shared" ref="Y804:Y807" si="191">O804</f>
        <v>1078.4644764070188</v>
      </c>
      <c r="Z804">
        <f t="shared" si="187"/>
        <v>1.0784644764070188</v>
      </c>
      <c r="AA804">
        <f t="shared" si="188"/>
        <v>2.9957346566861632E-4</v>
      </c>
      <c r="AB804">
        <f>SUM($AA$3:AA804)</f>
        <v>2.6197677304760671E-2</v>
      </c>
    </row>
    <row r="805" spans="1:28" x14ac:dyDescent="0.3">
      <c r="A805" s="6" t="s">
        <v>17</v>
      </c>
      <c r="B805" s="6">
        <v>802</v>
      </c>
      <c r="C805" s="6">
        <v>213</v>
      </c>
      <c r="D805" s="7">
        <v>42.1</v>
      </c>
      <c r="E805" s="3">
        <f t="shared" si="189"/>
        <v>0.47222222222222299</v>
      </c>
      <c r="F805" s="3">
        <f t="shared" si="190"/>
        <v>1.7000000000000028</v>
      </c>
      <c r="H805" s="13">
        <f t="shared" si="179"/>
        <v>11.694444444444445</v>
      </c>
      <c r="I805">
        <f>'Panigale V4s 21 Data'!$B$8*'Panigale V4s 21 Data'!$B$5*'Panigale V4s 21 Data'!$B$7*0.5*(Calculations!$H805*Calculations!$H805)</f>
        <v>15.360826476730827</v>
      </c>
      <c r="J805" s="3">
        <f>$E805*'Panigale V4s 21 Data'!$B$3</f>
        <v>127.50000000000021</v>
      </c>
      <c r="K805" s="27">
        <f>'Panigale V4s 21 Data'!$B$12</f>
        <v>52.974000000000004</v>
      </c>
      <c r="L805" s="3">
        <f t="shared" si="180"/>
        <v>195.83482647673105</v>
      </c>
      <c r="M805">
        <f t="shared" si="178"/>
        <v>2290.1794985195493</v>
      </c>
      <c r="N805">
        <f t="shared" si="181"/>
        <v>6.3616097181098594E-4</v>
      </c>
      <c r="O805">
        <f t="shared" si="182"/>
        <v>2290.1794985195493</v>
      </c>
      <c r="P805">
        <f t="shared" si="183"/>
        <v>6.3616097181098594E-4</v>
      </c>
      <c r="Q805">
        <f>SUM($P$3:P805)</f>
        <v>0.14821254451539087</v>
      </c>
      <c r="R805">
        <f t="shared" si="184"/>
        <v>0</v>
      </c>
      <c r="S805">
        <f t="shared" si="185"/>
        <v>0</v>
      </c>
      <c r="T805">
        <f>SUM($S$3:S805)</f>
        <v>4.6084846004932553E-2</v>
      </c>
      <c r="V805">
        <f t="shared" si="186"/>
        <v>0</v>
      </c>
      <c r="W805">
        <f>IF(M805&lt;0,SUM($V$3:V805),0)</f>
        <v>0</v>
      </c>
      <c r="Y805">
        <f t="shared" si="191"/>
        <v>2290.1794985195493</v>
      </c>
      <c r="Z805">
        <f t="shared" si="187"/>
        <v>2.2901794985195494</v>
      </c>
      <c r="AA805">
        <f t="shared" si="188"/>
        <v>6.3616097181098594E-4</v>
      </c>
      <c r="AB805">
        <f>SUM($AA$3:AA805)</f>
        <v>2.6833838276571657E-2</v>
      </c>
    </row>
    <row r="806" spans="1:28" x14ac:dyDescent="0.3">
      <c r="A806" s="6" t="s">
        <v>17</v>
      </c>
      <c r="B806" s="6">
        <v>803</v>
      </c>
      <c r="C806" s="6">
        <v>214</v>
      </c>
      <c r="D806" s="7">
        <v>44.7</v>
      </c>
      <c r="E806" s="3">
        <f t="shared" si="189"/>
        <v>0.87499999999999956</v>
      </c>
      <c r="F806" s="3">
        <f t="shared" si="190"/>
        <v>3.1499999999999986</v>
      </c>
      <c r="H806" s="13">
        <f t="shared" si="179"/>
        <v>12.416666666666668</v>
      </c>
      <c r="I806">
        <f>'Panigale V4s 21 Data'!$B$8*'Panigale V4s 21 Data'!$B$5*'Panigale V4s 21 Data'!$B$7*0.5*(Calculations!$H806*Calculations!$H806)</f>
        <v>17.316712146112412</v>
      </c>
      <c r="J806" s="3">
        <f>$E806*'Panigale V4s 21 Data'!$B$3</f>
        <v>236.24999999999989</v>
      </c>
      <c r="K806" s="27">
        <f>'Panigale V4s 21 Data'!$B$12</f>
        <v>52.974000000000004</v>
      </c>
      <c r="L806" s="3">
        <f t="shared" si="180"/>
        <v>306.5407121461123</v>
      </c>
      <c r="M806">
        <f t="shared" si="178"/>
        <v>3806.2138424808945</v>
      </c>
      <c r="N806">
        <f t="shared" si="181"/>
        <v>1.0572816229113596E-3</v>
      </c>
      <c r="O806">
        <f t="shared" si="182"/>
        <v>3806.2138424808945</v>
      </c>
      <c r="P806">
        <f t="shared" si="183"/>
        <v>1.0572816229113596E-3</v>
      </c>
      <c r="Q806">
        <f>SUM($P$3:P806)</f>
        <v>0.14926982613830223</v>
      </c>
      <c r="R806">
        <f t="shared" si="184"/>
        <v>0</v>
      </c>
      <c r="S806">
        <f t="shared" si="185"/>
        <v>0</v>
      </c>
      <c r="T806">
        <f>SUM($S$3:S806)</f>
        <v>4.6084846004932553E-2</v>
      </c>
      <c r="V806">
        <f t="shared" si="186"/>
        <v>0</v>
      </c>
      <c r="W806">
        <f>IF(M806&lt;0,SUM($V$3:V806),0)</f>
        <v>0</v>
      </c>
      <c r="Y806">
        <f t="shared" si="191"/>
        <v>3806.2138424808945</v>
      </c>
      <c r="Z806">
        <f t="shared" si="187"/>
        <v>3.8062138424808944</v>
      </c>
      <c r="AA806">
        <f t="shared" si="188"/>
        <v>1.0572816229113596E-3</v>
      </c>
      <c r="AB806">
        <f>SUM($AA$3:AA806)</f>
        <v>2.7891119899483015E-2</v>
      </c>
    </row>
    <row r="807" spans="1:28" x14ac:dyDescent="0.3">
      <c r="A807" s="6" t="s">
        <v>17</v>
      </c>
      <c r="B807" s="6">
        <v>804</v>
      </c>
      <c r="C807" s="6">
        <v>215</v>
      </c>
      <c r="D807" s="7">
        <v>48.4</v>
      </c>
      <c r="E807" s="3">
        <f t="shared" si="189"/>
        <v>0.93055555555555491</v>
      </c>
      <c r="F807" s="3">
        <f t="shared" si="190"/>
        <v>3.3499999999999979</v>
      </c>
      <c r="H807" s="13">
        <f t="shared" si="179"/>
        <v>13.444444444444443</v>
      </c>
      <c r="I807">
        <f>'Panigale V4s 21 Data'!$B$8*'Panigale V4s 21 Data'!$B$5*'Panigale V4s 21 Data'!$B$7*0.5*(Calculations!$H807*Calculations!$H807)</f>
        <v>20.302107114793163</v>
      </c>
      <c r="J807" s="3">
        <f>$E807*'Panigale V4s 21 Data'!$B$3</f>
        <v>251.24999999999983</v>
      </c>
      <c r="K807" s="27">
        <f>'Panigale V4s 21 Data'!$B$12</f>
        <v>52.974000000000004</v>
      </c>
      <c r="L807" s="3">
        <f t="shared" si="180"/>
        <v>324.52610711479298</v>
      </c>
      <c r="M807">
        <f t="shared" si="178"/>
        <v>4363.0732178766602</v>
      </c>
      <c r="N807">
        <f t="shared" si="181"/>
        <v>1.2119647827435165E-3</v>
      </c>
      <c r="O807">
        <f t="shared" si="182"/>
        <v>4363.0732178766602</v>
      </c>
      <c r="P807">
        <f t="shared" si="183"/>
        <v>1.2119647827435165E-3</v>
      </c>
      <c r="Q807">
        <f>SUM($P$3:P807)</f>
        <v>0.15048179092104574</v>
      </c>
      <c r="R807">
        <f t="shared" si="184"/>
        <v>0</v>
      </c>
      <c r="S807">
        <f t="shared" si="185"/>
        <v>0</v>
      </c>
      <c r="T807">
        <f>SUM($S$3:S807)</f>
        <v>4.6084846004932553E-2</v>
      </c>
      <c r="V807">
        <f t="shared" si="186"/>
        <v>0</v>
      </c>
      <c r="W807">
        <f>IF(M807&lt;0,SUM($V$3:V807),0)</f>
        <v>0</v>
      </c>
      <c r="Y807">
        <f t="shared" si="191"/>
        <v>4363.0732178766602</v>
      </c>
      <c r="Z807">
        <f t="shared" si="187"/>
        <v>4.3630732178766598</v>
      </c>
      <c r="AA807">
        <f t="shared" si="188"/>
        <v>1.2119647827435165E-3</v>
      </c>
      <c r="AB807">
        <f>SUM($AA$3:AA807)</f>
        <v>2.910308468222653E-2</v>
      </c>
    </row>
    <row r="808" spans="1:28" x14ac:dyDescent="0.3">
      <c r="A808" s="6" t="s">
        <v>17</v>
      </c>
      <c r="B808" s="6">
        <v>805</v>
      </c>
      <c r="C808" s="6">
        <v>216</v>
      </c>
      <c r="D808" s="7">
        <v>51.4</v>
      </c>
      <c r="E808" s="3">
        <f t="shared" si="189"/>
        <v>0.59722222222222276</v>
      </c>
      <c r="F808" s="3">
        <f t="shared" si="190"/>
        <v>2.1500000000000021</v>
      </c>
      <c r="H808" s="13">
        <f t="shared" si="179"/>
        <v>14.277777777777777</v>
      </c>
      <c r="I808">
        <f>'Panigale V4s 21 Data'!$B$8*'Panigale V4s 21 Data'!$B$5*'Panigale V4s 21 Data'!$B$7*0.5*(Calculations!$H808*Calculations!$H808)</f>
        <v>22.896896947356289</v>
      </c>
      <c r="J808" s="3">
        <f>$E808*'Panigale V4s 21 Data'!$B$3</f>
        <v>161.25000000000014</v>
      </c>
      <c r="K808" s="27">
        <f>'Panigale V4s 21 Data'!$B$12</f>
        <v>52.974000000000004</v>
      </c>
      <c r="L808" s="3">
        <f t="shared" si="180"/>
        <v>237.12089694735641</v>
      </c>
      <c r="M808">
        <f t="shared" si="178"/>
        <v>3385.5594730816997</v>
      </c>
      <c r="N808">
        <f t="shared" si="181"/>
        <v>9.4043318696713889E-4</v>
      </c>
      <c r="O808">
        <f t="shared" si="182"/>
        <v>3385.5594730816997</v>
      </c>
      <c r="P808">
        <f t="shared" si="183"/>
        <v>9.4043318696713889E-4</v>
      </c>
      <c r="Q808">
        <f>SUM($P$3:P808)</f>
        <v>0.15142222410801287</v>
      </c>
      <c r="R808">
        <f t="shared" si="184"/>
        <v>0</v>
      </c>
      <c r="S808">
        <f t="shared" si="185"/>
        <v>0</v>
      </c>
      <c r="T808">
        <f>SUM($S$3:S808)</f>
        <v>4.6084846004932553E-2</v>
      </c>
      <c r="V808">
        <f t="shared" si="186"/>
        <v>0</v>
      </c>
      <c r="W808">
        <f>IF(M808&lt;0,SUM($V$3:V808),0)</f>
        <v>0</v>
      </c>
      <c r="Y808">
        <f>W802-SUM(Y803:Y807)</f>
        <v>2572.1187234288209</v>
      </c>
      <c r="Z808">
        <f t="shared" si="187"/>
        <v>2.572118723428821</v>
      </c>
      <c r="AA808">
        <f t="shared" si="188"/>
        <v>7.1447742317467253E-4</v>
      </c>
      <c r="AB808">
        <f>SUM($AA$3:AA808)</f>
        <v>2.9817562105401204E-2</v>
      </c>
    </row>
    <row r="809" spans="1:28" x14ac:dyDescent="0.3">
      <c r="A809" s="6" t="s">
        <v>17</v>
      </c>
      <c r="B809" s="6">
        <v>806</v>
      </c>
      <c r="C809" s="6">
        <v>217</v>
      </c>
      <c r="D809" s="7">
        <v>52.7</v>
      </c>
      <c r="E809" s="3">
        <f t="shared" si="189"/>
        <v>0.2222222222222224</v>
      </c>
      <c r="F809" s="3">
        <f t="shared" si="190"/>
        <v>0.80000000000000071</v>
      </c>
      <c r="H809" s="13">
        <f t="shared" si="179"/>
        <v>14.638888888888889</v>
      </c>
      <c r="I809">
        <f>'Panigale V4s 21 Data'!$B$8*'Panigale V4s 21 Data'!$B$5*'Panigale V4s 21 Data'!$B$7*0.5*(Calculations!$H809*Calculations!$H809)</f>
        <v>24.069752351634076</v>
      </c>
      <c r="J809" s="3">
        <f>$E809*'Panigale V4s 21 Data'!$B$3</f>
        <v>60.00000000000005</v>
      </c>
      <c r="K809" s="27">
        <f>'Panigale V4s 21 Data'!$B$12</f>
        <v>52.974000000000004</v>
      </c>
      <c r="L809" s="3">
        <f t="shared" si="180"/>
        <v>137.04375235163411</v>
      </c>
      <c r="M809">
        <f t="shared" si="178"/>
        <v>2006.1682635919772</v>
      </c>
      <c r="N809">
        <f t="shared" si="181"/>
        <v>5.5726896210888256E-4</v>
      </c>
      <c r="O809">
        <f t="shared" si="182"/>
        <v>2006.1682635919772</v>
      </c>
      <c r="P809">
        <f t="shared" si="183"/>
        <v>5.5726896210888256E-4</v>
      </c>
      <c r="Q809">
        <f>SUM($P$3:P809)</f>
        <v>0.15197949307012176</v>
      </c>
      <c r="R809">
        <f t="shared" si="184"/>
        <v>0</v>
      </c>
      <c r="S809">
        <f t="shared" si="185"/>
        <v>0</v>
      </c>
      <c r="T809">
        <f>SUM($S$3:S809)</f>
        <v>4.6084846004932553E-2</v>
      </c>
      <c r="V809">
        <f t="shared" si="186"/>
        <v>0</v>
      </c>
      <c r="W809">
        <f>IF(M809&lt;0,SUM($V$3:V809),0)</f>
        <v>0</v>
      </c>
      <c r="Y809">
        <v>0</v>
      </c>
      <c r="Z809">
        <f t="shared" si="187"/>
        <v>0</v>
      </c>
      <c r="AA809">
        <f t="shared" si="188"/>
        <v>0</v>
      </c>
      <c r="AB809">
        <f>SUM($AA$3:AA809)</f>
        <v>2.9817562105401204E-2</v>
      </c>
    </row>
    <row r="810" spans="1:28" x14ac:dyDescent="0.3">
      <c r="A810" s="6" t="s">
        <v>17</v>
      </c>
      <c r="B810" s="6">
        <v>807</v>
      </c>
      <c r="C810" s="6">
        <v>218</v>
      </c>
      <c r="D810" s="7">
        <v>53</v>
      </c>
      <c r="E810" s="3">
        <f t="shared" si="189"/>
        <v>-2.7777777777778172E-2</v>
      </c>
      <c r="F810" s="3">
        <f t="shared" si="190"/>
        <v>-0.10000000000000142</v>
      </c>
      <c r="H810" s="13">
        <f t="shared" si="179"/>
        <v>14.722222222222221</v>
      </c>
      <c r="I810">
        <f>'Panigale V4s 21 Data'!$B$8*'Panigale V4s 21 Data'!$B$5*'Panigale V4s 21 Data'!$B$7*0.5*(Calculations!$H810*Calculations!$H810)</f>
        <v>24.34457127478229</v>
      </c>
      <c r="J810" s="3">
        <f>$E810*'Panigale V4s 21 Data'!$B$3</f>
        <v>-7.5000000000001066</v>
      </c>
      <c r="K810" s="27">
        <f>'Panigale V4s 21 Data'!$B$12</f>
        <v>52.974000000000004</v>
      </c>
      <c r="L810" s="3">
        <f t="shared" si="180"/>
        <v>69.818571274782187</v>
      </c>
      <c r="M810">
        <f t="shared" si="178"/>
        <v>1027.8845215454044</v>
      </c>
      <c r="N810">
        <f t="shared" si="181"/>
        <v>2.8552347820705678E-4</v>
      </c>
      <c r="O810">
        <f t="shared" si="182"/>
        <v>1027.8845215454044</v>
      </c>
      <c r="P810">
        <f t="shared" si="183"/>
        <v>2.8552347820705678E-4</v>
      </c>
      <c r="Q810">
        <f>SUM($P$3:P810)</f>
        <v>0.15226501654832883</v>
      </c>
      <c r="R810">
        <f t="shared" si="184"/>
        <v>0</v>
      </c>
      <c r="S810">
        <f t="shared" si="185"/>
        <v>0</v>
      </c>
      <c r="T810">
        <f>SUM($S$3:S810)</f>
        <v>4.6084846004932553E-2</v>
      </c>
      <c r="V810">
        <f t="shared" si="186"/>
        <v>0</v>
      </c>
      <c r="W810">
        <f>IF(M810&lt;0,SUM($V$3:V810),0)</f>
        <v>0</v>
      </c>
      <c r="Y810">
        <v>0</v>
      </c>
      <c r="Z810">
        <f t="shared" si="187"/>
        <v>0</v>
      </c>
      <c r="AA810">
        <f t="shared" si="188"/>
        <v>0</v>
      </c>
      <c r="AB810">
        <f>SUM($AA$3:AA810)</f>
        <v>2.9817562105401204E-2</v>
      </c>
    </row>
    <row r="811" spans="1:28" x14ac:dyDescent="0.3">
      <c r="A811" s="6" t="s">
        <v>17</v>
      </c>
      <c r="B811" s="6">
        <v>808</v>
      </c>
      <c r="C811" s="6">
        <v>219</v>
      </c>
      <c r="D811" s="7">
        <v>52.5</v>
      </c>
      <c r="E811" s="3">
        <f t="shared" si="189"/>
        <v>-0.23611111111111149</v>
      </c>
      <c r="F811" s="3">
        <f t="shared" si="190"/>
        <v>-0.85000000000000142</v>
      </c>
      <c r="H811" s="13">
        <f t="shared" si="179"/>
        <v>14.583333333333332</v>
      </c>
      <c r="I811">
        <f>'Panigale V4s 21 Data'!$B$8*'Panigale V4s 21 Data'!$B$5*'Panigale V4s 21 Data'!$B$7*0.5*(Calculations!$H811*Calculations!$H811)</f>
        <v>23.887406399472656</v>
      </c>
      <c r="J811" s="3">
        <f>$E811*'Panigale V4s 21 Data'!$B$3</f>
        <v>-63.750000000000107</v>
      </c>
      <c r="K811" s="27">
        <f>'Panigale V4s 21 Data'!$B$12</f>
        <v>52.974000000000004</v>
      </c>
      <c r="L811" s="3">
        <f t="shared" si="180"/>
        <v>13.111406399472557</v>
      </c>
      <c r="M811">
        <f t="shared" si="178"/>
        <v>191.20800999230809</v>
      </c>
      <c r="N811">
        <f t="shared" si="181"/>
        <v>5.3113336108974465E-5</v>
      </c>
      <c r="O811">
        <f t="shared" si="182"/>
        <v>191.20800999230809</v>
      </c>
      <c r="P811">
        <f t="shared" si="183"/>
        <v>5.3113336108974465E-5</v>
      </c>
      <c r="Q811">
        <f>SUM($P$3:P811)</f>
        <v>0.1523181298844378</v>
      </c>
      <c r="R811">
        <f t="shared" si="184"/>
        <v>0</v>
      </c>
      <c r="S811">
        <f t="shared" si="185"/>
        <v>0</v>
      </c>
      <c r="T811">
        <f>SUM($S$3:S811)</f>
        <v>4.6084846004932553E-2</v>
      </c>
      <c r="V811">
        <f t="shared" si="186"/>
        <v>0</v>
      </c>
      <c r="W811">
        <f>IF(M811&lt;0,SUM($V$3:V811),0)</f>
        <v>0</v>
      </c>
      <c r="Y811">
        <v>0</v>
      </c>
      <c r="Z811">
        <f t="shared" si="187"/>
        <v>0</v>
      </c>
      <c r="AA811">
        <f t="shared" si="188"/>
        <v>0</v>
      </c>
      <c r="AB811">
        <f>SUM($AA$3:AA811)</f>
        <v>2.9817562105401204E-2</v>
      </c>
    </row>
    <row r="812" spans="1:28" x14ac:dyDescent="0.3">
      <c r="A812" s="6" t="s">
        <v>17</v>
      </c>
      <c r="B812" s="6">
        <v>809</v>
      </c>
      <c r="C812" s="6">
        <v>220</v>
      </c>
      <c r="D812" s="7">
        <v>51.3</v>
      </c>
      <c r="E812" s="3">
        <f t="shared" si="189"/>
        <v>-0.38888888888888851</v>
      </c>
      <c r="F812" s="3">
        <f t="shared" si="190"/>
        <v>-1.3999999999999986</v>
      </c>
      <c r="H812" s="13">
        <f t="shared" si="179"/>
        <v>14.249999999999998</v>
      </c>
      <c r="I812">
        <f>'Panigale V4s 21 Data'!$B$8*'Panigale V4s 21 Data'!$B$5*'Panigale V4s 21 Data'!$B$7*0.5*(Calculations!$H812*Calculations!$H812)</f>
        <v>22.807890629452402</v>
      </c>
      <c r="J812" s="3">
        <f>$E812*'Panigale V4s 21 Data'!$B$3</f>
        <v>-104.9999999999999</v>
      </c>
      <c r="K812" s="27">
        <f>'Panigale V4s 21 Data'!$B$12</f>
        <v>52.974000000000004</v>
      </c>
      <c r="L812" s="3">
        <f t="shared" si="180"/>
        <v>-29.218109370547495</v>
      </c>
      <c r="M812">
        <f t="shared" si="178"/>
        <v>-416.35805853030178</v>
      </c>
      <c r="N812">
        <f t="shared" si="181"/>
        <v>-1.1565501625841716E-4</v>
      </c>
      <c r="O812">
        <f t="shared" si="182"/>
        <v>0</v>
      </c>
      <c r="P812">
        <f t="shared" si="183"/>
        <v>0</v>
      </c>
      <c r="Q812">
        <f>SUM($P$3:P812)</f>
        <v>0.1523181298844378</v>
      </c>
      <c r="R812">
        <f t="shared" si="184"/>
        <v>416.35805853030178</v>
      </c>
      <c r="S812">
        <f t="shared" si="185"/>
        <v>1.1565501625841716E-4</v>
      </c>
      <c r="T812">
        <f>SUM($S$3:S812)</f>
        <v>4.6200501021190971E-2</v>
      </c>
      <c r="V812">
        <f t="shared" si="186"/>
        <v>327.54680285549574</v>
      </c>
      <c r="W812">
        <f>IF(M812&lt;0,SUM($V$812:V812),0)</f>
        <v>327.54680285549574</v>
      </c>
      <c r="Y812">
        <v>0</v>
      </c>
      <c r="Z812">
        <f t="shared" si="187"/>
        <v>0</v>
      </c>
      <c r="AA812">
        <f t="shared" si="188"/>
        <v>0</v>
      </c>
      <c r="AB812">
        <f>SUM($AA$3:AA812)</f>
        <v>2.9817562105401204E-2</v>
      </c>
    </row>
    <row r="813" spans="1:28" x14ac:dyDescent="0.3">
      <c r="A813" s="6" t="s">
        <v>17</v>
      </c>
      <c r="B813" s="6">
        <v>810</v>
      </c>
      <c r="C813" s="6">
        <v>221</v>
      </c>
      <c r="D813" s="7">
        <v>49.7</v>
      </c>
      <c r="E813" s="3">
        <f t="shared" si="189"/>
        <v>-0.54166666666666641</v>
      </c>
      <c r="F813" s="3">
        <f t="shared" si="190"/>
        <v>-1.9499999999999993</v>
      </c>
      <c r="H813" s="13">
        <f t="shared" si="179"/>
        <v>13.805555555555555</v>
      </c>
      <c r="I813">
        <f>'Panigale V4s 21 Data'!$B$8*'Panigale V4s 21 Data'!$B$5*'Panigale V4s 21 Data'!$B$7*0.5*(Calculations!$H813*Calculations!$H813)</f>
        <v>21.407362783954074</v>
      </c>
      <c r="J813" s="3">
        <f>$E813*'Panigale V4s 21 Data'!$B$3</f>
        <v>-146.24999999999994</v>
      </c>
      <c r="K813" s="27">
        <f>'Panigale V4s 21 Data'!$B$12</f>
        <v>52.974000000000004</v>
      </c>
      <c r="L813" s="3">
        <f t="shared" si="180"/>
        <v>-71.868637216045869</v>
      </c>
      <c r="M813">
        <f t="shared" si="178"/>
        <v>-992.1864637881888</v>
      </c>
      <c r="N813">
        <f t="shared" si="181"/>
        <v>-2.7560735105227463E-4</v>
      </c>
      <c r="O813">
        <f t="shared" si="182"/>
        <v>0</v>
      </c>
      <c r="P813">
        <f t="shared" si="183"/>
        <v>0</v>
      </c>
      <c r="Q813">
        <f>SUM($P$3:P813)</f>
        <v>0.1523181298844378</v>
      </c>
      <c r="R813">
        <f t="shared" si="184"/>
        <v>992.1864637881888</v>
      </c>
      <c r="S813">
        <f t="shared" si="185"/>
        <v>2.7560735105227463E-4</v>
      </c>
      <c r="T813">
        <f>SUM($S$3:S813)</f>
        <v>4.6476108372243245E-2</v>
      </c>
      <c r="V813">
        <f t="shared" si="186"/>
        <v>780.54813012984926</v>
      </c>
      <c r="W813">
        <f>IF(M813&lt;0,SUM($V$812:V813),0)</f>
        <v>1108.0949329853449</v>
      </c>
      <c r="Y813">
        <v>0</v>
      </c>
      <c r="Z813">
        <f t="shared" si="187"/>
        <v>0</v>
      </c>
      <c r="AA813">
        <f t="shared" si="188"/>
        <v>0</v>
      </c>
      <c r="AB813">
        <f>SUM($AA$3:AA813)</f>
        <v>2.9817562105401204E-2</v>
      </c>
    </row>
    <row r="814" spans="1:28" x14ac:dyDescent="0.3">
      <c r="A814" s="6" t="s">
        <v>17</v>
      </c>
      <c r="B814" s="6">
        <v>811</v>
      </c>
      <c r="C814" s="6">
        <v>222</v>
      </c>
      <c r="D814" s="7">
        <v>47.4</v>
      </c>
      <c r="E814" s="3">
        <f t="shared" si="189"/>
        <v>-0.83333333333333326</v>
      </c>
      <c r="F814" s="3">
        <f t="shared" si="190"/>
        <v>-3</v>
      </c>
      <c r="H814" s="13">
        <f t="shared" si="179"/>
        <v>13.166666666666666</v>
      </c>
      <c r="I814">
        <f>'Panigale V4s 21 Data'!$B$8*'Panigale V4s 21 Data'!$B$5*'Panigale V4s 21 Data'!$B$7*0.5*(Calculations!$H814*Calculations!$H814)</f>
        <v>19.471843701434626</v>
      </c>
      <c r="J814" s="3">
        <f>$E814*'Panigale V4s 21 Data'!$B$3</f>
        <v>-224.99999999999997</v>
      </c>
      <c r="K814" s="27">
        <f>'Panigale V4s 21 Data'!$B$12</f>
        <v>52.974000000000004</v>
      </c>
      <c r="L814" s="3">
        <f t="shared" si="180"/>
        <v>-152.55415629856532</v>
      </c>
      <c r="M814">
        <f t="shared" si="178"/>
        <v>-2008.6297245977767</v>
      </c>
      <c r="N814">
        <f t="shared" si="181"/>
        <v>-5.5795270127716016E-4</v>
      </c>
      <c r="O814">
        <f t="shared" si="182"/>
        <v>0</v>
      </c>
      <c r="P814">
        <f t="shared" si="183"/>
        <v>0</v>
      </c>
      <c r="Q814">
        <f>SUM($P$3:P814)</f>
        <v>0.1523181298844378</v>
      </c>
      <c r="R814">
        <f t="shared" si="184"/>
        <v>2008.6297245977767</v>
      </c>
      <c r="S814">
        <f t="shared" si="185"/>
        <v>5.5795270127716016E-4</v>
      </c>
      <c r="T814">
        <f>SUM($S$3:S814)</f>
        <v>4.7034061073520407E-2</v>
      </c>
      <c r="V814">
        <f t="shared" si="186"/>
        <v>1580.178961192448</v>
      </c>
      <c r="W814">
        <f>IF(M814&lt;0,SUM($V$812:V814),0)</f>
        <v>2688.273894177793</v>
      </c>
      <c r="Y814">
        <v>0</v>
      </c>
      <c r="Z814">
        <f t="shared" si="187"/>
        <v>0</v>
      </c>
      <c r="AA814">
        <f t="shared" si="188"/>
        <v>0</v>
      </c>
      <c r="AB814">
        <f>SUM($AA$3:AA814)</f>
        <v>2.9817562105401204E-2</v>
      </c>
    </row>
    <row r="815" spans="1:28" x14ac:dyDescent="0.3">
      <c r="A815" s="6" t="s">
        <v>17</v>
      </c>
      <c r="B815" s="6">
        <v>812</v>
      </c>
      <c r="C815" s="6">
        <v>223</v>
      </c>
      <c r="D815" s="7">
        <v>43.7</v>
      </c>
      <c r="E815" s="3">
        <f t="shared" si="189"/>
        <v>-1.0694444444444438</v>
      </c>
      <c r="F815" s="3">
        <f t="shared" si="190"/>
        <v>-3.8499999999999979</v>
      </c>
      <c r="H815" s="13">
        <f t="shared" si="179"/>
        <v>12.138888888888889</v>
      </c>
      <c r="I815">
        <f>'Panigale V4s 21 Data'!$B$8*'Panigale V4s 21 Data'!$B$5*'Panigale V4s 21 Data'!$B$7*0.5*(Calculations!$H815*Calculations!$H815)</f>
        <v>16.550581814787826</v>
      </c>
      <c r="J815" s="3">
        <f>$E815*'Panigale V4s 21 Data'!$B$3</f>
        <v>-288.74999999999983</v>
      </c>
      <c r="K815" s="27">
        <f>'Panigale V4s 21 Data'!$B$12</f>
        <v>52.974000000000004</v>
      </c>
      <c r="L815" s="3">
        <f t="shared" si="180"/>
        <v>-219.22541818521199</v>
      </c>
      <c r="M815">
        <f t="shared" si="178"/>
        <v>-2661.1529929704902</v>
      </c>
      <c r="N815">
        <f t="shared" si="181"/>
        <v>-7.3920916471402508E-4</v>
      </c>
      <c r="O815">
        <f t="shared" si="182"/>
        <v>0</v>
      </c>
      <c r="P815">
        <f t="shared" si="183"/>
        <v>0</v>
      </c>
      <c r="Q815">
        <f>SUM($P$3:P815)</f>
        <v>0.1523181298844378</v>
      </c>
      <c r="R815">
        <f t="shared" si="184"/>
        <v>2661.1529929704902</v>
      </c>
      <c r="S815">
        <f t="shared" si="185"/>
        <v>7.3920916471402508E-4</v>
      </c>
      <c r="T815">
        <f>SUM($S$3:S815)</f>
        <v>4.7773270238234432E-2</v>
      </c>
      <c r="V815">
        <f t="shared" si="186"/>
        <v>2093.5157538049202</v>
      </c>
      <c r="W815">
        <f>IF(M815&lt;0,SUM($V$812:V815),0)</f>
        <v>4781.7896479827132</v>
      </c>
      <c r="Y815">
        <v>0</v>
      </c>
      <c r="Z815">
        <f t="shared" si="187"/>
        <v>0</v>
      </c>
      <c r="AA815">
        <f t="shared" si="188"/>
        <v>0</v>
      </c>
      <c r="AB815">
        <f>SUM($AA$3:AA815)</f>
        <v>2.9817562105401204E-2</v>
      </c>
    </row>
    <row r="816" spans="1:28" x14ac:dyDescent="0.3">
      <c r="A816" s="6" t="s">
        <v>17</v>
      </c>
      <c r="B816" s="6">
        <v>813</v>
      </c>
      <c r="C816" s="6">
        <v>224</v>
      </c>
      <c r="D816" s="7">
        <v>39.700000000000003</v>
      </c>
      <c r="E816" s="3">
        <f t="shared" si="189"/>
        <v>-1.1388888888888893</v>
      </c>
      <c r="F816" s="3">
        <f t="shared" si="190"/>
        <v>-4.1000000000000014</v>
      </c>
      <c r="H816" s="13">
        <f t="shared" si="179"/>
        <v>11.027777777777779</v>
      </c>
      <c r="I816">
        <f>'Panigale V4s 21 Data'!$B$8*'Panigale V4s 21 Data'!$B$5*'Panigale V4s 21 Data'!$B$7*0.5*(Calculations!$H816*Calculations!$H816)</f>
        <v>13.659393143635326</v>
      </c>
      <c r="J816" s="3">
        <f>$E816*'Panigale V4s 21 Data'!$B$3</f>
        <v>-307.50000000000011</v>
      </c>
      <c r="K816" s="27">
        <f>'Panigale V4s 21 Data'!$B$12</f>
        <v>52.974000000000004</v>
      </c>
      <c r="L816" s="3">
        <f t="shared" si="180"/>
        <v>-240.8666068563648</v>
      </c>
      <c r="M816">
        <f t="shared" si="178"/>
        <v>-2656.2234144993563</v>
      </c>
      <c r="N816">
        <f t="shared" si="181"/>
        <v>-7.3783983736093234E-4</v>
      </c>
      <c r="O816">
        <f t="shared" si="182"/>
        <v>0</v>
      </c>
      <c r="P816">
        <f t="shared" si="183"/>
        <v>0</v>
      </c>
      <c r="Q816">
        <f>SUM($P$3:P816)</f>
        <v>0.1523181298844378</v>
      </c>
      <c r="R816">
        <f t="shared" si="184"/>
        <v>2656.2234144993563</v>
      </c>
      <c r="S816">
        <f t="shared" si="185"/>
        <v>7.3783983736093234E-4</v>
      </c>
      <c r="T816">
        <f>SUM($S$3:S816)</f>
        <v>4.8511110075595366E-2</v>
      </c>
      <c r="V816">
        <f t="shared" si="186"/>
        <v>2089.6376790695713</v>
      </c>
      <c r="W816">
        <f>IF(M816&lt;0,SUM($V$812:V816),0)</f>
        <v>6871.4273270522845</v>
      </c>
      <c r="Y816">
        <v>0</v>
      </c>
      <c r="Z816">
        <f t="shared" si="187"/>
        <v>0</v>
      </c>
      <c r="AA816">
        <f t="shared" si="188"/>
        <v>0</v>
      </c>
      <c r="AB816">
        <f>SUM($AA$3:AA816)</f>
        <v>2.9817562105401204E-2</v>
      </c>
    </row>
    <row r="817" spans="1:28" x14ac:dyDescent="0.3">
      <c r="A817" s="6" t="s">
        <v>17</v>
      </c>
      <c r="B817" s="6">
        <v>814</v>
      </c>
      <c r="C817" s="6">
        <v>225</v>
      </c>
      <c r="D817" s="7">
        <v>35.5</v>
      </c>
      <c r="E817" s="3">
        <f t="shared" si="189"/>
        <v>-1.1944444444444446</v>
      </c>
      <c r="F817" s="3">
        <f t="shared" si="190"/>
        <v>-4.3000000000000007</v>
      </c>
      <c r="H817" s="13">
        <f t="shared" si="179"/>
        <v>9.8611111111111107</v>
      </c>
      <c r="I817">
        <f>'Panigale V4s 21 Data'!$B$8*'Panigale V4s 21 Data'!$B$5*'Panigale V4s 21 Data'!$B$7*0.5*(Calculations!$H817*Calculations!$H817)</f>
        <v>10.922123869364322</v>
      </c>
      <c r="J817" s="3">
        <f>$E817*'Panigale V4s 21 Data'!$B$3</f>
        <v>-322.50000000000006</v>
      </c>
      <c r="K817" s="27">
        <f>'Panigale V4s 21 Data'!$B$12</f>
        <v>52.974000000000004</v>
      </c>
      <c r="L817" s="3">
        <f t="shared" si="180"/>
        <v>-258.60387613063574</v>
      </c>
      <c r="M817">
        <f t="shared" si="178"/>
        <v>-2550.1215562882135</v>
      </c>
      <c r="N817">
        <f t="shared" si="181"/>
        <v>-7.0836709896894817E-4</v>
      </c>
      <c r="O817">
        <f t="shared" si="182"/>
        <v>0</v>
      </c>
      <c r="P817">
        <f t="shared" si="183"/>
        <v>0</v>
      </c>
      <c r="Q817">
        <f>SUM($P$3:P817)</f>
        <v>0.1523181298844378</v>
      </c>
      <c r="R817">
        <f t="shared" si="184"/>
        <v>2550.1215562882135</v>
      </c>
      <c r="S817">
        <f t="shared" si="185"/>
        <v>7.0836709896894817E-4</v>
      </c>
      <c r="T817">
        <f>SUM($S$3:S817)</f>
        <v>4.9219477174564312E-2</v>
      </c>
      <c r="V817">
        <f t="shared" si="186"/>
        <v>2006.1678777241564</v>
      </c>
      <c r="W817">
        <f>IF(M817&lt;0,SUM($V$812:V817),0)</f>
        <v>8877.5952047764404</v>
      </c>
      <c r="Y817">
        <v>0</v>
      </c>
      <c r="Z817">
        <f t="shared" si="187"/>
        <v>0</v>
      </c>
      <c r="AA817">
        <f t="shared" si="188"/>
        <v>0</v>
      </c>
      <c r="AB817">
        <f>SUM($AA$3:AA817)</f>
        <v>2.9817562105401204E-2</v>
      </c>
    </row>
    <row r="818" spans="1:28" x14ac:dyDescent="0.3">
      <c r="A818" s="6" t="s">
        <v>17</v>
      </c>
      <c r="B818" s="6">
        <v>815</v>
      </c>
      <c r="C818" s="6">
        <v>226</v>
      </c>
      <c r="D818" s="7">
        <v>31.1</v>
      </c>
      <c r="E818" s="3">
        <f t="shared" si="189"/>
        <v>-1.2777777777777777</v>
      </c>
      <c r="F818" s="3">
        <f t="shared" si="190"/>
        <v>-4.5999999999999996</v>
      </c>
      <c r="H818" s="13">
        <f t="shared" si="179"/>
        <v>8.6388888888888893</v>
      </c>
      <c r="I818">
        <f>'Panigale V4s 21 Data'!$B$8*'Panigale V4s 21 Data'!$B$5*'Panigale V4s 21 Data'!$B$7*0.5*(Calculations!$H818*Calculations!$H818)</f>
        <v>8.3824538208195758</v>
      </c>
      <c r="J818" s="3">
        <f>$E818*'Panigale V4s 21 Data'!$B$3</f>
        <v>-345</v>
      </c>
      <c r="K818" s="27">
        <f>'Panigale V4s 21 Data'!$B$12</f>
        <v>52.974000000000004</v>
      </c>
      <c r="L818" s="3">
        <f t="shared" si="180"/>
        <v>-283.64354617918042</v>
      </c>
      <c r="M818">
        <f t="shared" si="178"/>
        <v>-2450.3650794923642</v>
      </c>
      <c r="N818">
        <f t="shared" si="181"/>
        <v>-6.8065696652565679E-4</v>
      </c>
      <c r="O818">
        <f t="shared" si="182"/>
        <v>0</v>
      </c>
      <c r="P818">
        <f t="shared" si="183"/>
        <v>0</v>
      </c>
      <c r="Q818">
        <f>SUM($P$3:P818)</f>
        <v>0.1523181298844378</v>
      </c>
      <c r="R818">
        <f t="shared" si="184"/>
        <v>2450.3650794923642</v>
      </c>
      <c r="S818">
        <f t="shared" si="185"/>
        <v>6.8065696652565679E-4</v>
      </c>
      <c r="T818">
        <f>SUM($S$3:S818)</f>
        <v>4.9900134141089972E-2</v>
      </c>
      <c r="V818">
        <f t="shared" si="186"/>
        <v>1927.6899562112453</v>
      </c>
      <c r="W818">
        <f>IF(M818&lt;0,SUM($V$812:V818),0)</f>
        <v>10805.285160987685</v>
      </c>
      <c r="Y818">
        <v>0</v>
      </c>
      <c r="Z818">
        <f t="shared" si="187"/>
        <v>0</v>
      </c>
      <c r="AA818">
        <f t="shared" si="188"/>
        <v>0</v>
      </c>
      <c r="AB818">
        <f>SUM($AA$3:AA818)</f>
        <v>2.9817562105401204E-2</v>
      </c>
    </row>
    <row r="819" spans="1:28" x14ac:dyDescent="0.3">
      <c r="A819" s="6" t="s">
        <v>17</v>
      </c>
      <c r="B819" s="6">
        <v>816</v>
      </c>
      <c r="C819" s="6">
        <v>227</v>
      </c>
      <c r="D819" s="7">
        <v>26.3</v>
      </c>
      <c r="E819" s="3">
        <f t="shared" si="189"/>
        <v>-1.2777777777777781</v>
      </c>
      <c r="F819" s="3">
        <f t="shared" si="190"/>
        <v>-4.6000000000000014</v>
      </c>
      <c r="H819" s="13">
        <f t="shared" si="179"/>
        <v>7.3055555555555554</v>
      </c>
      <c r="I819">
        <f>'Panigale V4s 21 Data'!$B$8*'Panigale V4s 21 Data'!$B$5*'Panigale V4s 21 Data'!$B$7*0.5*(Calculations!$H819*Calculations!$H819)</f>
        <v>5.9946231773065728</v>
      </c>
      <c r="J819" s="3">
        <f>$E819*'Panigale V4s 21 Data'!$B$3</f>
        <v>-345.00000000000011</v>
      </c>
      <c r="K819" s="27">
        <f>'Panigale V4s 21 Data'!$B$12</f>
        <v>52.974000000000004</v>
      </c>
      <c r="L819" s="3">
        <f t="shared" si="180"/>
        <v>-286.03137682269357</v>
      </c>
      <c r="M819">
        <f t="shared" si="178"/>
        <v>-2089.6181140102335</v>
      </c>
      <c r="N819">
        <f t="shared" si="181"/>
        <v>-5.8044947611395374E-4</v>
      </c>
      <c r="O819">
        <f t="shared" si="182"/>
        <v>0</v>
      </c>
      <c r="P819">
        <f t="shared" si="183"/>
        <v>0</v>
      </c>
      <c r="Q819">
        <f>SUM($P$3:P819)</f>
        <v>0.1523181298844378</v>
      </c>
      <c r="R819">
        <f t="shared" si="184"/>
        <v>2089.6181140102335</v>
      </c>
      <c r="S819">
        <f t="shared" si="185"/>
        <v>5.8044947611395374E-4</v>
      </c>
      <c r="T819">
        <f>SUM($S$3:S819)</f>
        <v>5.0480583617203922E-2</v>
      </c>
      <c r="V819">
        <f t="shared" si="186"/>
        <v>1643.8921222012807</v>
      </c>
      <c r="W819">
        <f>IF(M819&lt;0,SUM($V$812:V819),0)</f>
        <v>12449.177283188967</v>
      </c>
      <c r="Y819">
        <v>0</v>
      </c>
      <c r="Z819">
        <f t="shared" si="187"/>
        <v>0</v>
      </c>
      <c r="AA819">
        <f t="shared" si="188"/>
        <v>0</v>
      </c>
      <c r="AB819">
        <f>SUM($AA$3:AA819)</f>
        <v>2.9817562105401204E-2</v>
      </c>
    </row>
    <row r="820" spans="1:28" x14ac:dyDescent="0.3">
      <c r="A820" s="6" t="s">
        <v>17</v>
      </c>
      <c r="B820" s="6">
        <v>817</v>
      </c>
      <c r="C820" s="6">
        <v>228</v>
      </c>
      <c r="D820" s="7">
        <v>21.9</v>
      </c>
      <c r="E820" s="3">
        <f t="shared" si="189"/>
        <v>-1.1527777777777779</v>
      </c>
      <c r="F820" s="3">
        <f t="shared" si="190"/>
        <v>-4.1500000000000004</v>
      </c>
      <c r="H820" s="13">
        <f t="shared" si="179"/>
        <v>6.083333333333333</v>
      </c>
      <c r="I820">
        <f>'Panigale V4s 21 Data'!$B$8*'Panigale V4s 21 Data'!$B$5*'Panigale V4s 21 Data'!$B$7*0.5*(Calculations!$H820*Calculations!$H820)</f>
        <v>4.1566037127441566</v>
      </c>
      <c r="J820" s="3">
        <f>$E820*'Panigale V4s 21 Data'!$B$3</f>
        <v>-311.25000000000006</v>
      </c>
      <c r="K820" s="27">
        <f>'Panigale V4s 21 Data'!$B$12</f>
        <v>52.974000000000004</v>
      </c>
      <c r="L820" s="3">
        <f t="shared" si="180"/>
        <v>-254.11939628725594</v>
      </c>
      <c r="M820">
        <f t="shared" si="178"/>
        <v>-1545.8929940808068</v>
      </c>
      <c r="N820">
        <f t="shared" si="181"/>
        <v>-4.2941472057800192E-4</v>
      </c>
      <c r="O820">
        <f t="shared" si="182"/>
        <v>0</v>
      </c>
      <c r="P820">
        <f t="shared" si="183"/>
        <v>0</v>
      </c>
      <c r="Q820">
        <f>SUM($P$3:P820)</f>
        <v>0.1523181298844378</v>
      </c>
      <c r="R820">
        <f t="shared" si="184"/>
        <v>1545.8929940808068</v>
      </c>
      <c r="S820">
        <f t="shared" si="185"/>
        <v>4.2941472057800192E-4</v>
      </c>
      <c r="T820">
        <f>SUM($S$3:S820)</f>
        <v>5.0909998337781925E-2</v>
      </c>
      <c r="V820">
        <f t="shared" si="186"/>
        <v>1216.1462889784004</v>
      </c>
      <c r="W820">
        <f>IF(M820&lt;0,SUM($V$812:V820),0)</f>
        <v>13665.323572167366</v>
      </c>
      <c r="Y820">
        <v>0</v>
      </c>
      <c r="Z820">
        <f t="shared" si="187"/>
        <v>0</v>
      </c>
      <c r="AA820">
        <f t="shared" si="188"/>
        <v>0</v>
      </c>
      <c r="AB820">
        <f>SUM($AA$3:AA820)</f>
        <v>2.9817562105401204E-2</v>
      </c>
    </row>
    <row r="821" spans="1:28" x14ac:dyDescent="0.3">
      <c r="A821" s="8" t="s">
        <v>17</v>
      </c>
      <c r="B821" s="6">
        <v>818</v>
      </c>
      <c r="C821" s="6">
        <v>229</v>
      </c>
      <c r="D821" s="7">
        <v>18</v>
      </c>
      <c r="E821" s="3">
        <f t="shared" si="189"/>
        <v>-0.68055555555555536</v>
      </c>
      <c r="F821" s="3">
        <f t="shared" si="190"/>
        <v>-2.4499999999999993</v>
      </c>
      <c r="H821" s="13">
        <f t="shared" si="179"/>
        <v>5</v>
      </c>
      <c r="I821">
        <f>'Panigale V4s 21 Data'!$B$8*'Panigale V4s 21 Data'!$B$5*'Panigale V4s 21 Data'!$B$7*0.5*(Calculations!$H821*Calculations!$H821)</f>
        <v>2.8079889971625005</v>
      </c>
      <c r="J821" s="3">
        <f>$E821*'Panigale V4s 21 Data'!$B$3</f>
        <v>-183.74999999999994</v>
      </c>
      <c r="K821" s="27">
        <f>'Panigale V4s 21 Data'!$B$12</f>
        <v>52.974000000000004</v>
      </c>
      <c r="L821" s="3">
        <f t="shared" si="180"/>
        <v>-127.96801100283743</v>
      </c>
      <c r="M821">
        <f t="shared" si="178"/>
        <v>-639.8400550141871</v>
      </c>
      <c r="N821">
        <f t="shared" si="181"/>
        <v>-1.7773334861505196E-4</v>
      </c>
      <c r="O821">
        <f t="shared" si="182"/>
        <v>0</v>
      </c>
      <c r="P821">
        <f t="shared" si="183"/>
        <v>0</v>
      </c>
      <c r="Q821">
        <f>SUM($P$3:P821)</f>
        <v>0.1523181298844378</v>
      </c>
      <c r="R821">
        <f t="shared" si="184"/>
        <v>639.8400550141871</v>
      </c>
      <c r="S821">
        <f t="shared" si="185"/>
        <v>1.7773334861505196E-4</v>
      </c>
      <c r="T821">
        <f>SUM($S$3:S821)</f>
        <v>5.1087731686396978E-2</v>
      </c>
      <c r="V821">
        <f t="shared" si="186"/>
        <v>503.35897207938604</v>
      </c>
      <c r="W821">
        <f>IF(M821&lt;0,SUM($V$812:V821),0)</f>
        <v>14168.682544246753</v>
      </c>
      <c r="Y821">
        <v>0</v>
      </c>
      <c r="Z821">
        <f t="shared" si="187"/>
        <v>0</v>
      </c>
      <c r="AA821">
        <f t="shared" si="188"/>
        <v>0</v>
      </c>
      <c r="AB821">
        <f>SUM($AA$3:AA821)</f>
        <v>2.9817562105401204E-2</v>
      </c>
    </row>
    <row r="822" spans="1:28" x14ac:dyDescent="0.3">
      <c r="A822" s="6" t="s">
        <v>17</v>
      </c>
      <c r="B822" s="6">
        <v>819</v>
      </c>
      <c r="C822" s="6">
        <v>230</v>
      </c>
      <c r="D822" s="7">
        <v>17</v>
      </c>
      <c r="E822" s="3">
        <f t="shared" si="189"/>
        <v>0</v>
      </c>
      <c r="F822" s="3">
        <f t="shared" si="190"/>
        <v>0</v>
      </c>
      <c r="H822" s="13">
        <f t="shared" si="179"/>
        <v>4.7222222222222223</v>
      </c>
      <c r="I822">
        <f>'Panigale V4s 21 Data'!$B$8*'Panigale V4s 21 Data'!$B$5*'Panigale V4s 21 Data'!$B$7*0.5*(Calculations!$H822*Calculations!$H822)</f>
        <v>2.5046568524072921</v>
      </c>
      <c r="J822" s="3">
        <f>$E822*'Panigale V4s 21 Data'!$B$3</f>
        <v>0</v>
      </c>
      <c r="K822" s="27">
        <f>'Panigale V4s 21 Data'!$B$12</f>
        <v>52.974000000000004</v>
      </c>
      <c r="L822" s="3">
        <f t="shared" si="180"/>
        <v>55.478656852407298</v>
      </c>
      <c r="M822">
        <f t="shared" si="178"/>
        <v>261.98254624747892</v>
      </c>
      <c r="N822">
        <f t="shared" si="181"/>
        <v>7.2772929513188587E-5</v>
      </c>
      <c r="O822">
        <f t="shared" si="182"/>
        <v>261.98254624747892</v>
      </c>
      <c r="P822">
        <f t="shared" si="183"/>
        <v>7.2772929513188587E-5</v>
      </c>
      <c r="Q822">
        <f>SUM($P$3:P822)</f>
        <v>0.15239090281395098</v>
      </c>
      <c r="R822">
        <f t="shared" si="184"/>
        <v>0</v>
      </c>
      <c r="S822">
        <f t="shared" si="185"/>
        <v>0</v>
      </c>
      <c r="T822">
        <f>SUM($S$3:S822)</f>
        <v>5.1087731686396978E-2</v>
      </c>
      <c r="V822">
        <f t="shared" si="186"/>
        <v>0</v>
      </c>
      <c r="W822">
        <f>IF(M822&lt;0,SUM($V$3:V822),0)</f>
        <v>0</v>
      </c>
      <c r="Y822">
        <f>O822</f>
        <v>261.98254624747892</v>
      </c>
      <c r="Z822">
        <f t="shared" si="187"/>
        <v>0.26198254624747891</v>
      </c>
      <c r="AA822">
        <f t="shared" si="188"/>
        <v>7.2772929513188587E-5</v>
      </c>
      <c r="AB822">
        <f>SUM($AA$3:AA822)</f>
        <v>2.9890335034914391E-2</v>
      </c>
    </row>
    <row r="823" spans="1:28" x14ac:dyDescent="0.3">
      <c r="A823" s="6" t="s">
        <v>17</v>
      </c>
      <c r="B823" s="6">
        <v>820</v>
      </c>
      <c r="C823" s="6">
        <v>231</v>
      </c>
      <c r="D823" s="7">
        <v>18</v>
      </c>
      <c r="E823" s="3">
        <f t="shared" si="189"/>
        <v>0.61111111111111094</v>
      </c>
      <c r="F823" s="3">
        <f t="shared" si="190"/>
        <v>2.1999999999999993</v>
      </c>
      <c r="H823" s="13">
        <f t="shared" si="179"/>
        <v>5</v>
      </c>
      <c r="I823">
        <f>'Panigale V4s 21 Data'!$B$8*'Panigale V4s 21 Data'!$B$5*'Panigale V4s 21 Data'!$B$7*0.5*(Calculations!$H823*Calculations!$H823)</f>
        <v>2.8079889971625005</v>
      </c>
      <c r="J823" s="3">
        <f>$E823*'Panigale V4s 21 Data'!$B$3</f>
        <v>164.99999999999994</v>
      </c>
      <c r="K823" s="27">
        <f>'Panigale V4s 21 Data'!$B$12</f>
        <v>52.974000000000004</v>
      </c>
      <c r="L823" s="3">
        <f t="shared" si="180"/>
        <v>220.78198899716244</v>
      </c>
      <c r="M823">
        <f t="shared" si="178"/>
        <v>1103.9099449858122</v>
      </c>
      <c r="N823">
        <f t="shared" si="181"/>
        <v>3.0664165138494785E-4</v>
      </c>
      <c r="O823">
        <f t="shared" si="182"/>
        <v>1103.9099449858122</v>
      </c>
      <c r="P823">
        <f t="shared" si="183"/>
        <v>3.0664165138494785E-4</v>
      </c>
      <c r="Q823">
        <f>SUM($P$3:P823)</f>
        <v>0.15269754446533593</v>
      </c>
      <c r="R823">
        <f t="shared" si="184"/>
        <v>0</v>
      </c>
      <c r="S823">
        <f t="shared" si="185"/>
        <v>0</v>
      </c>
      <c r="T823">
        <f>SUM($S$3:S823)</f>
        <v>5.1087731686396978E-2</v>
      </c>
      <c r="V823">
        <f t="shared" si="186"/>
        <v>0</v>
      </c>
      <c r="W823">
        <f>IF(M823&lt;0,SUM($V$3:V823),0)</f>
        <v>0</v>
      </c>
      <c r="Y823">
        <f t="shared" ref="Y823:Y829" si="192">O823</f>
        <v>1103.9099449858122</v>
      </c>
      <c r="Z823">
        <f t="shared" si="187"/>
        <v>1.1039099449858123</v>
      </c>
      <c r="AA823">
        <f t="shared" si="188"/>
        <v>3.0664165138494785E-4</v>
      </c>
      <c r="AB823">
        <f>SUM($AA$3:AA823)</f>
        <v>3.0196976686299341E-2</v>
      </c>
    </row>
    <row r="824" spans="1:28" x14ac:dyDescent="0.3">
      <c r="A824" s="6" t="s">
        <v>17</v>
      </c>
      <c r="B824" s="6">
        <v>821</v>
      </c>
      <c r="C824" s="6">
        <v>232</v>
      </c>
      <c r="D824" s="7">
        <v>21.4</v>
      </c>
      <c r="E824" s="3">
        <f t="shared" si="189"/>
        <v>0.94444444444444453</v>
      </c>
      <c r="F824" s="3">
        <f t="shared" si="190"/>
        <v>3.4000000000000004</v>
      </c>
      <c r="H824" s="13">
        <f t="shared" si="179"/>
        <v>5.9444444444444438</v>
      </c>
      <c r="I824">
        <f>'Panigale V4s 21 Data'!$B$8*'Panigale V4s 21 Data'!$B$5*'Panigale V4s 21 Data'!$B$7*0.5*(Calculations!$H824*Calculations!$H824)</f>
        <v>3.9689711146312909</v>
      </c>
      <c r="J824" s="3">
        <f>$E824*'Panigale V4s 21 Data'!$B$3</f>
        <v>255.00000000000003</v>
      </c>
      <c r="K824" s="27">
        <f>'Panigale V4s 21 Data'!$B$12</f>
        <v>52.974000000000004</v>
      </c>
      <c r="L824" s="3">
        <f t="shared" si="180"/>
        <v>311.94297111463129</v>
      </c>
      <c r="M824">
        <f t="shared" si="178"/>
        <v>1854.3276616258636</v>
      </c>
      <c r="N824">
        <f t="shared" si="181"/>
        <v>5.1509101711829546E-4</v>
      </c>
      <c r="O824">
        <f t="shared" si="182"/>
        <v>1854.3276616258636</v>
      </c>
      <c r="P824">
        <f t="shared" si="183"/>
        <v>5.1509101711829546E-4</v>
      </c>
      <c r="Q824">
        <f>SUM($P$3:P824)</f>
        <v>0.15321263548245423</v>
      </c>
      <c r="R824">
        <f t="shared" si="184"/>
        <v>0</v>
      </c>
      <c r="S824">
        <f t="shared" si="185"/>
        <v>0</v>
      </c>
      <c r="T824">
        <f>SUM($S$3:S824)</f>
        <v>5.1087731686396978E-2</v>
      </c>
      <c r="V824">
        <f t="shared" si="186"/>
        <v>0</v>
      </c>
      <c r="W824">
        <f>IF(M824&lt;0,SUM($V$3:V824),0)</f>
        <v>0</v>
      </c>
      <c r="Y824">
        <f t="shared" si="192"/>
        <v>1854.3276616258636</v>
      </c>
      <c r="Z824">
        <f t="shared" si="187"/>
        <v>1.8543276616258635</v>
      </c>
      <c r="AA824">
        <f t="shared" si="188"/>
        <v>5.1509101711829546E-4</v>
      </c>
      <c r="AB824">
        <f>SUM($AA$3:AA824)</f>
        <v>3.0712067703417636E-2</v>
      </c>
    </row>
    <row r="825" spans="1:28" x14ac:dyDescent="0.3">
      <c r="A825" s="6" t="s">
        <v>17</v>
      </c>
      <c r="B825" s="6">
        <v>822</v>
      </c>
      <c r="C825" s="6">
        <v>233</v>
      </c>
      <c r="D825" s="7">
        <v>24.8</v>
      </c>
      <c r="E825" s="3">
        <f t="shared" si="189"/>
        <v>0.90277777777777779</v>
      </c>
      <c r="F825" s="3">
        <f t="shared" si="190"/>
        <v>3.25</v>
      </c>
      <c r="H825" s="13">
        <f t="shared" si="179"/>
        <v>6.8888888888888893</v>
      </c>
      <c r="I825">
        <f>'Panigale V4s 21 Data'!$B$8*'Panigale V4s 21 Data'!$B$5*'Panigale V4s 21 Data'!$B$7*0.5*(Calculations!$H825*Calculations!$H825)</f>
        <v>5.330325780292668</v>
      </c>
      <c r="J825" s="3">
        <f>$E825*'Panigale V4s 21 Data'!$B$3</f>
        <v>243.75</v>
      </c>
      <c r="K825" s="27">
        <f>'Panigale V4s 21 Data'!$B$12</f>
        <v>52.974000000000004</v>
      </c>
      <c r="L825" s="3">
        <f t="shared" si="180"/>
        <v>302.05432578029269</v>
      </c>
      <c r="M825">
        <f t="shared" si="178"/>
        <v>2080.8186887086831</v>
      </c>
      <c r="N825">
        <f t="shared" si="181"/>
        <v>5.7800519130796755E-4</v>
      </c>
      <c r="O825">
        <f t="shared" si="182"/>
        <v>2080.8186887086831</v>
      </c>
      <c r="P825">
        <f t="shared" si="183"/>
        <v>5.7800519130796755E-4</v>
      </c>
      <c r="Q825">
        <f>SUM($P$3:P825)</f>
        <v>0.15379064067376219</v>
      </c>
      <c r="R825">
        <f t="shared" si="184"/>
        <v>0</v>
      </c>
      <c r="S825">
        <f t="shared" si="185"/>
        <v>0</v>
      </c>
      <c r="T825">
        <f>SUM($S$3:S825)</f>
        <v>5.1087731686396978E-2</v>
      </c>
      <c r="V825">
        <f t="shared" si="186"/>
        <v>0</v>
      </c>
      <c r="W825">
        <f>IF(M825&lt;0,SUM($V$3:V825),0)</f>
        <v>0</v>
      </c>
      <c r="Y825">
        <f t="shared" si="192"/>
        <v>2080.8186887086831</v>
      </c>
      <c r="Z825">
        <f t="shared" si="187"/>
        <v>2.0808186887086833</v>
      </c>
      <c r="AA825">
        <f t="shared" si="188"/>
        <v>5.7800519130796755E-4</v>
      </c>
      <c r="AB825">
        <f>SUM($AA$3:AA825)</f>
        <v>3.1290072894725601E-2</v>
      </c>
    </row>
    <row r="826" spans="1:28" x14ac:dyDescent="0.3">
      <c r="A826" s="6" t="s">
        <v>17</v>
      </c>
      <c r="B826" s="6">
        <v>823</v>
      </c>
      <c r="C826" s="6">
        <v>234</v>
      </c>
      <c r="D826" s="7">
        <v>27.9</v>
      </c>
      <c r="E826" s="3">
        <f t="shared" si="189"/>
        <v>0.83333333333333326</v>
      </c>
      <c r="F826" s="3">
        <f t="shared" si="190"/>
        <v>3</v>
      </c>
      <c r="H826" s="13">
        <f t="shared" si="179"/>
        <v>7.7499999999999991</v>
      </c>
      <c r="I826">
        <f>'Panigale V4s 21 Data'!$B$8*'Panigale V4s 21 Data'!$B$5*'Panigale V4s 21 Data'!$B$7*0.5*(Calculations!$H826*Calculations!$H826)</f>
        <v>6.7461935656829057</v>
      </c>
      <c r="J826" s="3">
        <f>$E826*'Panigale V4s 21 Data'!$B$3</f>
        <v>224.99999999999997</v>
      </c>
      <c r="K826" s="27">
        <f>'Panigale V4s 21 Data'!$B$12</f>
        <v>52.974000000000004</v>
      </c>
      <c r="L826" s="3">
        <f t="shared" si="180"/>
        <v>284.72019356568291</v>
      </c>
      <c r="M826">
        <f t="shared" si="178"/>
        <v>2206.5815001340425</v>
      </c>
      <c r="N826">
        <f t="shared" si="181"/>
        <v>6.1293930559278963E-4</v>
      </c>
      <c r="O826">
        <f t="shared" si="182"/>
        <v>2206.5815001340425</v>
      </c>
      <c r="P826">
        <f t="shared" si="183"/>
        <v>6.1293930559278963E-4</v>
      </c>
      <c r="Q826">
        <f>SUM($P$3:P826)</f>
        <v>0.15440357997935497</v>
      </c>
      <c r="R826">
        <f t="shared" si="184"/>
        <v>0</v>
      </c>
      <c r="S826">
        <f t="shared" si="185"/>
        <v>0</v>
      </c>
      <c r="T826">
        <f>SUM($S$3:S826)</f>
        <v>5.1087731686396978E-2</v>
      </c>
      <c r="V826">
        <f t="shared" si="186"/>
        <v>0</v>
      </c>
      <c r="W826">
        <f>IF(M826&lt;0,SUM($V$3:V826),0)</f>
        <v>0</v>
      </c>
      <c r="Y826">
        <f t="shared" si="192"/>
        <v>2206.5815001340425</v>
      </c>
      <c r="Z826">
        <f t="shared" si="187"/>
        <v>2.2065815001340425</v>
      </c>
      <c r="AA826">
        <f t="shared" si="188"/>
        <v>6.1293930559278963E-4</v>
      </c>
      <c r="AB826">
        <f>SUM($AA$3:AA826)</f>
        <v>3.1903012200318388E-2</v>
      </c>
    </row>
    <row r="827" spans="1:28" x14ac:dyDescent="0.3">
      <c r="A827" s="6" t="s">
        <v>17</v>
      </c>
      <c r="B827" s="6">
        <v>824</v>
      </c>
      <c r="C827" s="6">
        <v>235</v>
      </c>
      <c r="D827" s="7">
        <v>30.8</v>
      </c>
      <c r="E827" s="3">
        <f t="shared" si="189"/>
        <v>0.70833333333333348</v>
      </c>
      <c r="F827" s="3">
        <f t="shared" si="190"/>
        <v>2.5500000000000007</v>
      </c>
      <c r="H827" s="13">
        <f t="shared" si="179"/>
        <v>8.5555555555555554</v>
      </c>
      <c r="I827">
        <f>'Panigale V4s 21 Data'!$B$8*'Panigale V4s 21 Data'!$B$5*'Panigale V4s 21 Data'!$B$7*0.5*(Calculations!$H827*Calculations!$H827)</f>
        <v>8.2215144514451683</v>
      </c>
      <c r="J827" s="3">
        <f>$E827*'Panigale V4s 21 Data'!$B$3</f>
        <v>191.25000000000003</v>
      </c>
      <c r="K827" s="27">
        <f>'Panigale V4s 21 Data'!$B$12</f>
        <v>52.974000000000004</v>
      </c>
      <c r="L827" s="3">
        <f t="shared" si="180"/>
        <v>252.44551445144521</v>
      </c>
      <c r="M827">
        <f t="shared" si="178"/>
        <v>2159.8116236401424</v>
      </c>
      <c r="N827">
        <f t="shared" si="181"/>
        <v>5.9994767323337289E-4</v>
      </c>
      <c r="O827">
        <f t="shared" si="182"/>
        <v>2159.8116236401424</v>
      </c>
      <c r="P827">
        <f t="shared" si="183"/>
        <v>5.9994767323337289E-4</v>
      </c>
      <c r="Q827">
        <f>SUM($P$3:P827)</f>
        <v>0.15500352765258835</v>
      </c>
      <c r="R827">
        <f t="shared" si="184"/>
        <v>0</v>
      </c>
      <c r="S827">
        <f t="shared" si="185"/>
        <v>0</v>
      </c>
      <c r="T827">
        <f>SUM($S$3:S827)</f>
        <v>5.1087731686396978E-2</v>
      </c>
      <c r="V827">
        <f t="shared" si="186"/>
        <v>0</v>
      </c>
      <c r="W827">
        <f>IF(M827&lt;0,SUM($V$3:V827),0)</f>
        <v>0</v>
      </c>
      <c r="Y827">
        <f t="shared" si="192"/>
        <v>2159.8116236401424</v>
      </c>
      <c r="Z827">
        <f t="shared" si="187"/>
        <v>2.1598116236401426</v>
      </c>
      <c r="AA827">
        <f t="shared" si="188"/>
        <v>5.9994767323337289E-4</v>
      </c>
      <c r="AB827">
        <f>SUM($AA$3:AA827)</f>
        <v>3.2502959873551764E-2</v>
      </c>
    </row>
    <row r="828" spans="1:28" x14ac:dyDescent="0.3">
      <c r="A828" s="6" t="s">
        <v>17</v>
      </c>
      <c r="B828" s="6">
        <v>825</v>
      </c>
      <c r="C828" s="6">
        <v>236</v>
      </c>
      <c r="D828" s="7">
        <v>33</v>
      </c>
      <c r="E828" s="3">
        <f t="shared" si="189"/>
        <v>0.59722222222222232</v>
      </c>
      <c r="F828" s="3">
        <f t="shared" si="190"/>
        <v>2.1500000000000004</v>
      </c>
      <c r="H828" s="13">
        <f t="shared" si="179"/>
        <v>9.1666666666666661</v>
      </c>
      <c r="I828">
        <f>'Panigale V4s 21 Data'!$B$8*'Panigale V4s 21 Data'!$B$5*'Panigale V4s 21 Data'!$B$7*0.5*(Calculations!$H828*Calculations!$H828)</f>
        <v>9.4379630182406249</v>
      </c>
      <c r="J828" s="3">
        <f>$E828*'Panigale V4s 21 Data'!$B$3</f>
        <v>161.25000000000003</v>
      </c>
      <c r="K828" s="27">
        <f>'Panigale V4s 21 Data'!$B$12</f>
        <v>52.974000000000004</v>
      </c>
      <c r="L828" s="3">
        <f t="shared" si="180"/>
        <v>223.66196301824067</v>
      </c>
      <c r="M828">
        <f t="shared" si="178"/>
        <v>2050.2346610005393</v>
      </c>
      <c r="N828">
        <f t="shared" si="181"/>
        <v>5.6950962805570537E-4</v>
      </c>
      <c r="O828">
        <f t="shared" si="182"/>
        <v>2050.2346610005393</v>
      </c>
      <c r="P828">
        <f t="shared" si="183"/>
        <v>5.6950962805570537E-4</v>
      </c>
      <c r="Q828">
        <f>SUM($P$3:P828)</f>
        <v>0.15557303728064406</v>
      </c>
      <c r="R828">
        <f t="shared" si="184"/>
        <v>0</v>
      </c>
      <c r="S828">
        <f t="shared" si="185"/>
        <v>0</v>
      </c>
      <c r="T828">
        <f>SUM($S$3:S828)</f>
        <v>5.1087731686396978E-2</v>
      </c>
      <c r="V828">
        <f t="shared" si="186"/>
        <v>0</v>
      </c>
      <c r="W828">
        <f>IF(M828&lt;0,SUM($V$3:V828),0)</f>
        <v>0</v>
      </c>
      <c r="Y828">
        <f t="shared" si="192"/>
        <v>2050.2346610005393</v>
      </c>
      <c r="Z828">
        <f t="shared" si="187"/>
        <v>2.0502346610005393</v>
      </c>
      <c r="AA828">
        <f t="shared" si="188"/>
        <v>5.6950962805570537E-4</v>
      </c>
      <c r="AB828">
        <f>SUM($AA$3:AA828)</f>
        <v>3.3072469501607471E-2</v>
      </c>
    </row>
    <row r="829" spans="1:28" x14ac:dyDescent="0.3">
      <c r="A829" s="6" t="s">
        <v>17</v>
      </c>
      <c r="B829" s="6">
        <v>826</v>
      </c>
      <c r="C829" s="6">
        <v>237</v>
      </c>
      <c r="D829" s="7">
        <v>35.1</v>
      </c>
      <c r="E829" s="3">
        <f t="shared" si="189"/>
        <v>0.56944444444444464</v>
      </c>
      <c r="F829" s="3">
        <f t="shared" si="190"/>
        <v>2.0500000000000007</v>
      </c>
      <c r="H829" s="13">
        <f t="shared" si="179"/>
        <v>9.75</v>
      </c>
      <c r="I829">
        <f>'Panigale V4s 21 Data'!$B$8*'Panigale V4s 21 Data'!$B$5*'Panigale V4s 21 Data'!$B$7*0.5*(Calculations!$H829*Calculations!$H829)</f>
        <v>10.677378161710408</v>
      </c>
      <c r="J829" s="3">
        <f>$E829*'Panigale V4s 21 Data'!$B$3</f>
        <v>153.75000000000006</v>
      </c>
      <c r="K829" s="27">
        <f>'Panigale V4s 21 Data'!$B$12</f>
        <v>52.974000000000004</v>
      </c>
      <c r="L829" s="3">
        <f t="shared" si="180"/>
        <v>217.40137816171045</v>
      </c>
      <c r="M829">
        <f t="shared" si="178"/>
        <v>2119.6634370766769</v>
      </c>
      <c r="N829">
        <f t="shared" si="181"/>
        <v>5.8879539918796592E-4</v>
      </c>
      <c r="O829">
        <f t="shared" si="182"/>
        <v>2119.6634370766769</v>
      </c>
      <c r="P829">
        <f t="shared" si="183"/>
        <v>5.8879539918796592E-4</v>
      </c>
      <c r="Q829">
        <f>SUM($P$3:P829)</f>
        <v>0.15616183267983202</v>
      </c>
      <c r="R829">
        <f t="shared" si="184"/>
        <v>0</v>
      </c>
      <c r="S829">
        <f t="shared" si="185"/>
        <v>0</v>
      </c>
      <c r="T829">
        <f>SUM($S$3:S829)</f>
        <v>5.1087731686396978E-2</v>
      </c>
      <c r="V829">
        <f t="shared" si="186"/>
        <v>0</v>
      </c>
      <c r="W829">
        <f>IF(M829&lt;0,SUM($V$3:V829),0)</f>
        <v>0</v>
      </c>
      <c r="Y829">
        <f t="shared" si="192"/>
        <v>2119.6634370766769</v>
      </c>
      <c r="Z829">
        <f t="shared" si="187"/>
        <v>2.1196634370766771</v>
      </c>
      <c r="AA829">
        <f t="shared" si="188"/>
        <v>5.8879539918796592E-4</v>
      </c>
      <c r="AB829">
        <f>SUM($AA$3:AA829)</f>
        <v>3.3661264900795435E-2</v>
      </c>
    </row>
    <row r="830" spans="1:28" x14ac:dyDescent="0.3">
      <c r="A830" s="6" t="s">
        <v>17</v>
      </c>
      <c r="B830" s="6">
        <v>827</v>
      </c>
      <c r="C830" s="6">
        <v>238</v>
      </c>
      <c r="D830" s="7">
        <v>37.1</v>
      </c>
      <c r="E830" s="3">
        <f t="shared" si="189"/>
        <v>0.52777777777777735</v>
      </c>
      <c r="F830" s="3">
        <f t="shared" si="190"/>
        <v>1.8999999999999986</v>
      </c>
      <c r="H830" s="13">
        <f t="shared" si="179"/>
        <v>10.305555555555555</v>
      </c>
      <c r="I830">
        <f>'Panigale V4s 21 Data'!$B$8*'Panigale V4s 21 Data'!$B$5*'Panigale V4s 21 Data'!$B$7*0.5*(Calculations!$H830*Calculations!$H830)</f>
        <v>11.928839924643324</v>
      </c>
      <c r="J830" s="3">
        <f>$E830*'Panigale V4s 21 Data'!$B$3</f>
        <v>142.49999999999989</v>
      </c>
      <c r="K830" s="27">
        <f>'Panigale V4s 21 Data'!$B$12</f>
        <v>52.974000000000004</v>
      </c>
      <c r="L830" s="3">
        <f t="shared" si="180"/>
        <v>207.40283992464322</v>
      </c>
      <c r="M830">
        <f t="shared" si="178"/>
        <v>2137.4014892234063</v>
      </c>
      <c r="N830">
        <f t="shared" si="181"/>
        <v>5.9372263589539068E-4</v>
      </c>
      <c r="O830">
        <f t="shared" si="182"/>
        <v>2137.4014892234063</v>
      </c>
      <c r="P830">
        <f t="shared" si="183"/>
        <v>5.9372263589539068E-4</v>
      </c>
      <c r="Q830">
        <f>SUM($P$3:P830)</f>
        <v>0.15675555531572741</v>
      </c>
      <c r="R830">
        <f t="shared" si="184"/>
        <v>0</v>
      </c>
      <c r="S830">
        <f t="shared" si="185"/>
        <v>0</v>
      </c>
      <c r="T830">
        <f>SUM($S$3:S830)</f>
        <v>5.1087731686396978E-2</v>
      </c>
      <c r="V830">
        <f t="shared" si="186"/>
        <v>0</v>
      </c>
      <c r="W830">
        <f>IF(M830&lt;0,SUM($V$3:V830),0)</f>
        <v>0</v>
      </c>
      <c r="Y830">
        <f>W821-SUM(Y822:Y829)</f>
        <v>331.35248082751423</v>
      </c>
      <c r="Z830">
        <f t="shared" si="187"/>
        <v>0.33135248082751423</v>
      </c>
      <c r="AA830">
        <f t="shared" si="188"/>
        <v>9.2042355785420613E-5</v>
      </c>
      <c r="AB830">
        <f>SUM($AA$3:AA830)</f>
        <v>3.3753307256580857E-2</v>
      </c>
    </row>
    <row r="831" spans="1:28" x14ac:dyDescent="0.3">
      <c r="A831" s="6" t="s">
        <v>17</v>
      </c>
      <c r="B831" s="6">
        <v>828</v>
      </c>
      <c r="C831" s="6">
        <v>239</v>
      </c>
      <c r="D831" s="7">
        <v>38.9</v>
      </c>
      <c r="E831" s="3">
        <f t="shared" si="189"/>
        <v>0.59722222222222177</v>
      </c>
      <c r="F831" s="3">
        <f t="shared" si="190"/>
        <v>2.1499999999999986</v>
      </c>
      <c r="H831" s="13">
        <f t="shared" si="179"/>
        <v>10.805555555555555</v>
      </c>
      <c r="I831">
        <f>'Panigale V4s 21 Data'!$B$8*'Panigale V4s 21 Data'!$B$5*'Panigale V4s 21 Data'!$B$7*0.5*(Calculations!$H831*Calculations!$H831)</f>
        <v>13.114435279000825</v>
      </c>
      <c r="J831" s="3">
        <f>$E831*'Panigale V4s 21 Data'!$B$3</f>
        <v>161.24999999999989</v>
      </c>
      <c r="K831" s="27">
        <f>'Panigale V4s 21 Data'!$B$12</f>
        <v>52.974000000000004</v>
      </c>
      <c r="L831" s="3">
        <f t="shared" si="180"/>
        <v>227.33843527900069</v>
      </c>
      <c r="M831">
        <f t="shared" si="178"/>
        <v>2456.5180923203129</v>
      </c>
      <c r="N831">
        <f t="shared" si="181"/>
        <v>6.8236613675564241E-4</v>
      </c>
      <c r="O831">
        <f t="shared" si="182"/>
        <v>2456.5180923203129</v>
      </c>
      <c r="P831">
        <f t="shared" si="183"/>
        <v>6.8236613675564241E-4</v>
      </c>
      <c r="Q831">
        <f>SUM($P$3:P831)</f>
        <v>0.15743792145248306</v>
      </c>
      <c r="R831">
        <f t="shared" si="184"/>
        <v>0</v>
      </c>
      <c r="S831">
        <f t="shared" si="185"/>
        <v>0</v>
      </c>
      <c r="T831">
        <f>SUM($S$3:S831)</f>
        <v>5.1087731686396978E-2</v>
      </c>
      <c r="V831">
        <f t="shared" si="186"/>
        <v>0</v>
      </c>
      <c r="W831">
        <f>IF(M831&lt;0,SUM($V$3:V831),0)</f>
        <v>0</v>
      </c>
      <c r="Y831">
        <v>0</v>
      </c>
      <c r="Z831">
        <f t="shared" si="187"/>
        <v>0</v>
      </c>
      <c r="AA831">
        <f t="shared" si="188"/>
        <v>0</v>
      </c>
      <c r="AB831">
        <f>SUM($AA$3:AA831)</f>
        <v>3.3753307256580857E-2</v>
      </c>
    </row>
    <row r="832" spans="1:28" x14ac:dyDescent="0.3">
      <c r="A832" s="6" t="s">
        <v>17</v>
      </c>
      <c r="B832" s="6">
        <v>829</v>
      </c>
      <c r="C832" s="6">
        <v>240</v>
      </c>
      <c r="D832" s="7">
        <v>41.4</v>
      </c>
      <c r="E832" s="3">
        <f t="shared" si="189"/>
        <v>0.70833333333333348</v>
      </c>
      <c r="F832" s="3">
        <f t="shared" si="190"/>
        <v>2.5500000000000007</v>
      </c>
      <c r="H832" s="13">
        <f t="shared" si="179"/>
        <v>11.5</v>
      </c>
      <c r="I832">
        <f>'Panigale V4s 21 Data'!$B$8*'Panigale V4s 21 Data'!$B$5*'Panigale V4s 21 Data'!$B$7*0.5*(Calculations!$H832*Calculations!$H832)</f>
        <v>14.854261794989627</v>
      </c>
      <c r="J832" s="3">
        <f>$E832*'Panigale V4s 21 Data'!$B$3</f>
        <v>191.25000000000003</v>
      </c>
      <c r="K832" s="27">
        <f>'Panigale V4s 21 Data'!$B$12</f>
        <v>52.974000000000004</v>
      </c>
      <c r="L832" s="3">
        <f t="shared" si="180"/>
        <v>259.07826179498966</v>
      </c>
      <c r="M832">
        <f t="shared" si="178"/>
        <v>2979.4000106423809</v>
      </c>
      <c r="N832">
        <f t="shared" si="181"/>
        <v>8.2761111406732797E-4</v>
      </c>
      <c r="O832">
        <f t="shared" si="182"/>
        <v>2979.4000106423809</v>
      </c>
      <c r="P832">
        <f t="shared" si="183"/>
        <v>8.2761111406732797E-4</v>
      </c>
      <c r="Q832">
        <f>SUM($P$3:P832)</f>
        <v>0.15826553256655038</v>
      </c>
      <c r="R832">
        <f t="shared" si="184"/>
        <v>0</v>
      </c>
      <c r="S832">
        <f t="shared" si="185"/>
        <v>0</v>
      </c>
      <c r="T832">
        <f>SUM($S$3:S832)</f>
        <v>5.1087731686396978E-2</v>
      </c>
      <c r="V832">
        <f t="shared" si="186"/>
        <v>0</v>
      </c>
      <c r="W832">
        <f>IF(M832&lt;0,SUM($V$3:V832),0)</f>
        <v>0</v>
      </c>
      <c r="Y832">
        <v>0</v>
      </c>
      <c r="Z832">
        <f t="shared" si="187"/>
        <v>0</v>
      </c>
      <c r="AA832">
        <f t="shared" si="188"/>
        <v>0</v>
      </c>
      <c r="AB832">
        <f>SUM($AA$3:AA832)</f>
        <v>3.3753307256580857E-2</v>
      </c>
    </row>
    <row r="833" spans="1:28" x14ac:dyDescent="0.3">
      <c r="A833" s="6" t="s">
        <v>17</v>
      </c>
      <c r="B833" s="6">
        <v>830</v>
      </c>
      <c r="C833" s="6">
        <v>241</v>
      </c>
      <c r="D833" s="7">
        <v>44</v>
      </c>
      <c r="E833" s="3">
        <f t="shared" si="189"/>
        <v>0.68055555555555536</v>
      </c>
      <c r="F833" s="3">
        <f t="shared" si="190"/>
        <v>2.4499999999999993</v>
      </c>
      <c r="H833" s="13">
        <f t="shared" si="179"/>
        <v>12.222222222222221</v>
      </c>
      <c r="I833">
        <f>'Panigale V4s 21 Data'!$B$8*'Panigale V4s 21 Data'!$B$5*'Panigale V4s 21 Data'!$B$7*0.5*(Calculations!$H833*Calculations!$H833)</f>
        <v>16.778600921316666</v>
      </c>
      <c r="J833" s="3">
        <f>$E833*'Panigale V4s 21 Data'!$B$3</f>
        <v>183.74999999999994</v>
      </c>
      <c r="K833" s="27">
        <f>'Panigale V4s 21 Data'!$B$12</f>
        <v>52.974000000000004</v>
      </c>
      <c r="L833" s="3">
        <f t="shared" si="180"/>
        <v>253.50260092131663</v>
      </c>
      <c r="M833">
        <f t="shared" si="178"/>
        <v>3098.3651223716474</v>
      </c>
      <c r="N833">
        <f t="shared" si="181"/>
        <v>8.6065697843656864E-4</v>
      </c>
      <c r="O833">
        <f t="shared" si="182"/>
        <v>3098.3651223716474</v>
      </c>
      <c r="P833">
        <f t="shared" si="183"/>
        <v>8.6065697843656864E-4</v>
      </c>
      <c r="Q833">
        <f>SUM($P$3:P833)</f>
        <v>0.15912618954498695</v>
      </c>
      <c r="R833">
        <f t="shared" si="184"/>
        <v>0</v>
      </c>
      <c r="S833">
        <f t="shared" si="185"/>
        <v>0</v>
      </c>
      <c r="T833">
        <f>SUM($S$3:S833)</f>
        <v>5.1087731686396978E-2</v>
      </c>
      <c r="V833">
        <f t="shared" si="186"/>
        <v>0</v>
      </c>
      <c r="W833">
        <f>IF(M833&lt;0,SUM($V$3:V833),0)</f>
        <v>0</v>
      </c>
      <c r="Y833">
        <v>0</v>
      </c>
      <c r="Z833">
        <f t="shared" si="187"/>
        <v>0</v>
      </c>
      <c r="AA833">
        <f t="shared" si="188"/>
        <v>0</v>
      </c>
      <c r="AB833">
        <f>SUM($AA$3:AA833)</f>
        <v>3.3753307256580857E-2</v>
      </c>
    </row>
    <row r="834" spans="1:28" x14ac:dyDescent="0.3">
      <c r="A834" s="6" t="s">
        <v>17</v>
      </c>
      <c r="B834" s="6">
        <v>831</v>
      </c>
      <c r="C834" s="6">
        <v>242</v>
      </c>
      <c r="D834" s="7">
        <v>46.3</v>
      </c>
      <c r="E834" s="3">
        <f t="shared" si="189"/>
        <v>0.51388888888888928</v>
      </c>
      <c r="F834" s="3">
        <f t="shared" si="190"/>
        <v>1.8500000000000014</v>
      </c>
      <c r="H834" s="13">
        <f t="shared" si="179"/>
        <v>12.861111111111111</v>
      </c>
      <c r="I834">
        <f>'Panigale V4s 21 Data'!$B$8*'Panigale V4s 21 Data'!$B$5*'Panigale V4s 21 Data'!$B$7*0.5*(Calculations!$H834*Calculations!$H834)</f>
        <v>18.578573868294075</v>
      </c>
      <c r="J834" s="3">
        <f>$E834*'Panigale V4s 21 Data'!$B$3</f>
        <v>138.75000000000011</v>
      </c>
      <c r="K834" s="27">
        <f>'Panigale V4s 21 Data'!$B$12</f>
        <v>52.974000000000004</v>
      </c>
      <c r="L834" s="3">
        <f t="shared" si="180"/>
        <v>210.30257386829419</v>
      </c>
      <c r="M834">
        <f t="shared" si="178"/>
        <v>2704.7247694727835</v>
      </c>
      <c r="N834">
        <f t="shared" si="181"/>
        <v>7.5131243596466201E-4</v>
      </c>
      <c r="O834">
        <f t="shared" si="182"/>
        <v>2704.7247694727835</v>
      </c>
      <c r="P834">
        <f t="shared" si="183"/>
        <v>7.5131243596466201E-4</v>
      </c>
      <c r="Q834">
        <f>SUM($P$3:P834)</f>
        <v>0.1598775019809516</v>
      </c>
      <c r="R834">
        <f t="shared" si="184"/>
        <v>0</v>
      </c>
      <c r="S834">
        <f t="shared" si="185"/>
        <v>0</v>
      </c>
      <c r="T834">
        <f>SUM($S$3:S834)</f>
        <v>5.1087731686396978E-2</v>
      </c>
      <c r="V834">
        <f t="shared" si="186"/>
        <v>0</v>
      </c>
      <c r="W834">
        <f>IF(M834&lt;0,SUM($V$3:V834),0)</f>
        <v>0</v>
      </c>
      <c r="Y834">
        <v>0</v>
      </c>
      <c r="Z834">
        <f t="shared" si="187"/>
        <v>0</v>
      </c>
      <c r="AA834">
        <f t="shared" si="188"/>
        <v>0</v>
      </c>
      <c r="AB834">
        <f>SUM($AA$3:AA834)</f>
        <v>3.3753307256580857E-2</v>
      </c>
    </row>
    <row r="835" spans="1:28" x14ac:dyDescent="0.3">
      <c r="A835" s="6" t="s">
        <v>17</v>
      </c>
      <c r="B835" s="6">
        <v>832</v>
      </c>
      <c r="C835" s="6">
        <v>243</v>
      </c>
      <c r="D835" s="7">
        <v>47.7</v>
      </c>
      <c r="E835" s="3">
        <f t="shared" si="189"/>
        <v>0.26388888888888967</v>
      </c>
      <c r="F835" s="3">
        <f t="shared" si="190"/>
        <v>0.95000000000000284</v>
      </c>
      <c r="H835" s="13">
        <f t="shared" si="179"/>
        <v>13.25</v>
      </c>
      <c r="I835">
        <f>'Panigale V4s 21 Data'!$B$8*'Panigale V4s 21 Data'!$B$5*'Panigale V4s 21 Data'!$B$7*0.5*(Calculations!$H835*Calculations!$H835)</f>
        <v>19.71910273257366</v>
      </c>
      <c r="J835" s="3">
        <f>$E835*'Panigale V4s 21 Data'!$B$3</f>
        <v>71.250000000000213</v>
      </c>
      <c r="K835" s="27">
        <f>'Panigale V4s 21 Data'!$B$12</f>
        <v>52.974000000000004</v>
      </c>
      <c r="L835" s="3">
        <f t="shared" si="180"/>
        <v>143.94310273257389</v>
      </c>
      <c r="M835">
        <f t="shared" ref="M835:M898" si="193">L835*H835</f>
        <v>1907.2461112066042</v>
      </c>
      <c r="N835">
        <f t="shared" si="181"/>
        <v>5.2979058644627894E-4</v>
      </c>
      <c r="O835">
        <f t="shared" si="182"/>
        <v>1907.2461112066042</v>
      </c>
      <c r="P835">
        <f t="shared" si="183"/>
        <v>5.2979058644627894E-4</v>
      </c>
      <c r="Q835">
        <f>SUM($P$3:P835)</f>
        <v>0.16040729256739789</v>
      </c>
      <c r="R835">
        <f t="shared" si="184"/>
        <v>0</v>
      </c>
      <c r="S835">
        <f t="shared" si="185"/>
        <v>0</v>
      </c>
      <c r="T835">
        <f>SUM($S$3:S835)</f>
        <v>5.1087731686396978E-2</v>
      </c>
      <c r="V835">
        <f t="shared" si="186"/>
        <v>0</v>
      </c>
      <c r="W835">
        <f>IF(M835&lt;0,SUM($V$3:V835),0)</f>
        <v>0</v>
      </c>
      <c r="Y835">
        <v>0</v>
      </c>
      <c r="Z835">
        <f t="shared" si="187"/>
        <v>0</v>
      </c>
      <c r="AA835">
        <f t="shared" si="188"/>
        <v>0</v>
      </c>
      <c r="AB835">
        <f>SUM($AA$3:AA835)</f>
        <v>3.3753307256580857E-2</v>
      </c>
    </row>
    <row r="836" spans="1:28" x14ac:dyDescent="0.3">
      <c r="A836" s="6" t="s">
        <v>17</v>
      </c>
      <c r="B836" s="6">
        <v>833</v>
      </c>
      <c r="C836" s="6">
        <v>244</v>
      </c>
      <c r="D836" s="7">
        <v>48.2</v>
      </c>
      <c r="E836" s="3">
        <f t="shared" si="189"/>
        <v>0.1388888888888889</v>
      </c>
      <c r="F836" s="3">
        <f t="shared" si="190"/>
        <v>0.5</v>
      </c>
      <c r="H836" s="13">
        <f t="shared" ref="H836:H899" si="194">$D836/3.6</f>
        <v>13.388888888888889</v>
      </c>
      <c r="I836">
        <f>'Panigale V4s 21 Data'!$B$8*'Panigale V4s 21 Data'!$B$5*'Panigale V4s 21 Data'!$B$7*0.5*(Calculations!$H836*Calculations!$H836)</f>
        <v>20.134667770888296</v>
      </c>
      <c r="J836" s="3">
        <f>$E836*'Panigale V4s 21 Data'!$B$3</f>
        <v>37.5</v>
      </c>
      <c r="K836" s="27">
        <f>'Panigale V4s 21 Data'!$B$12</f>
        <v>52.974000000000004</v>
      </c>
      <c r="L836" s="3">
        <f t="shared" ref="L836:L899" si="195">I836+J836+K836</f>
        <v>110.6086677708883</v>
      </c>
      <c r="M836">
        <f t="shared" si="193"/>
        <v>1480.9271629324489</v>
      </c>
      <c r="N836">
        <f t="shared" ref="N836:N899" si="196">M836/1000/3600</f>
        <v>4.1136865637012471E-4</v>
      </c>
      <c r="O836">
        <f t="shared" ref="O836:O899" si="197">IF(M836&gt;0,M836,0)</f>
        <v>1480.9271629324489</v>
      </c>
      <c r="P836">
        <f t="shared" ref="P836:P899" si="198">IF(N836&gt;0,N836,0)</f>
        <v>4.1136865637012471E-4</v>
      </c>
      <c r="Q836">
        <f>SUM($P$3:P836)</f>
        <v>0.16081866122376801</v>
      </c>
      <c r="R836">
        <f t="shared" ref="R836:R899" si="199">IF(M836&lt;0,M836*-1,0)</f>
        <v>0</v>
      </c>
      <c r="S836">
        <f t="shared" ref="S836:S899" si="200">IF(M836&lt;0,M836/1000/3600*-1,0)</f>
        <v>0</v>
      </c>
      <c r="T836">
        <f>SUM($S$3:S836)</f>
        <v>5.1087731686396978E-2</v>
      </c>
      <c r="V836">
        <f t="shared" ref="V836:V899" si="201">R836*0.91*0.95*0.91</f>
        <v>0</v>
      </c>
      <c r="W836">
        <f>IF(M836&lt;0,SUM($V$3:V836),0)</f>
        <v>0</v>
      </c>
      <c r="Y836">
        <v>0</v>
      </c>
      <c r="Z836">
        <f t="shared" ref="Z836:Z899" si="202">Y836/1000</f>
        <v>0</v>
      </c>
      <c r="AA836">
        <f t="shared" ref="AA836:AA899" si="203">Z836/3600</f>
        <v>0</v>
      </c>
      <c r="AB836">
        <f>SUM($AA$3:AA836)</f>
        <v>3.3753307256580857E-2</v>
      </c>
    </row>
    <row r="837" spans="1:28" x14ac:dyDescent="0.3">
      <c r="A837" s="6" t="s">
        <v>17</v>
      </c>
      <c r="B837" s="6">
        <v>834</v>
      </c>
      <c r="C837" s="6">
        <v>245</v>
      </c>
      <c r="D837" s="7">
        <v>48.7</v>
      </c>
      <c r="E837" s="3">
        <f t="shared" ref="E837:E900" si="204">($D838-$D836)/2/3.6</f>
        <v>0.15277777777777699</v>
      </c>
      <c r="F837" s="3">
        <f t="shared" ref="F837:F900" si="205">($D838-$D836)/2</f>
        <v>0.54999999999999716</v>
      </c>
      <c r="H837" s="13">
        <f t="shared" si="194"/>
        <v>13.527777777777779</v>
      </c>
      <c r="I837">
        <f>'Panigale V4s 21 Data'!$B$8*'Panigale V4s 21 Data'!$B$5*'Panigale V4s 21 Data'!$B$7*0.5*(Calculations!$H837*Calculations!$H837)</f>
        <v>20.554566125556576</v>
      </c>
      <c r="J837" s="3">
        <f>$E837*'Panigale V4s 21 Data'!$B$3</f>
        <v>41.249999999999787</v>
      </c>
      <c r="K837" s="27">
        <f>'Panigale V4s 21 Data'!$B$12</f>
        <v>52.974000000000004</v>
      </c>
      <c r="L837" s="3">
        <f t="shared" si="195"/>
        <v>114.77856612555637</v>
      </c>
      <c r="M837">
        <f t="shared" si="193"/>
        <v>1552.6989361984988</v>
      </c>
      <c r="N837">
        <f t="shared" si="196"/>
        <v>4.3130526005513855E-4</v>
      </c>
      <c r="O837">
        <f t="shared" si="197"/>
        <v>1552.6989361984988</v>
      </c>
      <c r="P837">
        <f t="shared" si="198"/>
        <v>4.3130526005513855E-4</v>
      </c>
      <c r="Q837">
        <f>SUM($P$3:P837)</f>
        <v>0.16124996648382314</v>
      </c>
      <c r="R837">
        <f t="shared" si="199"/>
        <v>0</v>
      </c>
      <c r="S837">
        <f t="shared" si="200"/>
        <v>0</v>
      </c>
      <c r="T837">
        <f>SUM($S$3:S837)</f>
        <v>5.1087731686396978E-2</v>
      </c>
      <c r="V837">
        <f t="shared" si="201"/>
        <v>0</v>
      </c>
      <c r="W837">
        <f>IF(M837&lt;0,SUM($V$3:V837),0)</f>
        <v>0</v>
      </c>
      <c r="Y837">
        <v>0</v>
      </c>
      <c r="Z837">
        <f t="shared" si="202"/>
        <v>0</v>
      </c>
      <c r="AA837">
        <f t="shared" si="203"/>
        <v>0</v>
      </c>
      <c r="AB837">
        <f>SUM($AA$3:AA837)</f>
        <v>3.3753307256580857E-2</v>
      </c>
    </row>
    <row r="838" spans="1:28" x14ac:dyDescent="0.3">
      <c r="A838" s="6" t="s">
        <v>17</v>
      </c>
      <c r="B838" s="6">
        <v>835</v>
      </c>
      <c r="C838" s="6">
        <v>246</v>
      </c>
      <c r="D838" s="7">
        <v>49.3</v>
      </c>
      <c r="E838" s="3">
        <f t="shared" si="204"/>
        <v>0.15277777777777699</v>
      </c>
      <c r="F838" s="3">
        <f t="shared" si="205"/>
        <v>0.54999999999999716</v>
      </c>
      <c r="H838" s="13">
        <f t="shared" si="194"/>
        <v>13.694444444444443</v>
      </c>
      <c r="I838">
        <f>'Panigale V4s 21 Data'!$B$8*'Panigale V4s 21 Data'!$B$5*'Panigale V4s 21 Data'!$B$7*0.5*(Calculations!$H838*Calculations!$H838)</f>
        <v>21.064164128745318</v>
      </c>
      <c r="J838" s="3">
        <f>$E838*'Panigale V4s 21 Data'!$B$3</f>
        <v>41.249999999999787</v>
      </c>
      <c r="K838" s="27">
        <f>'Panigale V4s 21 Data'!$B$12</f>
        <v>52.974000000000004</v>
      </c>
      <c r="L838" s="3">
        <f t="shared" si="195"/>
        <v>115.28816412874511</v>
      </c>
      <c r="M838">
        <f t="shared" si="193"/>
        <v>1578.8073587630925</v>
      </c>
      <c r="N838">
        <f t="shared" si="196"/>
        <v>4.3855759965641454E-4</v>
      </c>
      <c r="O838">
        <f t="shared" si="197"/>
        <v>1578.8073587630925</v>
      </c>
      <c r="P838">
        <f t="shared" si="198"/>
        <v>4.3855759965641454E-4</v>
      </c>
      <c r="Q838">
        <f>SUM($P$3:P838)</f>
        <v>0.16168852408347956</v>
      </c>
      <c r="R838">
        <f t="shared" si="199"/>
        <v>0</v>
      </c>
      <c r="S838">
        <f t="shared" si="200"/>
        <v>0</v>
      </c>
      <c r="T838">
        <f>SUM($S$3:S838)</f>
        <v>5.1087731686396978E-2</v>
      </c>
      <c r="V838">
        <f t="shared" si="201"/>
        <v>0</v>
      </c>
      <c r="W838">
        <f>IF(M838&lt;0,SUM($V$3:V838),0)</f>
        <v>0</v>
      </c>
      <c r="Y838">
        <v>0</v>
      </c>
      <c r="Z838">
        <f t="shared" si="202"/>
        <v>0</v>
      </c>
      <c r="AA838">
        <f t="shared" si="203"/>
        <v>0</v>
      </c>
      <c r="AB838">
        <f>SUM($AA$3:AA838)</f>
        <v>3.3753307256580857E-2</v>
      </c>
    </row>
    <row r="839" spans="1:28" x14ac:dyDescent="0.3">
      <c r="A839" s="6" t="s">
        <v>17</v>
      </c>
      <c r="B839" s="6">
        <v>836</v>
      </c>
      <c r="C839" s="6">
        <v>247</v>
      </c>
      <c r="D839" s="7">
        <v>49.8</v>
      </c>
      <c r="E839" s="3">
        <f t="shared" si="204"/>
        <v>0.12500000000000078</v>
      </c>
      <c r="F839" s="3">
        <f t="shared" si="205"/>
        <v>0.45000000000000284</v>
      </c>
      <c r="H839" s="13">
        <f t="shared" si="194"/>
        <v>13.833333333333332</v>
      </c>
      <c r="I839">
        <f>'Panigale V4s 21 Data'!$B$8*'Panigale V4s 21 Data'!$B$5*'Panigale V4s 21 Data'!$B$7*0.5*(Calculations!$H839*Calculations!$H839)</f>
        <v>21.493595779391626</v>
      </c>
      <c r="J839" s="3">
        <f>$E839*'Panigale V4s 21 Data'!$B$3</f>
        <v>33.750000000000213</v>
      </c>
      <c r="K839" s="27">
        <f>'Panigale V4s 21 Data'!$B$12</f>
        <v>52.974000000000004</v>
      </c>
      <c r="L839" s="3">
        <f t="shared" si="195"/>
        <v>108.21759577939184</v>
      </c>
      <c r="M839">
        <f t="shared" si="193"/>
        <v>1497.0100749482538</v>
      </c>
      <c r="N839">
        <f t="shared" si="196"/>
        <v>4.1583613193007049E-4</v>
      </c>
      <c r="O839">
        <f t="shared" si="197"/>
        <v>1497.0100749482538</v>
      </c>
      <c r="P839">
        <f t="shared" si="198"/>
        <v>4.1583613193007049E-4</v>
      </c>
      <c r="Q839">
        <f>SUM($P$3:P839)</f>
        <v>0.16210436021540964</v>
      </c>
      <c r="R839">
        <f t="shared" si="199"/>
        <v>0</v>
      </c>
      <c r="S839">
        <f t="shared" si="200"/>
        <v>0</v>
      </c>
      <c r="T839">
        <f>SUM($S$3:S839)</f>
        <v>5.1087731686396978E-2</v>
      </c>
      <c r="V839">
        <f t="shared" si="201"/>
        <v>0</v>
      </c>
      <c r="W839">
        <f>IF(M839&lt;0,SUM($V$3:V839),0)</f>
        <v>0</v>
      </c>
      <c r="Y839">
        <v>0</v>
      </c>
      <c r="Z839">
        <f t="shared" si="202"/>
        <v>0</v>
      </c>
      <c r="AA839">
        <f t="shared" si="203"/>
        <v>0</v>
      </c>
      <c r="AB839">
        <f>SUM($AA$3:AA839)</f>
        <v>3.3753307256580857E-2</v>
      </c>
    </row>
    <row r="840" spans="1:28" x14ac:dyDescent="0.3">
      <c r="A840" s="6" t="s">
        <v>17</v>
      </c>
      <c r="B840" s="6">
        <v>837</v>
      </c>
      <c r="C840" s="6">
        <v>248</v>
      </c>
      <c r="D840" s="7">
        <v>50.2</v>
      </c>
      <c r="E840" s="3">
        <f t="shared" si="204"/>
        <v>0.15277777777777798</v>
      </c>
      <c r="F840" s="3">
        <f t="shared" si="205"/>
        <v>0.55000000000000071</v>
      </c>
      <c r="H840" s="13">
        <f t="shared" si="194"/>
        <v>13.944444444444445</v>
      </c>
      <c r="I840">
        <f>'Panigale V4s 21 Data'!$B$8*'Panigale V4s 21 Data'!$B$5*'Panigale V4s 21 Data'!$B$7*0.5*(Calculations!$H840*Calculations!$H840)</f>
        <v>21.840261087683295</v>
      </c>
      <c r="J840" s="3">
        <f>$E840*'Panigale V4s 21 Data'!$B$3</f>
        <v>41.250000000000057</v>
      </c>
      <c r="K840" s="27">
        <f>'Panigale V4s 21 Data'!$B$12</f>
        <v>52.974000000000004</v>
      </c>
      <c r="L840" s="3">
        <f t="shared" si="195"/>
        <v>116.06426108768335</v>
      </c>
      <c r="M840">
        <f t="shared" si="193"/>
        <v>1618.4516407226956</v>
      </c>
      <c r="N840">
        <f t="shared" si="196"/>
        <v>4.4956990020074877E-4</v>
      </c>
      <c r="O840">
        <f t="shared" si="197"/>
        <v>1618.4516407226956</v>
      </c>
      <c r="P840">
        <f t="shared" si="198"/>
        <v>4.4956990020074877E-4</v>
      </c>
      <c r="Q840">
        <f>SUM($P$3:P840)</f>
        <v>0.1625539301156104</v>
      </c>
      <c r="R840">
        <f t="shared" si="199"/>
        <v>0</v>
      </c>
      <c r="S840">
        <f t="shared" si="200"/>
        <v>0</v>
      </c>
      <c r="T840">
        <f>SUM($S$3:S840)</f>
        <v>5.1087731686396978E-2</v>
      </c>
      <c r="V840">
        <f t="shared" si="201"/>
        <v>0</v>
      </c>
      <c r="W840">
        <f>IF(M840&lt;0,SUM($V$3:V840),0)</f>
        <v>0</v>
      </c>
      <c r="Y840">
        <v>0</v>
      </c>
      <c r="Z840">
        <f t="shared" si="202"/>
        <v>0</v>
      </c>
      <c r="AA840">
        <f t="shared" si="203"/>
        <v>0</v>
      </c>
      <c r="AB840">
        <f>SUM($AA$3:AA840)</f>
        <v>3.3753307256580857E-2</v>
      </c>
    </row>
    <row r="841" spans="1:28" x14ac:dyDescent="0.3">
      <c r="A841" s="6" t="s">
        <v>17</v>
      </c>
      <c r="B841" s="6">
        <v>838</v>
      </c>
      <c r="C841" s="6">
        <v>249</v>
      </c>
      <c r="D841" s="7">
        <v>50.9</v>
      </c>
      <c r="E841" s="3">
        <f t="shared" si="204"/>
        <v>0.22222222222222143</v>
      </c>
      <c r="F841" s="3">
        <f t="shared" si="205"/>
        <v>0.79999999999999716</v>
      </c>
      <c r="H841" s="13">
        <f t="shared" si="194"/>
        <v>14.138888888888888</v>
      </c>
      <c r="I841">
        <f>'Panigale V4s 21 Data'!$B$8*'Panigale V4s 21 Data'!$B$5*'Panigale V4s 21 Data'!$B$7*0.5*(Calculations!$H841*Calculations!$H841)</f>
        <v>22.453598684378321</v>
      </c>
      <c r="J841" s="3">
        <f>$E841*'Panigale V4s 21 Data'!$B$3</f>
        <v>59.999999999999787</v>
      </c>
      <c r="K841" s="27">
        <f>'Panigale V4s 21 Data'!$B$12</f>
        <v>52.974000000000004</v>
      </c>
      <c r="L841" s="3">
        <f t="shared" si="195"/>
        <v>135.4275986843781</v>
      </c>
      <c r="M841">
        <f t="shared" si="193"/>
        <v>1914.7957702874569</v>
      </c>
      <c r="N841">
        <f t="shared" si="196"/>
        <v>5.3188771396873807E-4</v>
      </c>
      <c r="O841">
        <f t="shared" si="197"/>
        <v>1914.7957702874569</v>
      </c>
      <c r="P841">
        <f t="shared" si="198"/>
        <v>5.3188771396873807E-4</v>
      </c>
      <c r="Q841">
        <f>SUM($P$3:P841)</f>
        <v>0.16308581782957912</v>
      </c>
      <c r="R841">
        <f t="shared" si="199"/>
        <v>0</v>
      </c>
      <c r="S841">
        <f t="shared" si="200"/>
        <v>0</v>
      </c>
      <c r="T841">
        <f>SUM($S$3:S841)</f>
        <v>5.1087731686396978E-2</v>
      </c>
      <c r="V841">
        <f t="shared" si="201"/>
        <v>0</v>
      </c>
      <c r="W841">
        <f>IF(M841&lt;0,SUM($V$3:V841),0)</f>
        <v>0</v>
      </c>
      <c r="Y841">
        <v>0</v>
      </c>
      <c r="Z841">
        <f t="shared" si="202"/>
        <v>0</v>
      </c>
      <c r="AA841">
        <f t="shared" si="203"/>
        <v>0</v>
      </c>
      <c r="AB841">
        <f>SUM($AA$3:AA841)</f>
        <v>3.3753307256580857E-2</v>
      </c>
    </row>
    <row r="842" spans="1:28" x14ac:dyDescent="0.3">
      <c r="A842" s="6" t="s">
        <v>17</v>
      </c>
      <c r="B842" s="6">
        <v>839</v>
      </c>
      <c r="C842" s="6">
        <v>250</v>
      </c>
      <c r="D842" s="7">
        <v>51.8</v>
      </c>
      <c r="E842" s="3">
        <f t="shared" si="204"/>
        <v>0.2222222222222224</v>
      </c>
      <c r="F842" s="3">
        <f t="shared" si="205"/>
        <v>0.80000000000000071</v>
      </c>
      <c r="H842" s="13">
        <f t="shared" si="194"/>
        <v>14.388888888888888</v>
      </c>
      <c r="I842">
        <f>'Panigale V4s 21 Data'!$B$8*'Panigale V4s 21 Data'!$B$5*'Panigale V4s 21 Data'!$B$7*0.5*(Calculations!$H842*Calculations!$H842)</f>
        <v>23.254655545513288</v>
      </c>
      <c r="J842" s="3">
        <f>$E842*'Panigale V4s 21 Data'!$B$3</f>
        <v>60.00000000000005</v>
      </c>
      <c r="K842" s="27">
        <f>'Panigale V4s 21 Data'!$B$12</f>
        <v>52.974000000000004</v>
      </c>
      <c r="L842" s="3">
        <f t="shared" si="195"/>
        <v>136.22865554551333</v>
      </c>
      <c r="M842">
        <f t="shared" si="193"/>
        <v>1960.1789881271084</v>
      </c>
      <c r="N842">
        <f t="shared" si="196"/>
        <v>5.4449416336864117E-4</v>
      </c>
      <c r="O842">
        <f t="shared" si="197"/>
        <v>1960.1789881271084</v>
      </c>
      <c r="P842">
        <f t="shared" si="198"/>
        <v>5.4449416336864117E-4</v>
      </c>
      <c r="Q842">
        <f>SUM($P$3:P842)</f>
        <v>0.16363031199294775</v>
      </c>
      <c r="R842">
        <f t="shared" si="199"/>
        <v>0</v>
      </c>
      <c r="S842">
        <f t="shared" si="200"/>
        <v>0</v>
      </c>
      <c r="T842">
        <f>SUM($S$3:S842)</f>
        <v>5.1087731686396978E-2</v>
      </c>
      <c r="V842">
        <f t="shared" si="201"/>
        <v>0</v>
      </c>
      <c r="W842">
        <f>IF(M842&lt;0,SUM($V$3:V842),0)</f>
        <v>0</v>
      </c>
      <c r="Y842">
        <v>0</v>
      </c>
      <c r="Z842">
        <f t="shared" si="202"/>
        <v>0</v>
      </c>
      <c r="AA842">
        <f t="shared" si="203"/>
        <v>0</v>
      </c>
      <c r="AB842">
        <f>SUM($AA$3:AA842)</f>
        <v>3.3753307256580857E-2</v>
      </c>
    </row>
    <row r="843" spans="1:28" x14ac:dyDescent="0.3">
      <c r="A843" s="6" t="s">
        <v>17</v>
      </c>
      <c r="B843" s="6">
        <v>840</v>
      </c>
      <c r="C843" s="6">
        <v>251</v>
      </c>
      <c r="D843" s="7">
        <v>52.5</v>
      </c>
      <c r="E843" s="3">
        <f t="shared" si="204"/>
        <v>0.20833333333333331</v>
      </c>
      <c r="F843" s="3">
        <f t="shared" si="205"/>
        <v>0.75</v>
      </c>
      <c r="H843" s="13">
        <f t="shared" si="194"/>
        <v>14.583333333333332</v>
      </c>
      <c r="I843">
        <f>'Panigale V4s 21 Data'!$B$8*'Panigale V4s 21 Data'!$B$5*'Panigale V4s 21 Data'!$B$7*0.5*(Calculations!$H843*Calculations!$H843)</f>
        <v>23.887406399472656</v>
      </c>
      <c r="J843" s="3">
        <f>$E843*'Panigale V4s 21 Data'!$B$3</f>
        <v>56.249999999999993</v>
      </c>
      <c r="K843" s="27">
        <f>'Panigale V4s 21 Data'!$B$12</f>
        <v>52.974000000000004</v>
      </c>
      <c r="L843" s="3">
        <f t="shared" si="195"/>
        <v>133.11140639947266</v>
      </c>
      <c r="M843">
        <f t="shared" si="193"/>
        <v>1941.2080099923094</v>
      </c>
      <c r="N843">
        <f t="shared" si="196"/>
        <v>5.3922444722008598E-4</v>
      </c>
      <c r="O843">
        <f t="shared" si="197"/>
        <v>1941.2080099923094</v>
      </c>
      <c r="P843">
        <f t="shared" si="198"/>
        <v>5.3922444722008598E-4</v>
      </c>
      <c r="Q843">
        <f>SUM($P$3:P843)</f>
        <v>0.16416953644016785</v>
      </c>
      <c r="R843">
        <f t="shared" si="199"/>
        <v>0</v>
      </c>
      <c r="S843">
        <f t="shared" si="200"/>
        <v>0</v>
      </c>
      <c r="T843">
        <f>SUM($S$3:S843)</f>
        <v>5.1087731686396978E-2</v>
      </c>
      <c r="V843">
        <f t="shared" si="201"/>
        <v>0</v>
      </c>
      <c r="W843">
        <f>IF(M843&lt;0,SUM($V$3:V843),0)</f>
        <v>0</v>
      </c>
      <c r="Y843">
        <v>0</v>
      </c>
      <c r="Z843">
        <f t="shared" si="202"/>
        <v>0</v>
      </c>
      <c r="AA843">
        <f t="shared" si="203"/>
        <v>0</v>
      </c>
      <c r="AB843">
        <f>SUM($AA$3:AA843)</f>
        <v>3.3753307256580857E-2</v>
      </c>
    </row>
    <row r="844" spans="1:28" x14ac:dyDescent="0.3">
      <c r="A844" s="6" t="s">
        <v>17</v>
      </c>
      <c r="B844" s="6">
        <v>841</v>
      </c>
      <c r="C844" s="6">
        <v>252</v>
      </c>
      <c r="D844" s="7">
        <v>53.3</v>
      </c>
      <c r="E844" s="3">
        <f t="shared" si="204"/>
        <v>0.27777777777777779</v>
      </c>
      <c r="F844" s="3">
        <f t="shared" si="205"/>
        <v>1</v>
      </c>
      <c r="H844" s="13">
        <f t="shared" si="194"/>
        <v>14.805555555555554</v>
      </c>
      <c r="I844">
        <f>'Panigale V4s 21 Data'!$B$8*'Panigale V4s 21 Data'!$B$5*'Panigale V4s 21 Data'!$B$7*0.5*(Calculations!$H844*Calculations!$H844)</f>
        <v>24.620950191817819</v>
      </c>
      <c r="J844" s="3">
        <f>$E844*'Panigale V4s 21 Data'!$B$3</f>
        <v>75</v>
      </c>
      <c r="K844" s="27">
        <f>'Panigale V4s 21 Data'!$B$12</f>
        <v>52.974000000000004</v>
      </c>
      <c r="L844" s="3">
        <f t="shared" si="195"/>
        <v>152.59495019181782</v>
      </c>
      <c r="M844">
        <f t="shared" si="193"/>
        <v>2259.2530125621911</v>
      </c>
      <c r="N844">
        <f t="shared" si="196"/>
        <v>6.2757028126727524E-4</v>
      </c>
      <c r="O844">
        <f t="shared" si="197"/>
        <v>2259.2530125621911</v>
      </c>
      <c r="P844">
        <f t="shared" si="198"/>
        <v>6.2757028126727524E-4</v>
      </c>
      <c r="Q844">
        <f>SUM($P$3:P844)</f>
        <v>0.16479710672143513</v>
      </c>
      <c r="R844">
        <f t="shared" si="199"/>
        <v>0</v>
      </c>
      <c r="S844">
        <f t="shared" si="200"/>
        <v>0</v>
      </c>
      <c r="T844">
        <f>SUM($S$3:S844)</f>
        <v>5.1087731686396978E-2</v>
      </c>
      <c r="V844">
        <f t="shared" si="201"/>
        <v>0</v>
      </c>
      <c r="W844">
        <f>IF(M844&lt;0,SUM($V$3:V844),0)</f>
        <v>0</v>
      </c>
      <c r="Y844">
        <v>0</v>
      </c>
      <c r="Z844">
        <f t="shared" si="202"/>
        <v>0</v>
      </c>
      <c r="AA844">
        <f t="shared" si="203"/>
        <v>0</v>
      </c>
      <c r="AB844">
        <f>SUM($AA$3:AA844)</f>
        <v>3.3753307256580857E-2</v>
      </c>
    </row>
    <row r="845" spans="1:28" x14ac:dyDescent="0.3">
      <c r="A845" s="6" t="s">
        <v>17</v>
      </c>
      <c r="B845" s="6">
        <v>842</v>
      </c>
      <c r="C845" s="6">
        <v>253</v>
      </c>
      <c r="D845" s="7">
        <v>54.5</v>
      </c>
      <c r="E845" s="3">
        <f t="shared" si="204"/>
        <v>0.33333333333333409</v>
      </c>
      <c r="F845" s="3">
        <f t="shared" si="205"/>
        <v>1.2000000000000028</v>
      </c>
      <c r="H845" s="13">
        <f t="shared" si="194"/>
        <v>15.138888888888889</v>
      </c>
      <c r="I845">
        <f>'Panigale V4s 21 Data'!$B$8*'Panigale V4s 21 Data'!$B$5*'Panigale V4s 21 Data'!$B$7*0.5*(Calculations!$H845*Calculations!$H845)</f>
        <v>25.742065798833078</v>
      </c>
      <c r="J845" s="3">
        <f>$E845*'Panigale V4s 21 Data'!$B$3</f>
        <v>90.000000000000199</v>
      </c>
      <c r="K845" s="27">
        <f>'Panigale V4s 21 Data'!$B$12</f>
        <v>52.974000000000004</v>
      </c>
      <c r="L845" s="3">
        <f t="shared" si="195"/>
        <v>168.71606579883328</v>
      </c>
      <c r="M845">
        <f t="shared" si="193"/>
        <v>2554.1737738990041</v>
      </c>
      <c r="N845">
        <f t="shared" si="196"/>
        <v>7.0949271497194552E-4</v>
      </c>
      <c r="O845">
        <f t="shared" si="197"/>
        <v>2554.1737738990041</v>
      </c>
      <c r="P845">
        <f t="shared" si="198"/>
        <v>7.0949271497194552E-4</v>
      </c>
      <c r="Q845">
        <f>SUM($P$3:P845)</f>
        <v>0.16550659943640708</v>
      </c>
      <c r="R845">
        <f t="shared" si="199"/>
        <v>0</v>
      </c>
      <c r="S845">
        <f t="shared" si="200"/>
        <v>0</v>
      </c>
      <c r="T845">
        <f>SUM($S$3:S845)</f>
        <v>5.1087731686396978E-2</v>
      </c>
      <c r="V845">
        <f t="shared" si="201"/>
        <v>0</v>
      </c>
      <c r="W845">
        <f>IF(M845&lt;0,SUM($V$3:V845),0)</f>
        <v>0</v>
      </c>
      <c r="Y845">
        <v>0</v>
      </c>
      <c r="Z845">
        <f t="shared" si="202"/>
        <v>0</v>
      </c>
      <c r="AA845">
        <f t="shared" si="203"/>
        <v>0</v>
      </c>
      <c r="AB845">
        <f>SUM($AA$3:AA845)</f>
        <v>3.3753307256580857E-2</v>
      </c>
    </row>
    <row r="846" spans="1:28" x14ac:dyDescent="0.3">
      <c r="A846" s="6" t="s">
        <v>17</v>
      </c>
      <c r="B846" s="6">
        <v>843</v>
      </c>
      <c r="C846" s="6">
        <v>254</v>
      </c>
      <c r="D846" s="7">
        <v>55.7</v>
      </c>
      <c r="E846" s="3">
        <f t="shared" si="204"/>
        <v>0.27777777777777779</v>
      </c>
      <c r="F846" s="3">
        <f t="shared" si="205"/>
        <v>1</v>
      </c>
      <c r="H846" s="13">
        <f t="shared" si="194"/>
        <v>15.472222222222223</v>
      </c>
      <c r="I846">
        <f>'Panigale V4s 21 Data'!$B$8*'Panigale V4s 21 Data'!$B$5*'Panigale V4s 21 Data'!$B$7*0.5*(Calculations!$H846*Calculations!$H846)</f>
        <v>26.888141308045331</v>
      </c>
      <c r="J846" s="3">
        <f>$E846*'Panigale V4s 21 Data'!$B$3</f>
        <v>75</v>
      </c>
      <c r="K846" s="27">
        <f>'Panigale V4s 21 Data'!$B$12</f>
        <v>52.974000000000004</v>
      </c>
      <c r="L846" s="3">
        <f t="shared" si="195"/>
        <v>154.86214130804535</v>
      </c>
      <c r="M846">
        <f t="shared" si="193"/>
        <v>2396.0614641272573</v>
      </c>
      <c r="N846">
        <f t="shared" si="196"/>
        <v>6.6557262892423823E-4</v>
      </c>
      <c r="O846">
        <f t="shared" si="197"/>
        <v>2396.0614641272573</v>
      </c>
      <c r="P846">
        <f t="shared" si="198"/>
        <v>6.6557262892423823E-4</v>
      </c>
      <c r="Q846">
        <f>SUM($P$3:P846)</f>
        <v>0.16617217206533133</v>
      </c>
      <c r="R846">
        <f t="shared" si="199"/>
        <v>0</v>
      </c>
      <c r="S846">
        <f t="shared" si="200"/>
        <v>0</v>
      </c>
      <c r="T846">
        <f>SUM($S$3:S846)</f>
        <v>5.1087731686396978E-2</v>
      </c>
      <c r="V846">
        <f t="shared" si="201"/>
        <v>0</v>
      </c>
      <c r="W846">
        <f>IF(M846&lt;0,SUM($V$3:V846),0)</f>
        <v>0</v>
      </c>
      <c r="Y846">
        <v>0</v>
      </c>
      <c r="Z846">
        <f t="shared" si="202"/>
        <v>0</v>
      </c>
      <c r="AA846">
        <f t="shared" si="203"/>
        <v>0</v>
      </c>
      <c r="AB846">
        <f>SUM($AA$3:AA846)</f>
        <v>3.3753307256580857E-2</v>
      </c>
    </row>
    <row r="847" spans="1:28" x14ac:dyDescent="0.3">
      <c r="A847" s="6" t="s">
        <v>17</v>
      </c>
      <c r="B847" s="6">
        <v>844</v>
      </c>
      <c r="C847" s="6">
        <v>255</v>
      </c>
      <c r="D847" s="7">
        <v>56.5</v>
      </c>
      <c r="E847" s="3">
        <f t="shared" si="204"/>
        <v>0.15277777777777699</v>
      </c>
      <c r="F847" s="3">
        <f t="shared" si="205"/>
        <v>0.54999999999999716</v>
      </c>
      <c r="H847" s="13">
        <f t="shared" si="194"/>
        <v>15.694444444444445</v>
      </c>
      <c r="I847">
        <f>'Panigale V4s 21 Data'!$B$8*'Panigale V4s 21 Data'!$B$5*'Panigale V4s 21 Data'!$B$7*0.5*(Calculations!$H847*Calculations!$H847)</f>
        <v>27.666058259851827</v>
      </c>
      <c r="J847" s="3">
        <f>$E847*'Panigale V4s 21 Data'!$B$3</f>
        <v>41.249999999999787</v>
      </c>
      <c r="K847" s="27">
        <f>'Panigale V4s 21 Data'!$B$12</f>
        <v>52.974000000000004</v>
      </c>
      <c r="L847" s="3">
        <f t="shared" si="195"/>
        <v>121.89005825985161</v>
      </c>
      <c r="M847">
        <f t="shared" si="193"/>
        <v>1912.9967476893378</v>
      </c>
      <c r="N847">
        <f t="shared" si="196"/>
        <v>5.3138798546926048E-4</v>
      </c>
      <c r="O847">
        <f t="shared" si="197"/>
        <v>1912.9967476893378</v>
      </c>
      <c r="P847">
        <f t="shared" si="198"/>
        <v>5.3138798546926048E-4</v>
      </c>
      <c r="Q847">
        <f>SUM($P$3:P847)</f>
        <v>0.16670356005080059</v>
      </c>
      <c r="R847">
        <f t="shared" si="199"/>
        <v>0</v>
      </c>
      <c r="S847">
        <f t="shared" si="200"/>
        <v>0</v>
      </c>
      <c r="T847">
        <f>SUM($S$3:S847)</f>
        <v>5.1087731686396978E-2</v>
      </c>
      <c r="V847">
        <f t="shared" si="201"/>
        <v>0</v>
      </c>
      <c r="W847">
        <f>IF(M847&lt;0,SUM($V$3:V847),0)</f>
        <v>0</v>
      </c>
      <c r="Y847">
        <v>0</v>
      </c>
      <c r="Z847">
        <f t="shared" si="202"/>
        <v>0</v>
      </c>
      <c r="AA847">
        <f t="shared" si="203"/>
        <v>0</v>
      </c>
      <c r="AB847">
        <f>SUM($AA$3:AA847)</f>
        <v>3.3753307256580857E-2</v>
      </c>
    </row>
    <row r="848" spans="1:28" x14ac:dyDescent="0.3">
      <c r="A848" s="6" t="s">
        <v>17</v>
      </c>
      <c r="B848" s="6">
        <v>845</v>
      </c>
      <c r="C848" s="6">
        <v>256</v>
      </c>
      <c r="D848" s="7">
        <v>56.8</v>
      </c>
      <c r="E848" s="3">
        <f t="shared" si="204"/>
        <v>6.9444444444444448E-2</v>
      </c>
      <c r="F848" s="3">
        <f t="shared" si="205"/>
        <v>0.25</v>
      </c>
      <c r="H848" s="13">
        <f t="shared" si="194"/>
        <v>15.777777777777777</v>
      </c>
      <c r="I848">
        <f>'Panigale V4s 21 Data'!$B$8*'Panigale V4s 21 Data'!$B$5*'Panigale V4s 21 Data'!$B$7*0.5*(Calculations!$H848*Calculations!$H848)</f>
        <v>27.960637105572669</v>
      </c>
      <c r="J848" s="3">
        <f>$E848*'Panigale V4s 21 Data'!$B$3</f>
        <v>18.75</v>
      </c>
      <c r="K848" s="27">
        <f>'Panigale V4s 21 Data'!$B$12</f>
        <v>52.974000000000004</v>
      </c>
      <c r="L848" s="3">
        <f t="shared" si="195"/>
        <v>99.684637105572676</v>
      </c>
      <c r="M848">
        <f t="shared" si="193"/>
        <v>1572.8020521101466</v>
      </c>
      <c r="N848">
        <f t="shared" si="196"/>
        <v>4.3688945891948519E-4</v>
      </c>
      <c r="O848">
        <f t="shared" si="197"/>
        <v>1572.8020521101466</v>
      </c>
      <c r="P848">
        <f t="shared" si="198"/>
        <v>4.3688945891948519E-4</v>
      </c>
      <c r="Q848">
        <f>SUM($P$3:P848)</f>
        <v>0.16714044950972007</v>
      </c>
      <c r="R848">
        <f t="shared" si="199"/>
        <v>0</v>
      </c>
      <c r="S848">
        <f t="shared" si="200"/>
        <v>0</v>
      </c>
      <c r="T848">
        <f>SUM($S$3:S848)</f>
        <v>5.1087731686396978E-2</v>
      </c>
      <c r="V848">
        <f t="shared" si="201"/>
        <v>0</v>
      </c>
      <c r="W848">
        <f>IF(M848&lt;0,SUM($V$3:V848),0)</f>
        <v>0</v>
      </c>
      <c r="Y848">
        <v>0</v>
      </c>
      <c r="Z848">
        <f t="shared" si="202"/>
        <v>0</v>
      </c>
      <c r="AA848">
        <f t="shared" si="203"/>
        <v>0</v>
      </c>
      <c r="AB848">
        <f>SUM($AA$3:AA848)</f>
        <v>3.3753307256580857E-2</v>
      </c>
    </row>
    <row r="849" spans="1:28" x14ac:dyDescent="0.3">
      <c r="A849" s="6" t="s">
        <v>17</v>
      </c>
      <c r="B849" s="6">
        <v>846</v>
      </c>
      <c r="C849" s="6">
        <v>257</v>
      </c>
      <c r="D849" s="7">
        <v>57</v>
      </c>
      <c r="E849" s="3">
        <f t="shared" si="204"/>
        <v>5.5555555555556344E-2</v>
      </c>
      <c r="F849" s="3">
        <f t="shared" si="205"/>
        <v>0.20000000000000284</v>
      </c>
      <c r="H849" s="13">
        <f t="shared" si="194"/>
        <v>15.833333333333332</v>
      </c>
      <c r="I849">
        <f>'Panigale V4s 21 Data'!$B$8*'Panigale V4s 21 Data'!$B$5*'Panigale V4s 21 Data'!$B$7*0.5*(Calculations!$H849*Calculations!$H849)</f>
        <v>28.157889665990623</v>
      </c>
      <c r="J849" s="3">
        <f>$E849*'Panigale V4s 21 Data'!$B$3</f>
        <v>15.000000000000213</v>
      </c>
      <c r="K849" s="27">
        <f>'Panigale V4s 21 Data'!$B$12</f>
        <v>52.974000000000004</v>
      </c>
      <c r="L849" s="3">
        <f t="shared" si="195"/>
        <v>96.13188966599084</v>
      </c>
      <c r="M849">
        <f t="shared" si="193"/>
        <v>1522.0882530448548</v>
      </c>
      <c r="N849">
        <f t="shared" si="196"/>
        <v>4.2280229251245963E-4</v>
      </c>
      <c r="O849">
        <f t="shared" si="197"/>
        <v>1522.0882530448548</v>
      </c>
      <c r="P849">
        <f t="shared" si="198"/>
        <v>4.2280229251245963E-4</v>
      </c>
      <c r="Q849">
        <f>SUM($P$3:P849)</f>
        <v>0.16756325180223253</v>
      </c>
      <c r="R849">
        <f t="shared" si="199"/>
        <v>0</v>
      </c>
      <c r="S849">
        <f t="shared" si="200"/>
        <v>0</v>
      </c>
      <c r="T849">
        <f>SUM($S$3:S849)</f>
        <v>5.1087731686396978E-2</v>
      </c>
      <c r="V849">
        <f t="shared" si="201"/>
        <v>0</v>
      </c>
      <c r="W849">
        <f>IF(M849&lt;0,SUM($V$3:V849),0)</f>
        <v>0</v>
      </c>
      <c r="Y849">
        <v>0</v>
      </c>
      <c r="Z849">
        <f t="shared" si="202"/>
        <v>0</v>
      </c>
      <c r="AA849">
        <f t="shared" si="203"/>
        <v>0</v>
      </c>
      <c r="AB849">
        <f>SUM($AA$3:AA849)</f>
        <v>3.3753307256580857E-2</v>
      </c>
    </row>
    <row r="850" spans="1:28" x14ac:dyDescent="0.3">
      <c r="A850" s="6" t="s">
        <v>17</v>
      </c>
      <c r="B850" s="6">
        <v>847</v>
      </c>
      <c r="C850" s="6">
        <v>258</v>
      </c>
      <c r="D850" s="7">
        <v>57.2</v>
      </c>
      <c r="E850" s="3">
        <f t="shared" si="204"/>
        <v>9.7222222222222612E-2</v>
      </c>
      <c r="F850" s="3">
        <f t="shared" si="205"/>
        <v>0.35000000000000142</v>
      </c>
      <c r="H850" s="13">
        <f t="shared" si="194"/>
        <v>15.888888888888889</v>
      </c>
      <c r="I850">
        <f>'Panigale V4s 21 Data'!$B$8*'Panigale V4s 21 Data'!$B$5*'Panigale V4s 21 Data'!$B$7*0.5*(Calculations!$H850*Calculations!$H850)</f>
        <v>28.355835557025173</v>
      </c>
      <c r="J850" s="3">
        <f>$E850*'Panigale V4s 21 Data'!$B$3</f>
        <v>26.250000000000107</v>
      </c>
      <c r="K850" s="27">
        <f>'Panigale V4s 21 Data'!$B$12</f>
        <v>52.974000000000004</v>
      </c>
      <c r="L850" s="3">
        <f t="shared" si="195"/>
        <v>107.57983555702529</v>
      </c>
      <c r="M850">
        <f t="shared" si="193"/>
        <v>1709.3240538505131</v>
      </c>
      <c r="N850">
        <f t="shared" si="196"/>
        <v>4.7481223718069806E-4</v>
      </c>
      <c r="O850">
        <f t="shared" si="197"/>
        <v>1709.3240538505131</v>
      </c>
      <c r="P850">
        <f t="shared" si="198"/>
        <v>4.7481223718069806E-4</v>
      </c>
      <c r="Q850">
        <f>SUM($P$3:P850)</f>
        <v>0.16803806403941324</v>
      </c>
      <c r="R850">
        <f t="shared" si="199"/>
        <v>0</v>
      </c>
      <c r="S850">
        <f t="shared" si="200"/>
        <v>0</v>
      </c>
      <c r="T850">
        <f>SUM($S$3:S850)</f>
        <v>5.1087731686396978E-2</v>
      </c>
      <c r="V850">
        <f t="shared" si="201"/>
        <v>0</v>
      </c>
      <c r="W850">
        <f>IF(M850&lt;0,SUM($V$3:V850),0)</f>
        <v>0</v>
      </c>
      <c r="Y850">
        <v>0</v>
      </c>
      <c r="Z850">
        <f t="shared" si="202"/>
        <v>0</v>
      </c>
      <c r="AA850">
        <f t="shared" si="203"/>
        <v>0</v>
      </c>
      <c r="AB850">
        <f>SUM($AA$3:AA850)</f>
        <v>3.3753307256580857E-2</v>
      </c>
    </row>
    <row r="851" spans="1:28" x14ac:dyDescent="0.3">
      <c r="A851" s="6" t="s">
        <v>17</v>
      </c>
      <c r="B851" s="6">
        <v>848</v>
      </c>
      <c r="C851" s="6">
        <v>259</v>
      </c>
      <c r="D851" s="7">
        <v>57.7</v>
      </c>
      <c r="E851" s="3">
        <f t="shared" si="204"/>
        <v>0.20833333333333331</v>
      </c>
      <c r="F851" s="3">
        <f t="shared" si="205"/>
        <v>0.75</v>
      </c>
      <c r="H851" s="13">
        <f t="shared" si="194"/>
        <v>16.027777777777779</v>
      </c>
      <c r="I851">
        <f>'Panigale V4s 21 Data'!$B$8*'Panigale V4s 21 Data'!$B$5*'Panigale V4s 21 Data'!$B$7*0.5*(Calculations!$H851*Calculations!$H851)</f>
        <v>28.85373360605908</v>
      </c>
      <c r="J851" s="3">
        <f>$E851*'Panigale V4s 21 Data'!$B$3</f>
        <v>56.249999999999993</v>
      </c>
      <c r="K851" s="27">
        <f>'Panigale V4s 21 Data'!$B$12</f>
        <v>52.974000000000004</v>
      </c>
      <c r="L851" s="3">
        <f t="shared" si="195"/>
        <v>138.0777336060591</v>
      </c>
      <c r="M851">
        <f t="shared" si="193"/>
        <v>2213.079230297114</v>
      </c>
      <c r="N851">
        <f t="shared" si="196"/>
        <v>6.1474423063808716E-4</v>
      </c>
      <c r="O851">
        <f t="shared" si="197"/>
        <v>2213.079230297114</v>
      </c>
      <c r="P851">
        <f t="shared" si="198"/>
        <v>6.1474423063808716E-4</v>
      </c>
      <c r="Q851">
        <f>SUM($P$3:P851)</f>
        <v>0.16865280827005133</v>
      </c>
      <c r="R851">
        <f t="shared" si="199"/>
        <v>0</v>
      </c>
      <c r="S851">
        <f t="shared" si="200"/>
        <v>0</v>
      </c>
      <c r="T851">
        <f>SUM($S$3:S851)</f>
        <v>5.1087731686396978E-2</v>
      </c>
      <c r="V851">
        <f t="shared" si="201"/>
        <v>0</v>
      </c>
      <c r="W851">
        <f>IF(M851&lt;0,SUM($V$3:V851),0)</f>
        <v>0</v>
      </c>
      <c r="Y851">
        <v>0</v>
      </c>
      <c r="Z851">
        <f t="shared" si="202"/>
        <v>0</v>
      </c>
      <c r="AA851">
        <f t="shared" si="203"/>
        <v>0</v>
      </c>
      <c r="AB851">
        <f>SUM($AA$3:AA851)</f>
        <v>3.3753307256580857E-2</v>
      </c>
    </row>
    <row r="852" spans="1:28" x14ac:dyDescent="0.3">
      <c r="A852" s="6" t="s">
        <v>17</v>
      </c>
      <c r="B852" s="6">
        <v>849</v>
      </c>
      <c r="C852" s="6">
        <v>260</v>
      </c>
      <c r="D852" s="7">
        <v>58.7</v>
      </c>
      <c r="E852" s="3">
        <f t="shared" si="204"/>
        <v>0.33333333333333315</v>
      </c>
      <c r="F852" s="3">
        <f t="shared" si="205"/>
        <v>1.1999999999999993</v>
      </c>
      <c r="H852" s="13">
        <f t="shared" si="194"/>
        <v>16.305555555555557</v>
      </c>
      <c r="I852">
        <f>'Panigale V4s 21 Data'!$B$8*'Panigale V4s 21 Data'!$B$5*'Panigale V4s 21 Data'!$B$7*0.5*(Calculations!$H852*Calculations!$H852)</f>
        <v>29.862529653187835</v>
      </c>
      <c r="J852" s="3">
        <f>$E852*'Panigale V4s 21 Data'!$B$3</f>
        <v>89.999999999999943</v>
      </c>
      <c r="K852" s="27">
        <f>'Panigale V4s 21 Data'!$B$12</f>
        <v>52.974000000000004</v>
      </c>
      <c r="L852" s="3">
        <f t="shared" si="195"/>
        <v>172.83652965318777</v>
      </c>
      <c r="M852">
        <f t="shared" si="193"/>
        <v>2818.1956362894784</v>
      </c>
      <c r="N852">
        <f t="shared" si="196"/>
        <v>7.8283212119152168E-4</v>
      </c>
      <c r="O852">
        <f t="shared" si="197"/>
        <v>2818.1956362894784</v>
      </c>
      <c r="P852">
        <f t="shared" si="198"/>
        <v>7.8283212119152168E-4</v>
      </c>
      <c r="Q852">
        <f>SUM($P$3:P852)</f>
        <v>0.16943564039124284</v>
      </c>
      <c r="R852">
        <f t="shared" si="199"/>
        <v>0</v>
      </c>
      <c r="S852">
        <f t="shared" si="200"/>
        <v>0</v>
      </c>
      <c r="T852">
        <f>SUM($S$3:S852)</f>
        <v>5.1087731686396978E-2</v>
      </c>
      <c r="V852">
        <f t="shared" si="201"/>
        <v>0</v>
      </c>
      <c r="W852">
        <f>IF(M852&lt;0,SUM($V$3:V852),0)</f>
        <v>0</v>
      </c>
      <c r="Y852">
        <v>0</v>
      </c>
      <c r="Z852">
        <f t="shared" si="202"/>
        <v>0</v>
      </c>
      <c r="AA852">
        <f t="shared" si="203"/>
        <v>0</v>
      </c>
      <c r="AB852">
        <f>SUM($AA$3:AA852)</f>
        <v>3.3753307256580857E-2</v>
      </c>
    </row>
    <row r="853" spans="1:28" x14ac:dyDescent="0.3">
      <c r="A853" s="6" t="s">
        <v>17</v>
      </c>
      <c r="B853" s="6">
        <v>850</v>
      </c>
      <c r="C853" s="6">
        <v>261</v>
      </c>
      <c r="D853" s="7">
        <v>60.1</v>
      </c>
      <c r="E853" s="3">
        <f t="shared" si="204"/>
        <v>0.33333333333333315</v>
      </c>
      <c r="F853" s="3">
        <f t="shared" si="205"/>
        <v>1.1999999999999993</v>
      </c>
      <c r="H853" s="13">
        <f t="shared" si="194"/>
        <v>16.694444444444443</v>
      </c>
      <c r="I853">
        <f>'Panigale V4s 21 Data'!$B$8*'Panigale V4s 21 Data'!$B$5*'Panigale V4s 21 Data'!$B$7*0.5*(Calculations!$H853*Calculations!$H853)</f>
        <v>31.303964005064568</v>
      </c>
      <c r="J853" s="3">
        <f>$E853*'Panigale V4s 21 Data'!$B$3</f>
        <v>89.999999999999943</v>
      </c>
      <c r="K853" s="27">
        <f>'Panigale V4s 21 Data'!$B$12</f>
        <v>52.974000000000004</v>
      </c>
      <c r="L853" s="3">
        <f t="shared" si="195"/>
        <v>174.27796400506452</v>
      </c>
      <c r="M853">
        <f t="shared" si="193"/>
        <v>2909.473787973438</v>
      </c>
      <c r="N853">
        <f t="shared" si="196"/>
        <v>8.081871633259549E-4</v>
      </c>
      <c r="O853">
        <f t="shared" si="197"/>
        <v>2909.473787973438</v>
      </c>
      <c r="P853">
        <f t="shared" si="198"/>
        <v>8.081871633259549E-4</v>
      </c>
      <c r="Q853">
        <f>SUM($P$3:P853)</f>
        <v>0.17024382755456879</v>
      </c>
      <c r="R853">
        <f t="shared" si="199"/>
        <v>0</v>
      </c>
      <c r="S853">
        <f t="shared" si="200"/>
        <v>0</v>
      </c>
      <c r="T853">
        <f>SUM($S$3:S853)</f>
        <v>5.1087731686396978E-2</v>
      </c>
      <c r="V853">
        <f t="shared" si="201"/>
        <v>0</v>
      </c>
      <c r="W853">
        <f>IF(M853&lt;0,SUM($V$3:V853),0)</f>
        <v>0</v>
      </c>
      <c r="Y853">
        <v>0</v>
      </c>
      <c r="Z853">
        <f t="shared" si="202"/>
        <v>0</v>
      </c>
      <c r="AA853">
        <f t="shared" si="203"/>
        <v>0</v>
      </c>
      <c r="AB853">
        <f>SUM($AA$3:AA853)</f>
        <v>3.3753307256580857E-2</v>
      </c>
    </row>
    <row r="854" spans="1:28" x14ac:dyDescent="0.3">
      <c r="A854" s="6" t="s">
        <v>17</v>
      </c>
      <c r="B854" s="6">
        <v>851</v>
      </c>
      <c r="C854" s="6">
        <v>262</v>
      </c>
      <c r="D854" s="7">
        <v>61.1</v>
      </c>
      <c r="E854" s="3">
        <f t="shared" si="204"/>
        <v>0.2222222222222224</v>
      </c>
      <c r="F854" s="3">
        <f t="shared" si="205"/>
        <v>0.80000000000000071</v>
      </c>
      <c r="H854" s="13">
        <f t="shared" si="194"/>
        <v>16.972222222222221</v>
      </c>
      <c r="I854">
        <f>'Panigale V4s 21 Data'!$B$8*'Panigale V4s 21 Data'!$B$5*'Panigale V4s 21 Data'!$B$7*0.5*(Calculations!$H854*Calculations!$H854)</f>
        <v>32.354359889188324</v>
      </c>
      <c r="J854" s="3">
        <f>$E854*'Panigale V4s 21 Data'!$B$3</f>
        <v>60.00000000000005</v>
      </c>
      <c r="K854" s="27">
        <f>'Panigale V4s 21 Data'!$B$12</f>
        <v>52.974000000000004</v>
      </c>
      <c r="L854" s="3">
        <f t="shared" si="195"/>
        <v>145.32835988918839</v>
      </c>
      <c r="M854">
        <f t="shared" si="193"/>
        <v>2466.5452192303919</v>
      </c>
      <c r="N854">
        <f t="shared" si="196"/>
        <v>6.8515144978622004E-4</v>
      </c>
      <c r="O854">
        <f t="shared" si="197"/>
        <v>2466.5452192303919</v>
      </c>
      <c r="P854">
        <f t="shared" si="198"/>
        <v>6.8515144978622004E-4</v>
      </c>
      <c r="Q854">
        <f>SUM($P$3:P854)</f>
        <v>0.17092897900435503</v>
      </c>
      <c r="R854">
        <f t="shared" si="199"/>
        <v>0</v>
      </c>
      <c r="S854">
        <f t="shared" si="200"/>
        <v>0</v>
      </c>
      <c r="T854">
        <f>SUM($S$3:S854)</f>
        <v>5.1087731686396978E-2</v>
      </c>
      <c r="V854">
        <f t="shared" si="201"/>
        <v>0</v>
      </c>
      <c r="W854">
        <f>IF(M854&lt;0,SUM($V$3:V854),0)</f>
        <v>0</v>
      </c>
      <c r="Y854">
        <v>0</v>
      </c>
      <c r="Z854">
        <f t="shared" si="202"/>
        <v>0</v>
      </c>
      <c r="AA854">
        <f t="shared" si="203"/>
        <v>0</v>
      </c>
      <c r="AB854">
        <f>SUM($AA$3:AA854)</f>
        <v>3.3753307256580857E-2</v>
      </c>
    </row>
    <row r="855" spans="1:28" x14ac:dyDescent="0.3">
      <c r="A855" s="6" t="s">
        <v>17</v>
      </c>
      <c r="B855" s="6">
        <v>852</v>
      </c>
      <c r="C855" s="6">
        <v>263</v>
      </c>
      <c r="D855" s="7">
        <v>61.7</v>
      </c>
      <c r="E855" s="3">
        <f t="shared" si="204"/>
        <v>0.16666666666666607</v>
      </c>
      <c r="F855" s="3">
        <f t="shared" si="205"/>
        <v>0.59999999999999787</v>
      </c>
      <c r="H855" s="13">
        <f t="shared" si="194"/>
        <v>17.138888888888889</v>
      </c>
      <c r="I855">
        <f>'Panigale V4s 21 Data'!$B$8*'Panigale V4s 21 Data'!$B$5*'Panigale V4s 21 Data'!$B$7*0.5*(Calculations!$H855*Calculations!$H855)</f>
        <v>32.992917387061581</v>
      </c>
      <c r="J855" s="3">
        <f>$E855*'Panigale V4s 21 Data'!$B$3</f>
        <v>44.999999999999844</v>
      </c>
      <c r="K855" s="27">
        <f>'Panigale V4s 21 Data'!$B$12</f>
        <v>52.974000000000004</v>
      </c>
      <c r="L855" s="3">
        <f t="shared" si="195"/>
        <v>130.96691738706141</v>
      </c>
      <c r="M855">
        <f t="shared" si="193"/>
        <v>2244.627445217136</v>
      </c>
      <c r="N855">
        <f t="shared" si="196"/>
        <v>6.2350762367142671E-4</v>
      </c>
      <c r="O855">
        <f t="shared" si="197"/>
        <v>2244.627445217136</v>
      </c>
      <c r="P855">
        <f t="shared" si="198"/>
        <v>6.2350762367142671E-4</v>
      </c>
      <c r="Q855">
        <f>SUM($P$3:P855)</f>
        <v>0.17155248662802644</v>
      </c>
      <c r="R855">
        <f t="shared" si="199"/>
        <v>0</v>
      </c>
      <c r="S855">
        <f t="shared" si="200"/>
        <v>0</v>
      </c>
      <c r="T855">
        <f>SUM($S$3:S855)</f>
        <v>5.1087731686396978E-2</v>
      </c>
      <c r="V855">
        <f t="shared" si="201"/>
        <v>0</v>
      </c>
      <c r="W855">
        <f>IF(M855&lt;0,SUM($V$3:V855),0)</f>
        <v>0</v>
      </c>
      <c r="Y855">
        <v>0</v>
      </c>
      <c r="Z855">
        <f t="shared" si="202"/>
        <v>0</v>
      </c>
      <c r="AA855">
        <f t="shared" si="203"/>
        <v>0</v>
      </c>
      <c r="AB855">
        <f>SUM($AA$3:AA855)</f>
        <v>3.3753307256580857E-2</v>
      </c>
    </row>
    <row r="856" spans="1:28" x14ac:dyDescent="0.3">
      <c r="A856" s="6" t="s">
        <v>17</v>
      </c>
      <c r="B856" s="6">
        <v>853</v>
      </c>
      <c r="C856" s="6">
        <v>264</v>
      </c>
      <c r="D856" s="7">
        <v>62.3</v>
      </c>
      <c r="E856" s="3">
        <f t="shared" si="204"/>
        <v>0.16666666666666607</v>
      </c>
      <c r="F856" s="3">
        <f t="shared" si="205"/>
        <v>0.59999999999999787</v>
      </c>
      <c r="H856" s="13">
        <f t="shared" si="194"/>
        <v>17.305555555555554</v>
      </c>
      <c r="I856">
        <f>'Panigale V4s 21 Data'!$B$8*'Panigale V4s 21 Data'!$B$5*'Panigale V4s 21 Data'!$B$7*0.5*(Calculations!$H856*Calculations!$H856)</f>
        <v>33.637714860484067</v>
      </c>
      <c r="J856" s="3">
        <f>$E856*'Panigale V4s 21 Data'!$B$3</f>
        <v>44.999999999999844</v>
      </c>
      <c r="K856" s="27">
        <f>'Panigale V4s 21 Data'!$B$12</f>
        <v>52.974000000000004</v>
      </c>
      <c r="L856" s="3">
        <f t="shared" si="195"/>
        <v>131.61171486048391</v>
      </c>
      <c r="M856">
        <f t="shared" si="193"/>
        <v>2277.6138432800408</v>
      </c>
      <c r="N856">
        <f t="shared" si="196"/>
        <v>6.3267051202223353E-4</v>
      </c>
      <c r="O856">
        <f t="shared" si="197"/>
        <v>2277.6138432800408</v>
      </c>
      <c r="P856">
        <f t="shared" si="198"/>
        <v>6.3267051202223353E-4</v>
      </c>
      <c r="Q856">
        <f>SUM($P$3:P856)</f>
        <v>0.17218515714004867</v>
      </c>
      <c r="R856">
        <f t="shared" si="199"/>
        <v>0</v>
      </c>
      <c r="S856">
        <f t="shared" si="200"/>
        <v>0</v>
      </c>
      <c r="T856">
        <f>SUM($S$3:S856)</f>
        <v>5.1087731686396978E-2</v>
      </c>
      <c r="V856">
        <f t="shared" si="201"/>
        <v>0</v>
      </c>
      <c r="W856">
        <f>IF(M856&lt;0,SUM($V$3:V856),0)</f>
        <v>0</v>
      </c>
      <c r="Y856">
        <v>0</v>
      </c>
      <c r="Z856">
        <f t="shared" si="202"/>
        <v>0</v>
      </c>
      <c r="AA856">
        <f t="shared" si="203"/>
        <v>0</v>
      </c>
      <c r="AB856">
        <f>SUM($AA$3:AA856)</f>
        <v>3.3753307256580857E-2</v>
      </c>
    </row>
    <row r="857" spans="1:28" x14ac:dyDescent="0.3">
      <c r="A857" s="6" t="s">
        <v>17</v>
      </c>
      <c r="B857" s="6">
        <v>854</v>
      </c>
      <c r="C857" s="6">
        <v>265</v>
      </c>
      <c r="D857" s="7">
        <v>62.9</v>
      </c>
      <c r="E857" s="3">
        <f t="shared" si="204"/>
        <v>0.1388888888888889</v>
      </c>
      <c r="F857" s="3">
        <f t="shared" si="205"/>
        <v>0.5</v>
      </c>
      <c r="H857" s="13">
        <f t="shared" si="194"/>
        <v>17.472222222222221</v>
      </c>
      <c r="I857">
        <f>'Panigale V4s 21 Data'!$B$8*'Panigale V4s 21 Data'!$B$5*'Panigale V4s 21 Data'!$B$7*0.5*(Calculations!$H857*Calculations!$H857)</f>
        <v>34.288752309455823</v>
      </c>
      <c r="J857" s="3">
        <f>$E857*'Panigale V4s 21 Data'!$B$3</f>
        <v>37.5</v>
      </c>
      <c r="K857" s="27">
        <f>'Panigale V4s 21 Data'!$B$12</f>
        <v>52.974000000000004</v>
      </c>
      <c r="L857" s="3">
        <f t="shared" si="195"/>
        <v>124.76275230945582</v>
      </c>
      <c r="M857">
        <f t="shared" si="193"/>
        <v>2179.8825334068806</v>
      </c>
      <c r="N857">
        <f t="shared" si="196"/>
        <v>6.0552292594635566E-4</v>
      </c>
      <c r="O857">
        <f t="shared" si="197"/>
        <v>2179.8825334068806</v>
      </c>
      <c r="P857">
        <f t="shared" si="198"/>
        <v>6.0552292594635566E-4</v>
      </c>
      <c r="Q857">
        <f>SUM($P$3:P857)</f>
        <v>0.17279068006599502</v>
      </c>
      <c r="R857">
        <f t="shared" si="199"/>
        <v>0</v>
      </c>
      <c r="S857">
        <f t="shared" si="200"/>
        <v>0</v>
      </c>
      <c r="T857">
        <f>SUM($S$3:S857)</f>
        <v>5.1087731686396978E-2</v>
      </c>
      <c r="V857">
        <f t="shared" si="201"/>
        <v>0</v>
      </c>
      <c r="W857">
        <f>IF(M857&lt;0,SUM($V$3:V857),0)</f>
        <v>0</v>
      </c>
      <c r="Y857">
        <v>0</v>
      </c>
      <c r="Z857">
        <f t="shared" si="202"/>
        <v>0</v>
      </c>
      <c r="AA857">
        <f t="shared" si="203"/>
        <v>0</v>
      </c>
      <c r="AB857">
        <f>SUM($AA$3:AA857)</f>
        <v>3.3753307256580857E-2</v>
      </c>
    </row>
    <row r="858" spans="1:28" x14ac:dyDescent="0.3">
      <c r="A858" s="6" t="s">
        <v>17</v>
      </c>
      <c r="B858" s="6">
        <v>855</v>
      </c>
      <c r="C858" s="6">
        <v>266</v>
      </c>
      <c r="D858" s="7">
        <v>63.3</v>
      </c>
      <c r="E858" s="3">
        <f t="shared" si="204"/>
        <v>6.9444444444444448E-2</v>
      </c>
      <c r="F858" s="3">
        <f t="shared" si="205"/>
        <v>0.25</v>
      </c>
      <c r="H858" s="13">
        <f t="shared" si="194"/>
        <v>17.583333333333332</v>
      </c>
      <c r="I858">
        <f>'Panigale V4s 21 Data'!$B$8*'Panigale V4s 21 Data'!$B$5*'Panigale V4s 21 Data'!$B$7*0.5*(Calculations!$H858*Calculations!$H858)</f>
        <v>34.726243928519906</v>
      </c>
      <c r="J858" s="3">
        <f>$E858*'Panigale V4s 21 Data'!$B$3</f>
        <v>18.75</v>
      </c>
      <c r="K858" s="27">
        <f>'Panigale V4s 21 Data'!$B$12</f>
        <v>52.974000000000004</v>
      </c>
      <c r="L858" s="3">
        <f t="shared" si="195"/>
        <v>106.45024392851991</v>
      </c>
      <c r="M858">
        <f t="shared" si="193"/>
        <v>1871.7501224098082</v>
      </c>
      <c r="N858">
        <f t="shared" si="196"/>
        <v>5.1993058955828006E-4</v>
      </c>
      <c r="O858">
        <f t="shared" si="197"/>
        <v>1871.7501224098082</v>
      </c>
      <c r="P858">
        <f t="shared" si="198"/>
        <v>5.1993058955828006E-4</v>
      </c>
      <c r="Q858">
        <f>SUM($P$3:P858)</f>
        <v>0.17331061065555331</v>
      </c>
      <c r="R858">
        <f t="shared" si="199"/>
        <v>0</v>
      </c>
      <c r="S858">
        <f t="shared" si="200"/>
        <v>0</v>
      </c>
      <c r="T858">
        <f>SUM($S$3:S858)</f>
        <v>5.1087731686396978E-2</v>
      </c>
      <c r="V858">
        <f t="shared" si="201"/>
        <v>0</v>
      </c>
      <c r="W858">
        <f>IF(M858&lt;0,SUM($V$3:V858),0)</f>
        <v>0</v>
      </c>
      <c r="Y858">
        <v>0</v>
      </c>
      <c r="Z858">
        <f t="shared" si="202"/>
        <v>0</v>
      </c>
      <c r="AA858">
        <f t="shared" si="203"/>
        <v>0</v>
      </c>
      <c r="AB858">
        <f>SUM($AA$3:AA858)</f>
        <v>3.3753307256580857E-2</v>
      </c>
    </row>
    <row r="859" spans="1:28" x14ac:dyDescent="0.3">
      <c r="A859" s="6" t="s">
        <v>17</v>
      </c>
      <c r="B859" s="6">
        <v>856</v>
      </c>
      <c r="C859" s="6">
        <v>267</v>
      </c>
      <c r="D859" s="7">
        <v>63.4</v>
      </c>
      <c r="E859" s="3">
        <f t="shared" si="204"/>
        <v>2.7777777777778172E-2</v>
      </c>
      <c r="F859" s="3">
        <f t="shared" si="205"/>
        <v>0.10000000000000142</v>
      </c>
      <c r="H859" s="13">
        <f t="shared" si="194"/>
        <v>17.611111111111111</v>
      </c>
      <c r="I859">
        <f>'Panigale V4s 21 Data'!$B$8*'Panigale V4s 21 Data'!$B$5*'Panigale V4s 21 Data'!$B$7*0.5*(Calculations!$H859*Calculations!$H859)</f>
        <v>34.836050164921296</v>
      </c>
      <c r="J859" s="3">
        <f>$E859*'Panigale V4s 21 Data'!$B$3</f>
        <v>7.5000000000001066</v>
      </c>
      <c r="K859" s="27">
        <f>'Panigale V4s 21 Data'!$B$12</f>
        <v>52.974000000000004</v>
      </c>
      <c r="L859" s="3">
        <f t="shared" si="195"/>
        <v>95.310050164921407</v>
      </c>
      <c r="M859">
        <f t="shared" si="193"/>
        <v>1678.5158834600047</v>
      </c>
      <c r="N859">
        <f t="shared" si="196"/>
        <v>4.6625441207222355E-4</v>
      </c>
      <c r="O859">
        <f t="shared" si="197"/>
        <v>1678.5158834600047</v>
      </c>
      <c r="P859">
        <f t="shared" si="198"/>
        <v>4.6625441207222355E-4</v>
      </c>
      <c r="Q859">
        <f>SUM($P$3:P859)</f>
        <v>0.17377686506762555</v>
      </c>
      <c r="R859">
        <f t="shared" si="199"/>
        <v>0</v>
      </c>
      <c r="S859">
        <f t="shared" si="200"/>
        <v>0</v>
      </c>
      <c r="T859">
        <f>SUM($S$3:S859)</f>
        <v>5.1087731686396978E-2</v>
      </c>
      <c r="V859">
        <f t="shared" si="201"/>
        <v>0</v>
      </c>
      <c r="W859">
        <f>IF(M859&lt;0,SUM($V$3:V859),0)</f>
        <v>0</v>
      </c>
      <c r="Y859">
        <v>0</v>
      </c>
      <c r="Z859">
        <f t="shared" si="202"/>
        <v>0</v>
      </c>
      <c r="AA859">
        <f t="shared" si="203"/>
        <v>0</v>
      </c>
      <c r="AB859">
        <f>SUM($AA$3:AA859)</f>
        <v>3.3753307256580857E-2</v>
      </c>
    </row>
    <row r="860" spans="1:28" x14ac:dyDescent="0.3">
      <c r="A860" s="6" t="s">
        <v>17</v>
      </c>
      <c r="B860" s="6">
        <v>857</v>
      </c>
      <c r="C860" s="6">
        <v>268</v>
      </c>
      <c r="D860" s="7">
        <v>63.5</v>
      </c>
      <c r="E860" s="3">
        <f t="shared" si="204"/>
        <v>0.15277777777777798</v>
      </c>
      <c r="F860" s="3">
        <f t="shared" si="205"/>
        <v>0.55000000000000071</v>
      </c>
      <c r="H860" s="13">
        <f t="shared" si="194"/>
        <v>17.638888888888889</v>
      </c>
      <c r="I860">
        <f>'Panigale V4s 21 Data'!$B$8*'Panigale V4s 21 Data'!$B$5*'Panigale V4s 21 Data'!$B$7*0.5*(Calculations!$H860*Calculations!$H860)</f>
        <v>34.946029733976829</v>
      </c>
      <c r="J860" s="3">
        <f>$E860*'Panigale V4s 21 Data'!$B$3</f>
        <v>41.250000000000057</v>
      </c>
      <c r="K860" s="27">
        <f>'Panigale V4s 21 Data'!$B$12</f>
        <v>52.974000000000004</v>
      </c>
      <c r="L860" s="3">
        <f t="shared" si="195"/>
        <v>129.17002973397689</v>
      </c>
      <c r="M860">
        <f t="shared" si="193"/>
        <v>2278.4158022520924</v>
      </c>
      <c r="N860">
        <f t="shared" si="196"/>
        <v>6.3289327840335889E-4</v>
      </c>
      <c r="O860">
        <f t="shared" si="197"/>
        <v>2278.4158022520924</v>
      </c>
      <c r="P860">
        <f t="shared" si="198"/>
        <v>6.3289327840335889E-4</v>
      </c>
      <c r="Q860">
        <f>SUM($P$3:P860)</f>
        <v>0.1744097583460289</v>
      </c>
      <c r="R860">
        <f t="shared" si="199"/>
        <v>0</v>
      </c>
      <c r="S860">
        <f t="shared" si="200"/>
        <v>0</v>
      </c>
      <c r="T860">
        <f>SUM($S$3:S860)</f>
        <v>5.1087731686396978E-2</v>
      </c>
      <c r="V860">
        <f t="shared" si="201"/>
        <v>0</v>
      </c>
      <c r="W860">
        <f>IF(M860&lt;0,SUM($V$3:V860),0)</f>
        <v>0</v>
      </c>
      <c r="Y860">
        <v>0</v>
      </c>
      <c r="Z860">
        <f t="shared" si="202"/>
        <v>0</v>
      </c>
      <c r="AA860">
        <f t="shared" si="203"/>
        <v>0</v>
      </c>
      <c r="AB860">
        <f>SUM($AA$3:AA860)</f>
        <v>3.3753307256580857E-2</v>
      </c>
    </row>
    <row r="861" spans="1:28" x14ac:dyDescent="0.3">
      <c r="A861" s="6" t="s">
        <v>17</v>
      </c>
      <c r="B861" s="6">
        <v>858</v>
      </c>
      <c r="C861" s="6">
        <v>269</v>
      </c>
      <c r="D861" s="7">
        <v>64.5</v>
      </c>
      <c r="E861" s="3">
        <f t="shared" si="204"/>
        <v>0.31944444444444403</v>
      </c>
      <c r="F861" s="3">
        <f t="shared" si="205"/>
        <v>1.1499999999999986</v>
      </c>
      <c r="H861" s="13">
        <f t="shared" si="194"/>
        <v>17.916666666666668</v>
      </c>
      <c r="I861">
        <f>'Panigale V4s 21 Data'!$B$8*'Panigale V4s 21 Data'!$B$5*'Panigale V4s 21 Data'!$B$7*0.5*(Calculations!$H861*Calculations!$H861)</f>
        <v>36.055358720510171</v>
      </c>
      <c r="J861" s="3">
        <f>$E861*'Panigale V4s 21 Data'!$B$3</f>
        <v>86.249999999999886</v>
      </c>
      <c r="K861" s="27">
        <f>'Panigale V4s 21 Data'!$B$12</f>
        <v>52.974000000000004</v>
      </c>
      <c r="L861" s="3">
        <f t="shared" si="195"/>
        <v>175.27935872051006</v>
      </c>
      <c r="M861">
        <f t="shared" si="193"/>
        <v>3140.421843742472</v>
      </c>
      <c r="N861">
        <f t="shared" si="196"/>
        <v>8.7233940103957554E-4</v>
      </c>
      <c r="O861">
        <f t="shared" si="197"/>
        <v>3140.421843742472</v>
      </c>
      <c r="P861">
        <f t="shared" si="198"/>
        <v>8.7233940103957554E-4</v>
      </c>
      <c r="Q861">
        <f>SUM($P$3:P861)</f>
        <v>0.17528209774706846</v>
      </c>
      <c r="R861">
        <f t="shared" si="199"/>
        <v>0</v>
      </c>
      <c r="S861">
        <f t="shared" si="200"/>
        <v>0</v>
      </c>
      <c r="T861">
        <f>SUM($S$3:S861)</f>
        <v>5.1087731686396978E-2</v>
      </c>
      <c r="V861">
        <f t="shared" si="201"/>
        <v>0</v>
      </c>
      <c r="W861">
        <f>IF(M861&lt;0,SUM($V$3:V861),0)</f>
        <v>0</v>
      </c>
      <c r="Y861">
        <v>0</v>
      </c>
      <c r="Z861">
        <f t="shared" si="202"/>
        <v>0</v>
      </c>
      <c r="AA861">
        <f t="shared" si="203"/>
        <v>0</v>
      </c>
      <c r="AB861">
        <f>SUM($AA$3:AA861)</f>
        <v>3.3753307256580857E-2</v>
      </c>
    </row>
    <row r="862" spans="1:28" x14ac:dyDescent="0.3">
      <c r="A862" s="6" t="s">
        <v>17</v>
      </c>
      <c r="B862" s="6">
        <v>859</v>
      </c>
      <c r="C862" s="6">
        <v>270</v>
      </c>
      <c r="D862" s="7">
        <v>65.8</v>
      </c>
      <c r="E862" s="3">
        <f t="shared" si="204"/>
        <v>0.31944444444444403</v>
      </c>
      <c r="F862" s="3">
        <f t="shared" si="205"/>
        <v>1.1499999999999986</v>
      </c>
      <c r="H862" s="13">
        <f t="shared" si="194"/>
        <v>18.277777777777775</v>
      </c>
      <c r="I862">
        <f>'Panigale V4s 21 Data'!$B$8*'Panigale V4s 21 Data'!$B$5*'Panigale V4s 21 Data'!$B$7*0.5*(Calculations!$H862*Calculations!$H862)</f>
        <v>37.523399634798288</v>
      </c>
      <c r="J862" s="3">
        <f>$E862*'Panigale V4s 21 Data'!$B$3</f>
        <v>86.249999999999886</v>
      </c>
      <c r="K862" s="27">
        <f>'Panigale V4s 21 Data'!$B$12</f>
        <v>52.974000000000004</v>
      </c>
      <c r="L862" s="3">
        <f t="shared" si="195"/>
        <v>176.74739963479817</v>
      </c>
      <c r="M862">
        <f t="shared" si="193"/>
        <v>3230.5496933249215</v>
      </c>
      <c r="N862">
        <f t="shared" si="196"/>
        <v>8.973749148124782E-4</v>
      </c>
      <c r="O862">
        <f t="shared" si="197"/>
        <v>3230.5496933249215</v>
      </c>
      <c r="P862">
        <f t="shared" si="198"/>
        <v>8.973749148124782E-4</v>
      </c>
      <c r="Q862">
        <f>SUM($P$3:P862)</f>
        <v>0.17617947266188094</v>
      </c>
      <c r="R862">
        <f t="shared" si="199"/>
        <v>0</v>
      </c>
      <c r="S862">
        <f t="shared" si="200"/>
        <v>0</v>
      </c>
      <c r="T862">
        <f>SUM($S$3:S862)</f>
        <v>5.1087731686396978E-2</v>
      </c>
      <c r="V862">
        <f t="shared" si="201"/>
        <v>0</v>
      </c>
      <c r="W862">
        <f>IF(M862&lt;0,SUM($V$3:V862),0)</f>
        <v>0</v>
      </c>
      <c r="Y862">
        <v>0</v>
      </c>
      <c r="Z862">
        <f t="shared" si="202"/>
        <v>0</v>
      </c>
      <c r="AA862">
        <f t="shared" si="203"/>
        <v>0</v>
      </c>
      <c r="AB862">
        <f>SUM($AA$3:AA862)</f>
        <v>3.3753307256580857E-2</v>
      </c>
    </row>
    <row r="863" spans="1:28" x14ac:dyDescent="0.3">
      <c r="A863" s="6" t="s">
        <v>17</v>
      </c>
      <c r="B863" s="6">
        <v>860</v>
      </c>
      <c r="C863" s="6">
        <v>271</v>
      </c>
      <c r="D863" s="7">
        <v>66.8</v>
      </c>
      <c r="E863" s="3">
        <f t="shared" si="204"/>
        <v>0.2222222222222234</v>
      </c>
      <c r="F863" s="3">
        <f t="shared" si="205"/>
        <v>0.80000000000000426</v>
      </c>
      <c r="H863" s="13">
        <f t="shared" si="194"/>
        <v>18.555555555555554</v>
      </c>
      <c r="I863">
        <f>'Panigale V4s 21 Data'!$B$8*'Panigale V4s 21 Data'!$B$5*'Panigale V4s 21 Data'!$B$7*0.5*(Calculations!$H863*Calculations!$H863)</f>
        <v>38.672595131785158</v>
      </c>
      <c r="J863" s="3">
        <f>$E863*'Panigale V4s 21 Data'!$B$3</f>
        <v>60.00000000000032</v>
      </c>
      <c r="K863" s="27">
        <f>'Panigale V4s 21 Data'!$B$12</f>
        <v>52.974000000000004</v>
      </c>
      <c r="L863" s="3">
        <f t="shared" si="195"/>
        <v>151.64659513178549</v>
      </c>
      <c r="M863">
        <f t="shared" si="193"/>
        <v>2813.8868207786859</v>
      </c>
      <c r="N863">
        <f t="shared" si="196"/>
        <v>7.8163522799407949E-4</v>
      </c>
      <c r="O863">
        <f t="shared" si="197"/>
        <v>2813.8868207786859</v>
      </c>
      <c r="P863">
        <f t="shared" si="198"/>
        <v>7.8163522799407949E-4</v>
      </c>
      <c r="Q863">
        <f>SUM($P$3:P863)</f>
        <v>0.17696110788987501</v>
      </c>
      <c r="R863">
        <f t="shared" si="199"/>
        <v>0</v>
      </c>
      <c r="S863">
        <f t="shared" si="200"/>
        <v>0</v>
      </c>
      <c r="T863">
        <f>SUM($S$3:S863)</f>
        <v>5.1087731686396978E-2</v>
      </c>
      <c r="V863">
        <f t="shared" si="201"/>
        <v>0</v>
      </c>
      <c r="W863">
        <f>IF(M863&lt;0,SUM($V$3:V863),0)</f>
        <v>0</v>
      </c>
      <c r="Y863">
        <v>0</v>
      </c>
      <c r="Z863">
        <f t="shared" si="202"/>
        <v>0</v>
      </c>
      <c r="AA863">
        <f t="shared" si="203"/>
        <v>0</v>
      </c>
      <c r="AB863">
        <f>SUM($AA$3:AA863)</f>
        <v>3.3753307256580857E-2</v>
      </c>
    </row>
    <row r="864" spans="1:28" x14ac:dyDescent="0.3">
      <c r="A864" s="6" t="s">
        <v>17</v>
      </c>
      <c r="B864" s="6">
        <v>861</v>
      </c>
      <c r="C864" s="6">
        <v>272</v>
      </c>
      <c r="D864" s="7">
        <v>67.400000000000006</v>
      </c>
      <c r="E864" s="3">
        <f t="shared" si="204"/>
        <v>0.27777777777777779</v>
      </c>
      <c r="F864" s="3">
        <f t="shared" si="205"/>
        <v>1</v>
      </c>
      <c r="H864" s="13">
        <f t="shared" si="194"/>
        <v>18.722222222222225</v>
      </c>
      <c r="I864">
        <f>'Panigale V4s 21 Data'!$B$8*'Panigale V4s 21 Data'!$B$5*'Panigale V4s 21 Data'!$B$7*0.5*(Calculations!$H864*Calculations!$H864)</f>
        <v>39.370432397376305</v>
      </c>
      <c r="J864" s="3">
        <f>$E864*'Panigale V4s 21 Data'!$B$3</f>
        <v>75</v>
      </c>
      <c r="K864" s="27">
        <f>'Panigale V4s 21 Data'!$B$12</f>
        <v>52.974000000000004</v>
      </c>
      <c r="L864" s="3">
        <f t="shared" si="195"/>
        <v>167.34443239737629</v>
      </c>
      <c r="M864">
        <f t="shared" si="193"/>
        <v>3133.0596509953234</v>
      </c>
      <c r="N864">
        <f t="shared" si="196"/>
        <v>8.702943474987009E-4</v>
      </c>
      <c r="O864">
        <f t="shared" si="197"/>
        <v>3133.0596509953234</v>
      </c>
      <c r="P864">
        <f t="shared" si="198"/>
        <v>8.702943474987009E-4</v>
      </c>
      <c r="Q864">
        <f>SUM($P$3:P864)</f>
        <v>0.1778314022373737</v>
      </c>
      <c r="R864">
        <f t="shared" si="199"/>
        <v>0</v>
      </c>
      <c r="S864">
        <f t="shared" si="200"/>
        <v>0</v>
      </c>
      <c r="T864">
        <f>SUM($S$3:S864)</f>
        <v>5.1087731686396978E-2</v>
      </c>
      <c r="V864">
        <f t="shared" si="201"/>
        <v>0</v>
      </c>
      <c r="W864">
        <f>IF(M864&lt;0,SUM($V$3:V864),0)</f>
        <v>0</v>
      </c>
      <c r="Y864">
        <v>0</v>
      </c>
      <c r="Z864">
        <f t="shared" si="202"/>
        <v>0</v>
      </c>
      <c r="AA864">
        <f t="shared" si="203"/>
        <v>0</v>
      </c>
      <c r="AB864">
        <f>SUM($AA$3:AA864)</f>
        <v>3.3753307256580857E-2</v>
      </c>
    </row>
    <row r="865" spans="1:28" x14ac:dyDescent="0.3">
      <c r="A865" s="6" t="s">
        <v>17</v>
      </c>
      <c r="B865" s="6">
        <v>862</v>
      </c>
      <c r="C865" s="6">
        <v>273</v>
      </c>
      <c r="D865" s="7">
        <v>68.8</v>
      </c>
      <c r="E865" s="3">
        <f t="shared" si="204"/>
        <v>0.51388888888888729</v>
      </c>
      <c r="F865" s="3">
        <f t="shared" si="205"/>
        <v>1.8499999999999943</v>
      </c>
      <c r="H865" s="13">
        <f t="shared" si="194"/>
        <v>19.111111111111111</v>
      </c>
      <c r="I865">
        <f>'Panigale V4s 21 Data'!$B$8*'Panigale V4s 21 Data'!$B$5*'Panigale V4s 21 Data'!$B$7*0.5*(Calculations!$H865*Calculations!$H865)</f>
        <v>41.022985922002668</v>
      </c>
      <c r="J865" s="3">
        <f>$E865*'Panigale V4s 21 Data'!$B$3</f>
        <v>138.74999999999957</v>
      </c>
      <c r="K865" s="27">
        <f>'Panigale V4s 21 Data'!$B$12</f>
        <v>52.974000000000004</v>
      </c>
      <c r="L865" s="3">
        <f t="shared" si="195"/>
        <v>232.74698592200224</v>
      </c>
      <c r="M865">
        <f t="shared" si="193"/>
        <v>4448.0535087315984</v>
      </c>
      <c r="N865">
        <f t="shared" si="196"/>
        <v>1.2355704190921105E-3</v>
      </c>
      <c r="O865">
        <f t="shared" si="197"/>
        <v>4448.0535087315984</v>
      </c>
      <c r="P865">
        <f t="shared" si="198"/>
        <v>1.2355704190921105E-3</v>
      </c>
      <c r="Q865">
        <f>SUM($P$3:P865)</f>
        <v>0.17906697265646582</v>
      </c>
      <c r="R865">
        <f t="shared" si="199"/>
        <v>0</v>
      </c>
      <c r="S865">
        <f t="shared" si="200"/>
        <v>0</v>
      </c>
      <c r="T865">
        <f>SUM($S$3:S865)</f>
        <v>5.1087731686396978E-2</v>
      </c>
      <c r="V865">
        <f t="shared" si="201"/>
        <v>0</v>
      </c>
      <c r="W865">
        <f>IF(M865&lt;0,SUM($V$3:V865),0)</f>
        <v>0</v>
      </c>
      <c r="Y865">
        <v>0</v>
      </c>
      <c r="Z865">
        <f t="shared" si="202"/>
        <v>0</v>
      </c>
      <c r="AA865">
        <f t="shared" si="203"/>
        <v>0</v>
      </c>
      <c r="AB865">
        <f>SUM($AA$3:AA865)</f>
        <v>3.3753307256580857E-2</v>
      </c>
    </row>
    <row r="866" spans="1:28" x14ac:dyDescent="0.3">
      <c r="A866" s="6" t="s">
        <v>17</v>
      </c>
      <c r="B866" s="6">
        <v>863</v>
      </c>
      <c r="C866" s="6">
        <v>274</v>
      </c>
      <c r="D866" s="7">
        <v>71.099999999999994</v>
      </c>
      <c r="E866" s="3">
        <f t="shared" si="204"/>
        <v>0.4861111111111111</v>
      </c>
      <c r="F866" s="3">
        <f t="shared" si="205"/>
        <v>1.75</v>
      </c>
      <c r="H866" s="13">
        <f t="shared" si="194"/>
        <v>19.749999999999996</v>
      </c>
      <c r="I866">
        <f>'Panigale V4s 21 Data'!$B$8*'Panigale V4s 21 Data'!$B$5*'Panigale V4s 21 Data'!$B$7*0.5*(Calculations!$H866*Calculations!$H866)</f>
        <v>43.811648328227896</v>
      </c>
      <c r="J866" s="3">
        <f>$E866*'Panigale V4s 21 Data'!$B$3</f>
        <v>131.25</v>
      </c>
      <c r="K866" s="27">
        <f>'Panigale V4s 21 Data'!$B$12</f>
        <v>52.974000000000004</v>
      </c>
      <c r="L866" s="3">
        <f t="shared" si="195"/>
        <v>228.03564832822792</v>
      </c>
      <c r="M866">
        <f t="shared" si="193"/>
        <v>4503.7040544825004</v>
      </c>
      <c r="N866">
        <f t="shared" si="196"/>
        <v>1.2510289040229168E-3</v>
      </c>
      <c r="O866">
        <f t="shared" si="197"/>
        <v>4503.7040544825004</v>
      </c>
      <c r="P866">
        <f t="shared" si="198"/>
        <v>1.2510289040229168E-3</v>
      </c>
      <c r="Q866">
        <f>SUM($P$3:P866)</f>
        <v>0.18031800156048874</v>
      </c>
      <c r="R866">
        <f t="shared" si="199"/>
        <v>0</v>
      </c>
      <c r="S866">
        <f t="shared" si="200"/>
        <v>0</v>
      </c>
      <c r="T866">
        <f>SUM($S$3:S866)</f>
        <v>5.1087731686396978E-2</v>
      </c>
      <c r="V866">
        <f t="shared" si="201"/>
        <v>0</v>
      </c>
      <c r="W866">
        <f>IF(M866&lt;0,SUM($V$3:V866),0)</f>
        <v>0</v>
      </c>
      <c r="Y866">
        <v>0</v>
      </c>
      <c r="Z866">
        <f t="shared" si="202"/>
        <v>0</v>
      </c>
      <c r="AA866">
        <f t="shared" si="203"/>
        <v>0</v>
      </c>
      <c r="AB866">
        <f>SUM($AA$3:AA866)</f>
        <v>3.3753307256580857E-2</v>
      </c>
    </row>
    <row r="867" spans="1:28" x14ac:dyDescent="0.3">
      <c r="A867" s="6" t="s">
        <v>17</v>
      </c>
      <c r="B867" s="6">
        <v>864</v>
      </c>
      <c r="C867" s="6">
        <v>275</v>
      </c>
      <c r="D867" s="7">
        <v>72.3</v>
      </c>
      <c r="E867" s="3">
        <f t="shared" si="204"/>
        <v>0.23611111111111149</v>
      </c>
      <c r="F867" s="3">
        <f t="shared" si="205"/>
        <v>0.85000000000000142</v>
      </c>
      <c r="H867" s="13">
        <f t="shared" si="194"/>
        <v>20.083333333333332</v>
      </c>
      <c r="I867">
        <f>'Panigale V4s 21 Data'!$B$8*'Panigale V4s 21 Data'!$B$5*'Panigale V4s 21 Data'!$B$7*0.5*(Calculations!$H867*Calculations!$H867)</f>
        <v>45.303002484498656</v>
      </c>
      <c r="J867" s="3">
        <f>$E867*'Panigale V4s 21 Data'!$B$3</f>
        <v>63.750000000000107</v>
      </c>
      <c r="K867" s="27">
        <f>'Panigale V4s 21 Data'!$B$12</f>
        <v>52.974000000000004</v>
      </c>
      <c r="L867" s="3">
        <f t="shared" si="195"/>
        <v>162.02700248449878</v>
      </c>
      <c r="M867">
        <f t="shared" si="193"/>
        <v>3254.0422998970171</v>
      </c>
      <c r="N867">
        <f t="shared" si="196"/>
        <v>9.0390063886028251E-4</v>
      </c>
      <c r="O867">
        <f t="shared" si="197"/>
        <v>3254.0422998970171</v>
      </c>
      <c r="P867">
        <f t="shared" si="198"/>
        <v>9.0390063886028251E-4</v>
      </c>
      <c r="Q867">
        <f>SUM($P$3:P867)</f>
        <v>0.18122190219934903</v>
      </c>
      <c r="R867">
        <f t="shared" si="199"/>
        <v>0</v>
      </c>
      <c r="S867">
        <f t="shared" si="200"/>
        <v>0</v>
      </c>
      <c r="T867">
        <f>SUM($S$3:S867)</f>
        <v>5.1087731686396978E-2</v>
      </c>
      <c r="V867">
        <f t="shared" si="201"/>
        <v>0</v>
      </c>
      <c r="W867">
        <f>IF(M867&lt;0,SUM($V$3:V867),0)</f>
        <v>0</v>
      </c>
      <c r="Y867">
        <v>0</v>
      </c>
      <c r="Z867">
        <f t="shared" si="202"/>
        <v>0</v>
      </c>
      <c r="AA867">
        <f t="shared" si="203"/>
        <v>0</v>
      </c>
      <c r="AB867">
        <f>SUM($AA$3:AA867)</f>
        <v>3.3753307256580857E-2</v>
      </c>
    </row>
    <row r="868" spans="1:28" x14ac:dyDescent="0.3">
      <c r="A868" s="6" t="s">
        <v>17</v>
      </c>
      <c r="B868" s="6">
        <v>865</v>
      </c>
      <c r="C868" s="6">
        <v>276</v>
      </c>
      <c r="D868" s="7">
        <v>72.8</v>
      </c>
      <c r="E868" s="3">
        <f t="shared" si="204"/>
        <v>0.15277777777777896</v>
      </c>
      <c r="F868" s="3">
        <f t="shared" si="205"/>
        <v>0.55000000000000426</v>
      </c>
      <c r="H868" s="13">
        <f t="shared" si="194"/>
        <v>20.222222222222221</v>
      </c>
      <c r="I868">
        <f>'Panigale V4s 21 Data'!$B$8*'Panigale V4s 21 Data'!$B$5*'Panigale V4s 21 Data'!$B$7*0.5*(Calculations!$H868*Calculations!$H868)</f>
        <v>45.931766687412669</v>
      </c>
      <c r="J868" s="3">
        <f>$E868*'Panigale V4s 21 Data'!$B$3</f>
        <v>41.25000000000032</v>
      </c>
      <c r="K868" s="27">
        <f>'Panigale V4s 21 Data'!$B$12</f>
        <v>52.974000000000004</v>
      </c>
      <c r="L868" s="3">
        <f t="shared" si="195"/>
        <v>140.15576668741301</v>
      </c>
      <c r="M868">
        <f t="shared" si="193"/>
        <v>2834.2610596787963</v>
      </c>
      <c r="N868">
        <f t="shared" si="196"/>
        <v>7.8729473879966567E-4</v>
      </c>
      <c r="O868">
        <f t="shared" si="197"/>
        <v>2834.2610596787963</v>
      </c>
      <c r="P868">
        <f t="shared" si="198"/>
        <v>7.8729473879966567E-4</v>
      </c>
      <c r="Q868">
        <f>SUM($P$3:P868)</f>
        <v>0.18200919693814868</v>
      </c>
      <c r="R868">
        <f t="shared" si="199"/>
        <v>0</v>
      </c>
      <c r="S868">
        <f t="shared" si="200"/>
        <v>0</v>
      </c>
      <c r="T868">
        <f>SUM($S$3:S868)</f>
        <v>5.1087731686396978E-2</v>
      </c>
      <c r="V868">
        <f t="shared" si="201"/>
        <v>0</v>
      </c>
      <c r="W868">
        <f>IF(M868&lt;0,SUM($V$3:V868),0)</f>
        <v>0</v>
      </c>
      <c r="Y868">
        <v>0</v>
      </c>
      <c r="Z868">
        <f t="shared" si="202"/>
        <v>0</v>
      </c>
      <c r="AA868">
        <f t="shared" si="203"/>
        <v>0</v>
      </c>
      <c r="AB868">
        <f>SUM($AA$3:AA868)</f>
        <v>3.3753307256580857E-2</v>
      </c>
    </row>
    <row r="869" spans="1:28" x14ac:dyDescent="0.3">
      <c r="A869" s="6" t="s">
        <v>17</v>
      </c>
      <c r="B869" s="6">
        <v>866</v>
      </c>
      <c r="C869" s="6">
        <v>277</v>
      </c>
      <c r="D869" s="7">
        <v>73.400000000000006</v>
      </c>
      <c r="E869" s="3">
        <f t="shared" si="204"/>
        <v>0.24999999999999961</v>
      </c>
      <c r="F869" s="3">
        <f t="shared" si="205"/>
        <v>0.89999999999999858</v>
      </c>
      <c r="H869" s="13">
        <f t="shared" si="194"/>
        <v>20.388888888888889</v>
      </c>
      <c r="I869">
        <f>'Panigale V4s 21 Data'!$B$8*'Panigale V4s 21 Data'!$B$5*'Panigale V4s 21 Data'!$B$7*0.5*(Calculations!$H869*Calculations!$H869)</f>
        <v>46.692003708496301</v>
      </c>
      <c r="J869" s="3">
        <f>$E869*'Panigale V4s 21 Data'!$B$3</f>
        <v>67.499999999999901</v>
      </c>
      <c r="K869" s="27">
        <f>'Panigale V4s 21 Data'!$B$12</f>
        <v>52.974000000000004</v>
      </c>
      <c r="L869" s="3">
        <f t="shared" si="195"/>
        <v>167.16600370849619</v>
      </c>
      <c r="M869">
        <f t="shared" si="193"/>
        <v>3408.3290756121169</v>
      </c>
      <c r="N869">
        <f t="shared" si="196"/>
        <v>9.4675807655892133E-4</v>
      </c>
      <c r="O869">
        <f t="shared" si="197"/>
        <v>3408.3290756121169</v>
      </c>
      <c r="P869">
        <f t="shared" si="198"/>
        <v>9.4675807655892133E-4</v>
      </c>
      <c r="Q869">
        <f>SUM($P$3:P869)</f>
        <v>0.1829559550147076</v>
      </c>
      <c r="R869">
        <f t="shared" si="199"/>
        <v>0</v>
      </c>
      <c r="S869">
        <f t="shared" si="200"/>
        <v>0</v>
      </c>
      <c r="T869">
        <f>SUM($S$3:S869)</f>
        <v>5.1087731686396978E-2</v>
      </c>
      <c r="V869">
        <f t="shared" si="201"/>
        <v>0</v>
      </c>
      <c r="W869">
        <f>IF(M869&lt;0,SUM($V$3:V869),0)</f>
        <v>0</v>
      </c>
      <c r="Y869">
        <v>0</v>
      </c>
      <c r="Z869">
        <f t="shared" si="202"/>
        <v>0</v>
      </c>
      <c r="AA869">
        <f t="shared" si="203"/>
        <v>0</v>
      </c>
      <c r="AB869">
        <f>SUM($AA$3:AA869)</f>
        <v>3.3753307256580857E-2</v>
      </c>
    </row>
    <row r="870" spans="1:28" x14ac:dyDescent="0.3">
      <c r="A870" s="6" t="s">
        <v>17</v>
      </c>
      <c r="B870" s="6">
        <v>867</v>
      </c>
      <c r="C870" s="6">
        <v>278</v>
      </c>
      <c r="D870" s="7">
        <v>74.599999999999994</v>
      </c>
      <c r="E870" s="3">
        <f t="shared" si="204"/>
        <v>0.36111111111111033</v>
      </c>
      <c r="F870" s="3">
        <f t="shared" si="205"/>
        <v>1.2999999999999972</v>
      </c>
      <c r="H870" s="13">
        <f t="shared" si="194"/>
        <v>20.722222222222221</v>
      </c>
      <c r="I870">
        <f>'Panigale V4s 21 Data'!$B$8*'Panigale V4s 21 Data'!$B$5*'Panigale V4s 21 Data'!$B$7*0.5*(Calculations!$H870*Calculations!$H870)</f>
        <v>48.231197677311293</v>
      </c>
      <c r="J870" s="3">
        <f>$E870*'Panigale V4s 21 Data'!$B$3</f>
        <v>97.499999999999787</v>
      </c>
      <c r="K870" s="27">
        <f>'Panigale V4s 21 Data'!$B$12</f>
        <v>52.974000000000004</v>
      </c>
      <c r="L870" s="3">
        <f t="shared" si="195"/>
        <v>198.70519767731111</v>
      </c>
      <c r="M870">
        <f t="shared" si="193"/>
        <v>4117.6132629798358</v>
      </c>
      <c r="N870">
        <f t="shared" si="196"/>
        <v>1.1437814619388433E-3</v>
      </c>
      <c r="O870">
        <f t="shared" si="197"/>
        <v>4117.6132629798358</v>
      </c>
      <c r="P870">
        <f t="shared" si="198"/>
        <v>1.1437814619388433E-3</v>
      </c>
      <c r="Q870">
        <f>SUM($P$3:P870)</f>
        <v>0.18409973647664643</v>
      </c>
      <c r="R870">
        <f t="shared" si="199"/>
        <v>0</v>
      </c>
      <c r="S870">
        <f t="shared" si="200"/>
        <v>0</v>
      </c>
      <c r="T870">
        <f>SUM($S$3:S870)</f>
        <v>5.1087731686396978E-2</v>
      </c>
      <c r="V870">
        <f t="shared" si="201"/>
        <v>0</v>
      </c>
      <c r="W870">
        <f>IF(M870&lt;0,SUM($V$3:V870),0)</f>
        <v>0</v>
      </c>
      <c r="Y870">
        <v>0</v>
      </c>
      <c r="Z870">
        <f t="shared" si="202"/>
        <v>0</v>
      </c>
      <c r="AA870">
        <f t="shared" si="203"/>
        <v>0</v>
      </c>
      <c r="AB870">
        <f>SUM($AA$3:AA870)</f>
        <v>3.3753307256580857E-2</v>
      </c>
    </row>
    <row r="871" spans="1:28" x14ac:dyDescent="0.3">
      <c r="A871" s="6" t="s">
        <v>17</v>
      </c>
      <c r="B871" s="6">
        <v>868</v>
      </c>
      <c r="C871" s="6">
        <v>279</v>
      </c>
      <c r="D871" s="7">
        <v>76</v>
      </c>
      <c r="E871" s="3">
        <f t="shared" si="204"/>
        <v>0.27777777777777779</v>
      </c>
      <c r="F871" s="3">
        <f t="shared" si="205"/>
        <v>1</v>
      </c>
      <c r="H871" s="13">
        <f t="shared" si="194"/>
        <v>21.111111111111111</v>
      </c>
      <c r="I871">
        <f>'Panigale V4s 21 Data'!$B$8*'Panigale V4s 21 Data'!$B$5*'Panigale V4s 21 Data'!$B$7*0.5*(Calculations!$H871*Calculations!$H871)</f>
        <v>50.058470517316671</v>
      </c>
      <c r="J871" s="3">
        <f>$E871*'Panigale V4s 21 Data'!$B$3</f>
        <v>75</v>
      </c>
      <c r="K871" s="27">
        <f>'Panigale V4s 21 Data'!$B$12</f>
        <v>52.974000000000004</v>
      </c>
      <c r="L871" s="3">
        <f t="shared" si="195"/>
        <v>178.03247051731665</v>
      </c>
      <c r="M871">
        <f t="shared" si="193"/>
        <v>3758.463266476685</v>
      </c>
      <c r="N871">
        <f t="shared" si="196"/>
        <v>1.0440175740213014E-3</v>
      </c>
      <c r="O871">
        <f t="shared" si="197"/>
        <v>3758.463266476685</v>
      </c>
      <c r="P871">
        <f t="shared" si="198"/>
        <v>1.0440175740213014E-3</v>
      </c>
      <c r="Q871">
        <f>SUM($P$3:P871)</f>
        <v>0.18514375405066774</v>
      </c>
      <c r="R871">
        <f t="shared" si="199"/>
        <v>0</v>
      </c>
      <c r="S871">
        <f t="shared" si="200"/>
        <v>0</v>
      </c>
      <c r="T871">
        <f>SUM($S$3:S871)</f>
        <v>5.1087731686396978E-2</v>
      </c>
      <c r="V871">
        <f t="shared" si="201"/>
        <v>0</v>
      </c>
      <c r="W871">
        <f>IF(M871&lt;0,SUM($V$3:V871),0)</f>
        <v>0</v>
      </c>
      <c r="Y871">
        <v>0</v>
      </c>
      <c r="Z871">
        <f t="shared" si="202"/>
        <v>0</v>
      </c>
      <c r="AA871">
        <f t="shared" si="203"/>
        <v>0</v>
      </c>
      <c r="AB871">
        <f>SUM($AA$3:AA871)</f>
        <v>3.3753307256580857E-2</v>
      </c>
    </row>
    <row r="872" spans="1:28" x14ac:dyDescent="0.3">
      <c r="A872" s="6" t="s">
        <v>17</v>
      </c>
      <c r="B872" s="6">
        <v>869</v>
      </c>
      <c r="C872" s="6">
        <v>280</v>
      </c>
      <c r="D872" s="7">
        <v>76.599999999999994</v>
      </c>
      <c r="E872" s="3">
        <f t="shared" si="204"/>
        <v>6.9444444444444448E-2</v>
      </c>
      <c r="F872" s="3">
        <f t="shared" si="205"/>
        <v>0.25</v>
      </c>
      <c r="H872" s="13">
        <f t="shared" si="194"/>
        <v>21.277777777777775</v>
      </c>
      <c r="I872">
        <f>'Panigale V4s 21 Data'!$B$8*'Panigale V4s 21 Data'!$B$5*'Panigale V4s 21 Data'!$B$7*0.5*(Calculations!$H872*Calculations!$H872)</f>
        <v>50.851987407996283</v>
      </c>
      <c r="J872" s="3">
        <f>$E872*'Panigale V4s 21 Data'!$B$3</f>
        <v>18.75</v>
      </c>
      <c r="K872" s="27">
        <f>'Panigale V4s 21 Data'!$B$12</f>
        <v>52.974000000000004</v>
      </c>
      <c r="L872" s="3">
        <f t="shared" si="195"/>
        <v>122.57598740799629</v>
      </c>
      <c r="M872">
        <f t="shared" si="193"/>
        <v>2608.1446209590317</v>
      </c>
      <c r="N872">
        <f t="shared" si="196"/>
        <v>7.2448461693306427E-4</v>
      </c>
      <c r="O872">
        <f t="shared" si="197"/>
        <v>2608.1446209590317</v>
      </c>
      <c r="P872">
        <f t="shared" si="198"/>
        <v>7.2448461693306427E-4</v>
      </c>
      <c r="Q872">
        <f>SUM($P$3:P872)</f>
        <v>0.1858682386676008</v>
      </c>
      <c r="R872">
        <f t="shared" si="199"/>
        <v>0</v>
      </c>
      <c r="S872">
        <f t="shared" si="200"/>
        <v>0</v>
      </c>
      <c r="T872">
        <f>SUM($S$3:S872)</f>
        <v>5.1087731686396978E-2</v>
      </c>
      <c r="V872">
        <f t="shared" si="201"/>
        <v>0</v>
      </c>
      <c r="W872">
        <f>IF(M872&lt;0,SUM($V$3:V872),0)</f>
        <v>0</v>
      </c>
      <c r="Y872">
        <v>0</v>
      </c>
      <c r="Z872">
        <f t="shared" si="202"/>
        <v>0</v>
      </c>
      <c r="AA872">
        <f t="shared" si="203"/>
        <v>0</v>
      </c>
      <c r="AB872">
        <f>SUM($AA$3:AA872)</f>
        <v>3.3753307256580857E-2</v>
      </c>
    </row>
    <row r="873" spans="1:28" x14ac:dyDescent="0.3">
      <c r="A873" s="6" t="s">
        <v>17</v>
      </c>
      <c r="B873" s="6">
        <v>870</v>
      </c>
      <c r="C873" s="6">
        <v>281</v>
      </c>
      <c r="D873" s="7">
        <v>76.5</v>
      </c>
      <c r="E873" s="3">
        <f t="shared" si="204"/>
        <v>-5.5555555555554373E-2</v>
      </c>
      <c r="F873" s="3">
        <f t="shared" si="205"/>
        <v>-0.19999999999999574</v>
      </c>
      <c r="H873" s="13">
        <f t="shared" si="194"/>
        <v>21.25</v>
      </c>
      <c r="I873">
        <f>'Panigale V4s 21 Data'!$B$8*'Panigale V4s 21 Data'!$B$5*'Panigale V4s 21 Data'!$B$7*0.5*(Calculations!$H873*Calculations!$H873)</f>
        <v>50.719301261247665</v>
      </c>
      <c r="J873" s="3">
        <f>$E873*'Panigale V4s 21 Data'!$B$3</f>
        <v>-14.99999999999968</v>
      </c>
      <c r="K873" s="27">
        <f>'Panigale V4s 21 Data'!$B$12</f>
        <v>52.974000000000004</v>
      </c>
      <c r="L873" s="3">
        <f t="shared" si="195"/>
        <v>88.693301261247996</v>
      </c>
      <c r="M873">
        <f t="shared" si="193"/>
        <v>1884.73265180152</v>
      </c>
      <c r="N873">
        <f t="shared" si="196"/>
        <v>5.2353684772264448E-4</v>
      </c>
      <c r="O873">
        <f t="shared" si="197"/>
        <v>1884.73265180152</v>
      </c>
      <c r="P873">
        <f t="shared" si="198"/>
        <v>5.2353684772264448E-4</v>
      </c>
      <c r="Q873">
        <f>SUM($P$3:P873)</f>
        <v>0.18639177551532343</v>
      </c>
      <c r="R873">
        <f t="shared" si="199"/>
        <v>0</v>
      </c>
      <c r="S873">
        <f t="shared" si="200"/>
        <v>0</v>
      </c>
      <c r="T873">
        <f>SUM($S$3:S873)</f>
        <v>5.1087731686396978E-2</v>
      </c>
      <c r="V873">
        <f t="shared" si="201"/>
        <v>0</v>
      </c>
      <c r="W873">
        <f>IF(M873&lt;0,SUM($V$3:V873),0)</f>
        <v>0</v>
      </c>
      <c r="Y873">
        <v>0</v>
      </c>
      <c r="Z873">
        <f t="shared" si="202"/>
        <v>0</v>
      </c>
      <c r="AA873">
        <f t="shared" si="203"/>
        <v>0</v>
      </c>
      <c r="AB873">
        <f>SUM($AA$3:AA873)</f>
        <v>3.3753307256580857E-2</v>
      </c>
    </row>
    <row r="874" spans="1:28" x14ac:dyDescent="0.3">
      <c r="A874" s="6" t="s">
        <v>17</v>
      </c>
      <c r="B874" s="6">
        <v>871</v>
      </c>
      <c r="C874" s="6">
        <v>282</v>
      </c>
      <c r="D874" s="7">
        <v>76.2</v>
      </c>
      <c r="E874" s="3">
        <f t="shared" si="204"/>
        <v>-9.7222222222222612E-2</v>
      </c>
      <c r="F874" s="3">
        <f t="shared" si="205"/>
        <v>-0.35000000000000142</v>
      </c>
      <c r="H874" s="13">
        <f t="shared" si="194"/>
        <v>21.166666666666668</v>
      </c>
      <c r="I874">
        <f>'Panigale V4s 21 Data'!$B$8*'Panigale V4s 21 Data'!$B$5*'Panigale V4s 21 Data'!$B$7*0.5*(Calculations!$H874*Calculations!$H874)</f>
        <v>50.322282816926638</v>
      </c>
      <c r="J874" s="3">
        <f>$E874*'Panigale V4s 21 Data'!$B$3</f>
        <v>-26.250000000000107</v>
      </c>
      <c r="K874" s="27">
        <f>'Panigale V4s 21 Data'!$B$12</f>
        <v>52.974000000000004</v>
      </c>
      <c r="L874" s="3">
        <f t="shared" si="195"/>
        <v>77.046282816926535</v>
      </c>
      <c r="M874">
        <f t="shared" si="193"/>
        <v>1630.8129862916117</v>
      </c>
      <c r="N874">
        <f t="shared" si="196"/>
        <v>4.5300360730322545E-4</v>
      </c>
      <c r="O874">
        <f t="shared" si="197"/>
        <v>1630.8129862916117</v>
      </c>
      <c r="P874">
        <f t="shared" si="198"/>
        <v>4.5300360730322545E-4</v>
      </c>
      <c r="Q874">
        <f>SUM($P$3:P874)</f>
        <v>0.18684477912262665</v>
      </c>
      <c r="R874">
        <f t="shared" si="199"/>
        <v>0</v>
      </c>
      <c r="S874">
        <f t="shared" si="200"/>
        <v>0</v>
      </c>
      <c r="T874">
        <f>SUM($S$3:S874)</f>
        <v>5.1087731686396978E-2</v>
      </c>
      <c r="V874">
        <f t="shared" si="201"/>
        <v>0</v>
      </c>
      <c r="W874">
        <f>IF(M874&lt;0,SUM($V$3:V874),0)</f>
        <v>0</v>
      </c>
      <c r="Y874">
        <v>0</v>
      </c>
      <c r="Z874">
        <f t="shared" si="202"/>
        <v>0</v>
      </c>
      <c r="AA874">
        <f t="shared" si="203"/>
        <v>0</v>
      </c>
      <c r="AB874">
        <f>SUM($AA$3:AA874)</f>
        <v>3.3753307256580857E-2</v>
      </c>
    </row>
    <row r="875" spans="1:28" x14ac:dyDescent="0.3">
      <c r="A875" s="6" t="s">
        <v>17</v>
      </c>
      <c r="B875" s="6">
        <v>872</v>
      </c>
      <c r="C875" s="6">
        <v>283</v>
      </c>
      <c r="D875" s="7">
        <v>75.8</v>
      </c>
      <c r="E875" s="3">
        <f t="shared" si="204"/>
        <v>-0.11111111111111072</v>
      </c>
      <c r="F875" s="3">
        <f t="shared" si="205"/>
        <v>-0.39999999999999858</v>
      </c>
      <c r="H875" s="13">
        <f t="shared" si="194"/>
        <v>21.055555555555554</v>
      </c>
      <c r="I875">
        <f>'Panigale V4s 21 Data'!$B$8*'Panigale V4s 21 Data'!$B$5*'Panigale V4s 21 Data'!$B$7*0.5*(Calculations!$H875*Calculations!$H875)</f>
        <v>49.795351548323282</v>
      </c>
      <c r="J875" s="3">
        <f>$E875*'Panigale V4s 21 Data'!$B$3</f>
        <v>-29.999999999999893</v>
      </c>
      <c r="K875" s="27">
        <f>'Panigale V4s 21 Data'!$B$12</f>
        <v>52.974000000000004</v>
      </c>
      <c r="L875" s="3">
        <f t="shared" si="195"/>
        <v>72.769351548323385</v>
      </c>
      <c r="M875">
        <f t="shared" si="193"/>
        <v>1532.1991242674756</v>
      </c>
      <c r="N875">
        <f t="shared" si="196"/>
        <v>4.2561086785207654E-4</v>
      </c>
      <c r="O875">
        <f t="shared" si="197"/>
        <v>1532.1991242674756</v>
      </c>
      <c r="P875">
        <f t="shared" si="198"/>
        <v>4.2561086785207654E-4</v>
      </c>
      <c r="Q875">
        <f>SUM($P$3:P875)</f>
        <v>0.18727038999047874</v>
      </c>
      <c r="R875">
        <f t="shared" si="199"/>
        <v>0</v>
      </c>
      <c r="S875">
        <f t="shared" si="200"/>
        <v>0</v>
      </c>
      <c r="T875">
        <f>SUM($S$3:S875)</f>
        <v>5.1087731686396978E-2</v>
      </c>
      <c r="V875">
        <f t="shared" si="201"/>
        <v>0</v>
      </c>
      <c r="W875">
        <f>IF(M875&lt;0,SUM($V$3:V875),0)</f>
        <v>0</v>
      </c>
      <c r="Y875">
        <v>0</v>
      </c>
      <c r="Z875">
        <f t="shared" si="202"/>
        <v>0</v>
      </c>
      <c r="AA875">
        <f t="shared" si="203"/>
        <v>0</v>
      </c>
      <c r="AB875">
        <f>SUM($AA$3:AA875)</f>
        <v>3.3753307256580857E-2</v>
      </c>
    </row>
    <row r="876" spans="1:28" x14ac:dyDescent="0.3">
      <c r="A876" s="6" t="s">
        <v>17</v>
      </c>
      <c r="B876" s="6">
        <v>873</v>
      </c>
      <c r="C876" s="6">
        <v>284</v>
      </c>
      <c r="D876" s="7">
        <v>75.400000000000006</v>
      </c>
      <c r="E876" s="3">
        <f t="shared" si="204"/>
        <v>-0.1388888888888889</v>
      </c>
      <c r="F876" s="3">
        <f t="shared" si="205"/>
        <v>-0.5</v>
      </c>
      <c r="H876" s="13">
        <f t="shared" si="194"/>
        <v>20.944444444444446</v>
      </c>
      <c r="I876">
        <f>'Panigale V4s 21 Data'!$B$8*'Panigale V4s 21 Data'!$B$5*'Panigale V4s 21 Data'!$B$7*0.5*(Calculations!$H876*Calculations!$H876)</f>
        <v>49.271193602186308</v>
      </c>
      <c r="J876" s="3">
        <f>$E876*'Panigale V4s 21 Data'!$B$3</f>
        <v>-37.5</v>
      </c>
      <c r="K876" s="27">
        <f>'Panigale V4s 21 Data'!$B$12</f>
        <v>52.974000000000004</v>
      </c>
      <c r="L876" s="3">
        <f t="shared" si="195"/>
        <v>64.745193602186305</v>
      </c>
      <c r="M876">
        <f t="shared" si="193"/>
        <v>1356.052110445791</v>
      </c>
      <c r="N876">
        <f t="shared" si="196"/>
        <v>3.766811417904975E-4</v>
      </c>
      <c r="O876">
        <f t="shared" si="197"/>
        <v>1356.052110445791</v>
      </c>
      <c r="P876">
        <f t="shared" si="198"/>
        <v>3.766811417904975E-4</v>
      </c>
      <c r="Q876">
        <f>SUM($P$3:P876)</f>
        <v>0.18764707113226922</v>
      </c>
      <c r="R876">
        <f t="shared" si="199"/>
        <v>0</v>
      </c>
      <c r="S876">
        <f t="shared" si="200"/>
        <v>0</v>
      </c>
      <c r="T876">
        <f>SUM($S$3:S876)</f>
        <v>5.1087731686396978E-2</v>
      </c>
      <c r="V876">
        <f t="shared" si="201"/>
        <v>0</v>
      </c>
      <c r="W876">
        <f>IF(M876&lt;0,SUM($V$3:V876),0)</f>
        <v>0</v>
      </c>
      <c r="Y876">
        <v>0</v>
      </c>
      <c r="Z876">
        <f t="shared" si="202"/>
        <v>0</v>
      </c>
      <c r="AA876">
        <f t="shared" si="203"/>
        <v>0</v>
      </c>
      <c r="AB876">
        <f>SUM($AA$3:AA876)</f>
        <v>3.3753307256580857E-2</v>
      </c>
    </row>
    <row r="877" spans="1:28" x14ac:dyDescent="0.3">
      <c r="A877" s="6" t="s">
        <v>17</v>
      </c>
      <c r="B877" s="6">
        <v>874</v>
      </c>
      <c r="C877" s="6">
        <v>285</v>
      </c>
      <c r="D877" s="7">
        <v>74.8</v>
      </c>
      <c r="E877" s="3">
        <f t="shared" si="204"/>
        <v>-0.20833333333333331</v>
      </c>
      <c r="F877" s="3">
        <f t="shared" si="205"/>
        <v>-0.75</v>
      </c>
      <c r="H877" s="13">
        <f t="shared" si="194"/>
        <v>20.777777777777775</v>
      </c>
      <c r="I877">
        <f>'Panigale V4s 21 Data'!$B$8*'Panigale V4s 21 Data'!$B$5*'Panigale V4s 21 Data'!$B$7*0.5*(Calculations!$H877*Calculations!$H877)</f>
        <v>48.490156662605159</v>
      </c>
      <c r="J877" s="3">
        <f>$E877*'Panigale V4s 21 Data'!$B$3</f>
        <v>-56.249999999999993</v>
      </c>
      <c r="K877" s="27">
        <f>'Panigale V4s 21 Data'!$B$12</f>
        <v>52.974000000000004</v>
      </c>
      <c r="L877" s="3">
        <f t="shared" si="195"/>
        <v>45.21415666260517</v>
      </c>
      <c r="M877">
        <f t="shared" si="193"/>
        <v>939.44969954524061</v>
      </c>
      <c r="N877">
        <f t="shared" si="196"/>
        <v>2.6095824987367795E-4</v>
      </c>
      <c r="O877">
        <f t="shared" si="197"/>
        <v>939.44969954524061</v>
      </c>
      <c r="P877">
        <f t="shared" si="198"/>
        <v>2.6095824987367795E-4</v>
      </c>
      <c r="Q877">
        <f>SUM($P$3:P877)</f>
        <v>0.1879080293821429</v>
      </c>
      <c r="R877">
        <f t="shared" si="199"/>
        <v>0</v>
      </c>
      <c r="S877">
        <f t="shared" si="200"/>
        <v>0</v>
      </c>
      <c r="T877">
        <f>SUM($S$3:S877)</f>
        <v>5.1087731686396978E-2</v>
      </c>
      <c r="V877">
        <f t="shared" si="201"/>
        <v>0</v>
      </c>
      <c r="W877">
        <f>IF(M877&lt;0,SUM($V$3:V877),0)</f>
        <v>0</v>
      </c>
      <c r="Y877">
        <v>0</v>
      </c>
      <c r="Z877">
        <f t="shared" si="202"/>
        <v>0</v>
      </c>
      <c r="AA877">
        <f t="shared" si="203"/>
        <v>0</v>
      </c>
      <c r="AB877">
        <f>SUM($AA$3:AA877)</f>
        <v>3.3753307256580857E-2</v>
      </c>
    </row>
    <row r="878" spans="1:28" x14ac:dyDescent="0.3">
      <c r="A878" s="6" t="s">
        <v>17</v>
      </c>
      <c r="B878" s="6">
        <v>875</v>
      </c>
      <c r="C878" s="6">
        <v>286</v>
      </c>
      <c r="D878" s="7">
        <v>73.900000000000006</v>
      </c>
      <c r="E878" s="3">
        <f t="shared" si="204"/>
        <v>-0.29166666666666585</v>
      </c>
      <c r="F878" s="3">
        <f t="shared" si="205"/>
        <v>-1.0499999999999972</v>
      </c>
      <c r="H878" s="13">
        <f t="shared" si="194"/>
        <v>20.527777777777779</v>
      </c>
      <c r="I878">
        <f>'Panigale V4s 21 Data'!$B$8*'Panigale V4s 21 Data'!$B$5*'Panigale V4s 21 Data'!$B$7*0.5*(Calculations!$H878*Calculations!$H878)</f>
        <v>47.330301207388331</v>
      </c>
      <c r="J878" s="3">
        <f>$E878*'Panigale V4s 21 Data'!$B$3</f>
        <v>-78.749999999999787</v>
      </c>
      <c r="K878" s="27">
        <f>'Panigale V4s 21 Data'!$B$12</f>
        <v>52.974000000000004</v>
      </c>
      <c r="L878" s="3">
        <f t="shared" si="195"/>
        <v>21.554301207388548</v>
      </c>
      <c r="M878">
        <f t="shared" si="193"/>
        <v>442.46190534055938</v>
      </c>
      <c r="N878">
        <f t="shared" si="196"/>
        <v>1.2290608481682207E-4</v>
      </c>
      <c r="O878">
        <f t="shared" si="197"/>
        <v>442.46190534055938</v>
      </c>
      <c r="P878">
        <f t="shared" si="198"/>
        <v>1.2290608481682207E-4</v>
      </c>
      <c r="Q878">
        <f>SUM($P$3:P878)</f>
        <v>0.18803093546695973</v>
      </c>
      <c r="R878">
        <f t="shared" si="199"/>
        <v>0</v>
      </c>
      <c r="S878">
        <f t="shared" si="200"/>
        <v>0</v>
      </c>
      <c r="T878">
        <f>SUM($S$3:S878)</f>
        <v>5.1087731686396978E-2</v>
      </c>
      <c r="V878">
        <f t="shared" si="201"/>
        <v>0</v>
      </c>
      <c r="W878">
        <f>IF(M878&lt;0,SUM($V$3:V878),0)</f>
        <v>0</v>
      </c>
      <c r="Y878">
        <v>0</v>
      </c>
      <c r="Z878">
        <f t="shared" si="202"/>
        <v>0</v>
      </c>
      <c r="AA878">
        <f t="shared" si="203"/>
        <v>0</v>
      </c>
      <c r="AB878">
        <f>SUM($AA$3:AA878)</f>
        <v>3.3753307256580857E-2</v>
      </c>
    </row>
    <row r="879" spans="1:28" x14ac:dyDescent="0.3">
      <c r="A879" s="6" t="s">
        <v>17</v>
      </c>
      <c r="B879" s="6">
        <v>876</v>
      </c>
      <c r="C879" s="6">
        <v>287</v>
      </c>
      <c r="D879" s="7">
        <v>72.7</v>
      </c>
      <c r="E879" s="3">
        <f t="shared" si="204"/>
        <v>-0.36111111111111227</v>
      </c>
      <c r="F879" s="3">
        <f t="shared" si="205"/>
        <v>-1.3000000000000043</v>
      </c>
      <c r="H879" s="13">
        <f t="shared" si="194"/>
        <v>20.194444444444446</v>
      </c>
      <c r="I879">
        <f>'Panigale V4s 21 Data'!$B$8*'Panigale V4s 21 Data'!$B$5*'Panigale V4s 21 Data'!$B$7*0.5*(Calculations!$H879*Calculations!$H879)</f>
        <v>45.805667181521585</v>
      </c>
      <c r="J879" s="3">
        <f>$E879*'Panigale V4s 21 Data'!$B$3</f>
        <v>-97.500000000000313</v>
      </c>
      <c r="K879" s="27">
        <f>'Panigale V4s 21 Data'!$B$12</f>
        <v>52.974000000000004</v>
      </c>
      <c r="L879" s="3">
        <f t="shared" si="195"/>
        <v>1.2796671815212761</v>
      </c>
      <c r="M879">
        <f t="shared" si="193"/>
        <v>25.842167804610217</v>
      </c>
      <c r="N879">
        <f t="shared" si="196"/>
        <v>7.1783799457250604E-6</v>
      </c>
      <c r="O879">
        <f t="shared" si="197"/>
        <v>25.842167804610217</v>
      </c>
      <c r="P879">
        <f t="shared" si="198"/>
        <v>7.1783799457250604E-6</v>
      </c>
      <c r="Q879">
        <f>SUM($P$3:P879)</f>
        <v>0.18803811384690547</v>
      </c>
      <c r="R879">
        <f t="shared" si="199"/>
        <v>0</v>
      </c>
      <c r="S879">
        <f t="shared" si="200"/>
        <v>0</v>
      </c>
      <c r="T879">
        <f>SUM($S$3:S879)</f>
        <v>5.1087731686396978E-2</v>
      </c>
      <c r="V879">
        <f t="shared" si="201"/>
        <v>0</v>
      </c>
      <c r="W879">
        <f>IF(M879&lt;0,SUM($V$3:V879),0)</f>
        <v>0</v>
      </c>
      <c r="Y879">
        <v>0</v>
      </c>
      <c r="Z879">
        <f t="shared" si="202"/>
        <v>0</v>
      </c>
      <c r="AA879">
        <f t="shared" si="203"/>
        <v>0</v>
      </c>
      <c r="AB879">
        <f>SUM($AA$3:AA879)</f>
        <v>3.3753307256580857E-2</v>
      </c>
    </row>
    <row r="880" spans="1:28" x14ac:dyDescent="0.3">
      <c r="A880" s="6" t="s">
        <v>17</v>
      </c>
      <c r="B880" s="6">
        <v>877</v>
      </c>
      <c r="C880" s="6">
        <v>288</v>
      </c>
      <c r="D880" s="7">
        <v>71.3</v>
      </c>
      <c r="E880" s="3">
        <f t="shared" si="204"/>
        <v>-0.31944444444444403</v>
      </c>
      <c r="F880" s="3">
        <f t="shared" si="205"/>
        <v>-1.1499999999999986</v>
      </c>
      <c r="H880" s="13">
        <f t="shared" si="194"/>
        <v>19.805555555555554</v>
      </c>
      <c r="I880">
        <f>'Panigale V4s 21 Data'!$B$8*'Panigale V4s 21 Data'!$B$5*'Panigale V4s 21 Data'!$B$7*0.5*(Calculations!$H880*Calculations!$H880)</f>
        <v>44.05847402773157</v>
      </c>
      <c r="J880" s="3">
        <f>$E880*'Panigale V4s 21 Data'!$B$3</f>
        <v>-86.249999999999886</v>
      </c>
      <c r="K880" s="27">
        <f>'Panigale V4s 21 Data'!$B$12</f>
        <v>52.974000000000004</v>
      </c>
      <c r="L880" s="3">
        <f t="shared" si="195"/>
        <v>10.782474027731688</v>
      </c>
      <c r="M880">
        <f t="shared" si="193"/>
        <v>213.55288838257479</v>
      </c>
      <c r="N880">
        <f t="shared" si="196"/>
        <v>5.9320246772937447E-5</v>
      </c>
      <c r="O880">
        <f t="shared" si="197"/>
        <v>213.55288838257479</v>
      </c>
      <c r="P880">
        <f t="shared" si="198"/>
        <v>5.9320246772937447E-5</v>
      </c>
      <c r="Q880">
        <f>SUM($P$3:P880)</f>
        <v>0.18809743409367841</v>
      </c>
      <c r="R880">
        <f t="shared" si="199"/>
        <v>0</v>
      </c>
      <c r="S880">
        <f t="shared" si="200"/>
        <v>0</v>
      </c>
      <c r="T880">
        <f>SUM($S$3:S880)</f>
        <v>5.1087731686396978E-2</v>
      </c>
      <c r="V880">
        <f t="shared" si="201"/>
        <v>0</v>
      </c>
      <c r="W880">
        <f>IF(M880&lt;0,SUM($V$3:V880),0)</f>
        <v>0</v>
      </c>
      <c r="Y880">
        <v>0</v>
      </c>
      <c r="Z880">
        <f t="shared" si="202"/>
        <v>0</v>
      </c>
      <c r="AA880">
        <f t="shared" si="203"/>
        <v>0</v>
      </c>
      <c r="AB880">
        <f>SUM($AA$3:AA880)</f>
        <v>3.3753307256580857E-2</v>
      </c>
    </row>
    <row r="881" spans="1:28" x14ac:dyDescent="0.3">
      <c r="A881" s="6" t="s">
        <v>17</v>
      </c>
      <c r="B881" s="6">
        <v>878</v>
      </c>
      <c r="C881" s="6">
        <v>289</v>
      </c>
      <c r="D881" s="7">
        <v>70.400000000000006</v>
      </c>
      <c r="E881" s="3">
        <f t="shared" si="204"/>
        <v>-0.18055555555555516</v>
      </c>
      <c r="F881" s="3">
        <f t="shared" si="205"/>
        <v>-0.64999999999999858</v>
      </c>
      <c r="H881" s="13">
        <f t="shared" si="194"/>
        <v>19.555555555555557</v>
      </c>
      <c r="I881">
        <f>'Panigale V4s 21 Data'!$B$8*'Panigale V4s 21 Data'!$B$5*'Panigale V4s 21 Data'!$B$7*0.5*(Calculations!$H881*Calculations!$H881)</f>
        <v>42.953218358570673</v>
      </c>
      <c r="J881" s="3">
        <f>$E881*'Panigale V4s 21 Data'!$B$3</f>
        <v>-48.749999999999893</v>
      </c>
      <c r="K881" s="27">
        <f>'Panigale V4s 21 Data'!$B$12</f>
        <v>52.974000000000004</v>
      </c>
      <c r="L881" s="3">
        <f t="shared" si="195"/>
        <v>47.177218358570784</v>
      </c>
      <c r="M881">
        <f t="shared" si="193"/>
        <v>922.57671456760647</v>
      </c>
      <c r="N881">
        <f t="shared" si="196"/>
        <v>2.5627130960211291E-4</v>
      </c>
      <c r="O881">
        <f t="shared" si="197"/>
        <v>922.57671456760647</v>
      </c>
      <c r="P881">
        <f t="shared" si="198"/>
        <v>2.5627130960211291E-4</v>
      </c>
      <c r="Q881">
        <f>SUM($P$3:P881)</f>
        <v>0.18835370540328053</v>
      </c>
      <c r="R881">
        <f t="shared" si="199"/>
        <v>0</v>
      </c>
      <c r="S881">
        <f t="shared" si="200"/>
        <v>0</v>
      </c>
      <c r="T881">
        <f>SUM($S$3:S881)</f>
        <v>5.1087731686396978E-2</v>
      </c>
      <c r="V881">
        <f t="shared" si="201"/>
        <v>0</v>
      </c>
      <c r="W881">
        <f>IF(M881&lt;0,SUM($V$3:V881),0)</f>
        <v>0</v>
      </c>
      <c r="Y881">
        <v>0</v>
      </c>
      <c r="Z881">
        <f t="shared" si="202"/>
        <v>0</v>
      </c>
      <c r="AA881">
        <f t="shared" si="203"/>
        <v>0</v>
      </c>
      <c r="AB881">
        <f>SUM($AA$3:AA881)</f>
        <v>3.3753307256580857E-2</v>
      </c>
    </row>
    <row r="882" spans="1:28" x14ac:dyDescent="0.3">
      <c r="A882" s="6" t="s">
        <v>17</v>
      </c>
      <c r="B882" s="6">
        <v>879</v>
      </c>
      <c r="C882" s="6">
        <v>290</v>
      </c>
      <c r="D882" s="7">
        <v>70</v>
      </c>
      <c r="E882" s="3">
        <f t="shared" si="204"/>
        <v>-5.5555555555556344E-2</v>
      </c>
      <c r="F882" s="3">
        <f t="shared" si="205"/>
        <v>-0.20000000000000284</v>
      </c>
      <c r="H882" s="13">
        <f t="shared" si="194"/>
        <v>19.444444444444443</v>
      </c>
      <c r="I882">
        <f>'Panigale V4s 21 Data'!$B$8*'Panigale V4s 21 Data'!$B$5*'Panigale V4s 21 Data'!$B$7*0.5*(Calculations!$H882*Calculations!$H882)</f>
        <v>42.466500265729167</v>
      </c>
      <c r="J882" s="3">
        <f>$E882*'Panigale V4s 21 Data'!$B$3</f>
        <v>-15.000000000000213</v>
      </c>
      <c r="K882" s="27">
        <f>'Panigale V4s 21 Data'!$B$12</f>
        <v>52.974000000000004</v>
      </c>
      <c r="L882" s="3">
        <f t="shared" si="195"/>
        <v>80.440500265728957</v>
      </c>
      <c r="M882">
        <f t="shared" si="193"/>
        <v>1564.1208385002851</v>
      </c>
      <c r="N882">
        <f t="shared" si="196"/>
        <v>4.3447801069452363E-4</v>
      </c>
      <c r="O882">
        <f t="shared" si="197"/>
        <v>1564.1208385002851</v>
      </c>
      <c r="P882">
        <f t="shared" si="198"/>
        <v>4.3447801069452363E-4</v>
      </c>
      <c r="Q882">
        <f>SUM($P$3:P882)</f>
        <v>0.18878818341397505</v>
      </c>
      <c r="R882">
        <f t="shared" si="199"/>
        <v>0</v>
      </c>
      <c r="S882">
        <f t="shared" si="200"/>
        <v>0</v>
      </c>
      <c r="T882">
        <f>SUM($S$3:S882)</f>
        <v>5.1087731686396978E-2</v>
      </c>
      <c r="V882">
        <f t="shared" si="201"/>
        <v>0</v>
      </c>
      <c r="W882">
        <f>IF(M882&lt;0,SUM($V$3:V882),0)</f>
        <v>0</v>
      </c>
      <c r="Y882">
        <v>0</v>
      </c>
      <c r="Z882">
        <f t="shared" si="202"/>
        <v>0</v>
      </c>
      <c r="AA882">
        <f t="shared" si="203"/>
        <v>0</v>
      </c>
      <c r="AB882">
        <f>SUM($AA$3:AA882)</f>
        <v>3.3753307256580857E-2</v>
      </c>
    </row>
    <row r="883" spans="1:28" x14ac:dyDescent="0.3">
      <c r="A883" s="6" t="s">
        <v>17</v>
      </c>
      <c r="B883" s="6">
        <v>880</v>
      </c>
      <c r="C883" s="6">
        <v>291</v>
      </c>
      <c r="D883" s="7">
        <v>70</v>
      </c>
      <c r="E883" s="3">
        <f t="shared" si="204"/>
        <v>-0.1388888888888889</v>
      </c>
      <c r="F883" s="3">
        <f t="shared" si="205"/>
        <v>-0.5</v>
      </c>
      <c r="H883" s="13">
        <f t="shared" si="194"/>
        <v>19.444444444444443</v>
      </c>
      <c r="I883">
        <f>'Panigale V4s 21 Data'!$B$8*'Panigale V4s 21 Data'!$B$5*'Panigale V4s 21 Data'!$B$7*0.5*(Calculations!$H883*Calculations!$H883)</f>
        <v>42.466500265729167</v>
      </c>
      <c r="J883" s="3">
        <f>$E883*'Panigale V4s 21 Data'!$B$3</f>
        <v>-37.5</v>
      </c>
      <c r="K883" s="27">
        <f>'Panigale V4s 21 Data'!$B$12</f>
        <v>52.974000000000004</v>
      </c>
      <c r="L883" s="3">
        <f t="shared" si="195"/>
        <v>57.94050026572917</v>
      </c>
      <c r="M883">
        <f t="shared" si="193"/>
        <v>1126.6208385002894</v>
      </c>
      <c r="N883">
        <f t="shared" si="196"/>
        <v>3.1295023291674702E-4</v>
      </c>
      <c r="O883">
        <f t="shared" si="197"/>
        <v>1126.6208385002894</v>
      </c>
      <c r="P883">
        <f t="shared" si="198"/>
        <v>3.1295023291674702E-4</v>
      </c>
      <c r="Q883">
        <f>SUM($P$3:P883)</f>
        <v>0.18910113364689179</v>
      </c>
      <c r="R883">
        <f t="shared" si="199"/>
        <v>0</v>
      </c>
      <c r="S883">
        <f t="shared" si="200"/>
        <v>0</v>
      </c>
      <c r="T883">
        <f>SUM($S$3:S883)</f>
        <v>5.1087731686396978E-2</v>
      </c>
      <c r="V883">
        <f t="shared" si="201"/>
        <v>0</v>
      </c>
      <c r="W883">
        <f>IF(M883&lt;0,SUM($V$3:V883),0)</f>
        <v>0</v>
      </c>
      <c r="Y883">
        <v>0</v>
      </c>
      <c r="Z883">
        <f t="shared" si="202"/>
        <v>0</v>
      </c>
      <c r="AA883">
        <f t="shared" si="203"/>
        <v>0</v>
      </c>
      <c r="AB883">
        <f>SUM($AA$3:AA883)</f>
        <v>3.3753307256580857E-2</v>
      </c>
    </row>
    <row r="884" spans="1:28" x14ac:dyDescent="0.3">
      <c r="A884" s="6" t="s">
        <v>17</v>
      </c>
      <c r="B884" s="6">
        <v>881</v>
      </c>
      <c r="C884" s="6">
        <v>292</v>
      </c>
      <c r="D884" s="7">
        <v>69</v>
      </c>
      <c r="E884" s="3">
        <f t="shared" si="204"/>
        <v>-0.27777777777777779</v>
      </c>
      <c r="F884" s="3">
        <f t="shared" si="205"/>
        <v>-1</v>
      </c>
      <c r="H884" s="13">
        <f t="shared" si="194"/>
        <v>19.166666666666668</v>
      </c>
      <c r="I884">
        <f>'Panigale V4s 21 Data'!$B$8*'Panigale V4s 21 Data'!$B$5*'Panigale V4s 21 Data'!$B$7*0.5*(Calculations!$H884*Calculations!$H884)</f>
        <v>41.261838319415631</v>
      </c>
      <c r="J884" s="3">
        <f>$E884*'Panigale V4s 21 Data'!$B$3</f>
        <v>-75</v>
      </c>
      <c r="K884" s="27">
        <f>'Panigale V4s 21 Data'!$B$12</f>
        <v>52.974000000000004</v>
      </c>
      <c r="L884" s="3">
        <f t="shared" si="195"/>
        <v>19.235838319415635</v>
      </c>
      <c r="M884">
        <f t="shared" si="193"/>
        <v>368.68690112213301</v>
      </c>
      <c r="N884">
        <f t="shared" si="196"/>
        <v>1.0241302808948138E-4</v>
      </c>
      <c r="O884">
        <f t="shared" si="197"/>
        <v>368.68690112213301</v>
      </c>
      <c r="P884">
        <f t="shared" si="198"/>
        <v>1.0241302808948138E-4</v>
      </c>
      <c r="Q884">
        <f>SUM($P$3:P884)</f>
        <v>0.18920354667498127</v>
      </c>
      <c r="R884">
        <f t="shared" si="199"/>
        <v>0</v>
      </c>
      <c r="S884">
        <f t="shared" si="200"/>
        <v>0</v>
      </c>
      <c r="T884">
        <f>SUM($S$3:S884)</f>
        <v>5.1087731686396978E-2</v>
      </c>
      <c r="V884">
        <f t="shared" si="201"/>
        <v>0</v>
      </c>
      <c r="W884">
        <f>IF(M884&lt;0,SUM($V$3:V884),0)</f>
        <v>0</v>
      </c>
      <c r="Y884">
        <v>0</v>
      </c>
      <c r="Z884">
        <f t="shared" si="202"/>
        <v>0</v>
      </c>
      <c r="AA884">
        <f t="shared" si="203"/>
        <v>0</v>
      </c>
      <c r="AB884">
        <f>SUM($AA$3:AA884)</f>
        <v>3.3753307256580857E-2</v>
      </c>
    </row>
    <row r="885" spans="1:28" x14ac:dyDescent="0.3">
      <c r="A885" s="6" t="s">
        <v>17</v>
      </c>
      <c r="B885" s="6">
        <v>882</v>
      </c>
      <c r="C885" s="6">
        <v>293</v>
      </c>
      <c r="D885" s="7">
        <v>68</v>
      </c>
      <c r="E885" s="3">
        <f t="shared" si="204"/>
        <v>-0.1388888888888889</v>
      </c>
      <c r="F885" s="3">
        <f t="shared" si="205"/>
        <v>-0.5</v>
      </c>
      <c r="H885" s="13">
        <f t="shared" si="194"/>
        <v>18.888888888888889</v>
      </c>
      <c r="I885">
        <f>'Panigale V4s 21 Data'!$B$8*'Panigale V4s 21 Data'!$B$5*'Panigale V4s 21 Data'!$B$7*0.5*(Calculations!$H885*Calculations!$H885)</f>
        <v>40.074509638516673</v>
      </c>
      <c r="J885" s="3">
        <f>$E885*'Panigale V4s 21 Data'!$B$3</f>
        <v>-37.5</v>
      </c>
      <c r="K885" s="27">
        <f>'Panigale V4s 21 Data'!$B$12</f>
        <v>52.974000000000004</v>
      </c>
      <c r="L885" s="3">
        <f t="shared" si="195"/>
        <v>55.548509638516677</v>
      </c>
      <c r="M885">
        <f t="shared" si="193"/>
        <v>1049.2496265053151</v>
      </c>
      <c r="N885">
        <f t="shared" si="196"/>
        <v>2.9145822958480974E-4</v>
      </c>
      <c r="O885">
        <f t="shared" si="197"/>
        <v>1049.2496265053151</v>
      </c>
      <c r="P885">
        <f t="shared" si="198"/>
        <v>2.9145822958480974E-4</v>
      </c>
      <c r="Q885">
        <f>SUM($P$3:P885)</f>
        <v>0.18949500490456608</v>
      </c>
      <c r="R885">
        <f t="shared" si="199"/>
        <v>0</v>
      </c>
      <c r="S885">
        <f t="shared" si="200"/>
        <v>0</v>
      </c>
      <c r="T885">
        <f>SUM($S$3:S885)</f>
        <v>5.1087731686396978E-2</v>
      </c>
      <c r="V885">
        <f t="shared" si="201"/>
        <v>0</v>
      </c>
      <c r="W885">
        <f>IF(M885&lt;0,SUM($V$3:V885),0)</f>
        <v>0</v>
      </c>
      <c r="Y885">
        <v>0</v>
      </c>
      <c r="Z885">
        <f t="shared" si="202"/>
        <v>0</v>
      </c>
      <c r="AA885">
        <f t="shared" si="203"/>
        <v>0</v>
      </c>
      <c r="AB885">
        <f>SUM($AA$3:AA885)</f>
        <v>3.3753307256580857E-2</v>
      </c>
    </row>
    <row r="886" spans="1:28" x14ac:dyDescent="0.3">
      <c r="A886" s="6" t="s">
        <v>17</v>
      </c>
      <c r="B886" s="6">
        <v>883</v>
      </c>
      <c r="C886" s="6">
        <v>294</v>
      </c>
      <c r="D886" s="7">
        <v>68</v>
      </c>
      <c r="E886" s="3">
        <f t="shared" si="204"/>
        <v>0</v>
      </c>
      <c r="F886" s="3">
        <f t="shared" si="205"/>
        <v>0</v>
      </c>
      <c r="H886" s="13">
        <f t="shared" si="194"/>
        <v>18.888888888888889</v>
      </c>
      <c r="I886">
        <f>'Panigale V4s 21 Data'!$B$8*'Panigale V4s 21 Data'!$B$5*'Panigale V4s 21 Data'!$B$7*0.5*(Calculations!$H886*Calculations!$H886)</f>
        <v>40.074509638516673</v>
      </c>
      <c r="J886" s="3">
        <f>$E886*'Panigale V4s 21 Data'!$B$3</f>
        <v>0</v>
      </c>
      <c r="K886" s="27">
        <f>'Panigale V4s 21 Data'!$B$12</f>
        <v>52.974000000000004</v>
      </c>
      <c r="L886" s="3">
        <f t="shared" si="195"/>
        <v>93.048509638516677</v>
      </c>
      <c r="M886">
        <f t="shared" si="193"/>
        <v>1757.5829598386483</v>
      </c>
      <c r="N886">
        <f t="shared" si="196"/>
        <v>4.88217488844069E-4</v>
      </c>
      <c r="O886">
        <f t="shared" si="197"/>
        <v>1757.5829598386483</v>
      </c>
      <c r="P886">
        <f t="shared" si="198"/>
        <v>4.88217488844069E-4</v>
      </c>
      <c r="Q886">
        <f>SUM($P$3:P886)</f>
        <v>0.18998322239341014</v>
      </c>
      <c r="R886">
        <f t="shared" si="199"/>
        <v>0</v>
      </c>
      <c r="S886">
        <f t="shared" si="200"/>
        <v>0</v>
      </c>
      <c r="T886">
        <f>SUM($S$3:S886)</f>
        <v>5.1087731686396978E-2</v>
      </c>
      <c r="V886">
        <f t="shared" si="201"/>
        <v>0</v>
      </c>
      <c r="W886">
        <f>IF(M886&lt;0,SUM($V$3:V886),0)</f>
        <v>0</v>
      </c>
      <c r="Y886">
        <v>0</v>
      </c>
      <c r="Z886">
        <f t="shared" si="202"/>
        <v>0</v>
      </c>
      <c r="AA886">
        <f t="shared" si="203"/>
        <v>0</v>
      </c>
      <c r="AB886">
        <f>SUM($AA$3:AA886)</f>
        <v>3.3753307256580857E-2</v>
      </c>
    </row>
    <row r="887" spans="1:28" x14ac:dyDescent="0.3">
      <c r="A887" s="6" t="s">
        <v>17</v>
      </c>
      <c r="B887" s="6">
        <v>884</v>
      </c>
      <c r="C887" s="6">
        <v>295</v>
      </c>
      <c r="D887" s="7">
        <v>68</v>
      </c>
      <c r="E887" s="3">
        <f t="shared" si="204"/>
        <v>1.3888888888888099E-2</v>
      </c>
      <c r="F887" s="3">
        <f t="shared" si="205"/>
        <v>4.9999999999997158E-2</v>
      </c>
      <c r="H887" s="13">
        <f t="shared" si="194"/>
        <v>18.888888888888889</v>
      </c>
      <c r="I887">
        <f>'Panigale V4s 21 Data'!$B$8*'Panigale V4s 21 Data'!$B$5*'Panigale V4s 21 Data'!$B$7*0.5*(Calculations!$H887*Calculations!$H887)</f>
        <v>40.074509638516673</v>
      </c>
      <c r="J887" s="3">
        <f>$E887*'Panigale V4s 21 Data'!$B$3</f>
        <v>3.7499999999997868</v>
      </c>
      <c r="K887" s="27">
        <f>'Panigale V4s 21 Data'!$B$12</f>
        <v>52.974000000000004</v>
      </c>
      <c r="L887" s="3">
        <f t="shared" si="195"/>
        <v>96.798509638516464</v>
      </c>
      <c r="M887">
        <f t="shared" si="193"/>
        <v>1828.4162931719777</v>
      </c>
      <c r="N887">
        <f t="shared" si="196"/>
        <v>5.0789341476999378E-4</v>
      </c>
      <c r="O887">
        <f t="shared" si="197"/>
        <v>1828.4162931719777</v>
      </c>
      <c r="P887">
        <f t="shared" si="198"/>
        <v>5.0789341476999378E-4</v>
      </c>
      <c r="Q887">
        <f>SUM($P$3:P887)</f>
        <v>0.19049111580818015</v>
      </c>
      <c r="R887">
        <f t="shared" si="199"/>
        <v>0</v>
      </c>
      <c r="S887">
        <f t="shared" si="200"/>
        <v>0</v>
      </c>
      <c r="T887">
        <f>SUM($S$3:S887)</f>
        <v>5.1087731686396978E-2</v>
      </c>
      <c r="V887">
        <f t="shared" si="201"/>
        <v>0</v>
      </c>
      <c r="W887">
        <f>IF(M887&lt;0,SUM($V$3:V887),0)</f>
        <v>0</v>
      </c>
      <c r="Y887">
        <v>0</v>
      </c>
      <c r="Z887">
        <f t="shared" si="202"/>
        <v>0</v>
      </c>
      <c r="AA887">
        <f t="shared" si="203"/>
        <v>0</v>
      </c>
      <c r="AB887">
        <f>SUM($AA$3:AA887)</f>
        <v>3.3753307256580857E-2</v>
      </c>
    </row>
    <row r="888" spans="1:28" x14ac:dyDescent="0.3">
      <c r="A888" s="6" t="s">
        <v>17</v>
      </c>
      <c r="B888" s="6">
        <v>885</v>
      </c>
      <c r="C888" s="6">
        <v>296</v>
      </c>
      <c r="D888" s="7">
        <v>68.099999999999994</v>
      </c>
      <c r="E888" s="3">
        <f t="shared" si="204"/>
        <v>5.5555555555556344E-2</v>
      </c>
      <c r="F888" s="3">
        <f t="shared" si="205"/>
        <v>0.20000000000000284</v>
      </c>
      <c r="H888" s="13">
        <f t="shared" si="194"/>
        <v>18.916666666666664</v>
      </c>
      <c r="I888">
        <f>'Panigale V4s 21 Data'!$B$8*'Panigale V4s 21 Data'!$B$5*'Panigale V4s 21 Data'!$B$7*0.5*(Calculations!$H888*Calculations!$H888)</f>
        <v>40.192462509662903</v>
      </c>
      <c r="J888" s="3">
        <f>$E888*'Panigale V4s 21 Data'!$B$3</f>
        <v>15.000000000000213</v>
      </c>
      <c r="K888" s="27">
        <f>'Panigale V4s 21 Data'!$B$12</f>
        <v>52.974000000000004</v>
      </c>
      <c r="L888" s="3">
        <f t="shared" si="195"/>
        <v>108.16646250966312</v>
      </c>
      <c r="M888">
        <f t="shared" si="193"/>
        <v>2046.1489158077939</v>
      </c>
      <c r="N888">
        <f t="shared" si="196"/>
        <v>5.6837469883549822E-4</v>
      </c>
      <c r="O888">
        <f t="shared" si="197"/>
        <v>2046.1489158077939</v>
      </c>
      <c r="P888">
        <f t="shared" si="198"/>
        <v>5.6837469883549822E-4</v>
      </c>
      <c r="Q888">
        <f>SUM($P$3:P888)</f>
        <v>0.19105949050701565</v>
      </c>
      <c r="R888">
        <f t="shared" si="199"/>
        <v>0</v>
      </c>
      <c r="S888">
        <f t="shared" si="200"/>
        <v>0</v>
      </c>
      <c r="T888">
        <f>SUM($S$3:S888)</f>
        <v>5.1087731686396978E-2</v>
      </c>
      <c r="V888">
        <f t="shared" si="201"/>
        <v>0</v>
      </c>
      <c r="W888">
        <f>IF(M888&lt;0,SUM($V$3:V888),0)</f>
        <v>0</v>
      </c>
      <c r="Y888">
        <v>0</v>
      </c>
      <c r="Z888">
        <f t="shared" si="202"/>
        <v>0</v>
      </c>
      <c r="AA888">
        <f t="shared" si="203"/>
        <v>0</v>
      </c>
      <c r="AB888">
        <f>SUM($AA$3:AA888)</f>
        <v>3.3753307256580857E-2</v>
      </c>
    </row>
    <row r="889" spans="1:28" x14ac:dyDescent="0.3">
      <c r="A889" s="6" t="s">
        <v>17</v>
      </c>
      <c r="B889" s="6">
        <v>886</v>
      </c>
      <c r="C889" s="6">
        <v>297</v>
      </c>
      <c r="D889" s="7">
        <v>68.400000000000006</v>
      </c>
      <c r="E889" s="3">
        <f t="shared" si="204"/>
        <v>6.9444444444444448E-2</v>
      </c>
      <c r="F889" s="3">
        <f t="shared" si="205"/>
        <v>0.25</v>
      </c>
      <c r="H889" s="13">
        <f t="shared" si="194"/>
        <v>19</v>
      </c>
      <c r="I889">
        <f>'Panigale V4s 21 Data'!$B$8*'Panigale V4s 21 Data'!$B$5*'Panigale V4s 21 Data'!$B$7*0.5*(Calculations!$H889*Calculations!$H889)</f>
        <v>40.547361119026505</v>
      </c>
      <c r="J889" s="3">
        <f>$E889*'Panigale V4s 21 Data'!$B$3</f>
        <v>18.75</v>
      </c>
      <c r="K889" s="27">
        <f>'Panigale V4s 21 Data'!$B$12</f>
        <v>52.974000000000004</v>
      </c>
      <c r="L889" s="3">
        <f t="shared" si="195"/>
        <v>112.27136111902651</v>
      </c>
      <c r="M889">
        <f t="shared" si="193"/>
        <v>2133.1558612615036</v>
      </c>
      <c r="N889">
        <f t="shared" si="196"/>
        <v>5.9254329479486209E-4</v>
      </c>
      <c r="O889">
        <f t="shared" si="197"/>
        <v>2133.1558612615036</v>
      </c>
      <c r="P889">
        <f t="shared" si="198"/>
        <v>5.9254329479486209E-4</v>
      </c>
      <c r="Q889">
        <f>SUM($P$3:P889)</f>
        <v>0.19165203380181051</v>
      </c>
      <c r="R889">
        <f t="shared" si="199"/>
        <v>0</v>
      </c>
      <c r="S889">
        <f t="shared" si="200"/>
        <v>0</v>
      </c>
      <c r="T889">
        <f>SUM($S$3:S889)</f>
        <v>5.1087731686396978E-2</v>
      </c>
      <c r="V889">
        <f t="shared" si="201"/>
        <v>0</v>
      </c>
      <c r="W889">
        <f>IF(M889&lt;0,SUM($V$3:V889),0)</f>
        <v>0</v>
      </c>
      <c r="Y889">
        <v>0</v>
      </c>
      <c r="Z889">
        <f t="shared" si="202"/>
        <v>0</v>
      </c>
      <c r="AA889">
        <f t="shared" si="203"/>
        <v>0</v>
      </c>
      <c r="AB889">
        <f>SUM($AA$3:AA889)</f>
        <v>3.3753307256580857E-2</v>
      </c>
    </row>
    <row r="890" spans="1:28" x14ac:dyDescent="0.3">
      <c r="A890" s="6" t="s">
        <v>17</v>
      </c>
      <c r="B890" s="6">
        <v>887</v>
      </c>
      <c r="C890" s="6">
        <v>298</v>
      </c>
      <c r="D890" s="7">
        <v>68.599999999999994</v>
      </c>
      <c r="E890" s="3">
        <f t="shared" si="204"/>
        <v>4.1666666666666269E-2</v>
      </c>
      <c r="F890" s="3">
        <f t="shared" si="205"/>
        <v>0.14999999999999858</v>
      </c>
      <c r="H890" s="13">
        <f t="shared" si="194"/>
        <v>19.055555555555554</v>
      </c>
      <c r="I890">
        <f>'Panigale V4s 21 Data'!$B$8*'Panigale V4s 21 Data'!$B$5*'Panigale V4s 21 Data'!$B$7*0.5*(Calculations!$H890*Calculations!$H890)</f>
        <v>40.78482685520629</v>
      </c>
      <c r="J890" s="3">
        <f>$E890*'Panigale V4s 21 Data'!$B$3</f>
        <v>11.249999999999893</v>
      </c>
      <c r="K890" s="27">
        <f>'Panigale V4s 21 Data'!$B$12</f>
        <v>52.974000000000004</v>
      </c>
      <c r="L890" s="3">
        <f t="shared" si="195"/>
        <v>105.00882685520619</v>
      </c>
      <c r="M890">
        <f t="shared" si="193"/>
        <v>2001.0015339630957</v>
      </c>
      <c r="N890">
        <f t="shared" si="196"/>
        <v>5.558337594341932E-4</v>
      </c>
      <c r="O890">
        <f t="shared" si="197"/>
        <v>2001.0015339630957</v>
      </c>
      <c r="P890">
        <f t="shared" si="198"/>
        <v>5.558337594341932E-4</v>
      </c>
      <c r="Q890">
        <f>SUM($P$3:P890)</f>
        <v>0.19220786756124469</v>
      </c>
      <c r="R890">
        <f t="shared" si="199"/>
        <v>0</v>
      </c>
      <c r="S890">
        <f t="shared" si="200"/>
        <v>0</v>
      </c>
      <c r="T890">
        <f>SUM($S$3:S890)</f>
        <v>5.1087731686396978E-2</v>
      </c>
      <c r="V890">
        <f t="shared" si="201"/>
        <v>0</v>
      </c>
      <c r="W890">
        <f>IF(M890&lt;0,SUM($V$3:V890),0)</f>
        <v>0</v>
      </c>
      <c r="Y890">
        <v>0</v>
      </c>
      <c r="Z890">
        <f t="shared" si="202"/>
        <v>0</v>
      </c>
      <c r="AA890">
        <f t="shared" si="203"/>
        <v>0</v>
      </c>
      <c r="AB890">
        <f>SUM($AA$3:AA890)</f>
        <v>3.3753307256580857E-2</v>
      </c>
    </row>
    <row r="891" spans="1:28" x14ac:dyDescent="0.3">
      <c r="A891" s="6" t="s">
        <v>17</v>
      </c>
      <c r="B891" s="6">
        <v>888</v>
      </c>
      <c r="C891" s="6">
        <v>299</v>
      </c>
      <c r="D891" s="7">
        <v>68.7</v>
      </c>
      <c r="E891" s="3">
        <f t="shared" si="204"/>
        <v>-1.3888888888888099E-2</v>
      </c>
      <c r="F891" s="3">
        <f t="shared" si="205"/>
        <v>-4.9999999999997158E-2</v>
      </c>
      <c r="H891" s="13">
        <f t="shared" si="194"/>
        <v>19.083333333333332</v>
      </c>
      <c r="I891">
        <f>'Panigale V4s 21 Data'!$B$8*'Panigale V4s 21 Data'!$B$5*'Panigale V4s 21 Data'!$B$7*0.5*(Calculations!$H891*Calculations!$H891)</f>
        <v>40.903819722277404</v>
      </c>
      <c r="J891" s="3">
        <f>$E891*'Panigale V4s 21 Data'!$B$3</f>
        <v>-3.7499999999997868</v>
      </c>
      <c r="K891" s="27">
        <f>'Panigale V4s 21 Data'!$B$12</f>
        <v>52.974000000000004</v>
      </c>
      <c r="L891" s="3">
        <f t="shared" si="195"/>
        <v>90.127819722277621</v>
      </c>
      <c r="M891">
        <f t="shared" si="193"/>
        <v>1719.9392263667978</v>
      </c>
      <c r="N891">
        <f t="shared" si="196"/>
        <v>4.7776089621299941E-4</v>
      </c>
      <c r="O891">
        <f t="shared" si="197"/>
        <v>1719.9392263667978</v>
      </c>
      <c r="P891">
        <f t="shared" si="198"/>
        <v>4.7776089621299941E-4</v>
      </c>
      <c r="Q891">
        <f>SUM($P$3:P891)</f>
        <v>0.19268562845745768</v>
      </c>
      <c r="R891">
        <f t="shared" si="199"/>
        <v>0</v>
      </c>
      <c r="S891">
        <f t="shared" si="200"/>
        <v>0</v>
      </c>
      <c r="T891">
        <f>SUM($S$3:S891)</f>
        <v>5.1087731686396978E-2</v>
      </c>
      <c r="V891">
        <f t="shared" si="201"/>
        <v>0</v>
      </c>
      <c r="W891">
        <f>IF(M891&lt;0,SUM($V$3:V891),0)</f>
        <v>0</v>
      </c>
      <c r="Y891">
        <v>0</v>
      </c>
      <c r="Z891">
        <f t="shared" si="202"/>
        <v>0</v>
      </c>
      <c r="AA891">
        <f t="shared" si="203"/>
        <v>0</v>
      </c>
      <c r="AB891">
        <f>SUM($AA$3:AA891)</f>
        <v>3.3753307256580857E-2</v>
      </c>
    </row>
    <row r="892" spans="1:28" x14ac:dyDescent="0.3">
      <c r="A892" s="6" t="s">
        <v>17</v>
      </c>
      <c r="B892" s="6">
        <v>889</v>
      </c>
      <c r="C892" s="6">
        <v>300</v>
      </c>
      <c r="D892" s="7">
        <v>68.5</v>
      </c>
      <c r="E892" s="3">
        <f t="shared" si="204"/>
        <v>-8.3333333333334522E-2</v>
      </c>
      <c r="F892" s="3">
        <f t="shared" si="205"/>
        <v>-0.30000000000000426</v>
      </c>
      <c r="H892" s="13">
        <f t="shared" si="194"/>
        <v>19.027777777777779</v>
      </c>
      <c r="I892">
        <f>'Panigale V4s 21 Data'!$B$8*'Panigale V4s 21 Data'!$B$5*'Panigale V4s 21 Data'!$B$7*0.5*(Calculations!$H892*Calculations!$H892)</f>
        <v>40.666007320789333</v>
      </c>
      <c r="J892" s="3">
        <f>$E892*'Panigale V4s 21 Data'!$B$3</f>
        <v>-22.50000000000032</v>
      </c>
      <c r="K892" s="27">
        <f>'Panigale V4s 21 Data'!$B$12</f>
        <v>52.974000000000004</v>
      </c>
      <c r="L892" s="3">
        <f t="shared" si="195"/>
        <v>71.14000732078901</v>
      </c>
      <c r="M892">
        <f t="shared" si="193"/>
        <v>1353.6362504094577</v>
      </c>
      <c r="N892">
        <f t="shared" si="196"/>
        <v>3.760100695581827E-4</v>
      </c>
      <c r="O892">
        <f t="shared" si="197"/>
        <v>1353.6362504094577</v>
      </c>
      <c r="P892">
        <f t="shared" si="198"/>
        <v>3.760100695581827E-4</v>
      </c>
      <c r="Q892">
        <f>SUM($P$3:P892)</f>
        <v>0.19306163852701586</v>
      </c>
      <c r="R892">
        <f t="shared" si="199"/>
        <v>0</v>
      </c>
      <c r="S892">
        <f t="shared" si="200"/>
        <v>0</v>
      </c>
      <c r="T892">
        <f>SUM($S$3:S892)</f>
        <v>5.1087731686396978E-2</v>
      </c>
      <c r="V892">
        <f t="shared" si="201"/>
        <v>0</v>
      </c>
      <c r="W892">
        <f>IF(M892&lt;0,SUM($V$3:V892),0)</f>
        <v>0</v>
      </c>
      <c r="Y892">
        <v>0</v>
      </c>
      <c r="Z892">
        <f t="shared" si="202"/>
        <v>0</v>
      </c>
      <c r="AA892">
        <f t="shared" si="203"/>
        <v>0</v>
      </c>
      <c r="AB892">
        <f>SUM($AA$3:AA892)</f>
        <v>3.3753307256580857E-2</v>
      </c>
    </row>
    <row r="893" spans="1:28" x14ac:dyDescent="0.3">
      <c r="A893" s="6" t="s">
        <v>17</v>
      </c>
      <c r="B893" s="6">
        <v>890</v>
      </c>
      <c r="C893" s="6">
        <v>301</v>
      </c>
      <c r="D893" s="7">
        <v>68.099999999999994</v>
      </c>
      <c r="E893" s="3">
        <f t="shared" si="204"/>
        <v>-0.16666666666666705</v>
      </c>
      <c r="F893" s="3">
        <f t="shared" si="205"/>
        <v>-0.60000000000000142</v>
      </c>
      <c r="H893" s="13">
        <f t="shared" si="194"/>
        <v>18.916666666666664</v>
      </c>
      <c r="I893">
        <f>'Panigale V4s 21 Data'!$B$8*'Panigale V4s 21 Data'!$B$5*'Panigale V4s 21 Data'!$B$7*0.5*(Calculations!$H893*Calculations!$H893)</f>
        <v>40.192462509662903</v>
      </c>
      <c r="J893" s="3">
        <f>$E893*'Panigale V4s 21 Data'!$B$3</f>
        <v>-45.000000000000099</v>
      </c>
      <c r="K893" s="27">
        <f>'Panigale V4s 21 Data'!$B$12</f>
        <v>52.974000000000004</v>
      </c>
      <c r="L893" s="3">
        <f t="shared" si="195"/>
        <v>48.166462509662807</v>
      </c>
      <c r="M893">
        <f t="shared" si="193"/>
        <v>911.14891580778794</v>
      </c>
      <c r="N893">
        <f t="shared" si="196"/>
        <v>2.5309692105771888E-4</v>
      </c>
      <c r="O893">
        <f t="shared" si="197"/>
        <v>911.14891580778794</v>
      </c>
      <c r="P893">
        <f t="shared" si="198"/>
        <v>2.5309692105771888E-4</v>
      </c>
      <c r="Q893">
        <f>SUM($P$3:P893)</f>
        <v>0.19331473544807357</v>
      </c>
      <c r="R893">
        <f t="shared" si="199"/>
        <v>0</v>
      </c>
      <c r="S893">
        <f t="shared" si="200"/>
        <v>0</v>
      </c>
      <c r="T893">
        <f>SUM($S$3:S893)</f>
        <v>5.1087731686396978E-2</v>
      </c>
      <c r="V893">
        <f t="shared" si="201"/>
        <v>0</v>
      </c>
      <c r="W893">
        <f>IF(M893&lt;0,SUM($V$3:V893),0)</f>
        <v>0</v>
      </c>
      <c r="Y893">
        <v>0</v>
      </c>
      <c r="Z893">
        <f t="shared" si="202"/>
        <v>0</v>
      </c>
      <c r="AA893">
        <f t="shared" si="203"/>
        <v>0</v>
      </c>
      <c r="AB893">
        <f>SUM($AA$3:AA893)</f>
        <v>3.3753307256580857E-2</v>
      </c>
    </row>
    <row r="894" spans="1:28" x14ac:dyDescent="0.3">
      <c r="A894" s="6" t="s">
        <v>17</v>
      </c>
      <c r="B894" s="6">
        <v>891</v>
      </c>
      <c r="C894" s="6">
        <v>302</v>
      </c>
      <c r="D894" s="7">
        <v>67.3</v>
      </c>
      <c r="E894" s="3">
        <f t="shared" si="204"/>
        <v>-0.26388888888888767</v>
      </c>
      <c r="F894" s="3">
        <f t="shared" si="205"/>
        <v>-0.94999999999999574</v>
      </c>
      <c r="H894" s="13">
        <f t="shared" si="194"/>
        <v>18.694444444444443</v>
      </c>
      <c r="I894">
        <f>'Panigale V4s 21 Data'!$B$8*'Panigale V4s 21 Data'!$B$5*'Panigale V4s 21 Data'!$B$7*0.5*(Calculations!$H894*Calculations!$H894)</f>
        <v>39.253692854809067</v>
      </c>
      <c r="J894" s="3">
        <f>$E894*'Panigale V4s 21 Data'!$B$3</f>
        <v>-71.249999999999673</v>
      </c>
      <c r="K894" s="27">
        <f>'Panigale V4s 21 Data'!$B$12</f>
        <v>52.974000000000004</v>
      </c>
      <c r="L894" s="3">
        <f t="shared" si="195"/>
        <v>20.977692854809398</v>
      </c>
      <c r="M894">
        <f t="shared" si="193"/>
        <v>392.16631364685344</v>
      </c>
      <c r="N894">
        <f t="shared" si="196"/>
        <v>1.0893508712412596E-4</v>
      </c>
      <c r="O894">
        <f t="shared" si="197"/>
        <v>392.16631364685344</v>
      </c>
      <c r="P894">
        <f t="shared" si="198"/>
        <v>1.0893508712412596E-4</v>
      </c>
      <c r="Q894">
        <f>SUM($P$3:P894)</f>
        <v>0.19342367053519768</v>
      </c>
      <c r="R894">
        <f t="shared" si="199"/>
        <v>0</v>
      </c>
      <c r="S894">
        <f t="shared" si="200"/>
        <v>0</v>
      </c>
      <c r="T894">
        <f>SUM($S$3:S894)</f>
        <v>5.1087731686396978E-2</v>
      </c>
      <c r="V894">
        <f t="shared" si="201"/>
        <v>0</v>
      </c>
      <c r="W894">
        <f>IF(M894&lt;0,SUM($V$3:V894),0)</f>
        <v>0</v>
      </c>
      <c r="Y894">
        <v>0</v>
      </c>
      <c r="Z894">
        <f t="shared" si="202"/>
        <v>0</v>
      </c>
      <c r="AA894">
        <f t="shared" si="203"/>
        <v>0</v>
      </c>
      <c r="AB894">
        <f>SUM($AA$3:AA894)</f>
        <v>3.3753307256580857E-2</v>
      </c>
    </row>
    <row r="895" spans="1:28" x14ac:dyDescent="0.3">
      <c r="A895" s="6" t="s">
        <v>17</v>
      </c>
      <c r="B895" s="6">
        <v>892</v>
      </c>
      <c r="C895" s="6">
        <v>303</v>
      </c>
      <c r="D895" s="7">
        <v>66.2</v>
      </c>
      <c r="E895" s="3">
        <f t="shared" si="204"/>
        <v>-0.34722222222222221</v>
      </c>
      <c r="F895" s="3">
        <f t="shared" si="205"/>
        <v>-1.25</v>
      </c>
      <c r="H895" s="13">
        <f t="shared" si="194"/>
        <v>18.388888888888889</v>
      </c>
      <c r="I895">
        <f>'Panigale V4s 21 Data'!$B$8*'Panigale V4s 21 Data'!$B$5*'Panigale V4s 21 Data'!$B$7*0.5*(Calculations!$H895*Calculations!$H895)</f>
        <v>37.980997841743303</v>
      </c>
      <c r="J895" s="3">
        <f>$E895*'Panigale V4s 21 Data'!$B$3</f>
        <v>-93.75</v>
      </c>
      <c r="K895" s="27">
        <f>'Panigale V4s 21 Data'!$B$12</f>
        <v>52.974000000000004</v>
      </c>
      <c r="L895" s="3">
        <f t="shared" si="195"/>
        <v>-2.7950021582566933</v>
      </c>
      <c r="M895">
        <f t="shared" si="193"/>
        <v>-51.396984132386969</v>
      </c>
      <c r="N895">
        <f t="shared" si="196"/>
        <v>-1.4276940036774159E-5</v>
      </c>
      <c r="O895">
        <f t="shared" si="197"/>
        <v>0</v>
      </c>
      <c r="P895">
        <f t="shared" si="198"/>
        <v>0</v>
      </c>
      <c r="Q895">
        <f>SUM($P$3:P895)</f>
        <v>0.19342367053519768</v>
      </c>
      <c r="R895">
        <f t="shared" si="199"/>
        <v>51.396984132386969</v>
      </c>
      <c r="S895">
        <f t="shared" si="200"/>
        <v>1.4276940036774159E-5</v>
      </c>
      <c r="T895">
        <f>SUM($S$3:S895)</f>
        <v>5.1102008626433749E-2</v>
      </c>
      <c r="V895">
        <f t="shared" si="201"/>
        <v>40.43375043202817</v>
      </c>
      <c r="W895">
        <f>IF(M895&lt;0,SUM($V$895:V895),0)</f>
        <v>40.43375043202817</v>
      </c>
      <c r="Y895">
        <v>0</v>
      </c>
      <c r="Z895">
        <f t="shared" si="202"/>
        <v>0</v>
      </c>
      <c r="AA895">
        <f t="shared" si="203"/>
        <v>0</v>
      </c>
      <c r="AB895">
        <f>SUM($AA$3:AA895)</f>
        <v>3.3753307256580857E-2</v>
      </c>
    </row>
    <row r="896" spans="1:28" x14ac:dyDescent="0.3">
      <c r="A896" s="6" t="s">
        <v>17</v>
      </c>
      <c r="B896" s="6">
        <v>893</v>
      </c>
      <c r="C896" s="6">
        <v>304</v>
      </c>
      <c r="D896" s="7">
        <v>64.8</v>
      </c>
      <c r="E896" s="3">
        <f t="shared" si="204"/>
        <v>-0.36111111111111133</v>
      </c>
      <c r="F896" s="3">
        <f t="shared" si="205"/>
        <v>-1.3000000000000007</v>
      </c>
      <c r="H896" s="13">
        <f t="shared" si="194"/>
        <v>18</v>
      </c>
      <c r="I896">
        <f>'Panigale V4s 21 Data'!$B$8*'Panigale V4s 21 Data'!$B$5*'Panigale V4s 21 Data'!$B$7*0.5*(Calculations!$H896*Calculations!$H896)</f>
        <v>36.391537403226003</v>
      </c>
      <c r="J896" s="3">
        <f>$E896*'Panigale V4s 21 Data'!$B$3</f>
        <v>-97.500000000000057</v>
      </c>
      <c r="K896" s="27">
        <f>'Panigale V4s 21 Data'!$B$12</f>
        <v>52.974000000000004</v>
      </c>
      <c r="L896" s="3">
        <f t="shared" si="195"/>
        <v>-8.1344625967740498</v>
      </c>
      <c r="M896">
        <f t="shared" si="193"/>
        <v>-146.42032674193291</v>
      </c>
      <c r="N896">
        <f t="shared" si="196"/>
        <v>-4.0672312983870259E-5</v>
      </c>
      <c r="O896">
        <f t="shared" si="197"/>
        <v>0</v>
      </c>
      <c r="P896">
        <f t="shared" si="198"/>
        <v>0</v>
      </c>
      <c r="Q896">
        <f>SUM($P$3:P896)</f>
        <v>0.19342367053519768</v>
      </c>
      <c r="R896">
        <f t="shared" si="199"/>
        <v>146.42032674193291</v>
      </c>
      <c r="S896">
        <f t="shared" si="200"/>
        <v>4.0672312983870259E-5</v>
      </c>
      <c r="T896">
        <f>SUM($S$3:S896)</f>
        <v>5.1142680939417623E-2</v>
      </c>
      <c r="V896">
        <f t="shared" si="201"/>
        <v>115.18813894624492</v>
      </c>
      <c r="W896">
        <f>IF(M896&lt;0,SUM($V$895:V896),0)</f>
        <v>155.6218893782731</v>
      </c>
      <c r="Y896">
        <v>0</v>
      </c>
      <c r="Z896">
        <f t="shared" si="202"/>
        <v>0</v>
      </c>
      <c r="AA896">
        <f t="shared" si="203"/>
        <v>0</v>
      </c>
      <c r="AB896">
        <f>SUM($AA$3:AA896)</f>
        <v>3.3753307256580857E-2</v>
      </c>
    </row>
    <row r="897" spans="1:28" x14ac:dyDescent="0.3">
      <c r="A897" s="6" t="s">
        <v>17</v>
      </c>
      <c r="B897" s="6">
        <v>894</v>
      </c>
      <c r="C897" s="6">
        <v>305</v>
      </c>
      <c r="D897" s="7">
        <v>63.6</v>
      </c>
      <c r="E897" s="3">
        <f t="shared" si="204"/>
        <v>-0.30555555555555497</v>
      </c>
      <c r="F897" s="3">
        <f t="shared" si="205"/>
        <v>-1.0999999999999979</v>
      </c>
      <c r="H897" s="13">
        <f t="shared" si="194"/>
        <v>17.666666666666668</v>
      </c>
      <c r="I897">
        <f>'Panigale V4s 21 Data'!$B$8*'Panigale V4s 21 Data'!$B$5*'Panigale V4s 21 Data'!$B$7*0.5*(Calculations!$H897*Calculations!$H897)</f>
        <v>35.056182635686504</v>
      </c>
      <c r="J897" s="3">
        <f>$E897*'Panigale V4s 21 Data'!$B$3</f>
        <v>-82.499999999999844</v>
      </c>
      <c r="K897" s="27">
        <f>'Panigale V4s 21 Data'!$B$12</f>
        <v>52.974000000000004</v>
      </c>
      <c r="L897" s="3">
        <f t="shared" si="195"/>
        <v>5.5301826356866641</v>
      </c>
      <c r="M897">
        <f t="shared" si="193"/>
        <v>97.699893230464411</v>
      </c>
      <c r="N897">
        <f t="shared" si="196"/>
        <v>2.7138859230684558E-5</v>
      </c>
      <c r="O897">
        <f t="shared" si="197"/>
        <v>97.699893230464411</v>
      </c>
      <c r="P897">
        <f t="shared" si="198"/>
        <v>2.7138859230684558E-5</v>
      </c>
      <c r="Q897">
        <f>SUM($P$3:P897)</f>
        <v>0.19345080939442838</v>
      </c>
      <c r="R897">
        <f t="shared" si="199"/>
        <v>0</v>
      </c>
      <c r="S897">
        <f t="shared" si="200"/>
        <v>0</v>
      </c>
      <c r="T897">
        <f>SUM($S$3:S897)</f>
        <v>5.1142680939417623E-2</v>
      </c>
      <c r="V897">
        <f t="shared" si="201"/>
        <v>0</v>
      </c>
      <c r="W897">
        <f>IF(M897&lt;0,SUM($V$3:V897),0)</f>
        <v>0</v>
      </c>
      <c r="Y897">
        <f>O897</f>
        <v>97.699893230464411</v>
      </c>
      <c r="Z897">
        <f t="shared" si="202"/>
        <v>9.7699893230464407E-2</v>
      </c>
      <c r="AA897">
        <f t="shared" si="203"/>
        <v>2.7138859230684558E-5</v>
      </c>
      <c r="AB897">
        <f>SUM($AA$3:AA897)</f>
        <v>3.378044611581154E-2</v>
      </c>
    </row>
    <row r="898" spans="1:28" x14ac:dyDescent="0.3">
      <c r="A898" s="6" t="s">
        <v>17</v>
      </c>
      <c r="B898" s="6">
        <v>895</v>
      </c>
      <c r="C898" s="6">
        <v>306</v>
      </c>
      <c r="D898" s="7">
        <v>62.6</v>
      </c>
      <c r="E898" s="3">
        <f t="shared" si="204"/>
        <v>-0.20833333333333331</v>
      </c>
      <c r="F898" s="3">
        <f t="shared" si="205"/>
        <v>-0.75</v>
      </c>
      <c r="H898" s="13">
        <f t="shared" si="194"/>
        <v>17.388888888888889</v>
      </c>
      <c r="I898">
        <f>'Panigale V4s 21 Data'!$B$8*'Panigale V4s 21 Data'!$B$5*'Panigale V4s 21 Data'!$B$7*0.5*(Calculations!$H898*Calculations!$H898)</f>
        <v>33.9624535880263</v>
      </c>
      <c r="J898" s="3">
        <f>$E898*'Panigale V4s 21 Data'!$B$3</f>
        <v>-56.249999999999993</v>
      </c>
      <c r="K898" s="27">
        <f>'Panigale V4s 21 Data'!$B$12</f>
        <v>52.974000000000004</v>
      </c>
      <c r="L898" s="3">
        <f t="shared" si="195"/>
        <v>30.686453588026311</v>
      </c>
      <c r="M898">
        <f t="shared" si="193"/>
        <v>533.60333183623527</v>
      </c>
      <c r="N898">
        <f t="shared" si="196"/>
        <v>1.4822314773228759E-4</v>
      </c>
      <c r="O898">
        <f t="shared" si="197"/>
        <v>533.60333183623527</v>
      </c>
      <c r="P898">
        <f t="shared" si="198"/>
        <v>1.4822314773228759E-4</v>
      </c>
      <c r="Q898">
        <f>SUM($P$3:P898)</f>
        <v>0.19359903254216065</v>
      </c>
      <c r="R898">
        <f t="shared" si="199"/>
        <v>0</v>
      </c>
      <c r="S898">
        <f t="shared" si="200"/>
        <v>0</v>
      </c>
      <c r="T898">
        <f>SUM($S$3:S898)</f>
        <v>5.1142680939417623E-2</v>
      </c>
      <c r="V898">
        <f t="shared" si="201"/>
        <v>0</v>
      </c>
      <c r="W898">
        <f>IF(M898&lt;0,SUM($V$3:V898),0)</f>
        <v>0</v>
      </c>
      <c r="Y898">
        <f>W896-Y897</f>
        <v>57.921996147808684</v>
      </c>
      <c r="Z898">
        <f t="shared" si="202"/>
        <v>5.7921996147808685E-2</v>
      </c>
      <c r="AA898">
        <f t="shared" si="203"/>
        <v>1.60894433743913E-5</v>
      </c>
      <c r="AB898">
        <f>SUM($AA$3:AA898)</f>
        <v>3.3796535559185929E-2</v>
      </c>
    </row>
    <row r="899" spans="1:28" x14ac:dyDescent="0.3">
      <c r="A899" s="6" t="s">
        <v>17</v>
      </c>
      <c r="B899" s="6">
        <v>896</v>
      </c>
      <c r="C899" s="6">
        <v>307</v>
      </c>
      <c r="D899" s="7">
        <v>62.1</v>
      </c>
      <c r="E899" s="3">
        <f t="shared" si="204"/>
        <v>-9.7222222222222612E-2</v>
      </c>
      <c r="F899" s="3">
        <f t="shared" si="205"/>
        <v>-0.35000000000000142</v>
      </c>
      <c r="H899" s="13">
        <f t="shared" si="194"/>
        <v>17.25</v>
      </c>
      <c r="I899">
        <f>'Panigale V4s 21 Data'!$B$8*'Panigale V4s 21 Data'!$B$5*'Panigale V4s 21 Data'!$B$7*0.5*(Calculations!$H899*Calculations!$H899)</f>
        <v>33.422089038726661</v>
      </c>
      <c r="J899" s="3">
        <f>$E899*'Panigale V4s 21 Data'!$B$3</f>
        <v>-26.250000000000107</v>
      </c>
      <c r="K899" s="27">
        <f>'Panigale V4s 21 Data'!$B$12</f>
        <v>52.974000000000004</v>
      </c>
      <c r="L899" s="3">
        <f t="shared" si="195"/>
        <v>60.146089038726558</v>
      </c>
      <c r="M899">
        <f t="shared" ref="M899:M962" si="206">L899*H899</f>
        <v>1037.520035918033</v>
      </c>
      <c r="N899">
        <f t="shared" si="196"/>
        <v>2.882000099772314E-4</v>
      </c>
      <c r="O899">
        <f t="shared" si="197"/>
        <v>1037.520035918033</v>
      </c>
      <c r="P899">
        <f t="shared" si="198"/>
        <v>2.882000099772314E-4</v>
      </c>
      <c r="Q899">
        <f>SUM($P$3:P899)</f>
        <v>0.19388723255213788</v>
      </c>
      <c r="R899">
        <f t="shared" si="199"/>
        <v>0</v>
      </c>
      <c r="S899">
        <f t="shared" si="200"/>
        <v>0</v>
      </c>
      <c r="T899">
        <f>SUM($S$3:S899)</f>
        <v>5.1142680939417623E-2</v>
      </c>
      <c r="V899">
        <f t="shared" si="201"/>
        <v>0</v>
      </c>
      <c r="W899">
        <f>IF(M899&lt;0,SUM($V$3:V899),0)</f>
        <v>0</v>
      </c>
      <c r="Y899">
        <v>0</v>
      </c>
      <c r="Z899">
        <f t="shared" si="202"/>
        <v>0</v>
      </c>
      <c r="AA899">
        <f t="shared" si="203"/>
        <v>0</v>
      </c>
      <c r="AB899">
        <f>SUM($AA$3:AA899)</f>
        <v>3.3796535559185929E-2</v>
      </c>
    </row>
    <row r="900" spans="1:28" x14ac:dyDescent="0.3">
      <c r="A900" s="6" t="s">
        <v>17</v>
      </c>
      <c r="B900" s="6">
        <v>897</v>
      </c>
      <c r="C900" s="6">
        <v>308</v>
      </c>
      <c r="D900" s="7">
        <v>61.9</v>
      </c>
      <c r="E900" s="3">
        <f t="shared" si="204"/>
        <v>-2.7777777777778172E-2</v>
      </c>
      <c r="F900" s="3">
        <f t="shared" si="205"/>
        <v>-0.10000000000000142</v>
      </c>
      <c r="H900" s="13">
        <f t="shared" ref="H900:H963" si="207">$D900/3.6</f>
        <v>17.194444444444443</v>
      </c>
      <c r="I900">
        <f>'Panigale V4s 21 Data'!$B$8*'Panigale V4s 21 Data'!$B$5*'Panigale V4s 21 Data'!$B$7*0.5*(Calculations!$H900*Calculations!$H900)</f>
        <v>33.207156547585818</v>
      </c>
      <c r="J900" s="3">
        <f>$E900*'Panigale V4s 21 Data'!$B$3</f>
        <v>-7.5000000000001066</v>
      </c>
      <c r="K900" s="27">
        <f>'Panigale V4s 21 Data'!$B$12</f>
        <v>52.974000000000004</v>
      </c>
      <c r="L900" s="3">
        <f t="shared" ref="L900:L963" si="208">I900+J900+K900</f>
        <v>78.681156547585715</v>
      </c>
      <c r="M900">
        <f t="shared" si="206"/>
        <v>1352.8787750820986</v>
      </c>
      <c r="N900">
        <f t="shared" ref="N900:N963" si="209">M900/1000/3600</f>
        <v>3.7579965974502739E-4</v>
      </c>
      <c r="O900">
        <f t="shared" ref="O900:O963" si="210">IF(M900&gt;0,M900,0)</f>
        <v>1352.8787750820986</v>
      </c>
      <c r="P900">
        <f t="shared" ref="P900:P963" si="211">IF(N900&gt;0,N900,0)</f>
        <v>3.7579965974502739E-4</v>
      </c>
      <c r="Q900">
        <f>SUM($P$3:P900)</f>
        <v>0.1942630322118829</v>
      </c>
      <c r="R900">
        <f t="shared" ref="R900:R963" si="212">IF(M900&lt;0,M900*-1,0)</f>
        <v>0</v>
      </c>
      <c r="S900">
        <f t="shared" ref="S900:S963" si="213">IF(M900&lt;0,M900/1000/3600*-1,0)</f>
        <v>0</v>
      </c>
      <c r="T900">
        <f>SUM($S$3:S900)</f>
        <v>5.1142680939417623E-2</v>
      </c>
      <c r="V900">
        <f t="shared" ref="V900:V963" si="214">R900*0.91*0.95*0.91</f>
        <v>0</v>
      </c>
      <c r="W900">
        <f>IF(M900&lt;0,SUM($V$3:V900),0)</f>
        <v>0</v>
      </c>
      <c r="Y900">
        <v>0</v>
      </c>
      <c r="Z900">
        <f t="shared" ref="Z900:Z963" si="215">Y900/1000</f>
        <v>0</v>
      </c>
      <c r="AA900">
        <f t="shared" ref="AA900:AA963" si="216">Z900/3600</f>
        <v>0</v>
      </c>
      <c r="AB900">
        <f>SUM($AA$3:AA900)</f>
        <v>3.3796535559185929E-2</v>
      </c>
    </row>
    <row r="901" spans="1:28" x14ac:dyDescent="0.3">
      <c r="A901" s="6" t="s">
        <v>17</v>
      </c>
      <c r="B901" s="6">
        <v>898</v>
      </c>
      <c r="C901" s="6">
        <v>309</v>
      </c>
      <c r="D901" s="7">
        <v>61.9</v>
      </c>
      <c r="E901" s="3">
        <f t="shared" ref="E901:E964" si="217">($D902-$D900)/2/3.6</f>
        <v>-1.3888888888889086E-2</v>
      </c>
      <c r="F901" s="3">
        <f t="shared" ref="F901:F964" si="218">($D902-$D900)/2</f>
        <v>-5.0000000000000711E-2</v>
      </c>
      <c r="H901" s="13">
        <f t="shared" si="207"/>
        <v>17.194444444444443</v>
      </c>
      <c r="I901">
        <f>'Panigale V4s 21 Data'!$B$8*'Panigale V4s 21 Data'!$B$5*'Panigale V4s 21 Data'!$B$7*0.5*(Calculations!$H901*Calculations!$H901)</f>
        <v>33.207156547585818</v>
      </c>
      <c r="J901" s="3">
        <f>$E901*'Panigale V4s 21 Data'!$B$3</f>
        <v>-3.7500000000000533</v>
      </c>
      <c r="K901" s="27">
        <f>'Panigale V4s 21 Data'!$B$12</f>
        <v>52.974000000000004</v>
      </c>
      <c r="L901" s="3">
        <f t="shared" si="208"/>
        <v>82.431156547585772</v>
      </c>
      <c r="M901">
        <f t="shared" si="206"/>
        <v>1417.3579417487663</v>
      </c>
      <c r="N901">
        <f t="shared" si="209"/>
        <v>3.9371053937465732E-4</v>
      </c>
      <c r="O901">
        <f t="shared" si="210"/>
        <v>1417.3579417487663</v>
      </c>
      <c r="P901">
        <f t="shared" si="211"/>
        <v>3.9371053937465732E-4</v>
      </c>
      <c r="Q901">
        <f>SUM($P$3:P901)</f>
        <v>0.19465674275125755</v>
      </c>
      <c r="R901">
        <f t="shared" si="212"/>
        <v>0</v>
      </c>
      <c r="S901">
        <f t="shared" si="213"/>
        <v>0</v>
      </c>
      <c r="T901">
        <f>SUM($S$3:S901)</f>
        <v>5.1142680939417623E-2</v>
      </c>
      <c r="V901">
        <f t="shared" si="214"/>
        <v>0</v>
      </c>
      <c r="W901">
        <f>IF(M901&lt;0,SUM($V$3:V901),0)</f>
        <v>0</v>
      </c>
      <c r="Y901">
        <v>0</v>
      </c>
      <c r="Z901">
        <f t="shared" si="215"/>
        <v>0</v>
      </c>
      <c r="AA901">
        <f t="shared" si="216"/>
        <v>0</v>
      </c>
      <c r="AB901">
        <f>SUM($AA$3:AA901)</f>
        <v>3.3796535559185929E-2</v>
      </c>
    </row>
    <row r="902" spans="1:28" x14ac:dyDescent="0.3">
      <c r="A902" s="6" t="s">
        <v>17</v>
      </c>
      <c r="B902" s="6">
        <v>899</v>
      </c>
      <c r="C902" s="6">
        <v>310</v>
      </c>
      <c r="D902" s="7">
        <v>61.8</v>
      </c>
      <c r="E902" s="3">
        <f t="shared" si="217"/>
        <v>-5.5555555555555358E-2</v>
      </c>
      <c r="F902" s="3">
        <f t="shared" si="218"/>
        <v>-0.19999999999999929</v>
      </c>
      <c r="H902" s="13">
        <f t="shared" si="207"/>
        <v>17.166666666666664</v>
      </c>
      <c r="I902">
        <f>'Panigale V4s 21 Data'!$B$8*'Panigale V4s 21 Data'!$B$5*'Panigale V4s 21 Data'!$B$7*0.5*(Calculations!$H902*Calculations!$H902)</f>
        <v>33.099950300996618</v>
      </c>
      <c r="J902" s="3">
        <f>$E902*'Panigale V4s 21 Data'!$B$3</f>
        <v>-14.999999999999947</v>
      </c>
      <c r="K902" s="27">
        <f>'Panigale V4s 21 Data'!$B$12</f>
        <v>52.974000000000004</v>
      </c>
      <c r="L902" s="3">
        <f t="shared" si="208"/>
        <v>71.073950300996671</v>
      </c>
      <c r="M902">
        <f t="shared" si="206"/>
        <v>1220.1028135004426</v>
      </c>
      <c r="N902">
        <f t="shared" si="209"/>
        <v>3.3891744819456739E-4</v>
      </c>
      <c r="O902">
        <f t="shared" si="210"/>
        <v>1220.1028135004426</v>
      </c>
      <c r="P902">
        <f t="shared" si="211"/>
        <v>3.3891744819456739E-4</v>
      </c>
      <c r="Q902">
        <f>SUM($P$3:P902)</f>
        <v>0.19499566019945211</v>
      </c>
      <c r="R902">
        <f t="shared" si="212"/>
        <v>0</v>
      </c>
      <c r="S902">
        <f t="shared" si="213"/>
        <v>0</v>
      </c>
      <c r="T902">
        <f>SUM($S$3:S902)</f>
        <v>5.1142680939417623E-2</v>
      </c>
      <c r="V902">
        <f t="shared" si="214"/>
        <v>0</v>
      </c>
      <c r="W902">
        <f>IF(M902&lt;0,SUM($V$3:V902),0)</f>
        <v>0</v>
      </c>
      <c r="Y902">
        <v>0</v>
      </c>
      <c r="Z902">
        <f t="shared" si="215"/>
        <v>0</v>
      </c>
      <c r="AA902">
        <f t="shared" si="216"/>
        <v>0</v>
      </c>
      <c r="AB902">
        <f>SUM($AA$3:AA902)</f>
        <v>3.3796535559185929E-2</v>
      </c>
    </row>
    <row r="903" spans="1:28" x14ac:dyDescent="0.3">
      <c r="A903" s="6" t="s">
        <v>17</v>
      </c>
      <c r="B903" s="6">
        <v>900</v>
      </c>
      <c r="C903" s="6">
        <v>311</v>
      </c>
      <c r="D903" s="7">
        <v>61.5</v>
      </c>
      <c r="E903" s="3">
        <f t="shared" si="217"/>
        <v>-0.12499999999999981</v>
      </c>
      <c r="F903" s="3">
        <f t="shared" si="218"/>
        <v>-0.44999999999999929</v>
      </c>
      <c r="H903" s="13">
        <f t="shared" si="207"/>
        <v>17.083333333333332</v>
      </c>
      <c r="I903">
        <f>'Panigale V4s 21 Data'!$B$8*'Panigale V4s 21 Data'!$B$5*'Panigale V4s 21 Data'!$B$7*0.5*(Calculations!$H903*Calculations!$H903)</f>
        <v>32.779371557153901</v>
      </c>
      <c r="J903" s="3">
        <f>$E903*'Panigale V4s 21 Data'!$B$3</f>
        <v>-33.74999999999995</v>
      </c>
      <c r="K903" s="27">
        <f>'Panigale V4s 21 Data'!$B$12</f>
        <v>52.974000000000004</v>
      </c>
      <c r="L903" s="3">
        <f t="shared" si="208"/>
        <v>52.003371557153955</v>
      </c>
      <c r="M903">
        <f t="shared" si="206"/>
        <v>888.3909307680467</v>
      </c>
      <c r="N903">
        <f t="shared" si="209"/>
        <v>2.4677525854667964E-4</v>
      </c>
      <c r="O903">
        <f t="shared" si="210"/>
        <v>888.3909307680467</v>
      </c>
      <c r="P903">
        <f t="shared" si="211"/>
        <v>2.4677525854667964E-4</v>
      </c>
      <c r="Q903">
        <f>SUM($P$3:P903)</f>
        <v>0.1952424354579988</v>
      </c>
      <c r="R903">
        <f t="shared" si="212"/>
        <v>0</v>
      </c>
      <c r="S903">
        <f t="shared" si="213"/>
        <v>0</v>
      </c>
      <c r="T903">
        <f>SUM($S$3:S903)</f>
        <v>5.1142680939417623E-2</v>
      </c>
      <c r="V903">
        <f t="shared" si="214"/>
        <v>0</v>
      </c>
      <c r="W903">
        <f>IF(M903&lt;0,SUM($V$3:V903),0)</f>
        <v>0</v>
      </c>
      <c r="Y903">
        <v>0</v>
      </c>
      <c r="Z903">
        <f t="shared" si="215"/>
        <v>0</v>
      </c>
      <c r="AA903">
        <f t="shared" si="216"/>
        <v>0</v>
      </c>
      <c r="AB903">
        <f>SUM($AA$3:AA903)</f>
        <v>3.3796535559185929E-2</v>
      </c>
    </row>
    <row r="904" spans="1:28" x14ac:dyDescent="0.3">
      <c r="A904" s="6" t="s">
        <v>17</v>
      </c>
      <c r="B904" s="6">
        <v>901</v>
      </c>
      <c r="C904" s="6">
        <v>312</v>
      </c>
      <c r="D904" s="7">
        <v>60.9</v>
      </c>
      <c r="E904" s="3">
        <f t="shared" si="217"/>
        <v>-0.24999999999999961</v>
      </c>
      <c r="F904" s="3">
        <f t="shared" si="218"/>
        <v>-0.89999999999999858</v>
      </c>
      <c r="H904" s="13">
        <f t="shared" si="207"/>
        <v>16.916666666666664</v>
      </c>
      <c r="I904">
        <f>'Panigale V4s 21 Data'!$B$8*'Panigale V4s 21 Data'!$B$5*'Panigale V4s 21 Data'!$B$7*0.5*(Calculations!$H904*Calculations!$H904)</f>
        <v>32.142894051130398</v>
      </c>
      <c r="J904" s="3">
        <f>$E904*'Panigale V4s 21 Data'!$B$3</f>
        <v>-67.499999999999901</v>
      </c>
      <c r="K904" s="27">
        <f>'Panigale V4s 21 Data'!$B$12</f>
        <v>52.974000000000004</v>
      </c>
      <c r="L904" s="3">
        <f t="shared" si="208"/>
        <v>17.616894051130501</v>
      </c>
      <c r="M904">
        <f t="shared" si="206"/>
        <v>298.01912436495758</v>
      </c>
      <c r="N904">
        <f t="shared" si="209"/>
        <v>8.2783090101377107E-5</v>
      </c>
      <c r="O904">
        <f t="shared" si="210"/>
        <v>298.01912436495758</v>
      </c>
      <c r="P904">
        <f t="shared" si="211"/>
        <v>8.2783090101377107E-5</v>
      </c>
      <c r="Q904">
        <f>SUM($P$3:P904)</f>
        <v>0.19532521854810017</v>
      </c>
      <c r="R904">
        <f t="shared" si="212"/>
        <v>0</v>
      </c>
      <c r="S904">
        <f t="shared" si="213"/>
        <v>0</v>
      </c>
      <c r="T904">
        <f>SUM($S$3:S904)</f>
        <v>5.1142680939417623E-2</v>
      </c>
      <c r="V904">
        <f t="shared" si="214"/>
        <v>0</v>
      </c>
      <c r="W904">
        <f>IF(M904&lt;0,SUM($V$3:V904),0)</f>
        <v>0</v>
      </c>
      <c r="Y904">
        <v>0</v>
      </c>
      <c r="Z904">
        <f t="shared" si="215"/>
        <v>0</v>
      </c>
      <c r="AA904">
        <f t="shared" si="216"/>
        <v>0</v>
      </c>
      <c r="AB904">
        <f>SUM($AA$3:AA904)</f>
        <v>3.3796535559185929E-2</v>
      </c>
    </row>
    <row r="905" spans="1:28" x14ac:dyDescent="0.3">
      <c r="A905" s="6" t="s">
        <v>17</v>
      </c>
      <c r="B905" s="6">
        <v>902</v>
      </c>
      <c r="C905" s="6">
        <v>313</v>
      </c>
      <c r="D905" s="7">
        <v>59.7</v>
      </c>
      <c r="E905" s="3">
        <f t="shared" si="217"/>
        <v>-0.87499999999999956</v>
      </c>
      <c r="F905" s="3">
        <f t="shared" si="218"/>
        <v>-3.1499999999999986</v>
      </c>
      <c r="H905" s="13">
        <f t="shared" si="207"/>
        <v>16.583333333333332</v>
      </c>
      <c r="I905">
        <f>'Panigale V4s 21 Data'!$B$8*'Panigale V4s 21 Data'!$B$5*'Panigale V4s 21 Data'!$B$7*0.5*(Calculations!$H905*Calculations!$H905)</f>
        <v>30.888658965731153</v>
      </c>
      <c r="J905" s="3">
        <f>$E905*'Panigale V4s 21 Data'!$B$3</f>
        <v>-236.24999999999989</v>
      </c>
      <c r="K905" s="27">
        <f>'Panigale V4s 21 Data'!$B$12</f>
        <v>52.974000000000004</v>
      </c>
      <c r="L905" s="3">
        <f t="shared" si="208"/>
        <v>-152.38734103426873</v>
      </c>
      <c r="M905">
        <f t="shared" si="206"/>
        <v>-2527.0900721516227</v>
      </c>
      <c r="N905">
        <f t="shared" si="209"/>
        <v>-7.0196946448656183E-4</v>
      </c>
      <c r="O905">
        <f t="shared" si="210"/>
        <v>0</v>
      </c>
      <c r="P905">
        <f t="shared" si="211"/>
        <v>0</v>
      </c>
      <c r="Q905">
        <f>SUM($P$3:P905)</f>
        <v>0.19532521854810017</v>
      </c>
      <c r="R905">
        <f t="shared" si="212"/>
        <v>2527.0900721516227</v>
      </c>
      <c r="S905">
        <f t="shared" si="213"/>
        <v>7.0196946448656183E-4</v>
      </c>
      <c r="T905">
        <f>SUM($S$3:S905)</f>
        <v>5.1844650403904187E-2</v>
      </c>
      <c r="V905">
        <f t="shared" si="214"/>
        <v>1988.0491243113208</v>
      </c>
      <c r="W905">
        <f>IF(M905&lt;0,SUM($V$905:V905),0)</f>
        <v>1988.0491243113208</v>
      </c>
      <c r="Y905">
        <v>0</v>
      </c>
      <c r="Z905">
        <f t="shared" si="215"/>
        <v>0</v>
      </c>
      <c r="AA905">
        <f t="shared" si="216"/>
        <v>0</v>
      </c>
      <c r="AB905">
        <f>SUM($AA$3:AA905)</f>
        <v>3.3796535559185929E-2</v>
      </c>
    </row>
    <row r="906" spans="1:28" x14ac:dyDescent="0.3">
      <c r="A906" s="6" t="s">
        <v>17</v>
      </c>
      <c r="B906" s="6">
        <v>903</v>
      </c>
      <c r="C906" s="6">
        <v>314</v>
      </c>
      <c r="D906" s="7">
        <v>54.6</v>
      </c>
      <c r="E906" s="3">
        <f t="shared" si="217"/>
        <v>-1.4444444444444453</v>
      </c>
      <c r="F906" s="3">
        <f t="shared" si="218"/>
        <v>-5.2000000000000028</v>
      </c>
      <c r="H906" s="13">
        <f t="shared" si="207"/>
        <v>15.166666666666666</v>
      </c>
      <c r="I906">
        <f>'Panigale V4s 21 Data'!$B$8*'Panigale V4s 21 Data'!$B$5*'Panigale V4s 21 Data'!$B$7*0.5*(Calculations!$H906*Calculations!$H906)</f>
        <v>25.836618761669627</v>
      </c>
      <c r="J906" s="3">
        <f>$E906*'Panigale V4s 21 Data'!$B$3</f>
        <v>-390.00000000000023</v>
      </c>
      <c r="K906" s="27">
        <f>'Panigale V4s 21 Data'!$B$12</f>
        <v>52.974000000000004</v>
      </c>
      <c r="L906" s="3">
        <f t="shared" si="208"/>
        <v>-311.18938123833061</v>
      </c>
      <c r="M906">
        <f t="shared" si="206"/>
        <v>-4719.7056154480142</v>
      </c>
      <c r="N906">
        <f t="shared" si="209"/>
        <v>-1.3110293376244486E-3</v>
      </c>
      <c r="O906">
        <f t="shared" si="210"/>
        <v>0</v>
      </c>
      <c r="P906">
        <f t="shared" si="211"/>
        <v>0</v>
      </c>
      <c r="Q906">
        <f>SUM($P$3:P906)</f>
        <v>0.19532521854810017</v>
      </c>
      <c r="R906">
        <f t="shared" si="212"/>
        <v>4719.7056154480142</v>
      </c>
      <c r="S906">
        <f t="shared" si="213"/>
        <v>1.3110293376244486E-3</v>
      </c>
      <c r="T906">
        <f>SUM($S$3:S906)</f>
        <v>5.3155679741528634E-2</v>
      </c>
      <c r="V906">
        <f t="shared" si="214"/>
        <v>3712.9688091448761</v>
      </c>
      <c r="W906">
        <f>IF(M906&lt;0,SUM($V$905:V906),0)</f>
        <v>5701.0179334561972</v>
      </c>
      <c r="Y906">
        <v>0</v>
      </c>
      <c r="Z906">
        <f t="shared" si="215"/>
        <v>0</v>
      </c>
      <c r="AA906">
        <f t="shared" si="216"/>
        <v>0</v>
      </c>
      <c r="AB906">
        <f>SUM($AA$3:AA906)</f>
        <v>3.3796535559185929E-2</v>
      </c>
    </row>
    <row r="907" spans="1:28" x14ac:dyDescent="0.3">
      <c r="A907" s="6" t="s">
        <v>17</v>
      </c>
      <c r="B907" s="6">
        <v>904</v>
      </c>
      <c r="C907" s="6">
        <v>315</v>
      </c>
      <c r="D907" s="7">
        <v>49.3</v>
      </c>
      <c r="E907" s="3">
        <f t="shared" si="217"/>
        <v>-1.3472222222222225</v>
      </c>
      <c r="F907" s="3">
        <f t="shared" si="218"/>
        <v>-4.8500000000000014</v>
      </c>
      <c r="H907" s="13">
        <f t="shared" si="207"/>
        <v>13.694444444444443</v>
      </c>
      <c r="I907">
        <f>'Panigale V4s 21 Data'!$B$8*'Panigale V4s 21 Data'!$B$5*'Panigale V4s 21 Data'!$B$7*0.5*(Calculations!$H907*Calculations!$H907)</f>
        <v>21.064164128745318</v>
      </c>
      <c r="J907" s="3">
        <f>$E907*'Panigale V4s 21 Data'!$B$3</f>
        <v>-363.75000000000011</v>
      </c>
      <c r="K907" s="27">
        <f>'Panigale V4s 21 Data'!$B$12</f>
        <v>52.974000000000004</v>
      </c>
      <c r="L907" s="3">
        <f t="shared" si="208"/>
        <v>-289.71183587125478</v>
      </c>
      <c r="M907">
        <f t="shared" si="206"/>
        <v>-3967.4426412369053</v>
      </c>
      <c r="N907">
        <f t="shared" si="209"/>
        <v>-1.1020674003435849E-3</v>
      </c>
      <c r="O907">
        <f t="shared" si="210"/>
        <v>0</v>
      </c>
      <c r="P907">
        <f t="shared" si="211"/>
        <v>0</v>
      </c>
      <c r="Q907">
        <f>SUM($P$3:P907)</f>
        <v>0.19532521854810017</v>
      </c>
      <c r="R907">
        <f t="shared" si="212"/>
        <v>3967.4426412369053</v>
      </c>
      <c r="S907">
        <f t="shared" si="213"/>
        <v>1.1020674003435849E-3</v>
      </c>
      <c r="T907">
        <f>SUM($S$3:S907)</f>
        <v>5.4257747141872217E-2</v>
      </c>
      <c r="V907">
        <f t="shared" si="214"/>
        <v>3121.1672886478673</v>
      </c>
      <c r="W907">
        <f>IF(M907&lt;0,SUM($V$905:V907),0)</f>
        <v>8822.1852221040645</v>
      </c>
      <c r="Y907">
        <v>0</v>
      </c>
      <c r="Z907">
        <f t="shared" si="215"/>
        <v>0</v>
      </c>
      <c r="AA907">
        <f t="shared" si="216"/>
        <v>0</v>
      </c>
      <c r="AB907">
        <f>SUM($AA$3:AA907)</f>
        <v>3.3796535559185929E-2</v>
      </c>
    </row>
    <row r="908" spans="1:28" x14ac:dyDescent="0.3">
      <c r="A908" s="6" t="s">
        <v>17</v>
      </c>
      <c r="B908" s="6">
        <v>905</v>
      </c>
      <c r="C908" s="6">
        <v>316</v>
      </c>
      <c r="D908" s="7">
        <v>44.9</v>
      </c>
      <c r="E908" s="3">
        <f t="shared" si="217"/>
        <v>-0.97222222222222221</v>
      </c>
      <c r="F908" s="3">
        <f t="shared" si="218"/>
        <v>-3.5</v>
      </c>
      <c r="H908" s="13">
        <f t="shared" si="207"/>
        <v>12.472222222222221</v>
      </c>
      <c r="I908">
        <f>'Panigale V4s 21 Data'!$B$8*'Panigale V4s 21 Data'!$B$5*'Panigale V4s 21 Data'!$B$7*0.5*(Calculations!$H908*Calculations!$H908)</f>
        <v>17.472018204227069</v>
      </c>
      <c r="J908" s="3">
        <f>$E908*'Panigale V4s 21 Data'!$B$3</f>
        <v>-262.5</v>
      </c>
      <c r="K908" s="27">
        <f>'Panigale V4s 21 Data'!$B$12</f>
        <v>52.974000000000004</v>
      </c>
      <c r="L908" s="3">
        <f t="shared" si="208"/>
        <v>-192.05398179577293</v>
      </c>
      <c r="M908">
        <f t="shared" si="206"/>
        <v>-2395.3399396195009</v>
      </c>
      <c r="N908">
        <f t="shared" si="209"/>
        <v>-6.6537220544986135E-4</v>
      </c>
      <c r="O908">
        <f t="shared" si="210"/>
        <v>0</v>
      </c>
      <c r="P908">
        <f t="shared" si="211"/>
        <v>0</v>
      </c>
      <c r="Q908">
        <f>SUM($P$3:P908)</f>
        <v>0.19532521854810017</v>
      </c>
      <c r="R908">
        <f t="shared" si="212"/>
        <v>2395.3399396195009</v>
      </c>
      <c r="S908">
        <f t="shared" si="213"/>
        <v>6.6537220544986135E-4</v>
      </c>
      <c r="T908">
        <f>SUM($S$3:S908)</f>
        <v>5.492311934732208E-2</v>
      </c>
      <c r="V908">
        <f t="shared" si="214"/>
        <v>1884.4019537989636</v>
      </c>
      <c r="W908">
        <f>IF(M908&lt;0,SUM($V$905:V908),0)</f>
        <v>10706.587175903029</v>
      </c>
      <c r="Y908">
        <v>0</v>
      </c>
      <c r="Z908">
        <f t="shared" si="215"/>
        <v>0</v>
      </c>
      <c r="AA908">
        <f t="shared" si="216"/>
        <v>0</v>
      </c>
      <c r="AB908">
        <f>SUM($AA$3:AA908)</f>
        <v>3.3796535559185929E-2</v>
      </c>
    </row>
    <row r="909" spans="1:28" x14ac:dyDescent="0.3">
      <c r="A909" s="6" t="s">
        <v>17</v>
      </c>
      <c r="B909" s="6">
        <v>906</v>
      </c>
      <c r="C909" s="6">
        <v>317</v>
      </c>
      <c r="D909" s="7">
        <v>42.3</v>
      </c>
      <c r="E909" s="3">
        <f t="shared" si="217"/>
        <v>-0.4861111111111111</v>
      </c>
      <c r="F909" s="3">
        <f t="shared" si="218"/>
        <v>-1.75</v>
      </c>
      <c r="H909" s="13">
        <f t="shared" si="207"/>
        <v>11.749999999999998</v>
      </c>
      <c r="I909">
        <f>'Panigale V4s 21 Data'!$B$8*'Panigale V4s 21 Data'!$B$5*'Panigale V4s 21 Data'!$B$7*0.5*(Calculations!$H909*Calculations!$H909)</f>
        <v>15.507119236829904</v>
      </c>
      <c r="J909" s="3">
        <f>$E909*'Panigale V4s 21 Data'!$B$3</f>
        <v>-131.25</v>
      </c>
      <c r="K909" s="27">
        <f>'Panigale V4s 21 Data'!$B$12</f>
        <v>52.974000000000004</v>
      </c>
      <c r="L909" s="3">
        <f t="shared" si="208"/>
        <v>-62.768880763170088</v>
      </c>
      <c r="M909">
        <f t="shared" si="206"/>
        <v>-737.53434896724843</v>
      </c>
      <c r="N909">
        <f t="shared" si="209"/>
        <v>-2.0487065249090235E-4</v>
      </c>
      <c r="O909">
        <f t="shared" si="210"/>
        <v>0</v>
      </c>
      <c r="P909">
        <f t="shared" si="211"/>
        <v>0</v>
      </c>
      <c r="Q909">
        <f>SUM($P$3:P909)</f>
        <v>0.19532521854810017</v>
      </c>
      <c r="R909">
        <f t="shared" si="212"/>
        <v>737.53434896724843</v>
      </c>
      <c r="S909">
        <f t="shared" si="213"/>
        <v>2.0487065249090235E-4</v>
      </c>
      <c r="T909">
        <f>SUM($S$3:S909)</f>
        <v>5.5127989999812985E-2</v>
      </c>
      <c r="V909">
        <f t="shared" si="214"/>
        <v>580.21458466078946</v>
      </c>
      <c r="W909">
        <f>IF(M909&lt;0,SUM($V$905:V909),0)</f>
        <v>11286.801760563818</v>
      </c>
      <c r="Y909">
        <v>0</v>
      </c>
      <c r="Z909">
        <f t="shared" si="215"/>
        <v>0</v>
      </c>
      <c r="AA909">
        <f t="shared" si="216"/>
        <v>0</v>
      </c>
      <c r="AB909">
        <f>SUM($AA$3:AA909)</f>
        <v>3.3796535559185929E-2</v>
      </c>
    </row>
    <row r="910" spans="1:28" x14ac:dyDescent="0.3">
      <c r="A910" s="6" t="s">
        <v>17</v>
      </c>
      <c r="B910" s="6">
        <v>907</v>
      </c>
      <c r="C910" s="6">
        <v>318</v>
      </c>
      <c r="D910" s="7">
        <v>41.4</v>
      </c>
      <c r="E910" s="3">
        <f t="shared" si="217"/>
        <v>-0.1388888888888889</v>
      </c>
      <c r="F910" s="3">
        <f t="shared" si="218"/>
        <v>-0.5</v>
      </c>
      <c r="H910" s="13">
        <f t="shared" si="207"/>
        <v>11.5</v>
      </c>
      <c r="I910">
        <f>'Panigale V4s 21 Data'!$B$8*'Panigale V4s 21 Data'!$B$5*'Panigale V4s 21 Data'!$B$7*0.5*(Calculations!$H910*Calculations!$H910)</f>
        <v>14.854261794989627</v>
      </c>
      <c r="J910" s="3">
        <f>$E910*'Panigale V4s 21 Data'!$B$3</f>
        <v>-37.5</v>
      </c>
      <c r="K910" s="27">
        <f>'Panigale V4s 21 Data'!$B$12</f>
        <v>52.974000000000004</v>
      </c>
      <c r="L910" s="3">
        <f t="shared" si="208"/>
        <v>30.328261794989629</v>
      </c>
      <c r="M910">
        <f t="shared" si="206"/>
        <v>348.77501064238072</v>
      </c>
      <c r="N910">
        <f t="shared" si="209"/>
        <v>9.6881947400661309E-5</v>
      </c>
      <c r="O910">
        <f t="shared" si="210"/>
        <v>348.77501064238072</v>
      </c>
      <c r="P910">
        <f t="shared" si="211"/>
        <v>9.6881947400661309E-5</v>
      </c>
      <c r="Q910">
        <f>SUM($P$3:P910)</f>
        <v>0.19542210049550082</v>
      </c>
      <c r="R910">
        <f t="shared" si="212"/>
        <v>0</v>
      </c>
      <c r="S910">
        <f t="shared" si="213"/>
        <v>0</v>
      </c>
      <c r="T910">
        <f>SUM($S$3:S910)</f>
        <v>5.5127989999812985E-2</v>
      </c>
      <c r="V910">
        <f t="shared" si="214"/>
        <v>0</v>
      </c>
      <c r="W910">
        <f>IF(M910&lt;0,SUM($V$3:V910),0)</f>
        <v>0</v>
      </c>
      <c r="Y910">
        <f>O910</f>
        <v>348.77501064238072</v>
      </c>
      <c r="Z910">
        <f t="shared" si="215"/>
        <v>0.3487750106423807</v>
      </c>
      <c r="AA910">
        <f t="shared" si="216"/>
        <v>9.6881947400661309E-5</v>
      </c>
      <c r="AB910">
        <f>SUM($AA$3:AA910)</f>
        <v>3.3893417506586587E-2</v>
      </c>
    </row>
    <row r="911" spans="1:28" x14ac:dyDescent="0.3">
      <c r="A911" s="6" t="s">
        <v>17</v>
      </c>
      <c r="B911" s="6">
        <v>908</v>
      </c>
      <c r="C911" s="6">
        <v>319</v>
      </c>
      <c r="D911" s="7">
        <v>41.3</v>
      </c>
      <c r="E911" s="3">
        <f t="shared" si="217"/>
        <v>9.7222222222222612E-2</v>
      </c>
      <c r="F911" s="3">
        <f t="shared" si="218"/>
        <v>0.35000000000000142</v>
      </c>
      <c r="H911" s="13">
        <f t="shared" si="207"/>
        <v>11.472222222222221</v>
      </c>
      <c r="I911">
        <f>'Panigale V4s 21 Data'!$B$8*'Panigale V4s 21 Data'!$B$5*'Panigale V4s 21 Data'!$B$7*0.5*(Calculations!$H911*Calculations!$H911)</f>
        <v>14.782588742500323</v>
      </c>
      <c r="J911" s="3">
        <f>$E911*'Panigale V4s 21 Data'!$B$3</f>
        <v>26.250000000000107</v>
      </c>
      <c r="K911" s="27">
        <f>'Panigale V4s 21 Data'!$B$12</f>
        <v>52.974000000000004</v>
      </c>
      <c r="L911" s="3">
        <f t="shared" si="208"/>
        <v>94.006588742500441</v>
      </c>
      <c r="M911">
        <f t="shared" si="206"/>
        <v>1078.4644764070188</v>
      </c>
      <c r="N911">
        <f t="shared" si="209"/>
        <v>2.9957346566861632E-4</v>
      </c>
      <c r="O911">
        <f t="shared" si="210"/>
        <v>1078.4644764070188</v>
      </c>
      <c r="P911">
        <f t="shared" si="211"/>
        <v>2.9957346566861632E-4</v>
      </c>
      <c r="Q911">
        <f>SUM($P$3:P911)</f>
        <v>0.19572167396116943</v>
      </c>
      <c r="R911">
        <f t="shared" si="212"/>
        <v>0</v>
      </c>
      <c r="S911">
        <f t="shared" si="213"/>
        <v>0</v>
      </c>
      <c r="T911">
        <f>SUM($S$3:S911)</f>
        <v>5.5127989999812985E-2</v>
      </c>
      <c r="V911">
        <f t="shared" si="214"/>
        <v>0</v>
      </c>
      <c r="W911">
        <f>IF(M911&lt;0,SUM($V$3:V911),0)</f>
        <v>0</v>
      </c>
      <c r="Y911">
        <f t="shared" ref="Y911:Y913" si="219">O911</f>
        <v>1078.4644764070188</v>
      </c>
      <c r="Z911">
        <f t="shared" si="215"/>
        <v>1.0784644764070188</v>
      </c>
      <c r="AA911">
        <f t="shared" si="216"/>
        <v>2.9957346566861632E-4</v>
      </c>
      <c r="AB911">
        <f>SUM($AA$3:AA911)</f>
        <v>3.4192990972255206E-2</v>
      </c>
    </row>
    <row r="912" spans="1:28" x14ac:dyDescent="0.3">
      <c r="A912" s="6" t="s">
        <v>17</v>
      </c>
      <c r="B912" s="6">
        <v>909</v>
      </c>
      <c r="C912" s="6">
        <v>320</v>
      </c>
      <c r="D912" s="7">
        <v>42.1</v>
      </c>
      <c r="E912" s="3">
        <f t="shared" si="217"/>
        <v>0.47222222222222299</v>
      </c>
      <c r="F912" s="3">
        <f t="shared" si="218"/>
        <v>1.7000000000000028</v>
      </c>
      <c r="H912" s="13">
        <f t="shared" si="207"/>
        <v>11.694444444444445</v>
      </c>
      <c r="I912">
        <f>'Panigale V4s 21 Data'!$B$8*'Panigale V4s 21 Data'!$B$5*'Panigale V4s 21 Data'!$B$7*0.5*(Calculations!$H912*Calculations!$H912)</f>
        <v>15.360826476730827</v>
      </c>
      <c r="J912" s="3">
        <f>$E912*'Panigale V4s 21 Data'!$B$3</f>
        <v>127.50000000000021</v>
      </c>
      <c r="K912" s="27">
        <f>'Panigale V4s 21 Data'!$B$12</f>
        <v>52.974000000000004</v>
      </c>
      <c r="L912" s="3">
        <f t="shared" si="208"/>
        <v>195.83482647673105</v>
      </c>
      <c r="M912">
        <f t="shared" si="206"/>
        <v>2290.1794985195493</v>
      </c>
      <c r="N912">
        <f t="shared" si="209"/>
        <v>6.3616097181098594E-4</v>
      </c>
      <c r="O912">
        <f t="shared" si="210"/>
        <v>2290.1794985195493</v>
      </c>
      <c r="P912">
        <f t="shared" si="211"/>
        <v>6.3616097181098594E-4</v>
      </c>
      <c r="Q912">
        <f>SUM($P$3:P912)</f>
        <v>0.19635783493298042</v>
      </c>
      <c r="R912">
        <f t="shared" si="212"/>
        <v>0</v>
      </c>
      <c r="S912">
        <f t="shared" si="213"/>
        <v>0</v>
      </c>
      <c r="T912">
        <f>SUM($S$3:S912)</f>
        <v>5.5127989999812985E-2</v>
      </c>
      <c r="V912">
        <f t="shared" si="214"/>
        <v>0</v>
      </c>
      <c r="W912">
        <f>IF(M912&lt;0,SUM($V$3:V912),0)</f>
        <v>0</v>
      </c>
      <c r="Y912">
        <f t="shared" si="219"/>
        <v>2290.1794985195493</v>
      </c>
      <c r="Z912">
        <f t="shared" si="215"/>
        <v>2.2901794985195494</v>
      </c>
      <c r="AA912">
        <f t="shared" si="216"/>
        <v>6.3616097181098594E-4</v>
      </c>
      <c r="AB912">
        <f>SUM($AA$3:AA912)</f>
        <v>3.4829151944066189E-2</v>
      </c>
    </row>
    <row r="913" spans="1:28" x14ac:dyDescent="0.3">
      <c r="A913" s="6" t="s">
        <v>17</v>
      </c>
      <c r="B913" s="6">
        <v>910</v>
      </c>
      <c r="C913" s="6">
        <v>321</v>
      </c>
      <c r="D913" s="7">
        <v>44.7</v>
      </c>
      <c r="E913" s="3">
        <f t="shared" si="217"/>
        <v>0.87499999999999956</v>
      </c>
      <c r="F913" s="3">
        <f t="shared" si="218"/>
        <v>3.1499999999999986</v>
      </c>
      <c r="H913" s="13">
        <f t="shared" si="207"/>
        <v>12.416666666666668</v>
      </c>
      <c r="I913">
        <f>'Panigale V4s 21 Data'!$B$8*'Panigale V4s 21 Data'!$B$5*'Panigale V4s 21 Data'!$B$7*0.5*(Calculations!$H913*Calculations!$H913)</f>
        <v>17.316712146112412</v>
      </c>
      <c r="J913" s="3">
        <f>$E913*'Panigale V4s 21 Data'!$B$3</f>
        <v>236.24999999999989</v>
      </c>
      <c r="K913" s="27">
        <f>'Panigale V4s 21 Data'!$B$12</f>
        <v>52.974000000000004</v>
      </c>
      <c r="L913" s="3">
        <f t="shared" si="208"/>
        <v>306.5407121461123</v>
      </c>
      <c r="M913">
        <f t="shared" si="206"/>
        <v>3806.2138424808945</v>
      </c>
      <c r="N913">
        <f t="shared" si="209"/>
        <v>1.0572816229113596E-3</v>
      </c>
      <c r="O913">
        <f t="shared" si="210"/>
        <v>3806.2138424808945</v>
      </c>
      <c r="P913">
        <f t="shared" si="211"/>
        <v>1.0572816229113596E-3</v>
      </c>
      <c r="Q913">
        <f>SUM($P$3:P913)</f>
        <v>0.19741511655589178</v>
      </c>
      <c r="R913">
        <f t="shared" si="212"/>
        <v>0</v>
      </c>
      <c r="S913">
        <f t="shared" si="213"/>
        <v>0</v>
      </c>
      <c r="T913">
        <f>SUM($S$3:S913)</f>
        <v>5.5127989999812985E-2</v>
      </c>
      <c r="V913">
        <f t="shared" si="214"/>
        <v>0</v>
      </c>
      <c r="W913">
        <f>IF(M913&lt;0,SUM($V$3:V913),0)</f>
        <v>0</v>
      </c>
      <c r="Y913">
        <f t="shared" si="219"/>
        <v>3806.2138424808945</v>
      </c>
      <c r="Z913">
        <f t="shared" si="215"/>
        <v>3.8062138424808944</v>
      </c>
      <c r="AA913">
        <f t="shared" si="216"/>
        <v>1.0572816229113596E-3</v>
      </c>
      <c r="AB913">
        <f>SUM($AA$3:AA913)</f>
        <v>3.5886433566977551E-2</v>
      </c>
    </row>
    <row r="914" spans="1:28" x14ac:dyDescent="0.3">
      <c r="A914" s="6" t="s">
        <v>17</v>
      </c>
      <c r="B914" s="6">
        <v>911</v>
      </c>
      <c r="C914" s="6">
        <v>322</v>
      </c>
      <c r="D914" s="7">
        <v>48.4</v>
      </c>
      <c r="E914" s="3">
        <f t="shared" si="217"/>
        <v>0.93055555555555491</v>
      </c>
      <c r="F914" s="3">
        <f t="shared" si="218"/>
        <v>3.3499999999999979</v>
      </c>
      <c r="H914" s="13">
        <f t="shared" si="207"/>
        <v>13.444444444444443</v>
      </c>
      <c r="I914">
        <f>'Panigale V4s 21 Data'!$B$8*'Panigale V4s 21 Data'!$B$5*'Panigale V4s 21 Data'!$B$7*0.5*(Calculations!$H914*Calculations!$H914)</f>
        <v>20.302107114793163</v>
      </c>
      <c r="J914" s="3">
        <f>$E914*'Panigale V4s 21 Data'!$B$3</f>
        <v>251.24999999999983</v>
      </c>
      <c r="K914" s="27">
        <f>'Panigale V4s 21 Data'!$B$12</f>
        <v>52.974000000000004</v>
      </c>
      <c r="L914" s="3">
        <f t="shared" si="208"/>
        <v>324.52610711479298</v>
      </c>
      <c r="M914">
        <f t="shared" si="206"/>
        <v>4363.0732178766602</v>
      </c>
      <c r="N914">
        <f t="shared" si="209"/>
        <v>1.2119647827435165E-3</v>
      </c>
      <c r="O914">
        <f t="shared" si="210"/>
        <v>4363.0732178766602</v>
      </c>
      <c r="P914">
        <f t="shared" si="211"/>
        <v>1.2119647827435165E-3</v>
      </c>
      <c r="Q914">
        <f>SUM($P$3:P914)</f>
        <v>0.1986270813386353</v>
      </c>
      <c r="R914">
        <f t="shared" si="212"/>
        <v>0</v>
      </c>
      <c r="S914">
        <f t="shared" si="213"/>
        <v>0</v>
      </c>
      <c r="T914">
        <f>SUM($S$3:S914)</f>
        <v>5.5127989999812985E-2</v>
      </c>
      <c r="V914">
        <f t="shared" si="214"/>
        <v>0</v>
      </c>
      <c r="W914">
        <f>IF(M914&lt;0,SUM($V$3:V914),0)</f>
        <v>0</v>
      </c>
      <c r="Y914">
        <f>W909-SUM(Y910:Y913)</f>
        <v>3763.1689325139741</v>
      </c>
      <c r="Z914">
        <f t="shared" si="215"/>
        <v>3.7631689325139743</v>
      </c>
      <c r="AA914">
        <f t="shared" si="216"/>
        <v>1.045324703476104E-3</v>
      </c>
      <c r="AB914">
        <f>SUM($AA$3:AA914)</f>
        <v>3.6931758270453655E-2</v>
      </c>
    </row>
    <row r="915" spans="1:28" x14ac:dyDescent="0.3">
      <c r="A915" s="6" t="s">
        <v>17</v>
      </c>
      <c r="B915" s="6">
        <v>912</v>
      </c>
      <c r="C915" s="6">
        <v>323</v>
      </c>
      <c r="D915" s="7">
        <v>51.4</v>
      </c>
      <c r="E915" s="3">
        <f t="shared" si="217"/>
        <v>0.59722222222222276</v>
      </c>
      <c r="F915" s="3">
        <f t="shared" si="218"/>
        <v>2.1500000000000021</v>
      </c>
      <c r="H915" s="13">
        <f t="shared" si="207"/>
        <v>14.277777777777777</v>
      </c>
      <c r="I915">
        <f>'Panigale V4s 21 Data'!$B$8*'Panigale V4s 21 Data'!$B$5*'Panigale V4s 21 Data'!$B$7*0.5*(Calculations!$H915*Calculations!$H915)</f>
        <v>22.896896947356289</v>
      </c>
      <c r="J915" s="3">
        <f>$E915*'Panigale V4s 21 Data'!$B$3</f>
        <v>161.25000000000014</v>
      </c>
      <c r="K915" s="27">
        <f>'Panigale V4s 21 Data'!$B$12</f>
        <v>52.974000000000004</v>
      </c>
      <c r="L915" s="3">
        <f t="shared" si="208"/>
        <v>237.12089694735641</v>
      </c>
      <c r="M915">
        <f t="shared" si="206"/>
        <v>3385.5594730816997</v>
      </c>
      <c r="N915">
        <f t="shared" si="209"/>
        <v>9.4043318696713889E-4</v>
      </c>
      <c r="O915">
        <f t="shared" si="210"/>
        <v>3385.5594730816997</v>
      </c>
      <c r="P915">
        <f t="shared" si="211"/>
        <v>9.4043318696713889E-4</v>
      </c>
      <c r="Q915">
        <f>SUM($P$3:P915)</f>
        <v>0.19956751452560242</v>
      </c>
      <c r="R915">
        <f t="shared" si="212"/>
        <v>0</v>
      </c>
      <c r="S915">
        <f t="shared" si="213"/>
        <v>0</v>
      </c>
      <c r="T915">
        <f>SUM($S$3:S915)</f>
        <v>5.5127989999812985E-2</v>
      </c>
      <c r="V915">
        <f t="shared" si="214"/>
        <v>0</v>
      </c>
      <c r="W915">
        <f>IF(M915&lt;0,SUM($V$3:V915),0)</f>
        <v>0</v>
      </c>
      <c r="Y915">
        <v>0</v>
      </c>
      <c r="Z915">
        <f t="shared" si="215"/>
        <v>0</v>
      </c>
      <c r="AA915">
        <f t="shared" si="216"/>
        <v>0</v>
      </c>
      <c r="AB915">
        <f>SUM($AA$3:AA915)</f>
        <v>3.6931758270453655E-2</v>
      </c>
    </row>
    <row r="916" spans="1:28" x14ac:dyDescent="0.3">
      <c r="A916" s="6" t="s">
        <v>17</v>
      </c>
      <c r="B916" s="6">
        <v>913</v>
      </c>
      <c r="C916" s="6">
        <v>324</v>
      </c>
      <c r="D916" s="7">
        <v>52.7</v>
      </c>
      <c r="E916" s="3">
        <f t="shared" si="217"/>
        <v>0.36111111111111133</v>
      </c>
      <c r="F916" s="3">
        <f t="shared" si="218"/>
        <v>1.3000000000000007</v>
      </c>
      <c r="H916" s="13">
        <f t="shared" si="207"/>
        <v>14.638888888888889</v>
      </c>
      <c r="I916">
        <f>'Panigale V4s 21 Data'!$B$8*'Panigale V4s 21 Data'!$B$5*'Panigale V4s 21 Data'!$B$7*0.5*(Calculations!$H916*Calculations!$H916)</f>
        <v>24.069752351634076</v>
      </c>
      <c r="J916" s="3">
        <f>$E916*'Panigale V4s 21 Data'!$B$3</f>
        <v>97.500000000000057</v>
      </c>
      <c r="K916" s="27">
        <f>'Panigale V4s 21 Data'!$B$12</f>
        <v>52.974000000000004</v>
      </c>
      <c r="L916" s="3">
        <f t="shared" si="208"/>
        <v>174.54375235163414</v>
      </c>
      <c r="M916">
        <f t="shared" si="206"/>
        <v>2555.1265969253109</v>
      </c>
      <c r="N916">
        <f t="shared" si="209"/>
        <v>7.0975738803480859E-4</v>
      </c>
      <c r="O916">
        <f t="shared" si="210"/>
        <v>2555.1265969253109</v>
      </c>
      <c r="P916">
        <f t="shared" si="211"/>
        <v>7.0975738803480859E-4</v>
      </c>
      <c r="Q916">
        <f>SUM($P$3:P916)</f>
        <v>0.20027727191363723</v>
      </c>
      <c r="R916">
        <f t="shared" si="212"/>
        <v>0</v>
      </c>
      <c r="S916">
        <f t="shared" si="213"/>
        <v>0</v>
      </c>
      <c r="T916">
        <f>SUM($S$3:S916)</f>
        <v>5.5127989999812985E-2</v>
      </c>
      <c r="V916">
        <f t="shared" si="214"/>
        <v>0</v>
      </c>
      <c r="W916">
        <f>IF(M916&lt;0,SUM($V$3:V916),0)</f>
        <v>0</v>
      </c>
      <c r="Y916">
        <v>0</v>
      </c>
      <c r="Z916">
        <f t="shared" si="215"/>
        <v>0</v>
      </c>
      <c r="AA916">
        <f t="shared" si="216"/>
        <v>0</v>
      </c>
      <c r="AB916">
        <f>SUM($AA$3:AA916)</f>
        <v>3.6931758270453655E-2</v>
      </c>
    </row>
    <row r="917" spans="1:28" x14ac:dyDescent="0.3">
      <c r="A917" s="6" t="s">
        <v>17</v>
      </c>
      <c r="B917" s="6">
        <v>914</v>
      </c>
      <c r="C917" s="6">
        <v>325</v>
      </c>
      <c r="D917" s="7">
        <v>54</v>
      </c>
      <c r="E917" s="3">
        <f t="shared" si="217"/>
        <v>0.59722222222222177</v>
      </c>
      <c r="F917" s="3">
        <f t="shared" si="218"/>
        <v>2.1499999999999986</v>
      </c>
      <c r="H917" s="13">
        <f t="shared" si="207"/>
        <v>15</v>
      </c>
      <c r="I917">
        <f>'Panigale V4s 21 Data'!$B$8*'Panigale V4s 21 Data'!$B$5*'Panigale V4s 21 Data'!$B$7*0.5*(Calculations!$H917*Calculations!$H917)</f>
        <v>25.271900974462504</v>
      </c>
      <c r="J917" s="3">
        <f>$E917*'Panigale V4s 21 Data'!$B$3</f>
        <v>161.24999999999989</v>
      </c>
      <c r="K917" s="27">
        <f>'Panigale V4s 21 Data'!$B$12</f>
        <v>52.974000000000004</v>
      </c>
      <c r="L917" s="3">
        <f t="shared" si="208"/>
        <v>239.49590097446242</v>
      </c>
      <c r="M917">
        <f t="shared" si="206"/>
        <v>3592.4385146169361</v>
      </c>
      <c r="N917">
        <f t="shared" si="209"/>
        <v>9.9789958739359341E-4</v>
      </c>
      <c r="O917">
        <f t="shared" si="210"/>
        <v>3592.4385146169361</v>
      </c>
      <c r="P917">
        <f t="shared" si="211"/>
        <v>9.9789958739359341E-4</v>
      </c>
      <c r="Q917">
        <f>SUM($P$3:P917)</f>
        <v>0.20127517150103083</v>
      </c>
      <c r="R917">
        <f t="shared" si="212"/>
        <v>0</v>
      </c>
      <c r="S917">
        <f t="shared" si="213"/>
        <v>0</v>
      </c>
      <c r="T917">
        <f>SUM($S$3:S917)</f>
        <v>5.5127989999812985E-2</v>
      </c>
      <c r="V917">
        <f t="shared" si="214"/>
        <v>0</v>
      </c>
      <c r="W917">
        <f>IF(M917&lt;0,SUM($V$3:V917),0)</f>
        <v>0</v>
      </c>
      <c r="Y917">
        <v>0</v>
      </c>
      <c r="Z917">
        <f t="shared" si="215"/>
        <v>0</v>
      </c>
      <c r="AA917">
        <f t="shared" si="216"/>
        <v>0</v>
      </c>
      <c r="AB917">
        <f>SUM($AA$3:AA917)</f>
        <v>3.6931758270453655E-2</v>
      </c>
    </row>
    <row r="918" spans="1:28" x14ac:dyDescent="0.3">
      <c r="A918" s="6" t="s">
        <v>17</v>
      </c>
      <c r="B918" s="6">
        <v>915</v>
      </c>
      <c r="C918" s="6">
        <v>326</v>
      </c>
      <c r="D918" s="7">
        <v>57</v>
      </c>
      <c r="E918" s="3">
        <f t="shared" si="217"/>
        <v>0.56944444444444464</v>
      </c>
      <c r="F918" s="3">
        <f t="shared" si="218"/>
        <v>2.0500000000000007</v>
      </c>
      <c r="H918" s="13">
        <f t="shared" si="207"/>
        <v>15.833333333333332</v>
      </c>
      <c r="I918">
        <f>'Panigale V4s 21 Data'!$B$8*'Panigale V4s 21 Data'!$B$5*'Panigale V4s 21 Data'!$B$7*0.5*(Calculations!$H918*Calculations!$H918)</f>
        <v>28.157889665990623</v>
      </c>
      <c r="J918" s="3">
        <f>$E918*'Panigale V4s 21 Data'!$B$3</f>
        <v>153.75000000000006</v>
      </c>
      <c r="K918" s="27">
        <f>'Panigale V4s 21 Data'!$B$12</f>
        <v>52.974000000000004</v>
      </c>
      <c r="L918" s="3">
        <f t="shared" si="208"/>
        <v>234.88188966599068</v>
      </c>
      <c r="M918">
        <f t="shared" si="206"/>
        <v>3718.9632530448521</v>
      </c>
      <c r="N918">
        <f t="shared" si="209"/>
        <v>1.0330453480680145E-3</v>
      </c>
      <c r="O918">
        <f t="shared" si="210"/>
        <v>3718.9632530448521</v>
      </c>
      <c r="P918">
        <f t="shared" si="211"/>
        <v>1.0330453480680145E-3</v>
      </c>
      <c r="Q918">
        <f>SUM($P$3:P918)</f>
        <v>0.20230821684909883</v>
      </c>
      <c r="R918">
        <f t="shared" si="212"/>
        <v>0</v>
      </c>
      <c r="S918">
        <f t="shared" si="213"/>
        <v>0</v>
      </c>
      <c r="T918">
        <f>SUM($S$3:S918)</f>
        <v>5.5127989999812985E-2</v>
      </c>
      <c r="V918">
        <f t="shared" si="214"/>
        <v>0</v>
      </c>
      <c r="W918">
        <f>IF(M918&lt;0,SUM($V$3:V918),0)</f>
        <v>0</v>
      </c>
      <c r="Y918">
        <v>0</v>
      </c>
      <c r="Z918">
        <f t="shared" si="215"/>
        <v>0</v>
      </c>
      <c r="AA918">
        <f t="shared" si="216"/>
        <v>0</v>
      </c>
      <c r="AB918">
        <f>SUM($AA$3:AA918)</f>
        <v>3.6931758270453655E-2</v>
      </c>
    </row>
    <row r="919" spans="1:28" x14ac:dyDescent="0.3">
      <c r="A919" s="6" t="s">
        <v>17</v>
      </c>
      <c r="B919" s="6">
        <v>916</v>
      </c>
      <c r="C919" s="6">
        <v>327</v>
      </c>
      <c r="D919" s="7">
        <v>58.1</v>
      </c>
      <c r="E919" s="3">
        <f t="shared" si="217"/>
        <v>0.30555555555555597</v>
      </c>
      <c r="F919" s="3">
        <f t="shared" si="218"/>
        <v>1.1000000000000014</v>
      </c>
      <c r="H919" s="13">
        <f t="shared" si="207"/>
        <v>16.138888888888889</v>
      </c>
      <c r="I919">
        <f>'Panigale V4s 21 Data'!$B$8*'Panigale V4s 21 Data'!$B$5*'Panigale V4s 21 Data'!$B$7*0.5*(Calculations!$H919*Calculations!$H919)</f>
        <v>29.25517203306083</v>
      </c>
      <c r="J919" s="3">
        <f>$E919*'Panigale V4s 21 Data'!$B$3</f>
        <v>82.500000000000114</v>
      </c>
      <c r="K919" s="27">
        <f>'Panigale V4s 21 Data'!$B$12</f>
        <v>52.974000000000004</v>
      </c>
      <c r="L919" s="3">
        <f t="shared" si="208"/>
        <v>164.72917203306093</v>
      </c>
      <c r="M919">
        <f t="shared" si="206"/>
        <v>2658.5458042002333</v>
      </c>
      <c r="N919">
        <f t="shared" si="209"/>
        <v>7.3848494561117592E-4</v>
      </c>
      <c r="O919">
        <f t="shared" si="210"/>
        <v>2658.5458042002333</v>
      </c>
      <c r="P919">
        <f t="shared" si="211"/>
        <v>7.3848494561117592E-4</v>
      </c>
      <c r="Q919">
        <f>SUM($P$3:P919)</f>
        <v>0.20304670179471002</v>
      </c>
      <c r="R919">
        <f t="shared" si="212"/>
        <v>0</v>
      </c>
      <c r="S919">
        <f t="shared" si="213"/>
        <v>0</v>
      </c>
      <c r="T919">
        <f>SUM($S$3:S919)</f>
        <v>5.5127989999812985E-2</v>
      </c>
      <c r="V919">
        <f t="shared" si="214"/>
        <v>0</v>
      </c>
      <c r="W919">
        <f>IF(M919&lt;0,SUM($V$3:V919),0)</f>
        <v>0</v>
      </c>
      <c r="Y919">
        <v>0</v>
      </c>
      <c r="Z919">
        <f t="shared" si="215"/>
        <v>0</v>
      </c>
      <c r="AA919">
        <f t="shared" si="216"/>
        <v>0</v>
      </c>
      <c r="AB919">
        <f>SUM($AA$3:AA919)</f>
        <v>3.6931758270453655E-2</v>
      </c>
    </row>
    <row r="920" spans="1:28" x14ac:dyDescent="0.3">
      <c r="A920" s="6" t="s">
        <v>17</v>
      </c>
      <c r="B920" s="6">
        <v>917</v>
      </c>
      <c r="C920" s="6">
        <v>328</v>
      </c>
      <c r="D920" s="7">
        <v>59.2</v>
      </c>
      <c r="E920" s="3">
        <f t="shared" si="217"/>
        <v>0.12499999999999981</v>
      </c>
      <c r="F920" s="3">
        <f t="shared" si="218"/>
        <v>0.44999999999999929</v>
      </c>
      <c r="H920" s="13">
        <f t="shared" si="207"/>
        <v>16.444444444444446</v>
      </c>
      <c r="I920">
        <f>'Panigale V4s 21 Data'!$B$8*'Panigale V4s 21 Data'!$B$5*'Panigale V4s 21 Data'!$B$7*0.5*(Calculations!$H920*Calculations!$H920)</f>
        <v>30.373427651282675</v>
      </c>
      <c r="J920" s="3">
        <f>$E920*'Panigale V4s 21 Data'!$B$3</f>
        <v>33.74999999999995</v>
      </c>
      <c r="K920" s="27">
        <f>'Panigale V4s 21 Data'!$B$12</f>
        <v>52.974000000000004</v>
      </c>
      <c r="L920" s="3">
        <f t="shared" si="208"/>
        <v>117.09742765128263</v>
      </c>
      <c r="M920">
        <f t="shared" si="206"/>
        <v>1925.60214359887</v>
      </c>
      <c r="N920">
        <f t="shared" si="209"/>
        <v>5.3488948433301942E-4</v>
      </c>
      <c r="O920">
        <f t="shared" si="210"/>
        <v>1925.60214359887</v>
      </c>
      <c r="P920">
        <f t="shared" si="211"/>
        <v>5.3488948433301942E-4</v>
      </c>
      <c r="Q920">
        <f>SUM($P$3:P920)</f>
        <v>0.20358159127904304</v>
      </c>
      <c r="R920">
        <f t="shared" si="212"/>
        <v>0</v>
      </c>
      <c r="S920">
        <f t="shared" si="213"/>
        <v>0</v>
      </c>
      <c r="T920">
        <f>SUM($S$3:S920)</f>
        <v>5.5127989999812985E-2</v>
      </c>
      <c r="V920">
        <f t="shared" si="214"/>
        <v>0</v>
      </c>
      <c r="W920">
        <f>IF(M920&lt;0,SUM($V$3:V920),0)</f>
        <v>0</v>
      </c>
      <c r="Y920">
        <v>0</v>
      </c>
      <c r="Z920">
        <f t="shared" si="215"/>
        <v>0</v>
      </c>
      <c r="AA920">
        <f t="shared" si="216"/>
        <v>0</v>
      </c>
      <c r="AB920">
        <f>SUM($AA$3:AA920)</f>
        <v>3.6931758270453655E-2</v>
      </c>
    </row>
    <row r="921" spans="1:28" x14ac:dyDescent="0.3">
      <c r="A921" s="6" t="s">
        <v>17</v>
      </c>
      <c r="B921" s="6">
        <v>918</v>
      </c>
      <c r="C921" s="6">
        <v>329</v>
      </c>
      <c r="D921" s="7">
        <v>59</v>
      </c>
      <c r="E921" s="3">
        <f t="shared" si="217"/>
        <v>-1.3888888888889086E-2</v>
      </c>
      <c r="F921" s="3">
        <f t="shared" si="218"/>
        <v>-5.0000000000000711E-2</v>
      </c>
      <c r="H921" s="13">
        <f t="shared" si="207"/>
        <v>16.388888888888889</v>
      </c>
      <c r="I921">
        <f>'Panigale V4s 21 Data'!$B$8*'Panigale V4s 21 Data'!$B$5*'Panigale V4s 21 Data'!$B$7*0.5*(Calculations!$H921*Calculations!$H921)</f>
        <v>30.168548454082295</v>
      </c>
      <c r="J921" s="3">
        <f>$E921*'Panigale V4s 21 Data'!$B$3</f>
        <v>-3.7500000000000533</v>
      </c>
      <c r="K921" s="27">
        <f>'Panigale V4s 21 Data'!$B$12</f>
        <v>52.974000000000004</v>
      </c>
      <c r="L921" s="3">
        <f t="shared" si="208"/>
        <v>79.392548454082245</v>
      </c>
      <c r="M921">
        <f t="shared" si="206"/>
        <v>1301.1556552196812</v>
      </c>
      <c r="N921">
        <f t="shared" si="209"/>
        <v>3.6143212644991143E-4</v>
      </c>
      <c r="O921">
        <f t="shared" si="210"/>
        <v>1301.1556552196812</v>
      </c>
      <c r="P921">
        <f t="shared" si="211"/>
        <v>3.6143212644991143E-4</v>
      </c>
      <c r="Q921">
        <f>SUM($P$3:P921)</f>
        <v>0.20394302340549295</v>
      </c>
      <c r="R921">
        <f t="shared" si="212"/>
        <v>0</v>
      </c>
      <c r="S921">
        <f t="shared" si="213"/>
        <v>0</v>
      </c>
      <c r="T921">
        <f>SUM($S$3:S921)</f>
        <v>5.5127989999812985E-2</v>
      </c>
      <c r="V921">
        <f t="shared" si="214"/>
        <v>0</v>
      </c>
      <c r="W921">
        <f>IF(M921&lt;0,SUM($V$3:V921),0)</f>
        <v>0</v>
      </c>
      <c r="Y921">
        <v>0</v>
      </c>
      <c r="Z921">
        <f t="shared" si="215"/>
        <v>0</v>
      </c>
      <c r="AA921">
        <f t="shared" si="216"/>
        <v>0</v>
      </c>
      <c r="AB921">
        <f>SUM($AA$3:AA921)</f>
        <v>3.6931758270453655E-2</v>
      </c>
    </row>
    <row r="922" spans="1:28" x14ac:dyDescent="0.3">
      <c r="A922" s="6" t="s">
        <v>17</v>
      </c>
      <c r="B922" s="6">
        <v>919</v>
      </c>
      <c r="C922" s="6">
        <v>330</v>
      </c>
      <c r="D922" s="7">
        <v>59.1</v>
      </c>
      <c r="E922" s="3">
        <f t="shared" si="217"/>
        <v>6.9444444444444448E-2</v>
      </c>
      <c r="F922" s="3">
        <f t="shared" si="218"/>
        <v>0.25</v>
      </c>
      <c r="H922" s="13">
        <f t="shared" si="207"/>
        <v>16.416666666666668</v>
      </c>
      <c r="I922">
        <f>'Panigale V4s 21 Data'!$B$8*'Panigale V4s 21 Data'!$B$5*'Panigale V4s 21 Data'!$B$7*0.5*(Calculations!$H922*Calculations!$H922)</f>
        <v>30.270901386355412</v>
      </c>
      <c r="J922" s="3">
        <f>$E922*'Panigale V4s 21 Data'!$B$3</f>
        <v>18.75</v>
      </c>
      <c r="K922" s="27">
        <f>'Panigale V4s 21 Data'!$B$12</f>
        <v>52.974000000000004</v>
      </c>
      <c r="L922" s="3">
        <f t="shared" si="208"/>
        <v>101.99490138635542</v>
      </c>
      <c r="M922">
        <f t="shared" si="206"/>
        <v>1674.4162977593351</v>
      </c>
      <c r="N922">
        <f t="shared" si="209"/>
        <v>4.6511563826648198E-4</v>
      </c>
      <c r="O922">
        <f t="shared" si="210"/>
        <v>1674.4162977593351</v>
      </c>
      <c r="P922">
        <f t="shared" si="211"/>
        <v>4.6511563826648198E-4</v>
      </c>
      <c r="Q922">
        <f>SUM($P$3:P922)</f>
        <v>0.20440813904375943</v>
      </c>
      <c r="R922">
        <f t="shared" si="212"/>
        <v>0</v>
      </c>
      <c r="S922">
        <f t="shared" si="213"/>
        <v>0</v>
      </c>
      <c r="T922">
        <f>SUM($S$3:S922)</f>
        <v>5.5127989999812985E-2</v>
      </c>
      <c r="V922">
        <f t="shared" si="214"/>
        <v>0</v>
      </c>
      <c r="W922">
        <f>IF(M922&lt;0,SUM($V$3:V922),0)</f>
        <v>0</v>
      </c>
      <c r="Y922">
        <v>0</v>
      </c>
      <c r="Z922">
        <f t="shared" si="215"/>
        <v>0</v>
      </c>
      <c r="AA922">
        <f t="shared" si="216"/>
        <v>0</v>
      </c>
      <c r="AB922">
        <f>SUM($AA$3:AA922)</f>
        <v>3.6931758270453655E-2</v>
      </c>
    </row>
    <row r="923" spans="1:28" x14ac:dyDescent="0.3">
      <c r="A923" s="6" t="s">
        <v>17</v>
      </c>
      <c r="B923" s="6">
        <v>920</v>
      </c>
      <c r="C923" s="6">
        <v>331</v>
      </c>
      <c r="D923" s="7">
        <v>59.5</v>
      </c>
      <c r="E923" s="3">
        <f t="shared" si="217"/>
        <v>0.19444444444444425</v>
      </c>
      <c r="F923" s="3">
        <f t="shared" si="218"/>
        <v>0.69999999999999929</v>
      </c>
      <c r="H923" s="13">
        <f t="shared" si="207"/>
        <v>16.527777777777779</v>
      </c>
      <c r="I923">
        <f>'Panigale V4s 21 Data'!$B$8*'Panigale V4s 21 Data'!$B$5*'Panigale V4s 21 Data'!$B$7*0.5*(Calculations!$H923*Calculations!$H923)</f>
        <v>30.682046441989328</v>
      </c>
      <c r="J923" s="3">
        <f>$E923*'Panigale V4s 21 Data'!$B$3</f>
        <v>52.49999999999995</v>
      </c>
      <c r="K923" s="27">
        <f>'Panigale V4s 21 Data'!$B$12</f>
        <v>52.974000000000004</v>
      </c>
      <c r="L923" s="3">
        <f t="shared" si="208"/>
        <v>136.1560464419893</v>
      </c>
      <c r="M923">
        <f t="shared" si="206"/>
        <v>2250.35687869399</v>
      </c>
      <c r="N923">
        <f t="shared" si="209"/>
        <v>6.2509913297055281E-4</v>
      </c>
      <c r="O923">
        <f t="shared" si="210"/>
        <v>2250.35687869399</v>
      </c>
      <c r="P923">
        <f t="shared" si="211"/>
        <v>6.2509913297055281E-4</v>
      </c>
      <c r="Q923">
        <f>SUM($P$3:P923)</f>
        <v>0.20503323817672997</v>
      </c>
      <c r="R923">
        <f t="shared" si="212"/>
        <v>0</v>
      </c>
      <c r="S923">
        <f t="shared" si="213"/>
        <v>0</v>
      </c>
      <c r="T923">
        <f>SUM($S$3:S923)</f>
        <v>5.5127989999812985E-2</v>
      </c>
      <c r="V923">
        <f t="shared" si="214"/>
        <v>0</v>
      </c>
      <c r="W923">
        <f>IF(M923&lt;0,SUM($V$3:V923),0)</f>
        <v>0</v>
      </c>
      <c r="Y923">
        <v>0</v>
      </c>
      <c r="Z923">
        <f t="shared" si="215"/>
        <v>0</v>
      </c>
      <c r="AA923">
        <f t="shared" si="216"/>
        <v>0</v>
      </c>
      <c r="AB923">
        <f>SUM($AA$3:AA923)</f>
        <v>3.6931758270453655E-2</v>
      </c>
    </row>
    <row r="924" spans="1:28" x14ac:dyDescent="0.3">
      <c r="A924" s="6" t="s">
        <v>17</v>
      </c>
      <c r="B924" s="6">
        <v>921</v>
      </c>
      <c r="C924" s="6">
        <v>332</v>
      </c>
      <c r="D924" s="7">
        <v>60.5</v>
      </c>
      <c r="E924" s="3">
        <f t="shared" si="217"/>
        <v>0.38888888888888851</v>
      </c>
      <c r="F924" s="3">
        <f t="shared" si="218"/>
        <v>1.3999999999999986</v>
      </c>
      <c r="H924" s="13">
        <f t="shared" si="207"/>
        <v>16.805555555555554</v>
      </c>
      <c r="I924">
        <f>'Panigale V4s 21 Data'!$B$8*'Panigale V4s 21 Data'!$B$5*'Panigale V4s 21 Data'!$B$7*0.5*(Calculations!$H924*Calculations!$H924)</f>
        <v>31.722042366864322</v>
      </c>
      <c r="J924" s="3">
        <f>$E924*'Panigale V4s 21 Data'!$B$3</f>
        <v>104.9999999999999</v>
      </c>
      <c r="K924" s="27">
        <f>'Panigale V4s 21 Data'!$B$12</f>
        <v>52.974000000000004</v>
      </c>
      <c r="L924" s="3">
        <f t="shared" si="208"/>
        <v>189.69604236686422</v>
      </c>
      <c r="M924">
        <f t="shared" si="206"/>
        <v>3187.9473786653566</v>
      </c>
      <c r="N924">
        <f t="shared" si="209"/>
        <v>8.8554093851815467E-4</v>
      </c>
      <c r="O924">
        <f t="shared" si="210"/>
        <v>3187.9473786653566</v>
      </c>
      <c r="P924">
        <f t="shared" si="211"/>
        <v>8.8554093851815467E-4</v>
      </c>
      <c r="Q924">
        <f>SUM($P$3:P924)</f>
        <v>0.20591877911524811</v>
      </c>
      <c r="R924">
        <f t="shared" si="212"/>
        <v>0</v>
      </c>
      <c r="S924">
        <f t="shared" si="213"/>
        <v>0</v>
      </c>
      <c r="T924">
        <f>SUM($S$3:S924)</f>
        <v>5.5127989999812985E-2</v>
      </c>
      <c r="V924">
        <f t="shared" si="214"/>
        <v>0</v>
      </c>
      <c r="W924">
        <f>IF(M924&lt;0,SUM($V$3:V924),0)</f>
        <v>0</v>
      </c>
      <c r="Y924">
        <v>0</v>
      </c>
      <c r="Z924">
        <f t="shared" si="215"/>
        <v>0</v>
      </c>
      <c r="AA924">
        <f t="shared" si="216"/>
        <v>0</v>
      </c>
      <c r="AB924">
        <f>SUM($AA$3:AA924)</f>
        <v>3.6931758270453655E-2</v>
      </c>
    </row>
    <row r="925" spans="1:28" x14ac:dyDescent="0.3">
      <c r="A925" s="6" t="s">
        <v>17</v>
      </c>
      <c r="B925" s="6">
        <v>922</v>
      </c>
      <c r="C925" s="6">
        <v>333</v>
      </c>
      <c r="D925" s="7">
        <v>62.3</v>
      </c>
      <c r="E925" s="3">
        <f t="shared" si="217"/>
        <v>0.47222222222222199</v>
      </c>
      <c r="F925" s="3">
        <f t="shared" si="218"/>
        <v>1.6999999999999993</v>
      </c>
      <c r="H925" s="13">
        <f t="shared" si="207"/>
        <v>17.305555555555554</v>
      </c>
      <c r="I925">
        <f>'Panigale V4s 21 Data'!$B$8*'Panigale V4s 21 Data'!$B$5*'Panigale V4s 21 Data'!$B$7*0.5*(Calculations!$H925*Calculations!$H925)</f>
        <v>33.637714860484067</v>
      </c>
      <c r="J925" s="3">
        <f>$E925*'Panigale V4s 21 Data'!$B$3</f>
        <v>127.49999999999994</v>
      </c>
      <c r="K925" s="27">
        <f>'Panigale V4s 21 Data'!$B$12</f>
        <v>52.974000000000004</v>
      </c>
      <c r="L925" s="3">
        <f t="shared" si="208"/>
        <v>214.11171486048403</v>
      </c>
      <c r="M925">
        <f t="shared" si="206"/>
        <v>3705.3221766133761</v>
      </c>
      <c r="N925">
        <f t="shared" si="209"/>
        <v>1.0292561601703823E-3</v>
      </c>
      <c r="O925">
        <f t="shared" si="210"/>
        <v>3705.3221766133761</v>
      </c>
      <c r="P925">
        <f t="shared" si="211"/>
        <v>1.0292561601703823E-3</v>
      </c>
      <c r="Q925">
        <f>SUM($P$3:P925)</f>
        <v>0.2069480352754185</v>
      </c>
      <c r="R925">
        <f t="shared" si="212"/>
        <v>0</v>
      </c>
      <c r="S925">
        <f t="shared" si="213"/>
        <v>0</v>
      </c>
      <c r="T925">
        <f>SUM($S$3:S925)</f>
        <v>5.5127989999812985E-2</v>
      </c>
      <c r="V925">
        <f t="shared" si="214"/>
        <v>0</v>
      </c>
      <c r="W925">
        <f>IF(M925&lt;0,SUM($V$3:V925),0)</f>
        <v>0</v>
      </c>
      <c r="Y925">
        <v>0</v>
      </c>
      <c r="Z925">
        <f t="shared" si="215"/>
        <v>0</v>
      </c>
      <c r="AA925">
        <f t="shared" si="216"/>
        <v>0</v>
      </c>
      <c r="AB925">
        <f>SUM($AA$3:AA925)</f>
        <v>3.6931758270453655E-2</v>
      </c>
    </row>
    <row r="926" spans="1:28" x14ac:dyDescent="0.3">
      <c r="A926" s="6" t="s">
        <v>17</v>
      </c>
      <c r="B926" s="6">
        <v>923</v>
      </c>
      <c r="C926" s="6">
        <v>334</v>
      </c>
      <c r="D926" s="7">
        <v>63.9</v>
      </c>
      <c r="E926" s="3">
        <f t="shared" si="217"/>
        <v>0.38888888888888851</v>
      </c>
      <c r="F926" s="3">
        <f t="shared" si="218"/>
        <v>1.3999999999999986</v>
      </c>
      <c r="H926" s="13">
        <f t="shared" si="207"/>
        <v>17.75</v>
      </c>
      <c r="I926">
        <f>'Panigale V4s 21 Data'!$B$8*'Panigale V4s 21 Data'!$B$5*'Panigale V4s 21 Data'!$B$7*0.5*(Calculations!$H926*Calculations!$H926)</f>
        <v>35.387681336740407</v>
      </c>
      <c r="J926" s="3">
        <f>$E926*'Panigale V4s 21 Data'!$B$3</f>
        <v>104.9999999999999</v>
      </c>
      <c r="K926" s="27">
        <f>'Panigale V4s 21 Data'!$B$12</f>
        <v>52.974000000000004</v>
      </c>
      <c r="L926" s="3">
        <f t="shared" si="208"/>
        <v>193.36168133674033</v>
      </c>
      <c r="M926">
        <f t="shared" si="206"/>
        <v>3432.1698437271407</v>
      </c>
      <c r="N926">
        <f t="shared" si="209"/>
        <v>9.533805121464279E-4</v>
      </c>
      <c r="O926">
        <f t="shared" si="210"/>
        <v>3432.1698437271407</v>
      </c>
      <c r="P926">
        <f t="shared" si="211"/>
        <v>9.533805121464279E-4</v>
      </c>
      <c r="Q926">
        <f>SUM($P$3:P926)</f>
        <v>0.20790141578756494</v>
      </c>
      <c r="R926">
        <f t="shared" si="212"/>
        <v>0</v>
      </c>
      <c r="S926">
        <f t="shared" si="213"/>
        <v>0</v>
      </c>
      <c r="T926">
        <f>SUM($S$3:S926)</f>
        <v>5.5127989999812985E-2</v>
      </c>
      <c r="V926">
        <f t="shared" si="214"/>
        <v>0</v>
      </c>
      <c r="W926">
        <f>IF(M926&lt;0,SUM($V$3:V926),0)</f>
        <v>0</v>
      </c>
      <c r="Y926">
        <v>0</v>
      </c>
      <c r="Z926">
        <f t="shared" si="215"/>
        <v>0</v>
      </c>
      <c r="AA926">
        <f t="shared" si="216"/>
        <v>0</v>
      </c>
      <c r="AB926">
        <f>SUM($AA$3:AA926)</f>
        <v>3.6931758270453655E-2</v>
      </c>
    </row>
    <row r="927" spans="1:28" x14ac:dyDescent="0.3">
      <c r="A927" s="6" t="s">
        <v>17</v>
      </c>
      <c r="B927" s="6">
        <v>924</v>
      </c>
      <c r="C927" s="6">
        <v>335</v>
      </c>
      <c r="D927" s="7">
        <v>65.099999999999994</v>
      </c>
      <c r="E927" s="3">
        <f t="shared" si="217"/>
        <v>2.7777777777777186E-2</v>
      </c>
      <c r="F927" s="3">
        <f t="shared" si="218"/>
        <v>9.9999999999997868E-2</v>
      </c>
      <c r="H927" s="13">
        <f t="shared" si="207"/>
        <v>18.083333333333332</v>
      </c>
      <c r="I927">
        <f>'Panigale V4s 21 Data'!$B$8*'Panigale V4s 21 Data'!$B$5*'Panigale V4s 21 Data'!$B$7*0.5*(Calculations!$H927*Calculations!$H927)</f>
        <v>36.729276079829155</v>
      </c>
      <c r="J927" s="3">
        <f>$E927*'Panigale V4s 21 Data'!$B$3</f>
        <v>7.4999999999998401</v>
      </c>
      <c r="K927" s="27">
        <f>'Panigale V4s 21 Data'!$B$12</f>
        <v>52.974000000000004</v>
      </c>
      <c r="L927" s="3">
        <f t="shared" si="208"/>
        <v>97.203276079828996</v>
      </c>
      <c r="M927">
        <f t="shared" si="206"/>
        <v>1757.7592424435743</v>
      </c>
      <c r="N927">
        <f t="shared" si="209"/>
        <v>4.882664562343262E-4</v>
      </c>
      <c r="O927">
        <f t="shared" si="210"/>
        <v>1757.7592424435743</v>
      </c>
      <c r="P927">
        <f t="shared" si="211"/>
        <v>4.882664562343262E-4</v>
      </c>
      <c r="Q927">
        <f>SUM($P$3:P927)</f>
        <v>0.20838968224379925</v>
      </c>
      <c r="R927">
        <f t="shared" si="212"/>
        <v>0</v>
      </c>
      <c r="S927">
        <f t="shared" si="213"/>
        <v>0</v>
      </c>
      <c r="T927">
        <f>SUM($S$3:S927)</f>
        <v>5.5127989999812985E-2</v>
      </c>
      <c r="V927">
        <f t="shared" si="214"/>
        <v>0</v>
      </c>
      <c r="W927">
        <f>IF(M927&lt;0,SUM($V$3:V927),0)</f>
        <v>0</v>
      </c>
      <c r="Y927">
        <v>0</v>
      </c>
      <c r="Z927">
        <f t="shared" si="215"/>
        <v>0</v>
      </c>
      <c r="AA927">
        <f t="shared" si="216"/>
        <v>0</v>
      </c>
      <c r="AB927">
        <f>SUM($AA$3:AA927)</f>
        <v>3.6931758270453655E-2</v>
      </c>
    </row>
    <row r="928" spans="1:28" x14ac:dyDescent="0.3">
      <c r="A928" s="6" t="s">
        <v>17</v>
      </c>
      <c r="B928" s="6">
        <v>925</v>
      </c>
      <c r="C928" s="6">
        <v>336</v>
      </c>
      <c r="D928" s="7">
        <v>64.099999999999994</v>
      </c>
      <c r="E928" s="3">
        <f t="shared" si="217"/>
        <v>-0.33333333333333215</v>
      </c>
      <c r="F928" s="3">
        <f t="shared" si="218"/>
        <v>-1.1999999999999957</v>
      </c>
      <c r="H928" s="13">
        <f t="shared" si="207"/>
        <v>17.805555555555554</v>
      </c>
      <c r="I928">
        <f>'Panigale V4s 21 Data'!$B$8*'Panigale V4s 21 Data'!$B$5*'Panigale V4s 21 Data'!$B$7*0.5*(Calculations!$H928*Calculations!$H928)</f>
        <v>35.60954713404707</v>
      </c>
      <c r="J928" s="3">
        <f>$E928*'Panigale V4s 21 Data'!$B$3</f>
        <v>-89.999999999999687</v>
      </c>
      <c r="K928" s="27">
        <f>'Panigale V4s 21 Data'!$B$12</f>
        <v>52.974000000000004</v>
      </c>
      <c r="L928" s="3">
        <f t="shared" si="208"/>
        <v>-1.4164528659526141</v>
      </c>
      <c r="M928">
        <f t="shared" si="206"/>
        <v>-25.220730196545155</v>
      </c>
      <c r="N928">
        <f t="shared" si="209"/>
        <v>-7.0057583879292102E-6</v>
      </c>
      <c r="O928">
        <f t="shared" si="210"/>
        <v>0</v>
      </c>
      <c r="P928">
        <f t="shared" si="211"/>
        <v>0</v>
      </c>
      <c r="Q928">
        <f>SUM($P$3:P928)</f>
        <v>0.20838968224379925</v>
      </c>
      <c r="R928">
        <f t="shared" si="212"/>
        <v>25.220730196545155</v>
      </c>
      <c r="S928">
        <f t="shared" si="213"/>
        <v>7.0057583879292102E-6</v>
      </c>
      <c r="T928">
        <f>SUM($S$3:S928)</f>
        <v>5.5134995758200911E-2</v>
      </c>
      <c r="V928">
        <f t="shared" si="214"/>
        <v>19.84102234197109</v>
      </c>
      <c r="W928">
        <f>IF(M928&lt;0,SUM($V$928:V928),0)</f>
        <v>19.84102234197109</v>
      </c>
      <c r="Y928">
        <v>0</v>
      </c>
      <c r="Z928">
        <f t="shared" si="215"/>
        <v>0</v>
      </c>
      <c r="AA928">
        <f t="shared" si="216"/>
        <v>0</v>
      </c>
      <c r="AB928">
        <f>SUM($AA$3:AA928)</f>
        <v>3.6931758270453655E-2</v>
      </c>
    </row>
    <row r="929" spans="1:28" x14ac:dyDescent="0.3">
      <c r="A929" s="6" t="s">
        <v>17</v>
      </c>
      <c r="B929" s="6">
        <v>926</v>
      </c>
      <c r="C929" s="6">
        <v>337</v>
      </c>
      <c r="D929" s="7">
        <v>62.7</v>
      </c>
      <c r="E929" s="3">
        <f t="shared" si="217"/>
        <v>-0.29166666666666585</v>
      </c>
      <c r="F929" s="3">
        <f t="shared" si="218"/>
        <v>-1.0499999999999972</v>
      </c>
      <c r="H929" s="13">
        <f t="shared" si="207"/>
        <v>17.416666666666668</v>
      </c>
      <c r="I929">
        <f>'Panigale V4s 21 Data'!$B$8*'Panigale V4s 21 Data'!$B$5*'Panigale V4s 21 Data'!$B$7*0.5*(Calculations!$H929*Calculations!$H929)</f>
        <v>34.071046495848663</v>
      </c>
      <c r="J929" s="3">
        <f>$E929*'Panigale V4s 21 Data'!$B$3</f>
        <v>-78.749999999999787</v>
      </c>
      <c r="K929" s="27">
        <f>'Panigale V4s 21 Data'!$B$12</f>
        <v>52.974000000000004</v>
      </c>
      <c r="L929" s="3">
        <f t="shared" si="208"/>
        <v>8.2950464958488794</v>
      </c>
      <c r="M929">
        <f t="shared" si="206"/>
        <v>144.47205980270132</v>
      </c>
      <c r="N929">
        <f t="shared" si="209"/>
        <v>4.0131127722972592E-5</v>
      </c>
      <c r="O929">
        <f t="shared" si="210"/>
        <v>144.47205980270132</v>
      </c>
      <c r="P929">
        <f t="shared" si="211"/>
        <v>4.0131127722972592E-5</v>
      </c>
      <c r="Q929">
        <f>SUM($P$3:P929)</f>
        <v>0.20842981337152222</v>
      </c>
      <c r="R929">
        <f t="shared" si="212"/>
        <v>0</v>
      </c>
      <c r="S929">
        <f t="shared" si="213"/>
        <v>0</v>
      </c>
      <c r="T929">
        <f>SUM($S$3:S929)</f>
        <v>5.5134995758200911E-2</v>
      </c>
      <c r="V929">
        <f t="shared" si="214"/>
        <v>0</v>
      </c>
      <c r="W929">
        <f>IF(M929&lt;0,SUM($V$3:V929),0)</f>
        <v>0</v>
      </c>
      <c r="Y929">
        <f>W928</f>
        <v>19.84102234197109</v>
      </c>
      <c r="Z929">
        <f t="shared" si="215"/>
        <v>1.984102234197109E-2</v>
      </c>
      <c r="AA929">
        <f t="shared" si="216"/>
        <v>5.5113950949919692E-6</v>
      </c>
      <c r="AB929">
        <f>SUM($AA$3:AA929)</f>
        <v>3.6937269665548646E-2</v>
      </c>
    </row>
    <row r="930" spans="1:28" x14ac:dyDescent="0.3">
      <c r="A930" s="6" t="s">
        <v>17</v>
      </c>
      <c r="B930" s="6">
        <v>927</v>
      </c>
      <c r="C930" s="6">
        <v>338</v>
      </c>
      <c r="D930" s="7">
        <v>62</v>
      </c>
      <c r="E930" s="3">
        <f t="shared" si="217"/>
        <v>-0.19444444444444522</v>
      </c>
      <c r="F930" s="3">
        <f t="shared" si="218"/>
        <v>-0.70000000000000284</v>
      </c>
      <c r="H930" s="13">
        <f t="shared" si="207"/>
        <v>17.222222222222221</v>
      </c>
      <c r="I930">
        <f>'Panigale V4s 21 Data'!$B$8*'Panigale V4s 21 Data'!$B$5*'Panigale V4s 21 Data'!$B$7*0.5*(Calculations!$H930*Calculations!$H930)</f>
        <v>33.314536126829168</v>
      </c>
      <c r="J930" s="3">
        <f>$E930*'Panigale V4s 21 Data'!$B$3</f>
        <v>-52.500000000000213</v>
      </c>
      <c r="K930" s="27">
        <f>'Panigale V4s 21 Data'!$B$12</f>
        <v>52.974000000000004</v>
      </c>
      <c r="L930" s="3">
        <f t="shared" si="208"/>
        <v>33.788536126828959</v>
      </c>
      <c r="M930">
        <f t="shared" si="206"/>
        <v>581.913677739832</v>
      </c>
      <c r="N930">
        <f t="shared" si="209"/>
        <v>1.6164268826106447E-4</v>
      </c>
      <c r="O930">
        <f t="shared" si="210"/>
        <v>581.913677739832</v>
      </c>
      <c r="P930">
        <f t="shared" si="211"/>
        <v>1.6164268826106447E-4</v>
      </c>
      <c r="Q930">
        <f>SUM($P$3:P930)</f>
        <v>0.2085914560597833</v>
      </c>
      <c r="R930">
        <f t="shared" si="212"/>
        <v>0</v>
      </c>
      <c r="S930">
        <f t="shared" si="213"/>
        <v>0</v>
      </c>
      <c r="T930">
        <f>SUM($S$3:S930)</f>
        <v>5.5134995758200911E-2</v>
      </c>
      <c r="V930">
        <f t="shared" si="214"/>
        <v>0</v>
      </c>
      <c r="W930">
        <f>IF(M930&lt;0,SUM($V$3:V930),0)</f>
        <v>0</v>
      </c>
      <c r="Y930">
        <v>0</v>
      </c>
      <c r="Z930">
        <f t="shared" si="215"/>
        <v>0</v>
      </c>
      <c r="AA930">
        <f t="shared" si="216"/>
        <v>0</v>
      </c>
      <c r="AB930">
        <f>SUM($AA$3:AA930)</f>
        <v>3.6937269665548646E-2</v>
      </c>
    </row>
    <row r="931" spans="1:28" x14ac:dyDescent="0.3">
      <c r="A931" s="6" t="s">
        <v>17</v>
      </c>
      <c r="B931" s="6">
        <v>928</v>
      </c>
      <c r="C931" s="6">
        <v>339</v>
      </c>
      <c r="D931" s="7">
        <v>61.3</v>
      </c>
      <c r="E931" s="3">
        <f t="shared" si="217"/>
        <v>-0.15277777777777798</v>
      </c>
      <c r="F931" s="3">
        <f t="shared" si="218"/>
        <v>-0.55000000000000071</v>
      </c>
      <c r="H931" s="13">
        <f t="shared" si="207"/>
        <v>17.027777777777775</v>
      </c>
      <c r="I931">
        <f>'Panigale V4s 21 Data'!$B$8*'Panigale V4s 21 Data'!$B$5*'Panigale V4s 21 Data'!$B$7*0.5*(Calculations!$H931*Calculations!$H931)</f>
        <v>32.566519057862813</v>
      </c>
      <c r="J931" s="3">
        <f>$E931*'Panigale V4s 21 Data'!$B$3</f>
        <v>-41.250000000000057</v>
      </c>
      <c r="K931" s="27">
        <f>'Panigale V4s 21 Data'!$B$12</f>
        <v>52.974000000000004</v>
      </c>
      <c r="L931" s="3">
        <f t="shared" si="208"/>
        <v>44.29051905786276</v>
      </c>
      <c r="M931">
        <f t="shared" si="206"/>
        <v>754.16911617971857</v>
      </c>
      <c r="N931">
        <f t="shared" si="209"/>
        <v>2.0949142116103293E-4</v>
      </c>
      <c r="O931">
        <f t="shared" si="210"/>
        <v>754.16911617971857</v>
      </c>
      <c r="P931">
        <f t="shared" si="211"/>
        <v>2.0949142116103293E-4</v>
      </c>
      <c r="Q931">
        <f>SUM($P$3:P931)</f>
        <v>0.20880094748094433</v>
      </c>
      <c r="R931">
        <f t="shared" si="212"/>
        <v>0</v>
      </c>
      <c r="S931">
        <f t="shared" si="213"/>
        <v>0</v>
      </c>
      <c r="T931">
        <f>SUM($S$3:S931)</f>
        <v>5.5134995758200911E-2</v>
      </c>
      <c r="V931">
        <f t="shared" si="214"/>
        <v>0</v>
      </c>
      <c r="W931">
        <f>IF(M931&lt;0,SUM($V$3:V931),0)</f>
        <v>0</v>
      </c>
      <c r="Y931">
        <v>0</v>
      </c>
      <c r="Z931">
        <f t="shared" si="215"/>
        <v>0</v>
      </c>
      <c r="AA931">
        <f t="shared" si="216"/>
        <v>0</v>
      </c>
      <c r="AB931">
        <f>SUM($AA$3:AA931)</f>
        <v>3.6937269665548646E-2</v>
      </c>
    </row>
    <row r="932" spans="1:28" x14ac:dyDescent="0.3">
      <c r="A932" s="6" t="s">
        <v>17</v>
      </c>
      <c r="B932" s="6">
        <v>929</v>
      </c>
      <c r="C932" s="6">
        <v>340</v>
      </c>
      <c r="D932" s="7">
        <v>60.9</v>
      </c>
      <c r="E932" s="3">
        <f t="shared" si="217"/>
        <v>-0.11111111111111072</v>
      </c>
      <c r="F932" s="3">
        <f t="shared" si="218"/>
        <v>-0.39999999999999858</v>
      </c>
      <c r="H932" s="13">
        <f t="shared" si="207"/>
        <v>16.916666666666664</v>
      </c>
      <c r="I932">
        <f>'Panigale V4s 21 Data'!$B$8*'Panigale V4s 21 Data'!$B$5*'Panigale V4s 21 Data'!$B$7*0.5*(Calculations!$H932*Calculations!$H932)</f>
        <v>32.142894051130398</v>
      </c>
      <c r="J932" s="3">
        <f>$E932*'Panigale V4s 21 Data'!$B$3</f>
        <v>-29.999999999999893</v>
      </c>
      <c r="K932" s="27">
        <f>'Panigale V4s 21 Data'!$B$12</f>
        <v>52.974000000000004</v>
      </c>
      <c r="L932" s="3">
        <f t="shared" si="208"/>
        <v>55.116894051130508</v>
      </c>
      <c r="M932">
        <f t="shared" si="206"/>
        <v>932.39412436495763</v>
      </c>
      <c r="N932">
        <f t="shared" si="209"/>
        <v>2.589983678791549E-4</v>
      </c>
      <c r="O932">
        <f t="shared" si="210"/>
        <v>932.39412436495763</v>
      </c>
      <c r="P932">
        <f t="shared" si="211"/>
        <v>2.589983678791549E-4</v>
      </c>
      <c r="Q932">
        <f>SUM($P$3:P932)</f>
        <v>0.20905994584882348</v>
      </c>
      <c r="R932">
        <f t="shared" si="212"/>
        <v>0</v>
      </c>
      <c r="S932">
        <f t="shared" si="213"/>
        <v>0</v>
      </c>
      <c r="T932">
        <f>SUM($S$3:S932)</f>
        <v>5.5134995758200911E-2</v>
      </c>
      <c r="V932">
        <f t="shared" si="214"/>
        <v>0</v>
      </c>
      <c r="W932">
        <f>IF(M932&lt;0,SUM($V$3:V932),0)</f>
        <v>0</v>
      </c>
      <c r="Y932">
        <v>0</v>
      </c>
      <c r="Z932">
        <f t="shared" si="215"/>
        <v>0</v>
      </c>
      <c r="AA932">
        <f t="shared" si="216"/>
        <v>0</v>
      </c>
      <c r="AB932">
        <f>SUM($AA$3:AA932)</f>
        <v>3.6937269665548646E-2</v>
      </c>
    </row>
    <row r="933" spans="1:28" x14ac:dyDescent="0.3">
      <c r="A933" s="6" t="s">
        <v>17</v>
      </c>
      <c r="B933" s="6">
        <v>930</v>
      </c>
      <c r="C933" s="6">
        <v>341</v>
      </c>
      <c r="D933" s="7">
        <v>60.5</v>
      </c>
      <c r="E933" s="3">
        <f t="shared" si="217"/>
        <v>-9.7222222222221627E-2</v>
      </c>
      <c r="F933" s="3">
        <f t="shared" si="218"/>
        <v>-0.34999999999999787</v>
      </c>
      <c r="H933" s="13">
        <f t="shared" si="207"/>
        <v>16.805555555555554</v>
      </c>
      <c r="I933">
        <f>'Panigale V4s 21 Data'!$B$8*'Panigale V4s 21 Data'!$B$5*'Panigale V4s 21 Data'!$B$7*0.5*(Calculations!$H933*Calculations!$H933)</f>
        <v>31.722042366864322</v>
      </c>
      <c r="J933" s="3">
        <f>$E933*'Panigale V4s 21 Data'!$B$3</f>
        <v>-26.24999999999984</v>
      </c>
      <c r="K933" s="27">
        <f>'Panigale V4s 21 Data'!$B$12</f>
        <v>52.974000000000004</v>
      </c>
      <c r="L933" s="3">
        <f t="shared" si="208"/>
        <v>58.446042366864489</v>
      </c>
      <c r="M933">
        <f t="shared" si="206"/>
        <v>982.21821199869476</v>
      </c>
      <c r="N933">
        <f t="shared" si="209"/>
        <v>2.7283839222185967E-4</v>
      </c>
      <c r="O933">
        <f t="shared" si="210"/>
        <v>982.21821199869476</v>
      </c>
      <c r="P933">
        <f t="shared" si="211"/>
        <v>2.7283839222185967E-4</v>
      </c>
      <c r="Q933">
        <f>SUM($P$3:P933)</f>
        <v>0.20933278424104534</v>
      </c>
      <c r="R933">
        <f t="shared" si="212"/>
        <v>0</v>
      </c>
      <c r="S933">
        <f t="shared" si="213"/>
        <v>0</v>
      </c>
      <c r="T933">
        <f>SUM($S$3:S933)</f>
        <v>5.5134995758200911E-2</v>
      </c>
      <c r="V933">
        <f t="shared" si="214"/>
        <v>0</v>
      </c>
      <c r="W933">
        <f>IF(M933&lt;0,SUM($V$3:V933),0)</f>
        <v>0</v>
      </c>
      <c r="Y933">
        <v>0</v>
      </c>
      <c r="Z933">
        <f t="shared" si="215"/>
        <v>0</v>
      </c>
      <c r="AA933">
        <f t="shared" si="216"/>
        <v>0</v>
      </c>
      <c r="AB933">
        <f>SUM($AA$3:AA933)</f>
        <v>3.6937269665548646E-2</v>
      </c>
    </row>
    <row r="934" spans="1:28" x14ac:dyDescent="0.3">
      <c r="A934" s="6" t="s">
        <v>17</v>
      </c>
      <c r="B934" s="6">
        <v>931</v>
      </c>
      <c r="C934" s="6">
        <v>342</v>
      </c>
      <c r="D934" s="7">
        <v>60.2</v>
      </c>
      <c r="E934" s="3">
        <f t="shared" si="217"/>
        <v>-9.7222222222222612E-2</v>
      </c>
      <c r="F934" s="3">
        <f t="shared" si="218"/>
        <v>-0.35000000000000142</v>
      </c>
      <c r="H934" s="13">
        <f t="shared" si="207"/>
        <v>16.722222222222221</v>
      </c>
      <c r="I934">
        <f>'Panigale V4s 21 Data'!$B$8*'Panigale V4s 21 Data'!$B$5*'Panigale V4s 21 Data'!$B$7*0.5*(Calculations!$H934*Calculations!$H934)</f>
        <v>31.40822359653329</v>
      </c>
      <c r="J934" s="3">
        <f>$E934*'Panigale V4s 21 Data'!$B$3</f>
        <v>-26.250000000000107</v>
      </c>
      <c r="K934" s="27">
        <f>'Panigale V4s 21 Data'!$B$12</f>
        <v>52.974000000000004</v>
      </c>
      <c r="L934" s="3">
        <f t="shared" si="208"/>
        <v>58.132223596533187</v>
      </c>
      <c r="M934">
        <f t="shared" si="206"/>
        <v>972.0999612531383</v>
      </c>
      <c r="N934">
        <f t="shared" si="209"/>
        <v>2.7002776701476067E-4</v>
      </c>
      <c r="O934">
        <f t="shared" si="210"/>
        <v>972.0999612531383</v>
      </c>
      <c r="P934">
        <f t="shared" si="211"/>
        <v>2.7002776701476067E-4</v>
      </c>
      <c r="Q934">
        <f>SUM($P$3:P934)</f>
        <v>0.20960281200806011</v>
      </c>
      <c r="R934">
        <f t="shared" si="212"/>
        <v>0</v>
      </c>
      <c r="S934">
        <f t="shared" si="213"/>
        <v>0</v>
      </c>
      <c r="T934">
        <f>SUM($S$3:S934)</f>
        <v>5.5134995758200911E-2</v>
      </c>
      <c r="V934">
        <f t="shared" si="214"/>
        <v>0</v>
      </c>
      <c r="W934">
        <f>IF(M934&lt;0,SUM($V$3:V934),0)</f>
        <v>0</v>
      </c>
      <c r="Y934">
        <v>0</v>
      </c>
      <c r="Z934">
        <f t="shared" si="215"/>
        <v>0</v>
      </c>
      <c r="AA934">
        <f t="shared" si="216"/>
        <v>0</v>
      </c>
      <c r="AB934">
        <f>SUM($AA$3:AA934)</f>
        <v>3.6937269665548646E-2</v>
      </c>
    </row>
    <row r="935" spans="1:28" x14ac:dyDescent="0.3">
      <c r="A935" s="6" t="s">
        <v>17</v>
      </c>
      <c r="B935" s="6">
        <v>932</v>
      </c>
      <c r="C935" s="6">
        <v>343</v>
      </c>
      <c r="D935" s="7">
        <v>59.8</v>
      </c>
      <c r="E935" s="3">
        <f t="shared" si="217"/>
        <v>-0.1111111111111117</v>
      </c>
      <c r="F935" s="3">
        <f t="shared" si="218"/>
        <v>-0.40000000000000213</v>
      </c>
      <c r="H935" s="13">
        <f t="shared" si="207"/>
        <v>16.611111111111111</v>
      </c>
      <c r="I935">
        <f>'Panigale V4s 21 Data'!$B$8*'Panigale V4s 21 Data'!$B$5*'Panigale V4s 21 Data'!$B$7*0.5*(Calculations!$H935*Calculations!$H935)</f>
        <v>30.99222522658329</v>
      </c>
      <c r="J935" s="3">
        <f>$E935*'Panigale V4s 21 Data'!$B$3</f>
        <v>-30.00000000000016</v>
      </c>
      <c r="K935" s="27">
        <f>'Panigale V4s 21 Data'!$B$12</f>
        <v>52.974000000000004</v>
      </c>
      <c r="L935" s="3">
        <f t="shared" si="208"/>
        <v>53.966225226583134</v>
      </c>
      <c r="M935">
        <f t="shared" si="206"/>
        <v>896.43896348601982</v>
      </c>
      <c r="N935">
        <f t="shared" si="209"/>
        <v>2.4901082319056105E-4</v>
      </c>
      <c r="O935">
        <f t="shared" si="210"/>
        <v>896.43896348601982</v>
      </c>
      <c r="P935">
        <f t="shared" si="211"/>
        <v>2.4901082319056105E-4</v>
      </c>
      <c r="Q935">
        <f>SUM($P$3:P935)</f>
        <v>0.20985182283125067</v>
      </c>
      <c r="R935">
        <f t="shared" si="212"/>
        <v>0</v>
      </c>
      <c r="S935">
        <f t="shared" si="213"/>
        <v>0</v>
      </c>
      <c r="T935">
        <f>SUM($S$3:S935)</f>
        <v>5.5134995758200911E-2</v>
      </c>
      <c r="V935">
        <f t="shared" si="214"/>
        <v>0</v>
      </c>
      <c r="W935">
        <f>IF(M935&lt;0,SUM($V$3:V935),0)</f>
        <v>0</v>
      </c>
      <c r="Y935">
        <v>0</v>
      </c>
      <c r="Z935">
        <f t="shared" si="215"/>
        <v>0</v>
      </c>
      <c r="AA935">
        <f t="shared" si="216"/>
        <v>0</v>
      </c>
      <c r="AB935">
        <f>SUM($AA$3:AA935)</f>
        <v>3.6937269665548646E-2</v>
      </c>
    </row>
    <row r="936" spans="1:28" x14ac:dyDescent="0.3">
      <c r="A936" s="6" t="s">
        <v>17</v>
      </c>
      <c r="B936" s="6">
        <v>933</v>
      </c>
      <c r="C936" s="6">
        <v>344</v>
      </c>
      <c r="D936" s="7">
        <v>59.4</v>
      </c>
      <c r="E936" s="3">
        <f t="shared" si="217"/>
        <v>-0.16666666666666607</v>
      </c>
      <c r="F936" s="3">
        <f t="shared" si="218"/>
        <v>-0.59999999999999787</v>
      </c>
      <c r="H936" s="13">
        <f t="shared" si="207"/>
        <v>16.5</v>
      </c>
      <c r="I936">
        <f>'Panigale V4s 21 Data'!$B$8*'Panigale V4s 21 Data'!$B$5*'Panigale V4s 21 Data'!$B$7*0.5*(Calculations!$H936*Calculations!$H936)</f>
        <v>30.579000179099626</v>
      </c>
      <c r="J936" s="3">
        <f>$E936*'Panigale V4s 21 Data'!$B$3</f>
        <v>-44.999999999999844</v>
      </c>
      <c r="K936" s="27">
        <f>'Panigale V4s 21 Data'!$B$12</f>
        <v>52.974000000000004</v>
      </c>
      <c r="L936" s="3">
        <f t="shared" si="208"/>
        <v>38.553000179099783</v>
      </c>
      <c r="M936">
        <f t="shared" si="206"/>
        <v>636.12450295514645</v>
      </c>
      <c r="N936">
        <f t="shared" si="209"/>
        <v>1.76701250820874E-4</v>
      </c>
      <c r="O936">
        <f t="shared" si="210"/>
        <v>636.12450295514645</v>
      </c>
      <c r="P936">
        <f t="shared" si="211"/>
        <v>1.76701250820874E-4</v>
      </c>
      <c r="Q936">
        <f>SUM($P$3:P936)</f>
        <v>0.21002852408207154</v>
      </c>
      <c r="R936">
        <f t="shared" si="212"/>
        <v>0</v>
      </c>
      <c r="S936">
        <f t="shared" si="213"/>
        <v>0</v>
      </c>
      <c r="T936">
        <f>SUM($S$3:S936)</f>
        <v>5.5134995758200911E-2</v>
      </c>
      <c r="V936">
        <f t="shared" si="214"/>
        <v>0</v>
      </c>
      <c r="W936">
        <f>IF(M936&lt;0,SUM($V$3:V936),0)</f>
        <v>0</v>
      </c>
      <c r="Y936">
        <v>0</v>
      </c>
      <c r="Z936">
        <f t="shared" si="215"/>
        <v>0</v>
      </c>
      <c r="AA936">
        <f t="shared" si="216"/>
        <v>0</v>
      </c>
      <c r="AB936">
        <f>SUM($AA$3:AA936)</f>
        <v>3.6937269665548646E-2</v>
      </c>
    </row>
    <row r="937" spans="1:28" x14ac:dyDescent="0.3">
      <c r="A937" s="6" t="s">
        <v>17</v>
      </c>
      <c r="B937" s="6">
        <v>934</v>
      </c>
      <c r="C937" s="6">
        <v>345</v>
      </c>
      <c r="D937" s="7">
        <v>58.6</v>
      </c>
      <c r="E937" s="3">
        <f t="shared" si="217"/>
        <v>-0.26388888888888867</v>
      </c>
      <c r="F937" s="3">
        <f t="shared" si="218"/>
        <v>-0.94999999999999929</v>
      </c>
      <c r="H937" s="13">
        <f t="shared" si="207"/>
        <v>16.277777777777779</v>
      </c>
      <c r="I937">
        <f>'Panigale V4s 21 Data'!$B$8*'Panigale V4s 21 Data'!$B$5*'Panigale V4s 21 Data'!$B$7*0.5*(Calculations!$H937*Calculations!$H937)</f>
        <v>29.760870051531295</v>
      </c>
      <c r="J937" s="3">
        <f>$E937*'Panigale V4s 21 Data'!$B$3</f>
        <v>-71.249999999999943</v>
      </c>
      <c r="K937" s="27">
        <f>'Panigale V4s 21 Data'!$B$12</f>
        <v>52.974000000000004</v>
      </c>
      <c r="L937" s="3">
        <f t="shared" si="208"/>
        <v>11.48487005153136</v>
      </c>
      <c r="M937">
        <f t="shared" si="206"/>
        <v>186.94816250548268</v>
      </c>
      <c r="N937">
        <f t="shared" si="209"/>
        <v>5.1930045140411854E-5</v>
      </c>
      <c r="O937">
        <f t="shared" si="210"/>
        <v>186.94816250548268</v>
      </c>
      <c r="P937">
        <f t="shared" si="211"/>
        <v>5.1930045140411854E-5</v>
      </c>
      <c r="Q937">
        <f>SUM($P$3:P937)</f>
        <v>0.21008045412721196</v>
      </c>
      <c r="R937">
        <f t="shared" si="212"/>
        <v>0</v>
      </c>
      <c r="S937">
        <f t="shared" si="213"/>
        <v>0</v>
      </c>
      <c r="T937">
        <f>SUM($S$3:S937)</f>
        <v>5.5134995758200911E-2</v>
      </c>
      <c r="V937">
        <f t="shared" si="214"/>
        <v>0</v>
      </c>
      <c r="W937">
        <f>IF(M937&lt;0,SUM($V$3:V937),0)</f>
        <v>0</v>
      </c>
      <c r="Y937">
        <v>0</v>
      </c>
      <c r="Z937">
        <f t="shared" si="215"/>
        <v>0</v>
      </c>
      <c r="AA937">
        <f t="shared" si="216"/>
        <v>0</v>
      </c>
      <c r="AB937">
        <f>SUM($AA$3:AA937)</f>
        <v>3.6937269665548646E-2</v>
      </c>
    </row>
    <row r="938" spans="1:28" x14ac:dyDescent="0.3">
      <c r="A938" s="6" t="s">
        <v>17</v>
      </c>
      <c r="B938" s="6">
        <v>935</v>
      </c>
      <c r="C938" s="6">
        <v>346</v>
      </c>
      <c r="D938" s="7">
        <v>57.5</v>
      </c>
      <c r="E938" s="3">
        <f t="shared" si="217"/>
        <v>-0.27777777777777779</v>
      </c>
      <c r="F938" s="3">
        <f t="shared" si="218"/>
        <v>-1</v>
      </c>
      <c r="H938" s="13">
        <f t="shared" si="207"/>
        <v>15.972222222222221</v>
      </c>
      <c r="I938">
        <f>'Panigale V4s 21 Data'!$B$8*'Panigale V4s 21 Data'!$B$5*'Panigale V4s 21 Data'!$B$7*0.5*(Calculations!$H938*Calculations!$H938)</f>
        <v>28.654054388483075</v>
      </c>
      <c r="J938" s="3">
        <f>$E938*'Panigale V4s 21 Data'!$B$3</f>
        <v>-75</v>
      </c>
      <c r="K938" s="27">
        <f>'Panigale V4s 21 Data'!$B$12</f>
        <v>52.974000000000004</v>
      </c>
      <c r="L938" s="3">
        <f t="shared" si="208"/>
        <v>6.6280543884830792</v>
      </c>
      <c r="M938">
        <f t="shared" si="206"/>
        <v>105.86475759382695</v>
      </c>
      <c r="N938">
        <f t="shared" si="209"/>
        <v>2.9406877109396374E-5</v>
      </c>
      <c r="O938">
        <f t="shared" si="210"/>
        <v>105.86475759382695</v>
      </c>
      <c r="P938">
        <f t="shared" si="211"/>
        <v>2.9406877109396374E-5</v>
      </c>
      <c r="Q938">
        <f>SUM($P$3:P938)</f>
        <v>0.21010986100432136</v>
      </c>
      <c r="R938">
        <f t="shared" si="212"/>
        <v>0</v>
      </c>
      <c r="S938">
        <f t="shared" si="213"/>
        <v>0</v>
      </c>
      <c r="T938">
        <f>SUM($S$3:S938)</f>
        <v>5.5134995758200911E-2</v>
      </c>
      <c r="V938">
        <f t="shared" si="214"/>
        <v>0</v>
      </c>
      <c r="W938">
        <f>IF(M938&lt;0,SUM($V$3:V938),0)</f>
        <v>0</v>
      </c>
      <c r="Y938">
        <v>0</v>
      </c>
      <c r="Z938">
        <f t="shared" si="215"/>
        <v>0</v>
      </c>
      <c r="AA938">
        <f t="shared" si="216"/>
        <v>0</v>
      </c>
      <c r="AB938">
        <f>SUM($AA$3:AA938)</f>
        <v>3.6937269665548646E-2</v>
      </c>
    </row>
    <row r="939" spans="1:28" x14ac:dyDescent="0.3">
      <c r="A939" s="6" t="s">
        <v>17</v>
      </c>
      <c r="B939" s="6">
        <v>936</v>
      </c>
      <c r="C939" s="6">
        <v>347</v>
      </c>
      <c r="D939" s="7">
        <v>56.6</v>
      </c>
      <c r="E939" s="3">
        <f t="shared" si="217"/>
        <v>-0.20833333333333331</v>
      </c>
      <c r="F939" s="3">
        <f t="shared" si="218"/>
        <v>-0.75</v>
      </c>
      <c r="H939" s="13">
        <f t="shared" si="207"/>
        <v>15.722222222222221</v>
      </c>
      <c r="I939">
        <f>'Panigale V4s 21 Data'!$B$8*'Panigale V4s 21 Data'!$B$5*'Panigale V4s 21 Data'!$B$7*0.5*(Calculations!$H939*Calculations!$H939)</f>
        <v>27.764077875771292</v>
      </c>
      <c r="J939" s="3">
        <f>$E939*'Panigale V4s 21 Data'!$B$3</f>
        <v>-56.249999999999993</v>
      </c>
      <c r="K939" s="27">
        <f>'Panigale V4s 21 Data'!$B$12</f>
        <v>52.974000000000004</v>
      </c>
      <c r="L939" s="3">
        <f t="shared" si="208"/>
        <v>24.488077875771303</v>
      </c>
      <c r="M939">
        <f t="shared" si="206"/>
        <v>385.0070021579599</v>
      </c>
      <c r="N939">
        <f t="shared" si="209"/>
        <v>1.069463894883222E-4</v>
      </c>
      <c r="O939">
        <f t="shared" si="210"/>
        <v>385.0070021579599</v>
      </c>
      <c r="P939">
        <f t="shared" si="211"/>
        <v>1.069463894883222E-4</v>
      </c>
      <c r="Q939">
        <f>SUM($P$3:P939)</f>
        <v>0.21021680739380968</v>
      </c>
      <c r="R939">
        <f t="shared" si="212"/>
        <v>0</v>
      </c>
      <c r="S939">
        <f t="shared" si="213"/>
        <v>0</v>
      </c>
      <c r="T939">
        <f>SUM($S$3:S939)</f>
        <v>5.5134995758200911E-2</v>
      </c>
      <c r="V939">
        <f t="shared" si="214"/>
        <v>0</v>
      </c>
      <c r="W939">
        <f>IF(M939&lt;0,SUM($V$3:V939),0)</f>
        <v>0</v>
      </c>
      <c r="Y939">
        <v>0</v>
      </c>
      <c r="Z939">
        <f t="shared" si="215"/>
        <v>0</v>
      </c>
      <c r="AA939">
        <f t="shared" si="216"/>
        <v>0</v>
      </c>
      <c r="AB939">
        <f>SUM($AA$3:AA939)</f>
        <v>3.6937269665548646E-2</v>
      </c>
    </row>
    <row r="940" spans="1:28" x14ac:dyDescent="0.3">
      <c r="A940" s="6" t="s">
        <v>17</v>
      </c>
      <c r="B940" s="6">
        <v>937</v>
      </c>
      <c r="C940" s="6">
        <v>348</v>
      </c>
      <c r="D940" s="7">
        <v>56</v>
      </c>
      <c r="E940" s="3">
        <f t="shared" si="217"/>
        <v>-0.15277777777777798</v>
      </c>
      <c r="F940" s="3">
        <f t="shared" si="218"/>
        <v>-0.55000000000000071</v>
      </c>
      <c r="H940" s="13">
        <f t="shared" si="207"/>
        <v>15.555555555555555</v>
      </c>
      <c r="I940">
        <f>'Panigale V4s 21 Data'!$B$8*'Panigale V4s 21 Data'!$B$5*'Panigale V4s 21 Data'!$B$7*0.5*(Calculations!$H940*Calculations!$H940)</f>
        <v>27.178560170066667</v>
      </c>
      <c r="J940" s="3">
        <f>$E940*'Panigale V4s 21 Data'!$B$3</f>
        <v>-41.250000000000057</v>
      </c>
      <c r="K940" s="27">
        <f>'Panigale V4s 21 Data'!$B$12</f>
        <v>52.974000000000004</v>
      </c>
      <c r="L940" s="3">
        <f t="shared" si="208"/>
        <v>38.902560170066614</v>
      </c>
      <c r="M940">
        <f t="shared" si="206"/>
        <v>605.150935978814</v>
      </c>
      <c r="N940">
        <f t="shared" si="209"/>
        <v>1.6809748221633723E-4</v>
      </c>
      <c r="O940">
        <f t="shared" si="210"/>
        <v>605.150935978814</v>
      </c>
      <c r="P940">
        <f t="shared" si="211"/>
        <v>1.6809748221633723E-4</v>
      </c>
      <c r="Q940">
        <f>SUM($P$3:P940)</f>
        <v>0.21038490487602601</v>
      </c>
      <c r="R940">
        <f t="shared" si="212"/>
        <v>0</v>
      </c>
      <c r="S940">
        <f t="shared" si="213"/>
        <v>0</v>
      </c>
      <c r="T940">
        <f>SUM($S$3:S940)</f>
        <v>5.5134995758200911E-2</v>
      </c>
      <c r="V940">
        <f t="shared" si="214"/>
        <v>0</v>
      </c>
      <c r="W940">
        <f>IF(M940&lt;0,SUM($V$3:V940),0)</f>
        <v>0</v>
      </c>
      <c r="Y940">
        <v>0</v>
      </c>
      <c r="Z940">
        <f t="shared" si="215"/>
        <v>0</v>
      </c>
      <c r="AA940">
        <f t="shared" si="216"/>
        <v>0</v>
      </c>
      <c r="AB940">
        <f>SUM($AA$3:AA940)</f>
        <v>3.6937269665548646E-2</v>
      </c>
    </row>
    <row r="941" spans="1:28" x14ac:dyDescent="0.3">
      <c r="A941" s="6" t="s">
        <v>17</v>
      </c>
      <c r="B941" s="6">
        <v>938</v>
      </c>
      <c r="C941" s="6">
        <v>349</v>
      </c>
      <c r="D941" s="7">
        <v>55.5</v>
      </c>
      <c r="E941" s="3">
        <f t="shared" si="217"/>
        <v>-0.1388888888888889</v>
      </c>
      <c r="F941" s="3">
        <f t="shared" si="218"/>
        <v>-0.5</v>
      </c>
      <c r="H941" s="13">
        <f t="shared" si="207"/>
        <v>15.416666666666666</v>
      </c>
      <c r="I941">
        <f>'Panigale V4s 21 Data'!$B$8*'Panigale V4s 21 Data'!$B$5*'Panigale V4s 21 Data'!$B$7*0.5*(Calculations!$H941*Calculations!$H941)</f>
        <v>26.695395396635156</v>
      </c>
      <c r="J941" s="3">
        <f>$E941*'Panigale V4s 21 Data'!$B$3</f>
        <v>-37.5</v>
      </c>
      <c r="K941" s="27">
        <f>'Panigale V4s 21 Data'!$B$12</f>
        <v>52.974000000000004</v>
      </c>
      <c r="L941" s="3">
        <f t="shared" si="208"/>
        <v>42.16939539663516</v>
      </c>
      <c r="M941">
        <f t="shared" si="206"/>
        <v>650.11151236479202</v>
      </c>
      <c r="N941">
        <f t="shared" si="209"/>
        <v>1.8058653121244222E-4</v>
      </c>
      <c r="O941">
        <f t="shared" si="210"/>
        <v>650.11151236479202</v>
      </c>
      <c r="P941">
        <f t="shared" si="211"/>
        <v>1.8058653121244222E-4</v>
      </c>
      <c r="Q941">
        <f>SUM($P$3:P941)</f>
        <v>0.21056549140723846</v>
      </c>
      <c r="R941">
        <f t="shared" si="212"/>
        <v>0</v>
      </c>
      <c r="S941">
        <f t="shared" si="213"/>
        <v>0</v>
      </c>
      <c r="T941">
        <f>SUM($S$3:S941)</f>
        <v>5.5134995758200911E-2</v>
      </c>
      <c r="V941">
        <f t="shared" si="214"/>
        <v>0</v>
      </c>
      <c r="W941">
        <f>IF(M941&lt;0,SUM($V$3:V941),0)</f>
        <v>0</v>
      </c>
      <c r="Y941">
        <v>0</v>
      </c>
      <c r="Z941">
        <f t="shared" si="215"/>
        <v>0</v>
      </c>
      <c r="AA941">
        <f t="shared" si="216"/>
        <v>0</v>
      </c>
      <c r="AB941">
        <f>SUM($AA$3:AA941)</f>
        <v>3.6937269665548646E-2</v>
      </c>
    </row>
    <row r="942" spans="1:28" x14ac:dyDescent="0.3">
      <c r="A942" s="6" t="s">
        <v>17</v>
      </c>
      <c r="B942" s="6">
        <v>939</v>
      </c>
      <c r="C942" s="6">
        <v>350</v>
      </c>
      <c r="D942" s="7">
        <v>55</v>
      </c>
      <c r="E942" s="3">
        <f t="shared" si="217"/>
        <v>-0.15277777777777798</v>
      </c>
      <c r="F942" s="3">
        <f t="shared" si="218"/>
        <v>-0.55000000000000071</v>
      </c>
      <c r="H942" s="13">
        <f t="shared" si="207"/>
        <v>15.277777777777777</v>
      </c>
      <c r="I942">
        <f>'Panigale V4s 21 Data'!$B$8*'Panigale V4s 21 Data'!$B$5*'Panigale V4s 21 Data'!$B$7*0.5*(Calculations!$H942*Calculations!$H942)</f>
        <v>26.21656393955729</v>
      </c>
      <c r="J942" s="3">
        <f>$E942*'Panigale V4s 21 Data'!$B$3</f>
        <v>-41.250000000000057</v>
      </c>
      <c r="K942" s="27">
        <f>'Panigale V4s 21 Data'!$B$12</f>
        <v>52.974000000000004</v>
      </c>
      <c r="L942" s="3">
        <f t="shared" si="208"/>
        <v>37.940563939557236</v>
      </c>
      <c r="M942">
        <f t="shared" si="206"/>
        <v>579.64750463212442</v>
      </c>
      <c r="N942">
        <f t="shared" si="209"/>
        <v>1.6101319573114567E-4</v>
      </c>
      <c r="O942">
        <f t="shared" si="210"/>
        <v>579.64750463212442</v>
      </c>
      <c r="P942">
        <f t="shared" si="211"/>
        <v>1.6101319573114567E-4</v>
      </c>
      <c r="Q942">
        <f>SUM($P$3:P942)</f>
        <v>0.2107265046029696</v>
      </c>
      <c r="R942">
        <f t="shared" si="212"/>
        <v>0</v>
      </c>
      <c r="S942">
        <f t="shared" si="213"/>
        <v>0</v>
      </c>
      <c r="T942">
        <f>SUM($S$3:S942)</f>
        <v>5.5134995758200911E-2</v>
      </c>
      <c r="V942">
        <f t="shared" si="214"/>
        <v>0</v>
      </c>
      <c r="W942">
        <f>IF(M942&lt;0,SUM($V$3:V942),0)</f>
        <v>0</v>
      </c>
      <c r="Y942">
        <v>0</v>
      </c>
      <c r="Z942">
        <f t="shared" si="215"/>
        <v>0</v>
      </c>
      <c r="AA942">
        <f t="shared" si="216"/>
        <v>0</v>
      </c>
      <c r="AB942">
        <f>SUM($AA$3:AA942)</f>
        <v>3.6937269665548646E-2</v>
      </c>
    </row>
    <row r="943" spans="1:28" x14ac:dyDescent="0.3">
      <c r="A943" s="6" t="s">
        <v>17</v>
      </c>
      <c r="B943" s="6">
        <v>940</v>
      </c>
      <c r="C943" s="6">
        <v>351</v>
      </c>
      <c r="D943" s="7">
        <v>54.4</v>
      </c>
      <c r="E943" s="3">
        <f t="shared" si="217"/>
        <v>-0.12499999999999981</v>
      </c>
      <c r="F943" s="3">
        <f t="shared" si="218"/>
        <v>-0.44999999999999929</v>
      </c>
      <c r="H943" s="13">
        <f t="shared" si="207"/>
        <v>15.111111111111111</v>
      </c>
      <c r="I943">
        <f>'Panigale V4s 21 Data'!$B$8*'Panigale V4s 21 Data'!$B$5*'Panigale V4s 21 Data'!$B$7*0.5*(Calculations!$H943*Calculations!$H943)</f>
        <v>25.647686168650669</v>
      </c>
      <c r="J943" s="3">
        <f>$E943*'Panigale V4s 21 Data'!$B$3</f>
        <v>-33.74999999999995</v>
      </c>
      <c r="K943" s="27">
        <f>'Panigale V4s 21 Data'!$B$12</f>
        <v>52.974000000000004</v>
      </c>
      <c r="L943" s="3">
        <f t="shared" si="208"/>
        <v>44.871686168650726</v>
      </c>
      <c r="M943">
        <f t="shared" si="206"/>
        <v>678.06103543738868</v>
      </c>
      <c r="N943">
        <f t="shared" si="209"/>
        <v>1.8835028762149688E-4</v>
      </c>
      <c r="O943">
        <f t="shared" si="210"/>
        <v>678.06103543738868</v>
      </c>
      <c r="P943">
        <f t="shared" si="211"/>
        <v>1.8835028762149688E-4</v>
      </c>
      <c r="Q943">
        <f>SUM($P$3:P943)</f>
        <v>0.21091485489059109</v>
      </c>
      <c r="R943">
        <f t="shared" si="212"/>
        <v>0</v>
      </c>
      <c r="S943">
        <f t="shared" si="213"/>
        <v>0</v>
      </c>
      <c r="T943">
        <f>SUM($S$3:S943)</f>
        <v>5.5134995758200911E-2</v>
      </c>
      <c r="V943">
        <f t="shared" si="214"/>
        <v>0</v>
      </c>
      <c r="W943">
        <f>IF(M943&lt;0,SUM($V$3:V943),0)</f>
        <v>0</v>
      </c>
      <c r="Y943">
        <v>0</v>
      </c>
      <c r="Z943">
        <f t="shared" si="215"/>
        <v>0</v>
      </c>
      <c r="AA943">
        <f t="shared" si="216"/>
        <v>0</v>
      </c>
      <c r="AB943">
        <f>SUM($AA$3:AA943)</f>
        <v>3.6937269665548646E-2</v>
      </c>
    </row>
    <row r="944" spans="1:28" x14ac:dyDescent="0.3">
      <c r="A944" s="6" t="s">
        <v>17</v>
      </c>
      <c r="B944" s="6">
        <v>941</v>
      </c>
      <c r="C944" s="6">
        <v>352</v>
      </c>
      <c r="D944" s="7">
        <v>54.1</v>
      </c>
      <c r="E944" s="3">
        <f t="shared" si="217"/>
        <v>-5.5555555555555358E-2</v>
      </c>
      <c r="F944" s="3">
        <f t="shared" si="218"/>
        <v>-0.19999999999999929</v>
      </c>
      <c r="H944" s="13">
        <f t="shared" si="207"/>
        <v>15.027777777777779</v>
      </c>
      <c r="I944">
        <f>'Panigale V4s 21 Data'!$B$8*'Panigale V4s 21 Data'!$B$5*'Panigale V4s 21 Data'!$B$7*0.5*(Calculations!$H944*Calculations!$H944)</f>
        <v>25.365587274028329</v>
      </c>
      <c r="J944" s="3">
        <f>$E944*'Panigale V4s 21 Data'!$B$3</f>
        <v>-14.999999999999947</v>
      </c>
      <c r="K944" s="27">
        <f>'Panigale V4s 21 Data'!$B$12</f>
        <v>52.974000000000004</v>
      </c>
      <c r="L944" s="3">
        <f t="shared" si="208"/>
        <v>63.339587274028389</v>
      </c>
      <c r="M944">
        <f t="shared" si="206"/>
        <v>951.85324209025998</v>
      </c>
      <c r="N944">
        <f t="shared" si="209"/>
        <v>2.6440367835840555E-4</v>
      </c>
      <c r="O944">
        <f t="shared" si="210"/>
        <v>951.85324209025998</v>
      </c>
      <c r="P944">
        <f t="shared" si="211"/>
        <v>2.6440367835840555E-4</v>
      </c>
      <c r="Q944">
        <f>SUM($P$3:P944)</f>
        <v>0.21117925856894948</v>
      </c>
      <c r="R944">
        <f t="shared" si="212"/>
        <v>0</v>
      </c>
      <c r="S944">
        <f t="shared" si="213"/>
        <v>0</v>
      </c>
      <c r="T944">
        <f>SUM($S$3:S944)</f>
        <v>5.5134995758200911E-2</v>
      </c>
      <c r="V944">
        <f t="shared" si="214"/>
        <v>0</v>
      </c>
      <c r="W944">
        <f>IF(M944&lt;0,SUM($V$3:V944),0)</f>
        <v>0</v>
      </c>
      <c r="Y944">
        <v>0</v>
      </c>
      <c r="Z944">
        <f t="shared" si="215"/>
        <v>0</v>
      </c>
      <c r="AA944">
        <f t="shared" si="216"/>
        <v>0</v>
      </c>
      <c r="AB944">
        <f>SUM($AA$3:AA944)</f>
        <v>3.6937269665548646E-2</v>
      </c>
    </row>
    <row r="945" spans="1:28" x14ac:dyDescent="0.3">
      <c r="A945" s="6" t="s">
        <v>17</v>
      </c>
      <c r="B945" s="6">
        <v>942</v>
      </c>
      <c r="C945" s="6">
        <v>353</v>
      </c>
      <c r="D945" s="7">
        <v>54</v>
      </c>
      <c r="E945" s="3">
        <f t="shared" si="217"/>
        <v>-2.7777777777778172E-2</v>
      </c>
      <c r="F945" s="3">
        <f t="shared" si="218"/>
        <v>-0.10000000000000142</v>
      </c>
      <c r="H945" s="13">
        <f t="shared" si="207"/>
        <v>15</v>
      </c>
      <c r="I945">
        <f>'Panigale V4s 21 Data'!$B$8*'Panigale V4s 21 Data'!$B$5*'Panigale V4s 21 Data'!$B$7*0.5*(Calculations!$H945*Calculations!$H945)</f>
        <v>25.271900974462504</v>
      </c>
      <c r="J945" s="3">
        <f>$E945*'Panigale V4s 21 Data'!$B$3</f>
        <v>-7.5000000000001066</v>
      </c>
      <c r="K945" s="27">
        <f>'Panigale V4s 21 Data'!$B$12</f>
        <v>52.974000000000004</v>
      </c>
      <c r="L945" s="3">
        <f t="shared" si="208"/>
        <v>70.745900974462401</v>
      </c>
      <c r="M945">
        <f t="shared" si="206"/>
        <v>1061.1885146169361</v>
      </c>
      <c r="N945">
        <f t="shared" si="209"/>
        <v>2.9477458739359338E-4</v>
      </c>
      <c r="O945">
        <f t="shared" si="210"/>
        <v>1061.1885146169361</v>
      </c>
      <c r="P945">
        <f t="shared" si="211"/>
        <v>2.9477458739359338E-4</v>
      </c>
      <c r="Q945">
        <f>SUM($P$3:P945)</f>
        <v>0.21147403315634308</v>
      </c>
      <c r="R945">
        <f t="shared" si="212"/>
        <v>0</v>
      </c>
      <c r="S945">
        <f t="shared" si="213"/>
        <v>0</v>
      </c>
      <c r="T945">
        <f>SUM($S$3:S945)</f>
        <v>5.5134995758200911E-2</v>
      </c>
      <c r="V945">
        <f t="shared" si="214"/>
        <v>0</v>
      </c>
      <c r="W945">
        <f>IF(M945&lt;0,SUM($V$3:V945),0)</f>
        <v>0</v>
      </c>
      <c r="Y945">
        <v>0</v>
      </c>
      <c r="Z945">
        <f t="shared" si="215"/>
        <v>0</v>
      </c>
      <c r="AA945">
        <f t="shared" si="216"/>
        <v>0</v>
      </c>
      <c r="AB945">
        <f>SUM($AA$3:AA945)</f>
        <v>3.6937269665548646E-2</v>
      </c>
    </row>
    <row r="946" spans="1:28" x14ac:dyDescent="0.3">
      <c r="A946" s="6" t="s">
        <v>17</v>
      </c>
      <c r="B946" s="6">
        <v>943</v>
      </c>
      <c r="C946" s="6">
        <v>354</v>
      </c>
      <c r="D946" s="7">
        <v>53.9</v>
      </c>
      <c r="E946" s="3">
        <f t="shared" si="217"/>
        <v>-1.3888888888889086E-2</v>
      </c>
      <c r="F946" s="3">
        <f t="shared" si="218"/>
        <v>-5.0000000000000711E-2</v>
      </c>
      <c r="H946" s="13">
        <f t="shared" si="207"/>
        <v>14.972222222222221</v>
      </c>
      <c r="I946">
        <f>'Panigale V4s 21 Data'!$B$8*'Panigale V4s 21 Data'!$B$5*'Panigale V4s 21 Data'!$B$7*0.5*(Calculations!$H946*Calculations!$H946)</f>
        <v>25.178388007550822</v>
      </c>
      <c r="J946" s="3">
        <f>$E946*'Panigale V4s 21 Data'!$B$3</f>
        <v>-3.7500000000000533</v>
      </c>
      <c r="K946" s="27">
        <f>'Panigale V4s 21 Data'!$B$12</f>
        <v>52.974000000000004</v>
      </c>
      <c r="L946" s="3">
        <f t="shared" si="208"/>
        <v>74.402388007550769</v>
      </c>
      <c r="M946">
        <f t="shared" si="206"/>
        <v>1113.9690871130517</v>
      </c>
      <c r="N946">
        <f t="shared" si="209"/>
        <v>3.0943585753140325E-4</v>
      </c>
      <c r="O946">
        <f t="shared" si="210"/>
        <v>1113.9690871130517</v>
      </c>
      <c r="P946">
        <f t="shared" si="211"/>
        <v>3.0943585753140325E-4</v>
      </c>
      <c r="Q946">
        <f>SUM($P$3:P946)</f>
        <v>0.21178346901387449</v>
      </c>
      <c r="R946">
        <f t="shared" si="212"/>
        <v>0</v>
      </c>
      <c r="S946">
        <f t="shared" si="213"/>
        <v>0</v>
      </c>
      <c r="T946">
        <f>SUM($S$3:S946)</f>
        <v>5.5134995758200911E-2</v>
      </c>
      <c r="V946">
        <f t="shared" si="214"/>
        <v>0</v>
      </c>
      <c r="W946">
        <f>IF(M946&lt;0,SUM($V$3:V946),0)</f>
        <v>0</v>
      </c>
      <c r="Y946">
        <v>0</v>
      </c>
      <c r="Z946">
        <f t="shared" si="215"/>
        <v>0</v>
      </c>
      <c r="AA946">
        <f t="shared" si="216"/>
        <v>0</v>
      </c>
      <c r="AB946">
        <f>SUM($AA$3:AA946)</f>
        <v>3.6937269665548646E-2</v>
      </c>
    </row>
    <row r="947" spans="1:28" x14ac:dyDescent="0.3">
      <c r="A947" s="6" t="s">
        <v>17</v>
      </c>
      <c r="B947" s="6">
        <v>944</v>
      </c>
      <c r="C947" s="6">
        <v>355</v>
      </c>
      <c r="D947" s="7">
        <v>53.9</v>
      </c>
      <c r="E947" s="3">
        <f t="shared" si="217"/>
        <v>1.3888888888889086E-2</v>
      </c>
      <c r="F947" s="3">
        <f t="shared" si="218"/>
        <v>5.0000000000000711E-2</v>
      </c>
      <c r="H947" s="13">
        <f t="shared" si="207"/>
        <v>14.972222222222221</v>
      </c>
      <c r="I947">
        <f>'Panigale V4s 21 Data'!$B$8*'Panigale V4s 21 Data'!$B$5*'Panigale V4s 21 Data'!$B$7*0.5*(Calculations!$H947*Calculations!$H947)</f>
        <v>25.178388007550822</v>
      </c>
      <c r="J947" s="3">
        <f>$E947*'Panigale V4s 21 Data'!$B$3</f>
        <v>3.7500000000000533</v>
      </c>
      <c r="K947" s="27">
        <f>'Panigale V4s 21 Data'!$B$12</f>
        <v>52.974000000000004</v>
      </c>
      <c r="L947" s="3">
        <f t="shared" si="208"/>
        <v>81.902388007550883</v>
      </c>
      <c r="M947">
        <f t="shared" si="206"/>
        <v>1226.2607537797201</v>
      </c>
      <c r="N947">
        <f t="shared" si="209"/>
        <v>3.4062798716103334E-4</v>
      </c>
      <c r="O947">
        <f t="shared" si="210"/>
        <v>1226.2607537797201</v>
      </c>
      <c r="P947">
        <f t="shared" si="211"/>
        <v>3.4062798716103334E-4</v>
      </c>
      <c r="Q947">
        <f>SUM($P$3:P947)</f>
        <v>0.21212409700103552</v>
      </c>
      <c r="R947">
        <f t="shared" si="212"/>
        <v>0</v>
      </c>
      <c r="S947">
        <f t="shared" si="213"/>
        <v>0</v>
      </c>
      <c r="T947">
        <f>SUM($S$3:S947)</f>
        <v>5.5134995758200911E-2</v>
      </c>
      <c r="V947">
        <f t="shared" si="214"/>
        <v>0</v>
      </c>
      <c r="W947">
        <f>IF(M947&lt;0,SUM($V$3:V947),0)</f>
        <v>0</v>
      </c>
      <c r="Y947">
        <v>0</v>
      </c>
      <c r="Z947">
        <f t="shared" si="215"/>
        <v>0</v>
      </c>
      <c r="AA947">
        <f t="shared" si="216"/>
        <v>0</v>
      </c>
      <c r="AB947">
        <f>SUM($AA$3:AA947)</f>
        <v>3.6937269665548646E-2</v>
      </c>
    </row>
    <row r="948" spans="1:28" x14ac:dyDescent="0.3">
      <c r="A948" s="6" t="s">
        <v>17</v>
      </c>
      <c r="B948" s="6">
        <v>945</v>
      </c>
      <c r="C948" s="6">
        <v>356</v>
      </c>
      <c r="D948" s="7">
        <v>54</v>
      </c>
      <c r="E948" s="3">
        <f t="shared" si="217"/>
        <v>4.1666666666667261E-2</v>
      </c>
      <c r="F948" s="3">
        <f t="shared" si="218"/>
        <v>0.15000000000000213</v>
      </c>
      <c r="H948" s="13">
        <f t="shared" si="207"/>
        <v>15</v>
      </c>
      <c r="I948">
        <f>'Panigale V4s 21 Data'!$B$8*'Panigale V4s 21 Data'!$B$5*'Panigale V4s 21 Data'!$B$7*0.5*(Calculations!$H948*Calculations!$H948)</f>
        <v>25.271900974462504</v>
      </c>
      <c r="J948" s="3">
        <f>$E948*'Panigale V4s 21 Data'!$B$3</f>
        <v>11.25000000000016</v>
      </c>
      <c r="K948" s="27">
        <f>'Panigale V4s 21 Data'!$B$12</f>
        <v>52.974000000000004</v>
      </c>
      <c r="L948" s="3">
        <f t="shared" si="208"/>
        <v>89.495900974462671</v>
      </c>
      <c r="M948">
        <f t="shared" si="206"/>
        <v>1342.43851461694</v>
      </c>
      <c r="N948">
        <f t="shared" si="209"/>
        <v>3.7289958739359443E-4</v>
      </c>
      <c r="O948">
        <f t="shared" si="210"/>
        <v>1342.43851461694</v>
      </c>
      <c r="P948">
        <f t="shared" si="211"/>
        <v>3.7289958739359443E-4</v>
      </c>
      <c r="Q948">
        <f>SUM($P$3:P948)</f>
        <v>0.2124969965884291</v>
      </c>
      <c r="R948">
        <f t="shared" si="212"/>
        <v>0</v>
      </c>
      <c r="S948">
        <f t="shared" si="213"/>
        <v>0</v>
      </c>
      <c r="T948">
        <f>SUM($S$3:S948)</f>
        <v>5.5134995758200911E-2</v>
      </c>
      <c r="V948">
        <f t="shared" si="214"/>
        <v>0</v>
      </c>
      <c r="W948">
        <f>IF(M948&lt;0,SUM($V$3:V948),0)</f>
        <v>0</v>
      </c>
      <c r="Y948">
        <v>0</v>
      </c>
      <c r="Z948">
        <f t="shared" si="215"/>
        <v>0</v>
      </c>
      <c r="AA948">
        <f t="shared" si="216"/>
        <v>0</v>
      </c>
      <c r="AB948">
        <f>SUM($AA$3:AA948)</f>
        <v>3.6937269665548646E-2</v>
      </c>
    </row>
    <row r="949" spans="1:28" x14ac:dyDescent="0.3">
      <c r="A949" s="6" t="s">
        <v>17</v>
      </c>
      <c r="B949" s="6">
        <v>946</v>
      </c>
      <c r="C949" s="6">
        <v>357</v>
      </c>
      <c r="D949" s="7">
        <v>54.2</v>
      </c>
      <c r="E949" s="3">
        <f t="shared" si="217"/>
        <v>0.1388888888888889</v>
      </c>
      <c r="F949" s="3">
        <f t="shared" si="218"/>
        <v>0.5</v>
      </c>
      <c r="H949" s="13">
        <f t="shared" si="207"/>
        <v>15.055555555555555</v>
      </c>
      <c r="I949">
        <f>'Panigale V4s 21 Data'!$B$8*'Panigale V4s 21 Data'!$B$5*'Panigale V4s 21 Data'!$B$7*0.5*(Calculations!$H949*Calculations!$H949)</f>
        <v>25.459446906248292</v>
      </c>
      <c r="J949" s="3">
        <f>$E949*'Panigale V4s 21 Data'!$B$3</f>
        <v>37.5</v>
      </c>
      <c r="K949" s="27">
        <f>'Panigale V4s 21 Data'!$B$12</f>
        <v>52.974000000000004</v>
      </c>
      <c r="L949" s="3">
        <f t="shared" si="208"/>
        <v>115.93344690624829</v>
      </c>
      <c r="M949">
        <f t="shared" si="206"/>
        <v>1745.4424506440714</v>
      </c>
      <c r="N949">
        <f t="shared" si="209"/>
        <v>4.8484512517890871E-4</v>
      </c>
      <c r="O949">
        <f t="shared" si="210"/>
        <v>1745.4424506440714</v>
      </c>
      <c r="P949">
        <f t="shared" si="211"/>
        <v>4.8484512517890871E-4</v>
      </c>
      <c r="Q949">
        <f>SUM($P$3:P949)</f>
        <v>0.21298184171360801</v>
      </c>
      <c r="R949">
        <f t="shared" si="212"/>
        <v>0</v>
      </c>
      <c r="S949">
        <f t="shared" si="213"/>
        <v>0</v>
      </c>
      <c r="T949">
        <f>SUM($S$3:S949)</f>
        <v>5.5134995758200911E-2</v>
      </c>
      <c r="V949">
        <f t="shared" si="214"/>
        <v>0</v>
      </c>
      <c r="W949">
        <f>IF(M949&lt;0,SUM($V$3:V949),0)</f>
        <v>0</v>
      </c>
      <c r="Y949">
        <v>0</v>
      </c>
      <c r="Z949">
        <f t="shared" si="215"/>
        <v>0</v>
      </c>
      <c r="AA949">
        <f t="shared" si="216"/>
        <v>0</v>
      </c>
      <c r="AB949">
        <f>SUM($AA$3:AA949)</f>
        <v>3.6937269665548646E-2</v>
      </c>
    </row>
    <row r="950" spans="1:28" x14ac:dyDescent="0.3">
      <c r="A950" s="6" t="s">
        <v>17</v>
      </c>
      <c r="B950" s="6">
        <v>947</v>
      </c>
      <c r="C950" s="6">
        <v>358</v>
      </c>
      <c r="D950" s="7">
        <v>55</v>
      </c>
      <c r="E950" s="3">
        <f t="shared" si="217"/>
        <v>0.22222222222222143</v>
      </c>
      <c r="F950" s="3">
        <f t="shared" si="218"/>
        <v>0.79999999999999716</v>
      </c>
      <c r="H950" s="13">
        <f t="shared" si="207"/>
        <v>15.277777777777777</v>
      </c>
      <c r="I950">
        <f>'Panigale V4s 21 Data'!$B$8*'Panigale V4s 21 Data'!$B$5*'Panigale V4s 21 Data'!$B$7*0.5*(Calculations!$H950*Calculations!$H950)</f>
        <v>26.21656393955729</v>
      </c>
      <c r="J950" s="3">
        <f>$E950*'Panigale V4s 21 Data'!$B$3</f>
        <v>59.999999999999787</v>
      </c>
      <c r="K950" s="27">
        <f>'Panigale V4s 21 Data'!$B$12</f>
        <v>52.974000000000004</v>
      </c>
      <c r="L950" s="3">
        <f t="shared" si="208"/>
        <v>139.19056393955708</v>
      </c>
      <c r="M950">
        <f t="shared" si="206"/>
        <v>2126.522504632122</v>
      </c>
      <c r="N950">
        <f t="shared" si="209"/>
        <v>5.90700695731145E-4</v>
      </c>
      <c r="O950">
        <f t="shared" si="210"/>
        <v>2126.522504632122</v>
      </c>
      <c r="P950">
        <f t="shared" si="211"/>
        <v>5.90700695731145E-4</v>
      </c>
      <c r="Q950">
        <f>SUM($P$3:P950)</f>
        <v>0.21357254240933915</v>
      </c>
      <c r="R950">
        <f t="shared" si="212"/>
        <v>0</v>
      </c>
      <c r="S950">
        <f t="shared" si="213"/>
        <v>0</v>
      </c>
      <c r="T950">
        <f>SUM($S$3:S950)</f>
        <v>5.5134995758200911E-2</v>
      </c>
      <c r="V950">
        <f t="shared" si="214"/>
        <v>0</v>
      </c>
      <c r="W950">
        <f>IF(M950&lt;0,SUM($V$3:V950),0)</f>
        <v>0</v>
      </c>
      <c r="Y950">
        <v>0</v>
      </c>
      <c r="Z950">
        <f t="shared" si="215"/>
        <v>0</v>
      </c>
      <c r="AA950">
        <f t="shared" si="216"/>
        <v>0</v>
      </c>
      <c r="AB950">
        <f>SUM($AA$3:AA950)</f>
        <v>3.6937269665548646E-2</v>
      </c>
    </row>
    <row r="951" spans="1:28" x14ac:dyDescent="0.3">
      <c r="A951" s="6" t="s">
        <v>17</v>
      </c>
      <c r="B951" s="6">
        <v>948</v>
      </c>
      <c r="C951" s="6">
        <v>359</v>
      </c>
      <c r="D951" s="7">
        <v>55.8</v>
      </c>
      <c r="E951" s="3">
        <f t="shared" si="217"/>
        <v>0.16666666666666705</v>
      </c>
      <c r="F951" s="3">
        <f t="shared" si="218"/>
        <v>0.60000000000000142</v>
      </c>
      <c r="H951" s="13">
        <f t="shared" si="207"/>
        <v>15.499999999999998</v>
      </c>
      <c r="I951">
        <f>'Panigale V4s 21 Data'!$B$8*'Panigale V4s 21 Data'!$B$5*'Panigale V4s 21 Data'!$B$7*0.5*(Calculations!$H951*Calculations!$H951)</f>
        <v>26.984774262731623</v>
      </c>
      <c r="J951" s="3">
        <f>$E951*'Panigale V4s 21 Data'!$B$3</f>
        <v>45.000000000000099</v>
      </c>
      <c r="K951" s="27">
        <f>'Panigale V4s 21 Data'!$B$12</f>
        <v>52.974000000000004</v>
      </c>
      <c r="L951" s="3">
        <f t="shared" si="208"/>
        <v>124.95877426273172</v>
      </c>
      <c r="M951">
        <f t="shared" si="206"/>
        <v>1936.8610010723414</v>
      </c>
      <c r="N951">
        <f t="shared" si="209"/>
        <v>5.3801694474231703E-4</v>
      </c>
      <c r="O951">
        <f t="shared" si="210"/>
        <v>1936.8610010723414</v>
      </c>
      <c r="P951">
        <f t="shared" si="211"/>
        <v>5.3801694474231703E-4</v>
      </c>
      <c r="Q951">
        <f>SUM($P$3:P951)</f>
        <v>0.21411055935408146</v>
      </c>
      <c r="R951">
        <f t="shared" si="212"/>
        <v>0</v>
      </c>
      <c r="S951">
        <f t="shared" si="213"/>
        <v>0</v>
      </c>
      <c r="T951">
        <f>SUM($S$3:S951)</f>
        <v>5.5134995758200911E-2</v>
      </c>
      <c r="V951">
        <f t="shared" si="214"/>
        <v>0</v>
      </c>
      <c r="W951">
        <f>IF(M951&lt;0,SUM($V$3:V951),0)</f>
        <v>0</v>
      </c>
      <c r="Y951">
        <v>0</v>
      </c>
      <c r="Z951">
        <f t="shared" si="215"/>
        <v>0</v>
      </c>
      <c r="AA951">
        <f t="shared" si="216"/>
        <v>0</v>
      </c>
      <c r="AB951">
        <f>SUM($AA$3:AA951)</f>
        <v>3.6937269665548646E-2</v>
      </c>
    </row>
    <row r="952" spans="1:28" x14ac:dyDescent="0.3">
      <c r="A952" s="6" t="s">
        <v>17</v>
      </c>
      <c r="B952" s="6">
        <v>949</v>
      </c>
      <c r="C952" s="6">
        <v>360</v>
      </c>
      <c r="D952" s="7">
        <v>56.2</v>
      </c>
      <c r="E952" s="3">
        <f t="shared" si="217"/>
        <v>4.1666666666667261E-2</v>
      </c>
      <c r="F952" s="3">
        <f t="shared" si="218"/>
        <v>0.15000000000000213</v>
      </c>
      <c r="H952" s="13">
        <f t="shared" si="207"/>
        <v>15.611111111111111</v>
      </c>
      <c r="I952">
        <f>'Panigale V4s 21 Data'!$B$8*'Panigale V4s 21 Data'!$B$5*'Panigale V4s 21 Data'!$B$7*0.5*(Calculations!$H952*Calculations!$H952)</f>
        <v>27.373039408018293</v>
      </c>
      <c r="J952" s="3">
        <f>$E952*'Panigale V4s 21 Data'!$B$3</f>
        <v>11.25000000000016</v>
      </c>
      <c r="K952" s="27">
        <f>'Panigale V4s 21 Data'!$B$12</f>
        <v>52.974000000000004</v>
      </c>
      <c r="L952" s="3">
        <f t="shared" si="208"/>
        <v>91.59703940801846</v>
      </c>
      <c r="M952">
        <f t="shared" si="206"/>
        <v>1429.9315596473994</v>
      </c>
      <c r="N952">
        <f t="shared" si="209"/>
        <v>3.9720321101316652E-4</v>
      </c>
      <c r="O952">
        <f t="shared" si="210"/>
        <v>1429.9315596473994</v>
      </c>
      <c r="P952">
        <f t="shared" si="211"/>
        <v>3.9720321101316652E-4</v>
      </c>
      <c r="Q952">
        <f>SUM($P$3:P952)</f>
        <v>0.21450776256509463</v>
      </c>
      <c r="R952">
        <f t="shared" si="212"/>
        <v>0</v>
      </c>
      <c r="S952">
        <f t="shared" si="213"/>
        <v>0</v>
      </c>
      <c r="T952">
        <f>SUM($S$3:S952)</f>
        <v>5.5134995758200911E-2</v>
      </c>
      <c r="V952">
        <f t="shared" si="214"/>
        <v>0</v>
      </c>
      <c r="W952">
        <f>IF(M952&lt;0,SUM($V$3:V952),0)</f>
        <v>0</v>
      </c>
      <c r="Y952">
        <v>0</v>
      </c>
      <c r="Z952">
        <f t="shared" si="215"/>
        <v>0</v>
      </c>
      <c r="AA952">
        <f t="shared" si="216"/>
        <v>0</v>
      </c>
      <c r="AB952">
        <f>SUM($AA$3:AA952)</f>
        <v>3.6937269665548646E-2</v>
      </c>
    </row>
    <row r="953" spans="1:28" x14ac:dyDescent="0.3">
      <c r="A953" s="6" t="s">
        <v>17</v>
      </c>
      <c r="B953" s="6">
        <v>950</v>
      </c>
      <c r="C953" s="6">
        <v>361</v>
      </c>
      <c r="D953" s="7">
        <v>56.1</v>
      </c>
      <c r="E953" s="3">
        <f t="shared" si="217"/>
        <v>-0.15277777777777798</v>
      </c>
      <c r="F953" s="3">
        <f t="shared" si="218"/>
        <v>-0.55000000000000071</v>
      </c>
      <c r="H953" s="13">
        <f t="shared" si="207"/>
        <v>15.583333333333334</v>
      </c>
      <c r="I953">
        <f>'Panigale V4s 21 Data'!$B$8*'Panigale V4s 21 Data'!$B$5*'Panigale V4s 21 Data'!$B$7*0.5*(Calculations!$H953*Calculations!$H953)</f>
        <v>27.275713122715413</v>
      </c>
      <c r="J953" s="3">
        <f>$E953*'Panigale V4s 21 Data'!$B$3</f>
        <v>-41.250000000000057</v>
      </c>
      <c r="K953" s="27">
        <f>'Panigale V4s 21 Data'!$B$12</f>
        <v>52.974000000000004</v>
      </c>
      <c r="L953" s="3">
        <f t="shared" si="208"/>
        <v>38.999713122715363</v>
      </c>
      <c r="M953">
        <f t="shared" si="206"/>
        <v>607.74552949564782</v>
      </c>
      <c r="N953">
        <f t="shared" si="209"/>
        <v>1.6881820263767996E-4</v>
      </c>
      <c r="O953">
        <f t="shared" si="210"/>
        <v>607.74552949564782</v>
      </c>
      <c r="P953">
        <f t="shared" si="211"/>
        <v>1.6881820263767996E-4</v>
      </c>
      <c r="Q953">
        <f>SUM($P$3:P953)</f>
        <v>0.2146765807677323</v>
      </c>
      <c r="R953">
        <f t="shared" si="212"/>
        <v>0</v>
      </c>
      <c r="S953">
        <f t="shared" si="213"/>
        <v>0</v>
      </c>
      <c r="T953">
        <f>SUM($S$3:S953)</f>
        <v>5.5134995758200911E-2</v>
      </c>
      <c r="V953">
        <f t="shared" si="214"/>
        <v>0</v>
      </c>
      <c r="W953">
        <f>IF(M953&lt;0,SUM($V$3:V953),0)</f>
        <v>0</v>
      </c>
      <c r="Y953">
        <v>0</v>
      </c>
      <c r="Z953">
        <f t="shared" si="215"/>
        <v>0</v>
      </c>
      <c r="AA953">
        <f t="shared" si="216"/>
        <v>0</v>
      </c>
      <c r="AB953">
        <f>SUM($AA$3:AA953)</f>
        <v>3.6937269665548646E-2</v>
      </c>
    </row>
    <row r="954" spans="1:28" x14ac:dyDescent="0.3">
      <c r="A954" s="6" t="s">
        <v>17</v>
      </c>
      <c r="B954" s="6">
        <v>951</v>
      </c>
      <c r="C954" s="6">
        <v>362</v>
      </c>
      <c r="D954" s="7">
        <v>55.1</v>
      </c>
      <c r="E954" s="3">
        <f t="shared" si="217"/>
        <v>-0.47222222222222199</v>
      </c>
      <c r="F954" s="3">
        <f t="shared" si="218"/>
        <v>-1.6999999999999993</v>
      </c>
      <c r="H954" s="13">
        <f t="shared" si="207"/>
        <v>15.305555555555555</v>
      </c>
      <c r="I954">
        <f>'Panigale V4s 21 Data'!$B$8*'Panigale V4s 21 Data'!$B$5*'Panigale V4s 21 Data'!$B$7*0.5*(Calculations!$H954*Calculations!$H954)</f>
        <v>26.311983565664573</v>
      </c>
      <c r="J954" s="3">
        <f>$E954*'Panigale V4s 21 Data'!$B$3</f>
        <v>-127.49999999999994</v>
      </c>
      <c r="K954" s="27">
        <f>'Panigale V4s 21 Data'!$B$12</f>
        <v>52.974000000000004</v>
      </c>
      <c r="L954" s="3">
        <f t="shared" si="208"/>
        <v>-48.214016434335363</v>
      </c>
      <c r="M954">
        <f t="shared" si="206"/>
        <v>-737.94230709218846</v>
      </c>
      <c r="N954">
        <f t="shared" si="209"/>
        <v>-2.0498397419227456E-4</v>
      </c>
      <c r="O954">
        <f t="shared" si="210"/>
        <v>0</v>
      </c>
      <c r="P954">
        <f t="shared" si="211"/>
        <v>0</v>
      </c>
      <c r="Q954">
        <f>SUM($P$3:P954)</f>
        <v>0.2146765807677323</v>
      </c>
      <c r="R954">
        <f t="shared" si="212"/>
        <v>737.94230709218846</v>
      </c>
      <c r="S954">
        <f t="shared" si="213"/>
        <v>2.0498397419227456E-4</v>
      </c>
      <c r="T954">
        <f>SUM($S$3:S954)</f>
        <v>5.5339979732393185E-2</v>
      </c>
      <c r="V954">
        <f t="shared" si="214"/>
        <v>580.5355232778893</v>
      </c>
      <c r="W954">
        <f>IF(M954&lt;0,SUM($V$954:V954),0)</f>
        <v>580.5355232778893</v>
      </c>
      <c r="Y954">
        <v>0</v>
      </c>
      <c r="Z954">
        <f t="shared" si="215"/>
        <v>0</v>
      </c>
      <c r="AA954">
        <f t="shared" si="216"/>
        <v>0</v>
      </c>
      <c r="AB954">
        <f>SUM($AA$3:AA954)</f>
        <v>3.6937269665548646E-2</v>
      </c>
    </row>
    <row r="955" spans="1:28" x14ac:dyDescent="0.3">
      <c r="A955" s="6" t="s">
        <v>17</v>
      </c>
      <c r="B955" s="6">
        <v>952</v>
      </c>
      <c r="C955" s="6">
        <v>363</v>
      </c>
      <c r="D955" s="7">
        <v>52.7</v>
      </c>
      <c r="E955" s="3">
        <f t="shared" si="217"/>
        <v>-0.93055555555555591</v>
      </c>
      <c r="F955" s="3">
        <f t="shared" si="218"/>
        <v>-3.3500000000000014</v>
      </c>
      <c r="H955" s="13">
        <f t="shared" si="207"/>
        <v>14.638888888888889</v>
      </c>
      <c r="I955">
        <f>'Panigale V4s 21 Data'!$B$8*'Panigale V4s 21 Data'!$B$5*'Panigale V4s 21 Data'!$B$7*0.5*(Calculations!$H955*Calculations!$H955)</f>
        <v>24.069752351634076</v>
      </c>
      <c r="J955" s="3">
        <f>$E955*'Panigale V4s 21 Data'!$B$3</f>
        <v>-251.25000000000009</v>
      </c>
      <c r="K955" s="27">
        <f>'Panigale V4s 21 Data'!$B$12</f>
        <v>52.974000000000004</v>
      </c>
      <c r="L955" s="3">
        <f t="shared" si="208"/>
        <v>-174.206247648366</v>
      </c>
      <c r="M955">
        <f t="shared" si="206"/>
        <v>-2550.1859030746914</v>
      </c>
      <c r="N955">
        <f t="shared" si="209"/>
        <v>-7.0838497307630318E-4</v>
      </c>
      <c r="O955">
        <f t="shared" si="210"/>
        <v>0</v>
      </c>
      <c r="P955">
        <f t="shared" si="211"/>
        <v>0</v>
      </c>
      <c r="Q955">
        <f>SUM($P$3:P955)</f>
        <v>0.2146765807677323</v>
      </c>
      <c r="R955">
        <f t="shared" si="212"/>
        <v>2550.1859030746914</v>
      </c>
      <c r="S955">
        <f t="shared" si="213"/>
        <v>7.0838497307630318E-4</v>
      </c>
      <c r="T955">
        <f>SUM($S$3:S955)</f>
        <v>5.6048364705469492E-2</v>
      </c>
      <c r="V955">
        <f t="shared" si="214"/>
        <v>2006.2184990193443</v>
      </c>
      <c r="W955">
        <f>IF(M955&lt;0,SUM($V$954:V955),0)</f>
        <v>2586.7540222972339</v>
      </c>
      <c r="Y955">
        <v>0</v>
      </c>
      <c r="Z955">
        <f t="shared" si="215"/>
        <v>0</v>
      </c>
      <c r="AA955">
        <f t="shared" si="216"/>
        <v>0</v>
      </c>
      <c r="AB955">
        <f>SUM($AA$3:AA955)</f>
        <v>3.6937269665548646E-2</v>
      </c>
    </row>
    <row r="956" spans="1:28" x14ac:dyDescent="0.3">
      <c r="A956" s="6" t="s">
        <v>17</v>
      </c>
      <c r="B956" s="6">
        <v>953</v>
      </c>
      <c r="C956" s="6">
        <v>364</v>
      </c>
      <c r="D956" s="7">
        <v>48.4</v>
      </c>
      <c r="E956" s="3">
        <f t="shared" si="217"/>
        <v>-1.3333333333333335</v>
      </c>
      <c r="F956" s="3">
        <f t="shared" si="218"/>
        <v>-4.8000000000000007</v>
      </c>
      <c r="H956" s="13">
        <f t="shared" si="207"/>
        <v>13.444444444444443</v>
      </c>
      <c r="I956">
        <f>'Panigale V4s 21 Data'!$B$8*'Panigale V4s 21 Data'!$B$5*'Panigale V4s 21 Data'!$B$7*0.5*(Calculations!$H956*Calculations!$H956)</f>
        <v>20.302107114793163</v>
      </c>
      <c r="J956" s="3">
        <f>$E956*'Panigale V4s 21 Data'!$B$3</f>
        <v>-360.00000000000006</v>
      </c>
      <c r="K956" s="27">
        <f>'Panigale V4s 21 Data'!$B$12</f>
        <v>52.974000000000004</v>
      </c>
      <c r="L956" s="3">
        <f t="shared" si="208"/>
        <v>-286.72389288520691</v>
      </c>
      <c r="M956">
        <f t="shared" si="206"/>
        <v>-3854.8434487900035</v>
      </c>
      <c r="N956">
        <f t="shared" si="209"/>
        <v>-1.0707898468861122E-3</v>
      </c>
      <c r="O956">
        <f t="shared" si="210"/>
        <v>0</v>
      </c>
      <c r="P956">
        <f t="shared" si="211"/>
        <v>0</v>
      </c>
      <c r="Q956">
        <f>SUM($P$3:P956)</f>
        <v>0.2146765807677323</v>
      </c>
      <c r="R956">
        <f t="shared" si="212"/>
        <v>3854.8434487900035</v>
      </c>
      <c r="S956">
        <f t="shared" si="213"/>
        <v>1.0707898468861122E-3</v>
      </c>
      <c r="T956">
        <f>SUM($S$3:S956)</f>
        <v>5.7119154552355604E-2</v>
      </c>
      <c r="V956">
        <f t="shared" si="214"/>
        <v>3032.5860669458521</v>
      </c>
      <c r="W956">
        <f>IF(M956&lt;0,SUM($V$954:V956),0)</f>
        <v>5619.3400892430855</v>
      </c>
      <c r="Y956">
        <v>0</v>
      </c>
      <c r="Z956">
        <f t="shared" si="215"/>
        <v>0</v>
      </c>
      <c r="AA956">
        <f t="shared" si="216"/>
        <v>0</v>
      </c>
      <c r="AB956">
        <f>SUM($AA$3:AA956)</f>
        <v>3.6937269665548646E-2</v>
      </c>
    </row>
    <row r="957" spans="1:28" x14ac:dyDescent="0.3">
      <c r="A957" s="6" t="s">
        <v>17</v>
      </c>
      <c r="B957" s="6">
        <v>954</v>
      </c>
      <c r="C957" s="6">
        <v>365</v>
      </c>
      <c r="D957" s="7">
        <v>43.1</v>
      </c>
      <c r="E957" s="3">
        <f t="shared" si="217"/>
        <v>-1.4722222222222223</v>
      </c>
      <c r="F957" s="3">
        <f t="shared" si="218"/>
        <v>-5.3000000000000007</v>
      </c>
      <c r="H957" s="13">
        <f t="shared" si="207"/>
        <v>11.972222222222223</v>
      </c>
      <c r="I957">
        <f>'Panigale V4s 21 Data'!$B$8*'Panigale V4s 21 Data'!$B$5*'Panigale V4s 21 Data'!$B$7*0.5*(Calculations!$H957*Calculations!$H957)</f>
        <v>16.099223583392078</v>
      </c>
      <c r="J957" s="3">
        <f>$E957*'Panigale V4s 21 Data'!$B$3</f>
        <v>-397.5</v>
      </c>
      <c r="K957" s="27">
        <f>'Panigale V4s 21 Data'!$B$12</f>
        <v>52.974000000000004</v>
      </c>
      <c r="L957" s="3">
        <f t="shared" si="208"/>
        <v>-328.42677641660794</v>
      </c>
      <c r="M957">
        <f t="shared" si="206"/>
        <v>-3931.9983509877229</v>
      </c>
      <c r="N957">
        <f t="shared" si="209"/>
        <v>-1.0922217641632563E-3</v>
      </c>
      <c r="O957">
        <f t="shared" si="210"/>
        <v>0</v>
      </c>
      <c r="P957">
        <f t="shared" si="211"/>
        <v>0</v>
      </c>
      <c r="Q957">
        <f>SUM($P$3:P957)</f>
        <v>0.2146765807677323</v>
      </c>
      <c r="R957">
        <f t="shared" si="212"/>
        <v>3931.9983509877229</v>
      </c>
      <c r="S957">
        <f t="shared" si="213"/>
        <v>1.0922217641632563E-3</v>
      </c>
      <c r="T957">
        <f>SUM($S$3:S957)</f>
        <v>5.8211376316518862E-2</v>
      </c>
      <c r="V957">
        <f t="shared" si="214"/>
        <v>3093.2834427302869</v>
      </c>
      <c r="W957">
        <f>IF(M957&lt;0,SUM($V$954:V957),0)</f>
        <v>8712.6235319733714</v>
      </c>
      <c r="Y957">
        <v>0</v>
      </c>
      <c r="Z957">
        <f t="shared" si="215"/>
        <v>0</v>
      </c>
      <c r="AA957">
        <f t="shared" si="216"/>
        <v>0</v>
      </c>
      <c r="AB957">
        <f>SUM($AA$3:AA957)</f>
        <v>3.6937269665548646E-2</v>
      </c>
    </row>
    <row r="958" spans="1:28" x14ac:dyDescent="0.3">
      <c r="A958" s="6" t="s">
        <v>17</v>
      </c>
      <c r="B958" s="6">
        <v>955</v>
      </c>
      <c r="C958" s="6">
        <v>366</v>
      </c>
      <c r="D958" s="7">
        <v>37.799999999999997</v>
      </c>
      <c r="E958" s="3">
        <f t="shared" si="217"/>
        <v>-1.4722222222222223</v>
      </c>
      <c r="F958" s="3">
        <f t="shared" si="218"/>
        <v>-5.3000000000000007</v>
      </c>
      <c r="H958" s="13">
        <f t="shared" si="207"/>
        <v>10.499999999999998</v>
      </c>
      <c r="I958">
        <f>'Panigale V4s 21 Data'!$B$8*'Panigale V4s 21 Data'!$B$5*'Panigale V4s 21 Data'!$B$7*0.5*(Calculations!$H958*Calculations!$H958)</f>
        <v>12.383231477486621</v>
      </c>
      <c r="J958" s="3">
        <f>$E958*'Panigale V4s 21 Data'!$B$3</f>
        <v>-397.5</v>
      </c>
      <c r="K958" s="27">
        <f>'Panigale V4s 21 Data'!$B$12</f>
        <v>52.974000000000004</v>
      </c>
      <c r="L958" s="3">
        <f t="shared" si="208"/>
        <v>-332.14276852251339</v>
      </c>
      <c r="M958">
        <f t="shared" si="206"/>
        <v>-3487.49906948639</v>
      </c>
      <c r="N958">
        <f t="shared" si="209"/>
        <v>-9.6874974152399724E-4</v>
      </c>
      <c r="O958">
        <f t="shared" si="210"/>
        <v>0</v>
      </c>
      <c r="P958">
        <f t="shared" si="211"/>
        <v>0</v>
      </c>
      <c r="Q958">
        <f>SUM($P$3:P958)</f>
        <v>0.2146765807677323</v>
      </c>
      <c r="R958">
        <f t="shared" si="212"/>
        <v>3487.49906948639</v>
      </c>
      <c r="S958">
        <f t="shared" si="213"/>
        <v>9.6874974152399724E-4</v>
      </c>
      <c r="T958">
        <f>SUM($S$3:S958)</f>
        <v>5.9180126058042862E-2</v>
      </c>
      <c r="V958">
        <f t="shared" si="214"/>
        <v>2743.5980804695955</v>
      </c>
      <c r="W958">
        <f>IF(M958&lt;0,SUM($V$954:V958),0)</f>
        <v>11456.221612442967</v>
      </c>
      <c r="Y958">
        <v>0</v>
      </c>
      <c r="Z958">
        <f t="shared" si="215"/>
        <v>0</v>
      </c>
      <c r="AA958">
        <f t="shared" si="216"/>
        <v>0</v>
      </c>
      <c r="AB958">
        <f>SUM($AA$3:AA958)</f>
        <v>3.6937269665548646E-2</v>
      </c>
    </row>
    <row r="959" spans="1:28" x14ac:dyDescent="0.3">
      <c r="A959" s="6" t="s">
        <v>17</v>
      </c>
      <c r="B959" s="6">
        <v>956</v>
      </c>
      <c r="C959" s="6">
        <v>367</v>
      </c>
      <c r="D959" s="7">
        <v>32.5</v>
      </c>
      <c r="E959" s="3">
        <f t="shared" si="217"/>
        <v>-1.4722222222222219</v>
      </c>
      <c r="F959" s="3">
        <f t="shared" si="218"/>
        <v>-5.2999999999999989</v>
      </c>
      <c r="H959" s="13">
        <f t="shared" si="207"/>
        <v>9.0277777777777768</v>
      </c>
      <c r="I959">
        <f>'Panigale V4s 21 Data'!$B$8*'Panigale V4s 21 Data'!$B$5*'Panigale V4s 21 Data'!$B$7*0.5*(Calculations!$H959*Calculations!$H959)</f>
        <v>9.1541307970768209</v>
      </c>
      <c r="J959" s="3">
        <f>$E959*'Panigale V4s 21 Data'!$B$3</f>
        <v>-397.49999999999989</v>
      </c>
      <c r="K959" s="27">
        <f>'Panigale V4s 21 Data'!$B$12</f>
        <v>52.974000000000004</v>
      </c>
      <c r="L959" s="3">
        <f t="shared" si="208"/>
        <v>-335.37186920292305</v>
      </c>
      <c r="M959">
        <f t="shared" si="206"/>
        <v>-3027.6627080819439</v>
      </c>
      <c r="N959">
        <f t="shared" si="209"/>
        <v>-8.4101741891165114E-4</v>
      </c>
      <c r="O959">
        <f t="shared" si="210"/>
        <v>0</v>
      </c>
      <c r="P959">
        <f t="shared" si="211"/>
        <v>0</v>
      </c>
      <c r="Q959">
        <f>SUM($P$3:P959)</f>
        <v>0.2146765807677323</v>
      </c>
      <c r="R959">
        <f t="shared" si="212"/>
        <v>3027.6627080819439</v>
      </c>
      <c r="S959">
        <f t="shared" si="213"/>
        <v>8.4101741891165114E-4</v>
      </c>
      <c r="T959">
        <f>SUM($S$3:S959)</f>
        <v>6.002114347695451E-2</v>
      </c>
      <c r="V959">
        <f t="shared" si="214"/>
        <v>2381.8471141345249</v>
      </c>
      <c r="W959">
        <f>IF(M959&lt;0,SUM($V$954:V959),0)</f>
        <v>13838.068726577492</v>
      </c>
      <c r="Y959">
        <v>0</v>
      </c>
      <c r="Z959">
        <f t="shared" si="215"/>
        <v>0</v>
      </c>
      <c r="AA959">
        <f t="shared" si="216"/>
        <v>0</v>
      </c>
      <c r="AB959">
        <f>SUM($AA$3:AA959)</f>
        <v>3.6937269665548646E-2</v>
      </c>
    </row>
    <row r="960" spans="1:28" x14ac:dyDescent="0.3">
      <c r="A960" s="6" t="s">
        <v>17</v>
      </c>
      <c r="B960" s="6">
        <v>957</v>
      </c>
      <c r="C960" s="6">
        <v>368</v>
      </c>
      <c r="D960" s="7">
        <v>27.2</v>
      </c>
      <c r="E960" s="3">
        <f t="shared" si="217"/>
        <v>-1.0277777777777775</v>
      </c>
      <c r="F960" s="3">
        <f t="shared" si="218"/>
        <v>-3.6999999999999993</v>
      </c>
      <c r="H960" s="13">
        <f t="shared" si="207"/>
        <v>7.5555555555555554</v>
      </c>
      <c r="I960">
        <f>'Panigale V4s 21 Data'!$B$8*'Panigale V4s 21 Data'!$B$5*'Panigale V4s 21 Data'!$B$7*0.5*(Calculations!$H960*Calculations!$H960)</f>
        <v>6.4119215421626672</v>
      </c>
      <c r="J960" s="3">
        <f>$E960*'Panigale V4s 21 Data'!$B$3</f>
        <v>-277.49999999999989</v>
      </c>
      <c r="K960" s="27">
        <f>'Panigale V4s 21 Data'!$B$12</f>
        <v>52.974000000000004</v>
      </c>
      <c r="L960" s="3">
        <f t="shared" si="208"/>
        <v>-218.11407845783725</v>
      </c>
      <c r="M960">
        <f t="shared" si="206"/>
        <v>-1647.9730372369925</v>
      </c>
      <c r="N960">
        <f t="shared" si="209"/>
        <v>-4.5777028812138681E-4</v>
      </c>
      <c r="O960">
        <f t="shared" si="210"/>
        <v>0</v>
      </c>
      <c r="P960">
        <f t="shared" si="211"/>
        <v>0</v>
      </c>
      <c r="Q960">
        <f>SUM($P$3:P960)</f>
        <v>0.2146765807677323</v>
      </c>
      <c r="R960">
        <f t="shared" si="212"/>
        <v>1647.9730372369925</v>
      </c>
      <c r="S960">
        <f t="shared" si="213"/>
        <v>4.5777028812138681E-4</v>
      </c>
      <c r="T960">
        <f>SUM($S$3:S960)</f>
        <v>6.0478913765075894E-2</v>
      </c>
      <c r="V960">
        <f t="shared" si="214"/>
        <v>1296.4521485291559</v>
      </c>
      <c r="W960">
        <f>IF(M960&lt;0,SUM($V$954:V960),0)</f>
        <v>15134.520875106648</v>
      </c>
      <c r="Y960">
        <v>0</v>
      </c>
      <c r="Z960">
        <f t="shared" si="215"/>
        <v>0</v>
      </c>
      <c r="AA960">
        <f t="shared" si="216"/>
        <v>0</v>
      </c>
      <c r="AB960">
        <f>SUM($AA$3:AA960)</f>
        <v>3.6937269665548646E-2</v>
      </c>
    </row>
    <row r="961" spans="1:28" x14ac:dyDescent="0.3">
      <c r="A961" s="6" t="s">
        <v>17</v>
      </c>
      <c r="B961" s="6">
        <v>958</v>
      </c>
      <c r="C961" s="6">
        <v>369</v>
      </c>
      <c r="D961" s="7">
        <v>25.1</v>
      </c>
      <c r="E961" s="3">
        <f t="shared" si="217"/>
        <v>-0.16666666666666657</v>
      </c>
      <c r="F961" s="3">
        <f t="shared" si="218"/>
        <v>-0.59999999999999964</v>
      </c>
      <c r="H961" s="13">
        <f t="shared" si="207"/>
        <v>6.9722222222222223</v>
      </c>
      <c r="I961">
        <f>'Panigale V4s 21 Data'!$B$8*'Panigale V4s 21 Data'!$B$5*'Panigale V4s 21 Data'!$B$7*0.5*(Calculations!$H961*Calculations!$H961)</f>
        <v>5.4600652719208238</v>
      </c>
      <c r="J961" s="3">
        <f>$E961*'Panigale V4s 21 Data'!$B$3</f>
        <v>-44.999999999999972</v>
      </c>
      <c r="K961" s="27">
        <f>'Panigale V4s 21 Data'!$B$12</f>
        <v>52.974000000000004</v>
      </c>
      <c r="L961" s="3">
        <f t="shared" si="208"/>
        <v>13.434065271920858</v>
      </c>
      <c r="M961">
        <f t="shared" si="206"/>
        <v>93.665288423670432</v>
      </c>
      <c r="N961">
        <f t="shared" si="209"/>
        <v>2.6018135673241786E-5</v>
      </c>
      <c r="O961">
        <f t="shared" si="210"/>
        <v>93.665288423670432</v>
      </c>
      <c r="P961">
        <f t="shared" si="211"/>
        <v>2.6018135673241786E-5</v>
      </c>
      <c r="Q961">
        <f>SUM($P$3:P961)</f>
        <v>0.21470259890340554</v>
      </c>
      <c r="R961">
        <f t="shared" si="212"/>
        <v>0</v>
      </c>
      <c r="S961">
        <f t="shared" si="213"/>
        <v>0</v>
      </c>
      <c r="T961">
        <f>SUM($S$3:S961)</f>
        <v>6.0478913765075894E-2</v>
      </c>
      <c r="V961">
        <f t="shared" si="214"/>
        <v>0</v>
      </c>
      <c r="W961">
        <f>IF(M961&lt;0,SUM($V$3:V961),0)</f>
        <v>0</v>
      </c>
      <c r="Y961">
        <f>O961</f>
        <v>93.665288423670432</v>
      </c>
      <c r="Z961">
        <f t="shared" si="215"/>
        <v>9.3665288423670431E-2</v>
      </c>
      <c r="AA961">
        <f t="shared" si="216"/>
        <v>2.6018135673241786E-5</v>
      </c>
      <c r="AB961">
        <f>SUM($AA$3:AA961)</f>
        <v>3.6963287801221885E-2</v>
      </c>
    </row>
    <row r="962" spans="1:28" x14ac:dyDescent="0.3">
      <c r="A962" s="6" t="s">
        <v>17</v>
      </c>
      <c r="B962" s="6">
        <v>959</v>
      </c>
      <c r="C962" s="6">
        <v>370</v>
      </c>
      <c r="D962" s="7">
        <v>26</v>
      </c>
      <c r="E962" s="3">
        <f t="shared" si="217"/>
        <v>0.58333333333333326</v>
      </c>
      <c r="F962" s="3">
        <f t="shared" si="218"/>
        <v>2.0999999999999996</v>
      </c>
      <c r="H962" s="13">
        <f t="shared" si="207"/>
        <v>7.2222222222222223</v>
      </c>
      <c r="I962">
        <f>'Panigale V4s 21 Data'!$B$8*'Panigale V4s 21 Data'!$B$5*'Panigale V4s 21 Data'!$B$7*0.5*(Calculations!$H962*Calculations!$H962)</f>
        <v>5.8586437101291668</v>
      </c>
      <c r="J962" s="3">
        <f>$E962*'Panigale V4s 21 Data'!$B$3</f>
        <v>157.49999999999997</v>
      </c>
      <c r="K962" s="27">
        <f>'Panigale V4s 21 Data'!$B$12</f>
        <v>52.974000000000004</v>
      </c>
      <c r="L962" s="3">
        <f t="shared" si="208"/>
        <v>216.33264371012916</v>
      </c>
      <c r="M962">
        <f t="shared" si="206"/>
        <v>1562.4024267953773</v>
      </c>
      <c r="N962">
        <f t="shared" si="209"/>
        <v>4.3400067410982702E-4</v>
      </c>
      <c r="O962">
        <f t="shared" si="210"/>
        <v>1562.4024267953773</v>
      </c>
      <c r="P962">
        <f t="shared" si="211"/>
        <v>4.3400067410982702E-4</v>
      </c>
      <c r="Q962">
        <f>SUM($P$3:P962)</f>
        <v>0.21513659957751535</v>
      </c>
      <c r="R962">
        <f t="shared" si="212"/>
        <v>0</v>
      </c>
      <c r="S962">
        <f t="shared" si="213"/>
        <v>0</v>
      </c>
      <c r="T962">
        <f>SUM($S$3:S962)</f>
        <v>6.0478913765075894E-2</v>
      </c>
      <c r="V962">
        <f t="shared" si="214"/>
        <v>0</v>
      </c>
      <c r="W962">
        <f>IF(M962&lt;0,SUM($V$3:V962),0)</f>
        <v>0</v>
      </c>
      <c r="Y962">
        <f t="shared" ref="Y962:Y965" si="220">O962</f>
        <v>1562.4024267953773</v>
      </c>
      <c r="Z962">
        <f t="shared" si="215"/>
        <v>1.5624024267953773</v>
      </c>
      <c r="AA962">
        <f t="shared" si="216"/>
        <v>4.3400067410982702E-4</v>
      </c>
      <c r="AB962">
        <f>SUM($AA$3:AA962)</f>
        <v>3.7397288475331712E-2</v>
      </c>
    </row>
    <row r="963" spans="1:28" x14ac:dyDescent="0.3">
      <c r="A963" s="6" t="s">
        <v>17</v>
      </c>
      <c r="B963" s="6">
        <v>960</v>
      </c>
      <c r="C963" s="6">
        <v>371</v>
      </c>
      <c r="D963" s="7">
        <v>29.3</v>
      </c>
      <c r="E963" s="3">
        <f t="shared" si="217"/>
        <v>1.1944444444444446</v>
      </c>
      <c r="F963" s="3">
        <f t="shared" si="218"/>
        <v>4.3000000000000007</v>
      </c>
      <c r="H963" s="13">
        <f t="shared" si="207"/>
        <v>8.1388888888888893</v>
      </c>
      <c r="I963">
        <f>'Panigale V4s 21 Data'!$B$8*'Panigale V4s 21 Data'!$B$5*'Panigale V4s 21 Data'!$B$7*0.5*(Calculations!$H963*Calculations!$H963)</f>
        <v>7.4402175128828238</v>
      </c>
      <c r="J963" s="3">
        <f>$E963*'Panigale V4s 21 Data'!$B$3</f>
        <v>322.50000000000006</v>
      </c>
      <c r="K963" s="27">
        <f>'Panigale V4s 21 Data'!$B$12</f>
        <v>52.974000000000004</v>
      </c>
      <c r="L963" s="3">
        <f t="shared" si="208"/>
        <v>382.91421751288289</v>
      </c>
      <c r="M963">
        <f t="shared" ref="M963:M1026" si="221">L963*H963</f>
        <v>3116.496270313186</v>
      </c>
      <c r="N963">
        <f t="shared" si="209"/>
        <v>8.6569340842032941E-4</v>
      </c>
      <c r="O963">
        <f t="shared" si="210"/>
        <v>3116.496270313186</v>
      </c>
      <c r="P963">
        <f t="shared" si="211"/>
        <v>8.6569340842032941E-4</v>
      </c>
      <c r="Q963">
        <f>SUM($P$3:P963)</f>
        <v>0.21600229298593568</v>
      </c>
      <c r="R963">
        <f t="shared" si="212"/>
        <v>0</v>
      </c>
      <c r="S963">
        <f t="shared" si="213"/>
        <v>0</v>
      </c>
      <c r="T963">
        <f>SUM($S$3:S963)</f>
        <v>6.0478913765075894E-2</v>
      </c>
      <c r="V963">
        <f t="shared" si="214"/>
        <v>0</v>
      </c>
      <c r="W963">
        <f>IF(M963&lt;0,SUM($V$3:V963),0)</f>
        <v>0</v>
      </c>
      <c r="Y963">
        <f t="shared" si="220"/>
        <v>3116.496270313186</v>
      </c>
      <c r="Z963">
        <f t="shared" si="215"/>
        <v>3.1164962703131858</v>
      </c>
      <c r="AA963">
        <f t="shared" si="216"/>
        <v>8.6569340842032941E-4</v>
      </c>
      <c r="AB963">
        <f>SUM($AA$3:AA963)</f>
        <v>3.8262981883752038E-2</v>
      </c>
    </row>
    <row r="964" spans="1:28" x14ac:dyDescent="0.3">
      <c r="A964" s="6" t="s">
        <v>17</v>
      </c>
      <c r="B964" s="6">
        <v>961</v>
      </c>
      <c r="C964" s="6">
        <v>372</v>
      </c>
      <c r="D964" s="7">
        <v>34.6</v>
      </c>
      <c r="E964" s="3">
        <f t="shared" si="217"/>
        <v>1.5416666666666663</v>
      </c>
      <c r="F964" s="3">
        <f t="shared" si="218"/>
        <v>5.5499999999999989</v>
      </c>
      <c r="H964" s="13">
        <f t="shared" ref="H964:H1027" si="222">$D964/3.6</f>
        <v>9.6111111111111107</v>
      </c>
      <c r="I964">
        <f>'Panigale V4s 21 Data'!$B$8*'Panigale V4s 21 Data'!$B$5*'Panigale V4s 21 Data'!$B$7*0.5*(Calculations!$H964*Calculations!$H964)</f>
        <v>10.375346011861293</v>
      </c>
      <c r="J964" s="3">
        <f>$E964*'Panigale V4s 21 Data'!$B$3</f>
        <v>416.24999999999989</v>
      </c>
      <c r="K964" s="27">
        <f>'Panigale V4s 21 Data'!$B$12</f>
        <v>52.974000000000004</v>
      </c>
      <c r="L964" s="3">
        <f t="shared" ref="L964:L1027" si="223">I964+J964+K964</f>
        <v>479.59934601186114</v>
      </c>
      <c r="M964">
        <f t="shared" si="221"/>
        <v>4609.4826033362206</v>
      </c>
      <c r="N964">
        <f t="shared" ref="N964:N1027" si="224">M964/1000/3600</f>
        <v>1.2804118342600614E-3</v>
      </c>
      <c r="O964">
        <f t="shared" ref="O964:O1027" si="225">IF(M964&gt;0,M964,0)</f>
        <v>4609.4826033362206</v>
      </c>
      <c r="P964">
        <f t="shared" ref="P964:P1027" si="226">IF(N964&gt;0,N964,0)</f>
        <v>1.2804118342600614E-3</v>
      </c>
      <c r="Q964">
        <f>SUM($P$3:P964)</f>
        <v>0.21728270482019574</v>
      </c>
      <c r="R964">
        <f t="shared" ref="R964:R1027" si="227">IF(M964&lt;0,M964*-1,0)</f>
        <v>0</v>
      </c>
      <c r="S964">
        <f t="shared" ref="S964:S1027" si="228">IF(M964&lt;0,M964/1000/3600*-1,0)</f>
        <v>0</v>
      </c>
      <c r="T964">
        <f>SUM($S$3:S964)</f>
        <v>6.0478913765075894E-2</v>
      </c>
      <c r="V964">
        <f t="shared" ref="V964:V1027" si="229">R964*0.91*0.95*0.91</f>
        <v>0</v>
      </c>
      <c r="W964">
        <f>IF(M964&lt;0,SUM($V$3:V964),0)</f>
        <v>0</v>
      </c>
      <c r="Y964">
        <f t="shared" si="220"/>
        <v>4609.4826033362206</v>
      </c>
      <c r="Z964">
        <f t="shared" ref="Z964:Z1027" si="230">Y964/1000</f>
        <v>4.6094826033362208</v>
      </c>
      <c r="AA964">
        <f t="shared" ref="AA964:AA1027" si="231">Z964/3600</f>
        <v>1.2804118342600614E-3</v>
      </c>
      <c r="AB964">
        <f>SUM($AA$3:AA964)</f>
        <v>3.9543393718012097E-2</v>
      </c>
    </row>
    <row r="965" spans="1:28" x14ac:dyDescent="0.3">
      <c r="A965" s="6" t="s">
        <v>17</v>
      </c>
      <c r="B965" s="6">
        <v>962</v>
      </c>
      <c r="C965" s="6">
        <v>373</v>
      </c>
      <c r="D965" s="7">
        <v>40.4</v>
      </c>
      <c r="E965" s="3">
        <f t="shared" ref="E965:E1028" si="232">($D966-$D964)/2/3.6</f>
        <v>1.4861111111111105</v>
      </c>
      <c r="F965" s="3">
        <f t="shared" ref="F965:F1028" si="233">($D966-$D964)/2</f>
        <v>5.3499999999999979</v>
      </c>
      <c r="H965" s="13">
        <f t="shared" si="222"/>
        <v>11.222222222222221</v>
      </c>
      <c r="I965">
        <f>'Panigale V4s 21 Data'!$B$8*'Panigale V4s 21 Data'!$B$5*'Panigale V4s 21 Data'!$B$7*0.5*(Calculations!$H965*Calculations!$H965)</f>
        <v>14.145331239533165</v>
      </c>
      <c r="J965" s="3">
        <f>$E965*'Panigale V4s 21 Data'!$B$3</f>
        <v>401.24999999999983</v>
      </c>
      <c r="K965" s="27">
        <f>'Panigale V4s 21 Data'!$B$12</f>
        <v>52.974000000000004</v>
      </c>
      <c r="L965" s="3">
        <f t="shared" si="223"/>
        <v>468.36933123953298</v>
      </c>
      <c r="M965">
        <f t="shared" si="221"/>
        <v>5256.1447172436474</v>
      </c>
      <c r="N965">
        <f t="shared" si="224"/>
        <v>1.4600401992343466E-3</v>
      </c>
      <c r="O965">
        <f t="shared" si="225"/>
        <v>5256.1447172436474</v>
      </c>
      <c r="P965">
        <f t="shared" si="226"/>
        <v>1.4600401992343466E-3</v>
      </c>
      <c r="Q965">
        <f>SUM($P$3:P965)</f>
        <v>0.21874274501943008</v>
      </c>
      <c r="R965">
        <f t="shared" si="227"/>
        <v>0</v>
      </c>
      <c r="S965">
        <f t="shared" si="228"/>
        <v>0</v>
      </c>
      <c r="T965">
        <f>SUM($S$3:S965)</f>
        <v>6.0478913765075894E-2</v>
      </c>
      <c r="V965">
        <f t="shared" si="229"/>
        <v>0</v>
      </c>
      <c r="W965">
        <f>IF(M965&lt;0,SUM($V$3:V965),0)</f>
        <v>0</v>
      </c>
      <c r="Y965">
        <f t="shared" si="220"/>
        <v>5256.1447172436474</v>
      </c>
      <c r="Z965">
        <f t="shared" si="230"/>
        <v>5.2561447172436475</v>
      </c>
      <c r="AA965">
        <f t="shared" si="231"/>
        <v>1.4600401992343466E-3</v>
      </c>
      <c r="AB965">
        <f>SUM($AA$3:AA965)</f>
        <v>4.1003433917246444E-2</v>
      </c>
    </row>
    <row r="966" spans="1:28" x14ac:dyDescent="0.3">
      <c r="A966" s="6" t="s">
        <v>17</v>
      </c>
      <c r="B966" s="6">
        <v>963</v>
      </c>
      <c r="C966" s="6">
        <v>374</v>
      </c>
      <c r="D966" s="7">
        <v>45.3</v>
      </c>
      <c r="E966" s="3">
        <f t="shared" si="232"/>
        <v>1.1944444444444446</v>
      </c>
      <c r="F966" s="3">
        <f t="shared" si="233"/>
        <v>4.3000000000000007</v>
      </c>
      <c r="H966" s="13">
        <f t="shared" si="222"/>
        <v>12.583333333333332</v>
      </c>
      <c r="I966">
        <f>'Panigale V4s 21 Data'!$B$8*'Panigale V4s 21 Data'!$B$5*'Panigale V4s 21 Data'!$B$7*0.5*(Calculations!$H966*Calculations!$H966)</f>
        <v>17.784710312306153</v>
      </c>
      <c r="J966" s="3">
        <f>$E966*'Panigale V4s 21 Data'!$B$3</f>
        <v>322.50000000000006</v>
      </c>
      <c r="K966" s="27">
        <f>'Panigale V4s 21 Data'!$B$12</f>
        <v>52.974000000000004</v>
      </c>
      <c r="L966" s="3">
        <f t="shared" si="223"/>
        <v>393.25871031230622</v>
      </c>
      <c r="M966">
        <f t="shared" si="221"/>
        <v>4948.5054380965194</v>
      </c>
      <c r="N966">
        <f t="shared" si="224"/>
        <v>1.3745848439156998E-3</v>
      </c>
      <c r="O966">
        <f t="shared" si="225"/>
        <v>4948.5054380965194</v>
      </c>
      <c r="P966">
        <f t="shared" si="226"/>
        <v>1.3745848439156998E-3</v>
      </c>
      <c r="Q966">
        <f>SUM($P$3:P966)</f>
        <v>0.22011732986334578</v>
      </c>
      <c r="R966">
        <f t="shared" si="227"/>
        <v>0</v>
      </c>
      <c r="S966">
        <f t="shared" si="228"/>
        <v>0</v>
      </c>
      <c r="T966">
        <f>SUM($S$3:S966)</f>
        <v>6.0478913765075894E-2</v>
      </c>
      <c r="V966">
        <f t="shared" si="229"/>
        <v>0</v>
      </c>
      <c r="W966">
        <f>IF(M966&lt;0,SUM($V$3:V966),0)</f>
        <v>0</v>
      </c>
      <c r="Y966">
        <f>W960-SUM(Y961:Y965)</f>
        <v>496.32956899454621</v>
      </c>
      <c r="Z966">
        <f t="shared" si="230"/>
        <v>0.49632956899454622</v>
      </c>
      <c r="AA966">
        <f t="shared" si="231"/>
        <v>1.3786932472070729E-4</v>
      </c>
      <c r="AB966">
        <f>SUM($AA$3:AA966)</f>
        <v>4.1141303241967152E-2</v>
      </c>
    </row>
    <row r="967" spans="1:28" x14ac:dyDescent="0.3">
      <c r="A967" s="6" t="s">
        <v>17</v>
      </c>
      <c r="B967" s="6">
        <v>964</v>
      </c>
      <c r="C967" s="6">
        <v>375</v>
      </c>
      <c r="D967" s="7">
        <v>49</v>
      </c>
      <c r="E967" s="3">
        <f t="shared" si="232"/>
        <v>0.80555555555555614</v>
      </c>
      <c r="F967" s="3">
        <f t="shared" si="233"/>
        <v>2.9000000000000021</v>
      </c>
      <c r="H967" s="13">
        <f t="shared" si="222"/>
        <v>13.611111111111111</v>
      </c>
      <c r="I967">
        <f>'Panigale V4s 21 Data'!$B$8*'Panigale V4s 21 Data'!$B$5*'Panigale V4s 21 Data'!$B$7*0.5*(Calculations!$H967*Calculations!$H967)</f>
        <v>20.808585130207291</v>
      </c>
      <c r="J967" s="3">
        <f>$E967*'Panigale V4s 21 Data'!$B$3</f>
        <v>217.50000000000017</v>
      </c>
      <c r="K967" s="27">
        <f>'Panigale V4s 21 Data'!$B$12</f>
        <v>52.974000000000004</v>
      </c>
      <c r="L967" s="3">
        <f t="shared" si="223"/>
        <v>291.28258513020745</v>
      </c>
      <c r="M967">
        <f t="shared" si="221"/>
        <v>3964.6796309389347</v>
      </c>
      <c r="N967">
        <f t="shared" si="224"/>
        <v>1.1012998974830374E-3</v>
      </c>
      <c r="O967">
        <f t="shared" si="225"/>
        <v>3964.6796309389347</v>
      </c>
      <c r="P967">
        <f t="shared" si="226"/>
        <v>1.1012998974830374E-3</v>
      </c>
      <c r="Q967">
        <f>SUM($P$3:P967)</f>
        <v>0.22121862976082882</v>
      </c>
      <c r="R967">
        <f t="shared" si="227"/>
        <v>0</v>
      </c>
      <c r="S967">
        <f t="shared" si="228"/>
        <v>0</v>
      </c>
      <c r="T967">
        <f>SUM($S$3:S967)</f>
        <v>6.0478913765075894E-2</v>
      </c>
      <c r="V967">
        <f t="shared" si="229"/>
        <v>0</v>
      </c>
      <c r="W967">
        <f>IF(M967&lt;0,SUM($V$3:V967),0)</f>
        <v>0</v>
      </c>
      <c r="Y967">
        <v>0</v>
      </c>
      <c r="Z967">
        <f t="shared" si="230"/>
        <v>0</v>
      </c>
      <c r="AA967">
        <f t="shared" si="231"/>
        <v>0</v>
      </c>
      <c r="AB967">
        <f>SUM($AA$3:AA967)</f>
        <v>4.1141303241967152E-2</v>
      </c>
    </row>
    <row r="968" spans="1:28" x14ac:dyDescent="0.3">
      <c r="A968" s="6" t="s">
        <v>17</v>
      </c>
      <c r="B968" s="6">
        <v>965</v>
      </c>
      <c r="C968" s="6">
        <v>376</v>
      </c>
      <c r="D968" s="7">
        <v>51.1</v>
      </c>
      <c r="E968" s="3">
        <f t="shared" si="232"/>
        <v>0.43055555555555575</v>
      </c>
      <c r="F968" s="3">
        <f t="shared" si="233"/>
        <v>1.5500000000000007</v>
      </c>
      <c r="H968" s="13">
        <f t="shared" si="222"/>
        <v>14.194444444444445</v>
      </c>
      <c r="I968">
        <f>'Panigale V4s 21 Data'!$B$8*'Panigale V4s 21 Data'!$B$5*'Panigale V4s 21 Data'!$B$7*0.5*(Calculations!$H968*Calculations!$H968)</f>
        <v>22.630397991607076</v>
      </c>
      <c r="J968" s="3">
        <f>$E968*'Panigale V4s 21 Data'!$B$3</f>
        <v>116.25000000000006</v>
      </c>
      <c r="K968" s="27">
        <f>'Panigale V4s 21 Data'!$B$12</f>
        <v>52.974000000000004</v>
      </c>
      <c r="L968" s="3">
        <f t="shared" si="223"/>
        <v>191.85439799160713</v>
      </c>
      <c r="M968">
        <f t="shared" si="221"/>
        <v>2723.266593714201</v>
      </c>
      <c r="N968">
        <f t="shared" si="224"/>
        <v>7.5646294269838925E-4</v>
      </c>
      <c r="O968">
        <f t="shared" si="225"/>
        <v>2723.266593714201</v>
      </c>
      <c r="P968">
        <f t="shared" si="226"/>
        <v>7.5646294269838925E-4</v>
      </c>
      <c r="Q968">
        <f>SUM($P$3:P968)</f>
        <v>0.22197509270352719</v>
      </c>
      <c r="R968">
        <f t="shared" si="227"/>
        <v>0</v>
      </c>
      <c r="S968">
        <f t="shared" si="228"/>
        <v>0</v>
      </c>
      <c r="T968">
        <f>SUM($S$3:S968)</f>
        <v>6.0478913765075894E-2</v>
      </c>
      <c r="V968">
        <f t="shared" si="229"/>
        <v>0</v>
      </c>
      <c r="W968">
        <f>IF(M968&lt;0,SUM($V$3:V968),0)</f>
        <v>0</v>
      </c>
      <c r="Y968">
        <v>0</v>
      </c>
      <c r="Z968">
        <f t="shared" si="230"/>
        <v>0</v>
      </c>
      <c r="AA968">
        <f t="shared" si="231"/>
        <v>0</v>
      </c>
      <c r="AB968">
        <f>SUM($AA$3:AA968)</f>
        <v>4.1141303241967152E-2</v>
      </c>
    </row>
    <row r="969" spans="1:28" x14ac:dyDescent="0.3">
      <c r="A969" s="6" t="s">
        <v>17</v>
      </c>
      <c r="B969" s="6">
        <v>966</v>
      </c>
      <c r="C969" s="6">
        <v>377</v>
      </c>
      <c r="D969" s="7">
        <v>52.1</v>
      </c>
      <c r="E969" s="3">
        <f t="shared" si="232"/>
        <v>0.15277777777777798</v>
      </c>
      <c r="F969" s="3">
        <f t="shared" si="233"/>
        <v>0.55000000000000071</v>
      </c>
      <c r="H969" s="13">
        <f t="shared" si="222"/>
        <v>14.472222222222221</v>
      </c>
      <c r="I969">
        <f>'Panigale V4s 21 Data'!$B$8*'Panigale V4s 21 Data'!$B$5*'Panigale V4s 21 Data'!$B$7*0.5*(Calculations!$H969*Calculations!$H969)</f>
        <v>23.524794486999571</v>
      </c>
      <c r="J969" s="3">
        <f>$E969*'Panigale V4s 21 Data'!$B$3</f>
        <v>41.250000000000057</v>
      </c>
      <c r="K969" s="27">
        <f>'Panigale V4s 21 Data'!$B$12</f>
        <v>52.974000000000004</v>
      </c>
      <c r="L969" s="3">
        <f t="shared" si="223"/>
        <v>117.74879448699963</v>
      </c>
      <c r="M969">
        <f t="shared" si="221"/>
        <v>1704.0867202146335</v>
      </c>
      <c r="N969">
        <f t="shared" si="224"/>
        <v>4.7335742228184262E-4</v>
      </c>
      <c r="O969">
        <f t="shared" si="225"/>
        <v>1704.0867202146335</v>
      </c>
      <c r="P969">
        <f t="shared" si="226"/>
        <v>4.7335742228184262E-4</v>
      </c>
      <c r="Q969">
        <f>SUM($P$3:P969)</f>
        <v>0.22244845012580905</v>
      </c>
      <c r="R969">
        <f t="shared" si="227"/>
        <v>0</v>
      </c>
      <c r="S969">
        <f t="shared" si="228"/>
        <v>0</v>
      </c>
      <c r="T969">
        <f>SUM($S$3:S969)</f>
        <v>6.0478913765075894E-2</v>
      </c>
      <c r="V969">
        <f t="shared" si="229"/>
        <v>0</v>
      </c>
      <c r="W969">
        <f>IF(M969&lt;0,SUM($V$3:V969),0)</f>
        <v>0</v>
      </c>
      <c r="Y969">
        <v>0</v>
      </c>
      <c r="Z969">
        <f t="shared" si="230"/>
        <v>0</v>
      </c>
      <c r="AA969">
        <f t="shared" si="231"/>
        <v>0</v>
      </c>
      <c r="AB969">
        <f>SUM($AA$3:AA969)</f>
        <v>4.1141303241967152E-2</v>
      </c>
    </row>
    <row r="970" spans="1:28" x14ac:dyDescent="0.3">
      <c r="A970" s="6" t="s">
        <v>17</v>
      </c>
      <c r="B970" s="6">
        <v>967</v>
      </c>
      <c r="C970" s="6">
        <v>378</v>
      </c>
      <c r="D970" s="7">
        <v>52.2</v>
      </c>
      <c r="E970" s="3">
        <f t="shared" si="232"/>
        <v>0</v>
      </c>
      <c r="F970" s="3">
        <f t="shared" si="233"/>
        <v>0</v>
      </c>
      <c r="H970" s="13">
        <f t="shared" si="222"/>
        <v>14.5</v>
      </c>
      <c r="I970">
        <f>'Panigale V4s 21 Data'!$B$8*'Panigale V4s 21 Data'!$B$5*'Panigale V4s 21 Data'!$B$7*0.5*(Calculations!$H970*Calculations!$H970)</f>
        <v>23.615187466136629</v>
      </c>
      <c r="J970" s="3">
        <f>$E970*'Panigale V4s 21 Data'!$B$3</f>
        <v>0</v>
      </c>
      <c r="K970" s="27">
        <f>'Panigale V4s 21 Data'!$B$12</f>
        <v>52.974000000000004</v>
      </c>
      <c r="L970" s="3">
        <f t="shared" si="223"/>
        <v>76.589187466136636</v>
      </c>
      <c r="M970">
        <f t="shared" si="221"/>
        <v>1110.5432182589811</v>
      </c>
      <c r="N970">
        <f t="shared" si="224"/>
        <v>3.0848422729416145E-4</v>
      </c>
      <c r="O970">
        <f t="shared" si="225"/>
        <v>1110.5432182589811</v>
      </c>
      <c r="P970">
        <f t="shared" si="226"/>
        <v>3.0848422729416145E-4</v>
      </c>
      <c r="Q970">
        <f>SUM($P$3:P970)</f>
        <v>0.2227569343531032</v>
      </c>
      <c r="R970">
        <f t="shared" si="227"/>
        <v>0</v>
      </c>
      <c r="S970">
        <f t="shared" si="228"/>
        <v>0</v>
      </c>
      <c r="T970">
        <f>SUM($S$3:S970)</f>
        <v>6.0478913765075894E-2</v>
      </c>
      <c r="V970">
        <f t="shared" si="229"/>
        <v>0</v>
      </c>
      <c r="W970">
        <f>IF(M970&lt;0,SUM($V$3:V970),0)</f>
        <v>0</v>
      </c>
      <c r="Y970">
        <v>0</v>
      </c>
      <c r="Z970">
        <f t="shared" si="230"/>
        <v>0</v>
      </c>
      <c r="AA970">
        <f t="shared" si="231"/>
        <v>0</v>
      </c>
      <c r="AB970">
        <f>SUM($AA$3:AA970)</f>
        <v>4.1141303241967152E-2</v>
      </c>
    </row>
    <row r="971" spans="1:28" x14ac:dyDescent="0.3">
      <c r="A971" s="6" t="s">
        <v>17</v>
      </c>
      <c r="B971" s="6">
        <v>968</v>
      </c>
      <c r="C971" s="6">
        <v>379</v>
      </c>
      <c r="D971" s="7">
        <v>52.1</v>
      </c>
      <c r="E971" s="3">
        <f t="shared" si="232"/>
        <v>-6.9444444444444448E-2</v>
      </c>
      <c r="F971" s="3">
        <f t="shared" si="233"/>
        <v>-0.25</v>
      </c>
      <c r="H971" s="13">
        <f t="shared" si="222"/>
        <v>14.472222222222221</v>
      </c>
      <c r="I971">
        <f>'Panigale V4s 21 Data'!$B$8*'Panigale V4s 21 Data'!$B$5*'Panigale V4s 21 Data'!$B$7*0.5*(Calculations!$H971*Calculations!$H971)</f>
        <v>23.524794486999571</v>
      </c>
      <c r="J971" s="3">
        <f>$E971*'Panigale V4s 21 Data'!$B$3</f>
        <v>-18.75</v>
      </c>
      <c r="K971" s="27">
        <f>'Panigale V4s 21 Data'!$B$12</f>
        <v>52.974000000000004</v>
      </c>
      <c r="L971" s="3">
        <f t="shared" si="223"/>
        <v>57.748794486999572</v>
      </c>
      <c r="M971">
        <f t="shared" si="221"/>
        <v>835.75338688129932</v>
      </c>
      <c r="N971">
        <f t="shared" si="224"/>
        <v>2.3215371857813869E-4</v>
      </c>
      <c r="O971">
        <f t="shared" si="225"/>
        <v>835.75338688129932</v>
      </c>
      <c r="P971">
        <f t="shared" si="226"/>
        <v>2.3215371857813869E-4</v>
      </c>
      <c r="Q971">
        <f>SUM($P$3:P971)</f>
        <v>0.22298908807168133</v>
      </c>
      <c r="R971">
        <f t="shared" si="227"/>
        <v>0</v>
      </c>
      <c r="S971">
        <f t="shared" si="228"/>
        <v>0</v>
      </c>
      <c r="T971">
        <f>SUM($S$3:S971)</f>
        <v>6.0478913765075894E-2</v>
      </c>
      <c r="V971">
        <f t="shared" si="229"/>
        <v>0</v>
      </c>
      <c r="W971">
        <f>IF(M971&lt;0,SUM($V$3:V971),0)</f>
        <v>0</v>
      </c>
      <c r="Y971">
        <v>0</v>
      </c>
      <c r="Z971">
        <f t="shared" si="230"/>
        <v>0</v>
      </c>
      <c r="AA971">
        <f t="shared" si="231"/>
        <v>0</v>
      </c>
      <c r="AB971">
        <f>SUM($AA$3:AA971)</f>
        <v>4.1141303241967152E-2</v>
      </c>
    </row>
    <row r="972" spans="1:28" x14ac:dyDescent="0.3">
      <c r="A972" s="6" t="s">
        <v>17</v>
      </c>
      <c r="B972" s="6">
        <v>969</v>
      </c>
      <c r="C972" s="6">
        <v>380</v>
      </c>
      <c r="D972" s="7">
        <v>51.7</v>
      </c>
      <c r="E972" s="3">
        <f t="shared" si="232"/>
        <v>-0.16666666666666705</v>
      </c>
      <c r="F972" s="3">
        <f t="shared" si="233"/>
        <v>-0.60000000000000142</v>
      </c>
      <c r="H972" s="13">
        <f t="shared" si="222"/>
        <v>14.361111111111111</v>
      </c>
      <c r="I972">
        <f>'Panigale V4s 21 Data'!$B$8*'Panigale V4s 21 Data'!$B$5*'Panigale V4s 21 Data'!$B$7*0.5*(Calculations!$H972*Calculations!$H972)</f>
        <v>23.164955896992826</v>
      </c>
      <c r="J972" s="3">
        <f>$E972*'Panigale V4s 21 Data'!$B$3</f>
        <v>-45.000000000000099</v>
      </c>
      <c r="K972" s="27">
        <f>'Panigale V4s 21 Data'!$B$12</f>
        <v>52.974000000000004</v>
      </c>
      <c r="L972" s="3">
        <f t="shared" si="223"/>
        <v>31.13895589699273</v>
      </c>
      <c r="M972">
        <f t="shared" si="221"/>
        <v>447.19000552070116</v>
      </c>
      <c r="N972">
        <f t="shared" si="224"/>
        <v>1.2421944597797255E-4</v>
      </c>
      <c r="O972">
        <f t="shared" si="225"/>
        <v>447.19000552070116</v>
      </c>
      <c r="P972">
        <f t="shared" si="226"/>
        <v>1.2421944597797255E-4</v>
      </c>
      <c r="Q972">
        <f>SUM($P$3:P972)</f>
        <v>0.22311330751765932</v>
      </c>
      <c r="R972">
        <f t="shared" si="227"/>
        <v>0</v>
      </c>
      <c r="S972">
        <f t="shared" si="228"/>
        <v>0</v>
      </c>
      <c r="T972">
        <f>SUM($S$3:S972)</f>
        <v>6.0478913765075894E-2</v>
      </c>
      <c r="V972">
        <f t="shared" si="229"/>
        <v>0</v>
      </c>
      <c r="W972">
        <f>IF(M972&lt;0,SUM($V$3:V972),0)</f>
        <v>0</v>
      </c>
      <c r="Y972">
        <v>0</v>
      </c>
      <c r="Z972">
        <f t="shared" si="230"/>
        <v>0</v>
      </c>
      <c r="AA972">
        <f t="shared" si="231"/>
        <v>0</v>
      </c>
      <c r="AB972">
        <f>SUM($AA$3:AA972)</f>
        <v>4.1141303241967152E-2</v>
      </c>
    </row>
    <row r="973" spans="1:28" x14ac:dyDescent="0.3">
      <c r="A973" s="6" t="s">
        <v>17</v>
      </c>
      <c r="B973" s="6">
        <v>970</v>
      </c>
      <c r="C973" s="6">
        <v>381</v>
      </c>
      <c r="D973" s="7">
        <v>50.9</v>
      </c>
      <c r="E973" s="3">
        <f t="shared" si="232"/>
        <v>-0.34722222222222221</v>
      </c>
      <c r="F973" s="3">
        <f t="shared" si="233"/>
        <v>-1.25</v>
      </c>
      <c r="H973" s="13">
        <f t="shared" si="222"/>
        <v>14.138888888888888</v>
      </c>
      <c r="I973">
        <f>'Panigale V4s 21 Data'!$B$8*'Panigale V4s 21 Data'!$B$5*'Panigale V4s 21 Data'!$B$7*0.5*(Calculations!$H973*Calculations!$H973)</f>
        <v>22.453598684378321</v>
      </c>
      <c r="J973" s="3">
        <f>$E973*'Panigale V4s 21 Data'!$B$3</f>
        <v>-93.75</v>
      </c>
      <c r="K973" s="27">
        <f>'Panigale V4s 21 Data'!$B$12</f>
        <v>52.974000000000004</v>
      </c>
      <c r="L973" s="3">
        <f t="shared" si="223"/>
        <v>-18.322401315621676</v>
      </c>
      <c r="M973">
        <f t="shared" si="221"/>
        <v>-259.05839637920644</v>
      </c>
      <c r="N973">
        <f t="shared" si="224"/>
        <v>-7.1960665660890689E-5</v>
      </c>
      <c r="O973">
        <f t="shared" si="225"/>
        <v>0</v>
      </c>
      <c r="P973">
        <f t="shared" si="226"/>
        <v>0</v>
      </c>
      <c r="Q973">
        <f>SUM($P$3:P973)</f>
        <v>0.22311330751765932</v>
      </c>
      <c r="R973">
        <f t="shared" si="227"/>
        <v>259.05839637920644</v>
      </c>
      <c r="S973">
        <f t="shared" si="228"/>
        <v>7.1960665660890689E-5</v>
      </c>
      <c r="T973">
        <f>SUM($S$3:S973)</f>
        <v>6.0550874430736784E-2</v>
      </c>
      <c r="V973">
        <f t="shared" si="229"/>
        <v>203.79994513953983</v>
      </c>
      <c r="W973">
        <f>IF(M973&lt;0,SUM($V$973:V973),0)</f>
        <v>203.79994513953983</v>
      </c>
      <c r="Y973">
        <v>0</v>
      </c>
      <c r="Z973">
        <f t="shared" si="230"/>
        <v>0</v>
      </c>
      <c r="AA973">
        <f t="shared" si="231"/>
        <v>0</v>
      </c>
      <c r="AB973">
        <f>SUM($AA$3:AA973)</f>
        <v>4.1141303241967152E-2</v>
      </c>
    </row>
    <row r="974" spans="1:28" x14ac:dyDescent="0.3">
      <c r="A974" s="6" t="s">
        <v>17</v>
      </c>
      <c r="B974" s="6">
        <v>971</v>
      </c>
      <c r="C974" s="6">
        <v>382</v>
      </c>
      <c r="D974" s="7">
        <v>49.2</v>
      </c>
      <c r="E974" s="3">
        <f t="shared" si="232"/>
        <v>-0.69444444444444442</v>
      </c>
      <c r="F974" s="3">
        <f t="shared" si="233"/>
        <v>-2.5</v>
      </c>
      <c r="H974" s="13">
        <f t="shared" si="222"/>
        <v>13.666666666666668</v>
      </c>
      <c r="I974">
        <f>'Panigale V4s 21 Data'!$B$8*'Panigale V4s 21 Data'!$B$5*'Panigale V4s 21 Data'!$B$7*0.5*(Calculations!$H974*Calculations!$H974)</f>
        <v>20.978797796578505</v>
      </c>
      <c r="J974" s="3">
        <f>$E974*'Panigale V4s 21 Data'!$B$3</f>
        <v>-187.5</v>
      </c>
      <c r="K974" s="27">
        <f>'Panigale V4s 21 Data'!$B$12</f>
        <v>52.974000000000004</v>
      </c>
      <c r="L974" s="3">
        <f t="shared" si="223"/>
        <v>-113.54720220342149</v>
      </c>
      <c r="M974">
        <f t="shared" si="221"/>
        <v>-1551.8117634467606</v>
      </c>
      <c r="N974">
        <f t="shared" si="224"/>
        <v>-4.3105882317965568E-4</v>
      </c>
      <c r="O974">
        <f t="shared" si="225"/>
        <v>0</v>
      </c>
      <c r="P974">
        <f t="shared" si="226"/>
        <v>0</v>
      </c>
      <c r="Q974">
        <f>SUM($P$3:P974)</f>
        <v>0.22311330751765932</v>
      </c>
      <c r="R974">
        <f t="shared" si="227"/>
        <v>1551.8117634467606</v>
      </c>
      <c r="S974">
        <f t="shared" si="228"/>
        <v>4.3105882317965568E-4</v>
      </c>
      <c r="T974">
        <f>SUM($S$3:S974)</f>
        <v>6.0981933253916439E-2</v>
      </c>
      <c r="V974">
        <f t="shared" si="229"/>
        <v>1220.8025552447493</v>
      </c>
      <c r="W974">
        <f>IF(M974&lt;0,SUM($V$973:V974),0)</f>
        <v>1424.6025003842892</v>
      </c>
      <c r="Y974">
        <v>0</v>
      </c>
      <c r="Z974">
        <f t="shared" si="230"/>
        <v>0</v>
      </c>
      <c r="AA974">
        <f t="shared" si="231"/>
        <v>0</v>
      </c>
      <c r="AB974">
        <f>SUM($AA$3:AA974)</f>
        <v>4.1141303241967152E-2</v>
      </c>
    </row>
    <row r="975" spans="1:28" x14ac:dyDescent="0.3">
      <c r="A975" s="6" t="s">
        <v>17</v>
      </c>
      <c r="B975" s="6">
        <v>972</v>
      </c>
      <c r="C975" s="6">
        <v>383</v>
      </c>
      <c r="D975" s="7">
        <v>45.9</v>
      </c>
      <c r="E975" s="3">
        <f t="shared" si="232"/>
        <v>-1.1944444444444446</v>
      </c>
      <c r="F975" s="3">
        <f t="shared" si="233"/>
        <v>-4.3000000000000007</v>
      </c>
      <c r="H975" s="13">
        <f t="shared" si="222"/>
        <v>12.75</v>
      </c>
      <c r="I975">
        <f>'Panigale V4s 21 Data'!$B$8*'Panigale V4s 21 Data'!$B$5*'Panigale V4s 21 Data'!$B$7*0.5*(Calculations!$H975*Calculations!$H975)</f>
        <v>18.258948454049158</v>
      </c>
      <c r="J975" s="3">
        <f>$E975*'Panigale V4s 21 Data'!$B$3</f>
        <v>-322.50000000000006</v>
      </c>
      <c r="K975" s="27">
        <f>'Panigale V4s 21 Data'!$B$12</f>
        <v>52.974000000000004</v>
      </c>
      <c r="L975" s="3">
        <f t="shared" si="223"/>
        <v>-251.26705154595089</v>
      </c>
      <c r="M975">
        <f t="shared" si="221"/>
        <v>-3203.6549072108737</v>
      </c>
      <c r="N975">
        <f t="shared" si="224"/>
        <v>-8.8990414089190942E-4</v>
      </c>
      <c r="O975">
        <f t="shared" si="225"/>
        <v>0</v>
      </c>
      <c r="P975">
        <f t="shared" si="226"/>
        <v>0</v>
      </c>
      <c r="Q975">
        <f>SUM($P$3:P975)</f>
        <v>0.22311330751765932</v>
      </c>
      <c r="R975">
        <f t="shared" si="227"/>
        <v>3203.6549072108737</v>
      </c>
      <c r="S975">
        <f t="shared" si="228"/>
        <v>8.8990414089190942E-4</v>
      </c>
      <c r="T975">
        <f>SUM($S$3:S975)</f>
        <v>6.1871837394808345E-2</v>
      </c>
      <c r="V975">
        <f t="shared" si="229"/>
        <v>2520.2992972282586</v>
      </c>
      <c r="W975">
        <f>IF(M975&lt;0,SUM($V$973:V975),0)</f>
        <v>3944.9017976125479</v>
      </c>
      <c r="Y975">
        <v>0</v>
      </c>
      <c r="Z975">
        <f t="shared" si="230"/>
        <v>0</v>
      </c>
      <c r="AA975">
        <f t="shared" si="231"/>
        <v>0</v>
      </c>
      <c r="AB975">
        <f>SUM($AA$3:AA975)</f>
        <v>4.1141303241967152E-2</v>
      </c>
    </row>
    <row r="976" spans="1:28" x14ac:dyDescent="0.3">
      <c r="A976" s="6" t="s">
        <v>17</v>
      </c>
      <c r="B976" s="6">
        <v>973</v>
      </c>
      <c r="C976" s="6">
        <v>384</v>
      </c>
      <c r="D976" s="7">
        <v>40.6</v>
      </c>
      <c r="E976" s="3">
        <f t="shared" si="232"/>
        <v>-1.4722222222222223</v>
      </c>
      <c r="F976" s="3">
        <f t="shared" si="233"/>
        <v>-5.3000000000000007</v>
      </c>
      <c r="H976" s="13">
        <f t="shared" si="222"/>
        <v>11.277777777777779</v>
      </c>
      <c r="I976">
        <f>'Panigale V4s 21 Data'!$B$8*'Panigale V4s 21 Data'!$B$5*'Panigale V4s 21 Data'!$B$7*0.5*(Calculations!$H976*Calculations!$H976)</f>
        <v>14.285730689391295</v>
      </c>
      <c r="J976" s="3">
        <f>$E976*'Panigale V4s 21 Data'!$B$3</f>
        <v>-397.5</v>
      </c>
      <c r="K976" s="27">
        <f>'Panigale V4s 21 Data'!$B$12</f>
        <v>52.974000000000004</v>
      </c>
      <c r="L976" s="3">
        <f t="shared" si="223"/>
        <v>-330.24026931060871</v>
      </c>
      <c r="M976">
        <f t="shared" si="221"/>
        <v>-3724.376370558532</v>
      </c>
      <c r="N976">
        <f t="shared" si="224"/>
        <v>-1.0345489918218145E-3</v>
      </c>
      <c r="O976">
        <f t="shared" si="225"/>
        <v>0</v>
      </c>
      <c r="P976">
        <f t="shared" si="226"/>
        <v>0</v>
      </c>
      <c r="Q976">
        <f>SUM($P$3:P976)</f>
        <v>0.22311330751765932</v>
      </c>
      <c r="R976">
        <f t="shared" si="227"/>
        <v>3724.376370558532</v>
      </c>
      <c r="S976">
        <f t="shared" si="228"/>
        <v>1.0345489918218145E-3</v>
      </c>
      <c r="T976">
        <f>SUM($S$3:S976)</f>
        <v>6.2906386386630153E-2</v>
      </c>
      <c r="V976">
        <f t="shared" si="229"/>
        <v>2929.9482688365442</v>
      </c>
      <c r="W976">
        <f>IF(M976&lt;0,SUM($V$973:V976),0)</f>
        <v>6874.8500664490921</v>
      </c>
      <c r="Y976">
        <v>0</v>
      </c>
      <c r="Z976">
        <f t="shared" si="230"/>
        <v>0</v>
      </c>
      <c r="AA976">
        <f t="shared" si="231"/>
        <v>0</v>
      </c>
      <c r="AB976">
        <f>SUM($AA$3:AA976)</f>
        <v>4.1141303241967152E-2</v>
      </c>
    </row>
    <row r="977" spans="1:28" x14ac:dyDescent="0.3">
      <c r="A977" s="6" t="s">
        <v>17</v>
      </c>
      <c r="B977" s="6">
        <v>974</v>
      </c>
      <c r="C977" s="6">
        <v>385</v>
      </c>
      <c r="D977" s="7">
        <v>35.299999999999997</v>
      </c>
      <c r="E977" s="3">
        <f t="shared" si="232"/>
        <v>-1.4722222222222223</v>
      </c>
      <c r="F977" s="3">
        <f t="shared" si="233"/>
        <v>-5.3000000000000007</v>
      </c>
      <c r="H977" s="13">
        <f t="shared" si="222"/>
        <v>9.8055555555555554</v>
      </c>
      <c r="I977">
        <f>'Panigale V4s 21 Data'!$B$8*'Panigale V4s 21 Data'!$B$5*'Panigale V4s 21 Data'!$B$7*0.5*(Calculations!$H977*Calculations!$H977)</f>
        <v>10.799404350229073</v>
      </c>
      <c r="J977" s="3">
        <f>$E977*'Panigale V4s 21 Data'!$B$3</f>
        <v>-397.5</v>
      </c>
      <c r="K977" s="27">
        <f>'Panigale V4s 21 Data'!$B$12</f>
        <v>52.974000000000004</v>
      </c>
      <c r="L977" s="3">
        <f t="shared" si="223"/>
        <v>-333.72659564977096</v>
      </c>
      <c r="M977">
        <f t="shared" si="221"/>
        <v>-3272.3746740102542</v>
      </c>
      <c r="N977">
        <f t="shared" si="224"/>
        <v>-9.0899296500284842E-4</v>
      </c>
      <c r="O977">
        <f t="shared" si="225"/>
        <v>0</v>
      </c>
      <c r="P977">
        <f t="shared" si="226"/>
        <v>0</v>
      </c>
      <c r="Q977">
        <f>SUM($P$3:P977)</f>
        <v>0.22311330751765932</v>
      </c>
      <c r="R977">
        <f t="shared" si="227"/>
        <v>3272.3746740102542</v>
      </c>
      <c r="S977">
        <f t="shared" si="228"/>
        <v>9.0899296500284842E-4</v>
      </c>
      <c r="T977">
        <f>SUM($S$3:S977)</f>
        <v>6.3815379351633006E-2</v>
      </c>
      <c r="V977">
        <f t="shared" si="229"/>
        <v>2574.3607941704968</v>
      </c>
      <c r="W977">
        <f>IF(M977&lt;0,SUM($V$973:V977),0)</f>
        <v>9449.2108606195889</v>
      </c>
      <c r="Y977">
        <v>0</v>
      </c>
      <c r="Z977">
        <f t="shared" si="230"/>
        <v>0</v>
      </c>
      <c r="AA977">
        <f t="shared" si="231"/>
        <v>0</v>
      </c>
      <c r="AB977">
        <f>SUM($AA$3:AA977)</f>
        <v>4.1141303241967152E-2</v>
      </c>
    </row>
    <row r="978" spans="1:28" x14ac:dyDescent="0.3">
      <c r="A978" s="6" t="s">
        <v>17</v>
      </c>
      <c r="B978" s="6">
        <v>975</v>
      </c>
      <c r="C978" s="6">
        <v>386</v>
      </c>
      <c r="D978" s="7">
        <v>30</v>
      </c>
      <c r="E978" s="3">
        <f t="shared" si="232"/>
        <v>-1.4722222222222219</v>
      </c>
      <c r="F978" s="3">
        <f t="shared" si="233"/>
        <v>-5.2999999999999989</v>
      </c>
      <c r="H978" s="13">
        <f t="shared" si="222"/>
        <v>8.3333333333333339</v>
      </c>
      <c r="I978">
        <f>'Panigale V4s 21 Data'!$B$8*'Panigale V4s 21 Data'!$B$5*'Panigale V4s 21 Data'!$B$7*0.5*(Calculations!$H978*Calculations!$H978)</f>
        <v>7.7999694365625025</v>
      </c>
      <c r="J978" s="3">
        <f>$E978*'Panigale V4s 21 Data'!$B$3</f>
        <v>-397.49999999999989</v>
      </c>
      <c r="K978" s="27">
        <f>'Panigale V4s 21 Data'!$B$12</f>
        <v>52.974000000000004</v>
      </c>
      <c r="L978" s="3">
        <f t="shared" si="223"/>
        <v>-336.7260305634374</v>
      </c>
      <c r="M978">
        <f t="shared" si="221"/>
        <v>-2806.0502546953121</v>
      </c>
      <c r="N978">
        <f t="shared" si="224"/>
        <v>-7.7945840408203109E-4</v>
      </c>
      <c r="O978">
        <f t="shared" si="225"/>
        <v>0</v>
      </c>
      <c r="P978">
        <f t="shared" si="226"/>
        <v>0</v>
      </c>
      <c r="Q978">
        <f>SUM($P$3:P978)</f>
        <v>0.22311330751765932</v>
      </c>
      <c r="R978">
        <f t="shared" si="227"/>
        <v>2806.0502546953121</v>
      </c>
      <c r="S978">
        <f t="shared" si="228"/>
        <v>7.7945840408203109E-4</v>
      </c>
      <c r="T978">
        <f>SUM($S$3:S978)</f>
        <v>6.4594837755715034E-2</v>
      </c>
      <c r="V978">
        <f t="shared" si="229"/>
        <v>2207.5057051175286</v>
      </c>
      <c r="W978">
        <f>IF(M978&lt;0,SUM($V$973:V978),0)</f>
        <v>11656.716565737117</v>
      </c>
      <c r="Y978">
        <v>0</v>
      </c>
      <c r="Z978">
        <f t="shared" si="230"/>
        <v>0</v>
      </c>
      <c r="AA978">
        <f t="shared" si="231"/>
        <v>0</v>
      </c>
      <c r="AB978">
        <f>SUM($AA$3:AA978)</f>
        <v>4.1141303241967152E-2</v>
      </c>
    </row>
    <row r="979" spans="1:28" x14ac:dyDescent="0.3">
      <c r="A979" s="6" t="s">
        <v>17</v>
      </c>
      <c r="B979" s="6">
        <v>976</v>
      </c>
      <c r="C979" s="6">
        <v>387</v>
      </c>
      <c r="D979" s="7">
        <v>24.7</v>
      </c>
      <c r="E979" s="3">
        <f t="shared" si="232"/>
        <v>-1.4861111111111109</v>
      </c>
      <c r="F979" s="3">
        <f t="shared" si="233"/>
        <v>-5.35</v>
      </c>
      <c r="H979" s="13">
        <f t="shared" si="222"/>
        <v>6.8611111111111107</v>
      </c>
      <c r="I979">
        <f>'Panigale V4s 21 Data'!$B$8*'Panigale V4s 21 Data'!$B$5*'Panigale V4s 21 Data'!$B$7*0.5*(Calculations!$H979*Calculations!$H979)</f>
        <v>5.2874259483915731</v>
      </c>
      <c r="J979" s="3">
        <f>$E979*'Panigale V4s 21 Data'!$B$3</f>
        <v>-401.24999999999994</v>
      </c>
      <c r="K979" s="27">
        <f>'Panigale V4s 21 Data'!$B$12</f>
        <v>52.974000000000004</v>
      </c>
      <c r="L979" s="3">
        <f t="shared" si="223"/>
        <v>-342.9885740516084</v>
      </c>
      <c r="M979">
        <f t="shared" si="221"/>
        <v>-2353.2827164096466</v>
      </c>
      <c r="N979">
        <f t="shared" si="224"/>
        <v>-6.5368964344712397E-4</v>
      </c>
      <c r="O979">
        <f t="shared" si="225"/>
        <v>0</v>
      </c>
      <c r="P979">
        <f t="shared" si="226"/>
        <v>0</v>
      </c>
      <c r="Q979">
        <f>SUM($P$3:P979)</f>
        <v>0.22311330751765932</v>
      </c>
      <c r="R979">
        <f t="shared" si="227"/>
        <v>2353.2827164096466</v>
      </c>
      <c r="S979">
        <f t="shared" si="228"/>
        <v>6.5368964344712397E-4</v>
      </c>
      <c r="T979">
        <f>SUM($S$3:S979)</f>
        <v>6.5248527399162162E-2</v>
      </c>
      <c r="V979">
        <f t="shared" si="229"/>
        <v>1851.3157465858872</v>
      </c>
      <c r="W979">
        <f>IF(M979&lt;0,SUM($V$973:V979),0)</f>
        <v>13508.032312323005</v>
      </c>
      <c r="Y979">
        <v>0</v>
      </c>
      <c r="Z979">
        <f t="shared" si="230"/>
        <v>0</v>
      </c>
      <c r="AA979">
        <f t="shared" si="231"/>
        <v>0</v>
      </c>
      <c r="AB979">
        <f>SUM($AA$3:AA979)</f>
        <v>4.1141303241967152E-2</v>
      </c>
    </row>
    <row r="980" spans="1:28" x14ac:dyDescent="0.3">
      <c r="A980" s="6" t="s">
        <v>17</v>
      </c>
      <c r="B980" s="6">
        <v>977</v>
      </c>
      <c r="C980" s="6">
        <v>388</v>
      </c>
      <c r="D980" s="7">
        <v>19.3</v>
      </c>
      <c r="E980" s="3">
        <f t="shared" si="232"/>
        <v>-1.2083333333333333</v>
      </c>
      <c r="F980" s="3">
        <f t="shared" si="233"/>
        <v>-4.3499999999999996</v>
      </c>
      <c r="H980" s="13">
        <f t="shared" si="222"/>
        <v>5.3611111111111116</v>
      </c>
      <c r="I980">
        <f>'Panigale V4s 21 Data'!$B$8*'Panigale V4s 21 Data'!$B$5*'Panigale V4s 21 Data'!$B$7*0.5*(Calculations!$H980*Calculations!$H980)</f>
        <v>3.2282340171390738</v>
      </c>
      <c r="J980" s="3">
        <f>$E980*'Panigale V4s 21 Data'!$B$3</f>
        <v>-326.25</v>
      </c>
      <c r="K980" s="27">
        <f>'Panigale V4s 21 Data'!$B$12</f>
        <v>52.974000000000004</v>
      </c>
      <c r="L980" s="3">
        <f t="shared" si="223"/>
        <v>-270.04776598286094</v>
      </c>
      <c r="M980">
        <f t="shared" si="221"/>
        <v>-1447.7560787414491</v>
      </c>
      <c r="N980">
        <f t="shared" si="224"/>
        <v>-4.0215446631706921E-4</v>
      </c>
      <c r="O980">
        <f t="shared" si="225"/>
        <v>0</v>
      </c>
      <c r="P980">
        <f t="shared" si="226"/>
        <v>0</v>
      </c>
      <c r="Q980">
        <f>SUM($P$3:P980)</f>
        <v>0.22311330751765932</v>
      </c>
      <c r="R980">
        <f t="shared" si="227"/>
        <v>1447.7560787414491</v>
      </c>
      <c r="S980">
        <f t="shared" si="228"/>
        <v>4.0215446631706921E-4</v>
      </c>
      <c r="T980">
        <f>SUM($S$3:S980)</f>
        <v>6.5650681865479232E-2</v>
      </c>
      <c r="V980">
        <f t="shared" si="229"/>
        <v>1138.9424683655043</v>
      </c>
      <c r="W980">
        <f>IF(M980&lt;0,SUM($V$973:V980),0)</f>
        <v>14646.97478068851</v>
      </c>
      <c r="Y980">
        <v>0</v>
      </c>
      <c r="Z980">
        <f t="shared" si="230"/>
        <v>0</v>
      </c>
      <c r="AA980">
        <f t="shared" si="231"/>
        <v>0</v>
      </c>
      <c r="AB980">
        <f>SUM($AA$3:AA980)</f>
        <v>4.1141303241967152E-2</v>
      </c>
    </row>
    <row r="981" spans="1:28" x14ac:dyDescent="0.3">
      <c r="A981" s="6" t="s">
        <v>17</v>
      </c>
      <c r="B981" s="6">
        <v>978</v>
      </c>
      <c r="C981" s="6">
        <v>389</v>
      </c>
      <c r="D981" s="7">
        <v>16</v>
      </c>
      <c r="E981" s="3">
        <f t="shared" si="232"/>
        <v>-0.84722222222222243</v>
      </c>
      <c r="F981" s="3">
        <f t="shared" si="233"/>
        <v>-3.0500000000000007</v>
      </c>
      <c r="H981" s="13">
        <f t="shared" si="222"/>
        <v>4.4444444444444446</v>
      </c>
      <c r="I981">
        <f>'Panigale V4s 21 Data'!$B$8*'Panigale V4s 21 Data'!$B$5*'Panigale V4s 21 Data'!$B$7*0.5*(Calculations!$H981*Calculations!$H981)</f>
        <v>2.2186579730666671</v>
      </c>
      <c r="J981" s="3">
        <f>$E981*'Panigale V4s 21 Data'!$B$3</f>
        <v>-228.75000000000006</v>
      </c>
      <c r="K981" s="27">
        <f>'Panigale V4s 21 Data'!$B$12</f>
        <v>52.974000000000004</v>
      </c>
      <c r="L981" s="3">
        <f t="shared" si="223"/>
        <v>-173.55734202693338</v>
      </c>
      <c r="M981">
        <f t="shared" si="221"/>
        <v>-771.36596456414838</v>
      </c>
      <c r="N981">
        <f t="shared" si="224"/>
        <v>-2.1426832349004122E-4</v>
      </c>
      <c r="O981">
        <f t="shared" si="225"/>
        <v>0</v>
      </c>
      <c r="P981">
        <f t="shared" si="226"/>
        <v>0</v>
      </c>
      <c r="Q981">
        <f>SUM($P$3:P981)</f>
        <v>0.22311330751765932</v>
      </c>
      <c r="R981">
        <f t="shared" si="227"/>
        <v>771.36596456414838</v>
      </c>
      <c r="S981">
        <f t="shared" si="228"/>
        <v>2.1426832349004122E-4</v>
      </c>
      <c r="T981">
        <f>SUM($S$3:S981)</f>
        <v>6.5864950188969276E-2</v>
      </c>
      <c r="V981">
        <f t="shared" si="229"/>
        <v>606.82974749279276</v>
      </c>
      <c r="W981">
        <f>IF(M981&lt;0,SUM($V$973:V981),0)</f>
        <v>15253.804528181303</v>
      </c>
      <c r="Y981">
        <v>0</v>
      </c>
      <c r="Z981">
        <f t="shared" si="230"/>
        <v>0</v>
      </c>
      <c r="AA981">
        <f t="shared" si="231"/>
        <v>0</v>
      </c>
      <c r="AB981">
        <f>SUM($AA$3:AA981)</f>
        <v>4.1141303241967152E-2</v>
      </c>
    </row>
    <row r="982" spans="1:28" x14ac:dyDescent="0.3">
      <c r="A982" s="6" t="s">
        <v>17</v>
      </c>
      <c r="B982" s="6">
        <v>979</v>
      </c>
      <c r="C982" s="6">
        <v>390</v>
      </c>
      <c r="D982" s="7">
        <v>13.2</v>
      </c>
      <c r="E982" s="3">
        <f t="shared" si="232"/>
        <v>-0.73611111111111116</v>
      </c>
      <c r="F982" s="3">
        <f t="shared" si="233"/>
        <v>-2.6500000000000004</v>
      </c>
      <c r="H982" s="13">
        <f t="shared" si="222"/>
        <v>3.6666666666666665</v>
      </c>
      <c r="I982">
        <f>'Panigale V4s 21 Data'!$B$8*'Panigale V4s 21 Data'!$B$5*'Panigale V4s 21 Data'!$B$7*0.5*(Calculations!$H982*Calculations!$H982)</f>
        <v>1.5100740829185</v>
      </c>
      <c r="J982" s="3">
        <f>$E982*'Panigale V4s 21 Data'!$B$3</f>
        <v>-198.75</v>
      </c>
      <c r="K982" s="27">
        <f>'Panigale V4s 21 Data'!$B$12</f>
        <v>52.974000000000004</v>
      </c>
      <c r="L982" s="3">
        <f t="shared" si="223"/>
        <v>-144.26592591708152</v>
      </c>
      <c r="M982">
        <f t="shared" si="221"/>
        <v>-528.97506169596556</v>
      </c>
      <c r="N982">
        <f t="shared" si="224"/>
        <v>-1.4693751713776822E-4</v>
      </c>
      <c r="O982">
        <f t="shared" si="225"/>
        <v>0</v>
      </c>
      <c r="P982">
        <f t="shared" si="226"/>
        <v>0</v>
      </c>
      <c r="Q982">
        <f>SUM($P$3:P982)</f>
        <v>0.22311330751765932</v>
      </c>
      <c r="R982">
        <f t="shared" si="227"/>
        <v>528.97506169596556</v>
      </c>
      <c r="S982">
        <f t="shared" si="228"/>
        <v>1.4693751713776822E-4</v>
      </c>
      <c r="T982">
        <f>SUM($S$3:S982)</f>
        <v>6.6011887706107039E-2</v>
      </c>
      <c r="V982">
        <f t="shared" si="229"/>
        <v>416.14203616090765</v>
      </c>
      <c r="W982">
        <f>IF(M982&lt;0,SUM($V$973:V982),0)</f>
        <v>15669.94656434221</v>
      </c>
      <c r="Y982">
        <v>0</v>
      </c>
      <c r="Z982">
        <f t="shared" si="230"/>
        <v>0</v>
      </c>
      <c r="AA982">
        <f t="shared" si="231"/>
        <v>0</v>
      </c>
      <c r="AB982">
        <f>SUM($AA$3:AA982)</f>
        <v>4.1141303241967152E-2</v>
      </c>
    </row>
    <row r="983" spans="1:28" x14ac:dyDescent="0.3">
      <c r="A983" s="6" t="s">
        <v>17</v>
      </c>
      <c r="B983" s="6">
        <v>980</v>
      </c>
      <c r="C983" s="6">
        <v>391</v>
      </c>
      <c r="D983" s="7">
        <v>10.7</v>
      </c>
      <c r="E983" s="3">
        <f t="shared" si="232"/>
        <v>-0.61111111111111094</v>
      </c>
      <c r="F983" s="3">
        <f t="shared" si="233"/>
        <v>-2.1999999999999993</v>
      </c>
      <c r="H983" s="13">
        <f t="shared" si="222"/>
        <v>2.9722222222222219</v>
      </c>
      <c r="I983">
        <f>'Panigale V4s 21 Data'!$B$8*'Panigale V4s 21 Data'!$B$5*'Panigale V4s 21 Data'!$B$7*0.5*(Calculations!$H983*Calculations!$H983)</f>
        <v>0.99224277865782273</v>
      </c>
      <c r="J983" s="3">
        <f>$E983*'Panigale V4s 21 Data'!$B$3</f>
        <v>-164.99999999999994</v>
      </c>
      <c r="K983" s="27">
        <f>'Panigale V4s 21 Data'!$B$12</f>
        <v>52.974000000000004</v>
      </c>
      <c r="L983" s="3">
        <f t="shared" si="223"/>
        <v>-111.03375722134213</v>
      </c>
      <c r="M983">
        <f t="shared" si="221"/>
        <v>-330.0170006301002</v>
      </c>
      <c r="N983">
        <f t="shared" si="224"/>
        <v>-9.1671389063916728E-5</v>
      </c>
      <c r="O983">
        <f t="shared" si="225"/>
        <v>0</v>
      </c>
      <c r="P983">
        <f t="shared" si="226"/>
        <v>0</v>
      </c>
      <c r="Q983">
        <f>SUM($P$3:P983)</f>
        <v>0.22311330751765932</v>
      </c>
      <c r="R983">
        <f t="shared" si="227"/>
        <v>330.0170006301002</v>
      </c>
      <c r="S983">
        <f t="shared" si="228"/>
        <v>9.1671389063916728E-5</v>
      </c>
      <c r="T983">
        <f>SUM($S$3:S983)</f>
        <v>6.6103559095170961E-2</v>
      </c>
      <c r="V983">
        <f t="shared" si="229"/>
        <v>259.62272431069664</v>
      </c>
      <c r="W983">
        <f>IF(M983&lt;0,SUM($V$973:V983),0)</f>
        <v>15929.569288652907</v>
      </c>
      <c r="Y983">
        <v>0</v>
      </c>
      <c r="Z983">
        <f t="shared" si="230"/>
        <v>0</v>
      </c>
      <c r="AA983">
        <f t="shared" si="231"/>
        <v>0</v>
      </c>
      <c r="AB983">
        <f>SUM($AA$3:AA983)</f>
        <v>4.1141303241967152E-2</v>
      </c>
    </row>
    <row r="984" spans="1:28" x14ac:dyDescent="0.3">
      <c r="A984" s="6" t="s">
        <v>17</v>
      </c>
      <c r="B984" s="6">
        <v>981</v>
      </c>
      <c r="C984" s="6">
        <v>392</v>
      </c>
      <c r="D984" s="7">
        <v>8.8000000000000007</v>
      </c>
      <c r="E984" s="3">
        <f t="shared" si="232"/>
        <v>-0.48611111111111099</v>
      </c>
      <c r="F984" s="3">
        <f t="shared" si="233"/>
        <v>-1.7499999999999996</v>
      </c>
      <c r="H984" s="13">
        <f t="shared" si="222"/>
        <v>2.4444444444444446</v>
      </c>
      <c r="I984">
        <f>'Panigale V4s 21 Data'!$B$8*'Panigale V4s 21 Data'!$B$5*'Panigale V4s 21 Data'!$B$7*0.5*(Calculations!$H984*Calculations!$H984)</f>
        <v>0.67114403685266677</v>
      </c>
      <c r="J984" s="3">
        <f>$E984*'Panigale V4s 21 Data'!$B$3</f>
        <v>-131.24999999999997</v>
      </c>
      <c r="K984" s="27">
        <f>'Panigale V4s 21 Data'!$B$12</f>
        <v>52.974000000000004</v>
      </c>
      <c r="L984" s="3">
        <f t="shared" si="223"/>
        <v>-77.604855963147301</v>
      </c>
      <c r="M984">
        <f t="shared" si="221"/>
        <v>-189.70075902102676</v>
      </c>
      <c r="N984">
        <f t="shared" si="224"/>
        <v>-5.2694655283618546E-5</v>
      </c>
      <c r="O984">
        <f t="shared" si="225"/>
        <v>0</v>
      </c>
      <c r="P984">
        <f t="shared" si="226"/>
        <v>0</v>
      </c>
      <c r="Q984">
        <f>SUM($P$3:P984)</f>
        <v>0.22311330751765932</v>
      </c>
      <c r="R984">
        <f t="shared" si="227"/>
        <v>189.70075902102676</v>
      </c>
      <c r="S984">
        <f t="shared" si="228"/>
        <v>5.2694655283618546E-5</v>
      </c>
      <c r="T984">
        <f>SUM($S$3:S984)</f>
        <v>6.6156253750454586E-2</v>
      </c>
      <c r="V984">
        <f t="shared" si="229"/>
        <v>149.23663861804664</v>
      </c>
      <c r="W984">
        <f>IF(M984&lt;0,SUM($V$973:V984),0)</f>
        <v>16078.805927270954</v>
      </c>
      <c r="Y984">
        <v>0</v>
      </c>
      <c r="Z984">
        <f t="shared" si="230"/>
        <v>0</v>
      </c>
      <c r="AA984">
        <f t="shared" si="231"/>
        <v>0</v>
      </c>
      <c r="AB984">
        <f>SUM($AA$3:AA984)</f>
        <v>4.1141303241967152E-2</v>
      </c>
    </row>
    <row r="985" spans="1:28" x14ac:dyDescent="0.3">
      <c r="A985" s="6" t="s">
        <v>17</v>
      </c>
      <c r="B985" s="6">
        <v>982</v>
      </c>
      <c r="C985" s="6">
        <v>393</v>
      </c>
      <c r="D985" s="7">
        <v>7.2</v>
      </c>
      <c r="E985" s="3">
        <f t="shared" si="232"/>
        <v>-0.45833333333333343</v>
      </c>
      <c r="F985" s="3">
        <f t="shared" si="233"/>
        <v>-1.6500000000000004</v>
      </c>
      <c r="H985" s="13">
        <f t="shared" si="222"/>
        <v>2</v>
      </c>
      <c r="I985">
        <f>'Panigale V4s 21 Data'!$B$8*'Panigale V4s 21 Data'!$B$5*'Panigale V4s 21 Data'!$B$7*0.5*(Calculations!$H985*Calculations!$H985)</f>
        <v>0.44927823954600005</v>
      </c>
      <c r="J985" s="3">
        <f>$E985*'Panigale V4s 21 Data'!$B$3</f>
        <v>-123.75000000000003</v>
      </c>
      <c r="K985" s="27">
        <f>'Panigale V4s 21 Data'!$B$12</f>
        <v>52.974000000000004</v>
      </c>
      <c r="L985" s="3">
        <f t="shared" si="223"/>
        <v>-70.326721760454021</v>
      </c>
      <c r="M985">
        <f t="shared" si="221"/>
        <v>-140.65344352090804</v>
      </c>
      <c r="N985">
        <f t="shared" si="224"/>
        <v>-3.9070400978030006E-5</v>
      </c>
      <c r="O985">
        <f t="shared" si="225"/>
        <v>0</v>
      </c>
      <c r="P985">
        <f t="shared" si="226"/>
        <v>0</v>
      </c>
      <c r="Q985">
        <f>SUM($P$3:P985)</f>
        <v>0.22311330751765932</v>
      </c>
      <c r="R985">
        <f t="shared" si="227"/>
        <v>140.65344352090804</v>
      </c>
      <c r="S985">
        <f t="shared" si="228"/>
        <v>3.9070400978030006E-5</v>
      </c>
      <c r="T985">
        <f>SUM($S$3:S985)</f>
        <v>6.6195324151432616E-2</v>
      </c>
      <c r="V985">
        <f t="shared" si="229"/>
        <v>110.65136075068075</v>
      </c>
      <c r="W985">
        <f>IF(M985&lt;0,SUM($V$973:V985),0)</f>
        <v>16189.457288021635</v>
      </c>
      <c r="Y985">
        <v>0</v>
      </c>
      <c r="Z985">
        <f t="shared" si="230"/>
        <v>0</v>
      </c>
      <c r="AA985">
        <f t="shared" si="231"/>
        <v>0</v>
      </c>
      <c r="AB985">
        <f>SUM($AA$3:AA985)</f>
        <v>4.1141303241967152E-2</v>
      </c>
    </row>
    <row r="986" spans="1:28" x14ac:dyDescent="0.3">
      <c r="A986" s="6" t="s">
        <v>17</v>
      </c>
      <c r="B986" s="6">
        <v>983</v>
      </c>
      <c r="C986" s="6">
        <v>394</v>
      </c>
      <c r="D986" s="7">
        <v>5.5</v>
      </c>
      <c r="E986" s="3">
        <f t="shared" si="232"/>
        <v>-0.55555555555555558</v>
      </c>
      <c r="F986" s="3">
        <f t="shared" si="233"/>
        <v>-2</v>
      </c>
      <c r="H986" s="13">
        <f t="shared" si="222"/>
        <v>1.5277777777777777</v>
      </c>
      <c r="I986">
        <f>'Panigale V4s 21 Data'!$B$8*'Panigale V4s 21 Data'!$B$5*'Panigale V4s 21 Data'!$B$7*0.5*(Calculations!$H986*Calculations!$H986)</f>
        <v>0.26216563939557291</v>
      </c>
      <c r="J986" s="3">
        <f>$E986*'Panigale V4s 21 Data'!$B$3</f>
        <v>-150</v>
      </c>
      <c r="K986" s="27">
        <f>'Panigale V4s 21 Data'!$B$12</f>
        <v>52.974000000000004</v>
      </c>
      <c r="L986" s="3">
        <f t="shared" si="223"/>
        <v>-96.763834360604434</v>
      </c>
      <c r="M986">
        <f t="shared" si="221"/>
        <v>-147.8336358287012</v>
      </c>
      <c r="N986">
        <f t="shared" si="224"/>
        <v>-4.1064898841305895E-5</v>
      </c>
      <c r="O986">
        <f t="shared" si="225"/>
        <v>0</v>
      </c>
      <c r="P986">
        <f t="shared" si="226"/>
        <v>0</v>
      </c>
      <c r="Q986">
        <f>SUM($P$3:P986)</f>
        <v>0.22311330751765932</v>
      </c>
      <c r="R986">
        <f t="shared" si="227"/>
        <v>147.8336358287012</v>
      </c>
      <c r="S986">
        <f t="shared" si="228"/>
        <v>4.1064898841305895E-5</v>
      </c>
      <c r="T986">
        <f>SUM($S$3:S986)</f>
        <v>6.6236389050273917E-2</v>
      </c>
      <c r="V986">
        <f t="shared" si="229"/>
        <v>116.29998213826009</v>
      </c>
      <c r="W986">
        <f>IF(M986&lt;0,SUM($V$973:V986),0)</f>
        <v>16305.757270159895</v>
      </c>
      <c r="Y986">
        <v>0</v>
      </c>
      <c r="Z986">
        <f t="shared" si="230"/>
        <v>0</v>
      </c>
      <c r="AA986">
        <f t="shared" si="231"/>
        <v>0</v>
      </c>
      <c r="AB986">
        <f>SUM($AA$3:AA986)</f>
        <v>4.1141303241967152E-2</v>
      </c>
    </row>
    <row r="987" spans="1:28" x14ac:dyDescent="0.3">
      <c r="A987" s="6" t="s">
        <v>17</v>
      </c>
      <c r="B987" s="6">
        <v>984</v>
      </c>
      <c r="C987" s="6">
        <v>395</v>
      </c>
      <c r="D987" s="7">
        <v>3.2</v>
      </c>
      <c r="E987" s="3">
        <f t="shared" si="232"/>
        <v>-0.61111111111111116</v>
      </c>
      <c r="F987" s="3">
        <f t="shared" si="233"/>
        <v>-2.2000000000000002</v>
      </c>
      <c r="H987" s="13">
        <f t="shared" si="222"/>
        <v>0.88888888888888895</v>
      </c>
      <c r="I987">
        <f>'Panigale V4s 21 Data'!$B$8*'Panigale V4s 21 Data'!$B$5*'Panigale V4s 21 Data'!$B$7*0.5*(Calculations!$H987*Calculations!$H987)</f>
        <v>8.8746318922666684E-2</v>
      </c>
      <c r="J987" s="3">
        <f>$E987*'Panigale V4s 21 Data'!$B$3</f>
        <v>-165</v>
      </c>
      <c r="K987" s="27">
        <f>'Panigale V4s 21 Data'!$B$12</f>
        <v>52.974000000000004</v>
      </c>
      <c r="L987" s="3">
        <f t="shared" si="223"/>
        <v>-111.93725368107734</v>
      </c>
      <c r="M987">
        <f t="shared" si="221"/>
        <v>-99.499781049846533</v>
      </c>
      <c r="N987">
        <f t="shared" si="224"/>
        <v>-2.7638828069401818E-5</v>
      </c>
      <c r="O987">
        <f t="shared" si="225"/>
        <v>0</v>
      </c>
      <c r="P987">
        <f t="shared" si="226"/>
        <v>0</v>
      </c>
      <c r="Q987">
        <f>SUM($P$3:P987)</f>
        <v>0.22311330751765932</v>
      </c>
      <c r="R987">
        <f t="shared" si="227"/>
        <v>99.499781049846533</v>
      </c>
      <c r="S987">
        <f t="shared" si="228"/>
        <v>2.7638828069401818E-5</v>
      </c>
      <c r="T987">
        <f>SUM($S$3:S987)</f>
        <v>6.6264027878343318E-2</v>
      </c>
      <c r="V987">
        <f t="shared" si="229"/>
        <v>78.27598025300901</v>
      </c>
      <c r="W987">
        <f>IF(M987&lt;0,SUM($V$973:V987),0)</f>
        <v>16384.033250412904</v>
      </c>
      <c r="Y987">
        <v>0</v>
      </c>
      <c r="Z987">
        <f t="shared" si="230"/>
        <v>0</v>
      </c>
      <c r="AA987">
        <f t="shared" si="231"/>
        <v>0</v>
      </c>
      <c r="AB987">
        <f>SUM($AA$3:AA987)</f>
        <v>4.1141303241967152E-2</v>
      </c>
    </row>
    <row r="988" spans="1:28" x14ac:dyDescent="0.3">
      <c r="A988" s="6" t="s">
        <v>17</v>
      </c>
      <c r="B988" s="6">
        <v>985</v>
      </c>
      <c r="C988" s="6">
        <v>396</v>
      </c>
      <c r="D988" s="7">
        <v>1.1000000000000001</v>
      </c>
      <c r="E988" s="3">
        <f t="shared" si="232"/>
        <v>-0.44444444444444448</v>
      </c>
      <c r="F988" s="3">
        <f t="shared" si="233"/>
        <v>-1.6</v>
      </c>
      <c r="H988" s="13">
        <f t="shared" si="222"/>
        <v>0.30555555555555558</v>
      </c>
      <c r="I988">
        <f>'Panigale V4s 21 Data'!$B$8*'Panigale V4s 21 Data'!$B$5*'Panigale V4s 21 Data'!$B$7*0.5*(Calculations!$H988*Calculations!$H988)</f>
        <v>1.0486625575822918E-2</v>
      </c>
      <c r="J988" s="3">
        <f>$E988*'Panigale V4s 21 Data'!$B$3</f>
        <v>-120.00000000000001</v>
      </c>
      <c r="K988" s="27">
        <f>'Panigale V4s 21 Data'!$B$12</f>
        <v>52.974000000000004</v>
      </c>
      <c r="L988" s="3">
        <f t="shared" si="223"/>
        <v>-67.015513374424188</v>
      </c>
      <c r="M988">
        <f t="shared" si="221"/>
        <v>-20.476962419962948</v>
      </c>
      <c r="N988">
        <f t="shared" si="224"/>
        <v>-5.6880451166563745E-6</v>
      </c>
      <c r="O988">
        <f t="shared" si="225"/>
        <v>0</v>
      </c>
      <c r="P988">
        <f t="shared" si="226"/>
        <v>0</v>
      </c>
      <c r="Q988">
        <f>SUM($P$3:P988)</f>
        <v>0.22311330751765932</v>
      </c>
      <c r="R988">
        <f t="shared" si="227"/>
        <v>20.476962419962948</v>
      </c>
      <c r="S988">
        <f t="shared" si="228"/>
        <v>5.6880451166563745E-6</v>
      </c>
      <c r="T988">
        <f>SUM($S$3:S988)</f>
        <v>6.6269715923459968E-2</v>
      </c>
      <c r="V988">
        <f t="shared" si="229"/>
        <v>16.109123950972755</v>
      </c>
      <c r="W988">
        <f>IF(M988&lt;0,SUM($V$973:V988),0)</f>
        <v>16400.142374363877</v>
      </c>
      <c r="Y988">
        <v>0</v>
      </c>
      <c r="Z988">
        <f t="shared" si="230"/>
        <v>0</v>
      </c>
      <c r="AA988">
        <f t="shared" si="231"/>
        <v>0</v>
      </c>
      <c r="AB988">
        <f>SUM($AA$3:AA988)</f>
        <v>4.1141303241967152E-2</v>
      </c>
    </row>
    <row r="989" spans="1:28" x14ac:dyDescent="0.3">
      <c r="A989" s="6" t="s">
        <v>17</v>
      </c>
      <c r="B989" s="6">
        <v>986</v>
      </c>
      <c r="C989" s="6">
        <v>397</v>
      </c>
      <c r="D989" s="7">
        <v>0</v>
      </c>
      <c r="E989" s="3">
        <f t="shared" si="232"/>
        <v>-0.15277777777777779</v>
      </c>
      <c r="F989" s="3">
        <f t="shared" si="233"/>
        <v>-0.55000000000000004</v>
      </c>
      <c r="H989" s="13">
        <f t="shared" si="222"/>
        <v>0</v>
      </c>
      <c r="I989">
        <f>'Panigale V4s 21 Data'!$B$8*'Panigale V4s 21 Data'!$B$5*'Panigale V4s 21 Data'!$B$7*0.5*(Calculations!$H989*Calculations!$H989)</f>
        <v>0</v>
      </c>
      <c r="J989" s="3">
        <f>$E989*'Panigale V4s 21 Data'!$B$3</f>
        <v>-41.25</v>
      </c>
      <c r="K989" s="27">
        <f>'Panigale V4s 21 Data'!$B$12</f>
        <v>52.974000000000004</v>
      </c>
      <c r="L989" s="3">
        <f t="shared" si="223"/>
        <v>11.724000000000004</v>
      </c>
      <c r="M989">
        <f t="shared" si="221"/>
        <v>0</v>
      </c>
      <c r="N989">
        <f t="shared" si="224"/>
        <v>0</v>
      </c>
      <c r="O989">
        <f t="shared" si="225"/>
        <v>0</v>
      </c>
      <c r="P989">
        <f t="shared" si="226"/>
        <v>0</v>
      </c>
      <c r="Q989">
        <f>SUM($P$3:P989)</f>
        <v>0.22311330751765932</v>
      </c>
      <c r="R989">
        <f t="shared" si="227"/>
        <v>0</v>
      </c>
      <c r="S989">
        <f t="shared" si="228"/>
        <v>0</v>
      </c>
      <c r="T989">
        <f>SUM($S$3:S989)</f>
        <v>6.6269715923459968E-2</v>
      </c>
      <c r="V989">
        <f t="shared" si="229"/>
        <v>0</v>
      </c>
      <c r="W989">
        <f>IF(M989&lt;0,SUM($V$3:V989),0)</f>
        <v>0</v>
      </c>
      <c r="Y989">
        <f>O989</f>
        <v>0</v>
      </c>
      <c r="Z989">
        <f t="shared" si="230"/>
        <v>0</v>
      </c>
      <c r="AA989">
        <f t="shared" si="231"/>
        <v>0</v>
      </c>
      <c r="AB989">
        <f>SUM($AA$3:AA989)</f>
        <v>4.1141303241967152E-2</v>
      </c>
    </row>
    <row r="990" spans="1:28" x14ac:dyDescent="0.3">
      <c r="A990" s="6" t="s">
        <v>17</v>
      </c>
      <c r="B990" s="6">
        <v>987</v>
      </c>
      <c r="C990" s="6">
        <v>398</v>
      </c>
      <c r="D990" s="7">
        <v>0</v>
      </c>
      <c r="E990" s="3">
        <f t="shared" si="232"/>
        <v>0</v>
      </c>
      <c r="F990" s="3">
        <f t="shared" si="233"/>
        <v>0</v>
      </c>
      <c r="H990" s="13">
        <f t="shared" si="222"/>
        <v>0</v>
      </c>
      <c r="I990">
        <f>'Panigale V4s 21 Data'!$B$8*'Panigale V4s 21 Data'!$B$5*'Panigale V4s 21 Data'!$B$7*0.5*(Calculations!$H990*Calculations!$H990)</f>
        <v>0</v>
      </c>
      <c r="J990" s="3">
        <f>$E990*'Panigale V4s 21 Data'!$B$3</f>
        <v>0</v>
      </c>
      <c r="K990" s="27">
        <f>'Panigale V4s 21 Data'!$B$12</f>
        <v>52.974000000000004</v>
      </c>
      <c r="L990" s="3">
        <f t="shared" si="223"/>
        <v>52.974000000000004</v>
      </c>
      <c r="M990">
        <f t="shared" si="221"/>
        <v>0</v>
      </c>
      <c r="N990">
        <f t="shared" si="224"/>
        <v>0</v>
      </c>
      <c r="O990">
        <f t="shared" si="225"/>
        <v>0</v>
      </c>
      <c r="P990">
        <f t="shared" si="226"/>
        <v>0</v>
      </c>
      <c r="Q990">
        <f>SUM($P$3:P990)</f>
        <v>0.22311330751765932</v>
      </c>
      <c r="R990">
        <f t="shared" si="227"/>
        <v>0</v>
      </c>
      <c r="S990">
        <f t="shared" si="228"/>
        <v>0</v>
      </c>
      <c r="T990">
        <f>SUM($S$3:S990)</f>
        <v>6.6269715923459968E-2</v>
      </c>
      <c r="V990">
        <f t="shared" si="229"/>
        <v>0</v>
      </c>
      <c r="W990">
        <f>IF(M990&lt;0,SUM($V$3:V990),0)</f>
        <v>0</v>
      </c>
      <c r="Y990">
        <f t="shared" ref="Y990:Y1037" si="234">O990</f>
        <v>0</v>
      </c>
      <c r="Z990">
        <f t="shared" si="230"/>
        <v>0</v>
      </c>
      <c r="AA990">
        <f t="shared" si="231"/>
        <v>0</v>
      </c>
      <c r="AB990">
        <f>SUM($AA$3:AA990)</f>
        <v>4.1141303241967152E-2</v>
      </c>
    </row>
    <row r="991" spans="1:28" x14ac:dyDescent="0.3">
      <c r="A991" s="6" t="s">
        <v>17</v>
      </c>
      <c r="B991" s="6">
        <v>988</v>
      </c>
      <c r="C991" s="6">
        <v>399</v>
      </c>
      <c r="D991" s="7">
        <v>0</v>
      </c>
      <c r="E991" s="3">
        <f t="shared" si="232"/>
        <v>0</v>
      </c>
      <c r="F991" s="3">
        <f t="shared" si="233"/>
        <v>0</v>
      </c>
      <c r="H991" s="13">
        <f t="shared" si="222"/>
        <v>0</v>
      </c>
      <c r="I991">
        <f>'Panigale V4s 21 Data'!$B$8*'Panigale V4s 21 Data'!$B$5*'Panigale V4s 21 Data'!$B$7*0.5*(Calculations!$H991*Calculations!$H991)</f>
        <v>0</v>
      </c>
      <c r="J991" s="3">
        <f>$E991*'Panigale V4s 21 Data'!$B$3</f>
        <v>0</v>
      </c>
      <c r="K991" s="27">
        <f>'Panigale V4s 21 Data'!$B$12</f>
        <v>52.974000000000004</v>
      </c>
      <c r="L991" s="3">
        <f t="shared" si="223"/>
        <v>52.974000000000004</v>
      </c>
      <c r="M991">
        <f t="shared" si="221"/>
        <v>0</v>
      </c>
      <c r="N991">
        <f t="shared" si="224"/>
        <v>0</v>
      </c>
      <c r="O991">
        <f t="shared" si="225"/>
        <v>0</v>
      </c>
      <c r="P991">
        <f t="shared" si="226"/>
        <v>0</v>
      </c>
      <c r="Q991">
        <f>SUM($P$3:P991)</f>
        <v>0.22311330751765932</v>
      </c>
      <c r="R991">
        <f t="shared" si="227"/>
        <v>0</v>
      </c>
      <c r="S991">
        <f t="shared" si="228"/>
        <v>0</v>
      </c>
      <c r="T991">
        <f>SUM($S$3:S991)</f>
        <v>6.6269715923459968E-2</v>
      </c>
      <c r="V991">
        <f t="shared" si="229"/>
        <v>0</v>
      </c>
      <c r="W991">
        <f>IF(M991&lt;0,SUM($V$3:V991),0)</f>
        <v>0</v>
      </c>
      <c r="Y991">
        <f t="shared" si="234"/>
        <v>0</v>
      </c>
      <c r="Z991">
        <f t="shared" si="230"/>
        <v>0</v>
      </c>
      <c r="AA991">
        <f t="shared" si="231"/>
        <v>0</v>
      </c>
      <c r="AB991">
        <f>SUM($AA$3:AA991)</f>
        <v>4.1141303241967152E-2</v>
      </c>
    </row>
    <row r="992" spans="1:28" x14ac:dyDescent="0.3">
      <c r="A992" s="6" t="s">
        <v>17</v>
      </c>
      <c r="B992" s="6">
        <v>989</v>
      </c>
      <c r="C992" s="6">
        <v>400</v>
      </c>
      <c r="D992" s="7">
        <v>0</v>
      </c>
      <c r="E992" s="3">
        <f t="shared" si="232"/>
        <v>0</v>
      </c>
      <c r="F992" s="3">
        <f t="shared" si="233"/>
        <v>0</v>
      </c>
      <c r="H992" s="13">
        <f t="shared" si="222"/>
        <v>0</v>
      </c>
      <c r="I992">
        <f>'Panigale V4s 21 Data'!$B$8*'Panigale V4s 21 Data'!$B$5*'Panigale V4s 21 Data'!$B$7*0.5*(Calculations!$H992*Calculations!$H992)</f>
        <v>0</v>
      </c>
      <c r="J992" s="3">
        <f>$E992*'Panigale V4s 21 Data'!$B$3</f>
        <v>0</v>
      </c>
      <c r="K992" s="27">
        <f>'Panigale V4s 21 Data'!$B$12</f>
        <v>52.974000000000004</v>
      </c>
      <c r="L992" s="3">
        <f t="shared" si="223"/>
        <v>52.974000000000004</v>
      </c>
      <c r="M992">
        <f t="shared" si="221"/>
        <v>0</v>
      </c>
      <c r="N992">
        <f t="shared" si="224"/>
        <v>0</v>
      </c>
      <c r="O992">
        <f t="shared" si="225"/>
        <v>0</v>
      </c>
      <c r="P992">
        <f t="shared" si="226"/>
        <v>0</v>
      </c>
      <c r="Q992">
        <f>SUM($P$3:P992)</f>
        <v>0.22311330751765932</v>
      </c>
      <c r="R992">
        <f t="shared" si="227"/>
        <v>0</v>
      </c>
      <c r="S992">
        <f t="shared" si="228"/>
        <v>0</v>
      </c>
      <c r="T992">
        <f>SUM($S$3:S992)</f>
        <v>6.6269715923459968E-2</v>
      </c>
      <c r="V992">
        <f t="shared" si="229"/>
        <v>0</v>
      </c>
      <c r="W992">
        <f>IF(M992&lt;0,SUM($V$3:V992),0)</f>
        <v>0</v>
      </c>
      <c r="Y992">
        <f t="shared" si="234"/>
        <v>0</v>
      </c>
      <c r="Z992">
        <f t="shared" si="230"/>
        <v>0</v>
      </c>
      <c r="AA992">
        <f t="shared" si="231"/>
        <v>0</v>
      </c>
      <c r="AB992">
        <f>SUM($AA$3:AA992)</f>
        <v>4.1141303241967152E-2</v>
      </c>
    </row>
    <row r="993" spans="1:28" x14ac:dyDescent="0.3">
      <c r="A993" s="6" t="s">
        <v>17</v>
      </c>
      <c r="B993" s="6">
        <v>990</v>
      </c>
      <c r="C993" s="6">
        <v>401</v>
      </c>
      <c r="D993" s="7">
        <v>0</v>
      </c>
      <c r="E993" s="3">
        <f t="shared" si="232"/>
        <v>0</v>
      </c>
      <c r="F993" s="3">
        <f t="shared" si="233"/>
        <v>0</v>
      </c>
      <c r="H993" s="13">
        <f t="shared" si="222"/>
        <v>0</v>
      </c>
      <c r="I993">
        <f>'Panigale V4s 21 Data'!$B$8*'Panigale V4s 21 Data'!$B$5*'Panigale V4s 21 Data'!$B$7*0.5*(Calculations!$H993*Calculations!$H993)</f>
        <v>0</v>
      </c>
      <c r="J993" s="3">
        <f>$E993*'Panigale V4s 21 Data'!$B$3</f>
        <v>0</v>
      </c>
      <c r="K993" s="27">
        <f>'Panigale V4s 21 Data'!$B$12</f>
        <v>52.974000000000004</v>
      </c>
      <c r="L993" s="3">
        <f t="shared" si="223"/>
        <v>52.974000000000004</v>
      </c>
      <c r="M993">
        <f t="shared" si="221"/>
        <v>0</v>
      </c>
      <c r="N993">
        <f t="shared" si="224"/>
        <v>0</v>
      </c>
      <c r="O993">
        <f t="shared" si="225"/>
        <v>0</v>
      </c>
      <c r="P993">
        <f t="shared" si="226"/>
        <v>0</v>
      </c>
      <c r="Q993">
        <f>SUM($P$3:P993)</f>
        <v>0.22311330751765932</v>
      </c>
      <c r="R993">
        <f t="shared" si="227"/>
        <v>0</v>
      </c>
      <c r="S993">
        <f t="shared" si="228"/>
        <v>0</v>
      </c>
      <c r="T993">
        <f>SUM($S$3:S993)</f>
        <v>6.6269715923459968E-2</v>
      </c>
      <c r="V993">
        <f t="shared" si="229"/>
        <v>0</v>
      </c>
      <c r="W993">
        <f>IF(M993&lt;0,SUM($V$3:V993),0)</f>
        <v>0</v>
      </c>
      <c r="Y993">
        <f t="shared" si="234"/>
        <v>0</v>
      </c>
      <c r="Z993">
        <f t="shared" si="230"/>
        <v>0</v>
      </c>
      <c r="AA993">
        <f t="shared" si="231"/>
        <v>0</v>
      </c>
      <c r="AB993">
        <f>SUM($AA$3:AA993)</f>
        <v>4.1141303241967152E-2</v>
      </c>
    </row>
    <row r="994" spans="1:28" x14ac:dyDescent="0.3">
      <c r="A994" s="6" t="s">
        <v>17</v>
      </c>
      <c r="B994" s="6">
        <v>991</v>
      </c>
      <c r="C994" s="6">
        <v>402</v>
      </c>
      <c r="D994" s="7">
        <v>0</v>
      </c>
      <c r="E994" s="3">
        <f t="shared" si="232"/>
        <v>0</v>
      </c>
      <c r="F994" s="3">
        <f t="shared" si="233"/>
        <v>0</v>
      </c>
      <c r="H994" s="13">
        <f t="shared" si="222"/>
        <v>0</v>
      </c>
      <c r="I994">
        <f>'Panigale V4s 21 Data'!$B$8*'Panigale V4s 21 Data'!$B$5*'Panigale V4s 21 Data'!$B$7*0.5*(Calculations!$H994*Calculations!$H994)</f>
        <v>0</v>
      </c>
      <c r="J994" s="3">
        <f>$E994*'Panigale V4s 21 Data'!$B$3</f>
        <v>0</v>
      </c>
      <c r="K994" s="27">
        <f>'Panigale V4s 21 Data'!$B$12</f>
        <v>52.974000000000004</v>
      </c>
      <c r="L994" s="3">
        <f t="shared" si="223"/>
        <v>52.974000000000004</v>
      </c>
      <c r="M994">
        <f t="shared" si="221"/>
        <v>0</v>
      </c>
      <c r="N994">
        <f t="shared" si="224"/>
        <v>0</v>
      </c>
      <c r="O994">
        <f t="shared" si="225"/>
        <v>0</v>
      </c>
      <c r="P994">
        <f t="shared" si="226"/>
        <v>0</v>
      </c>
      <c r="Q994">
        <f>SUM($P$3:P994)</f>
        <v>0.22311330751765932</v>
      </c>
      <c r="R994">
        <f t="shared" si="227"/>
        <v>0</v>
      </c>
      <c r="S994">
        <f t="shared" si="228"/>
        <v>0</v>
      </c>
      <c r="T994">
        <f>SUM($S$3:S994)</f>
        <v>6.6269715923459968E-2</v>
      </c>
      <c r="V994">
        <f t="shared" si="229"/>
        <v>0</v>
      </c>
      <c r="W994">
        <f>IF(M994&lt;0,SUM($V$3:V994),0)</f>
        <v>0</v>
      </c>
      <c r="Y994">
        <f t="shared" si="234"/>
        <v>0</v>
      </c>
      <c r="Z994">
        <f t="shared" si="230"/>
        <v>0</v>
      </c>
      <c r="AA994">
        <f t="shared" si="231"/>
        <v>0</v>
      </c>
      <c r="AB994">
        <f>SUM($AA$3:AA994)</f>
        <v>4.1141303241967152E-2</v>
      </c>
    </row>
    <row r="995" spans="1:28" x14ac:dyDescent="0.3">
      <c r="A995" s="6" t="s">
        <v>17</v>
      </c>
      <c r="B995" s="6">
        <v>992</v>
      </c>
      <c r="C995" s="6">
        <v>403</v>
      </c>
      <c r="D995" s="7">
        <v>0</v>
      </c>
      <c r="E995" s="3">
        <f t="shared" si="232"/>
        <v>0</v>
      </c>
      <c r="F995" s="3">
        <f t="shared" si="233"/>
        <v>0</v>
      </c>
      <c r="H995" s="13">
        <f t="shared" si="222"/>
        <v>0</v>
      </c>
      <c r="I995">
        <f>'Panigale V4s 21 Data'!$B$8*'Panigale V4s 21 Data'!$B$5*'Panigale V4s 21 Data'!$B$7*0.5*(Calculations!$H995*Calculations!$H995)</f>
        <v>0</v>
      </c>
      <c r="J995" s="3">
        <f>$E995*'Panigale V4s 21 Data'!$B$3</f>
        <v>0</v>
      </c>
      <c r="K995" s="27">
        <f>'Panigale V4s 21 Data'!$B$12</f>
        <v>52.974000000000004</v>
      </c>
      <c r="L995" s="3">
        <f t="shared" si="223"/>
        <v>52.974000000000004</v>
      </c>
      <c r="M995">
        <f t="shared" si="221"/>
        <v>0</v>
      </c>
      <c r="N995">
        <f t="shared" si="224"/>
        <v>0</v>
      </c>
      <c r="O995">
        <f t="shared" si="225"/>
        <v>0</v>
      </c>
      <c r="P995">
        <f t="shared" si="226"/>
        <v>0</v>
      </c>
      <c r="Q995">
        <f>SUM($P$3:P995)</f>
        <v>0.22311330751765932</v>
      </c>
      <c r="R995">
        <f t="shared" si="227"/>
        <v>0</v>
      </c>
      <c r="S995">
        <f t="shared" si="228"/>
        <v>0</v>
      </c>
      <c r="T995">
        <f>SUM($S$3:S995)</f>
        <v>6.6269715923459968E-2</v>
      </c>
      <c r="V995">
        <f t="shared" si="229"/>
        <v>0</v>
      </c>
      <c r="W995">
        <f>IF(M995&lt;0,SUM($V$3:V995),0)</f>
        <v>0</v>
      </c>
      <c r="Y995">
        <f t="shared" si="234"/>
        <v>0</v>
      </c>
      <c r="Z995">
        <f t="shared" si="230"/>
        <v>0</v>
      </c>
      <c r="AA995">
        <f t="shared" si="231"/>
        <v>0</v>
      </c>
      <c r="AB995">
        <f>SUM($AA$3:AA995)</f>
        <v>4.1141303241967152E-2</v>
      </c>
    </row>
    <row r="996" spans="1:28" x14ac:dyDescent="0.3">
      <c r="A996" s="6" t="s">
        <v>17</v>
      </c>
      <c r="B996" s="6">
        <v>993</v>
      </c>
      <c r="C996" s="6">
        <v>404</v>
      </c>
      <c r="D996" s="7">
        <v>0</v>
      </c>
      <c r="E996" s="3">
        <f t="shared" si="232"/>
        <v>0</v>
      </c>
      <c r="F996" s="3">
        <f t="shared" si="233"/>
        <v>0</v>
      </c>
      <c r="H996" s="13">
        <f t="shared" si="222"/>
        <v>0</v>
      </c>
      <c r="I996">
        <f>'Panigale V4s 21 Data'!$B$8*'Panigale V4s 21 Data'!$B$5*'Panigale V4s 21 Data'!$B$7*0.5*(Calculations!$H996*Calculations!$H996)</f>
        <v>0</v>
      </c>
      <c r="J996" s="3">
        <f>$E996*'Panigale V4s 21 Data'!$B$3</f>
        <v>0</v>
      </c>
      <c r="K996" s="27">
        <f>'Panigale V4s 21 Data'!$B$12</f>
        <v>52.974000000000004</v>
      </c>
      <c r="L996" s="3">
        <f t="shared" si="223"/>
        <v>52.974000000000004</v>
      </c>
      <c r="M996">
        <f t="shared" si="221"/>
        <v>0</v>
      </c>
      <c r="N996">
        <f t="shared" si="224"/>
        <v>0</v>
      </c>
      <c r="O996">
        <f t="shared" si="225"/>
        <v>0</v>
      </c>
      <c r="P996">
        <f t="shared" si="226"/>
        <v>0</v>
      </c>
      <c r="Q996">
        <f>SUM($P$3:P996)</f>
        <v>0.22311330751765932</v>
      </c>
      <c r="R996">
        <f t="shared" si="227"/>
        <v>0</v>
      </c>
      <c r="S996">
        <f t="shared" si="228"/>
        <v>0</v>
      </c>
      <c r="T996">
        <f>SUM($S$3:S996)</f>
        <v>6.6269715923459968E-2</v>
      </c>
      <c r="V996">
        <f t="shared" si="229"/>
        <v>0</v>
      </c>
      <c r="W996">
        <f>IF(M996&lt;0,SUM($V$3:V996),0)</f>
        <v>0</v>
      </c>
      <c r="Y996">
        <f t="shared" si="234"/>
        <v>0</v>
      </c>
      <c r="Z996">
        <f t="shared" si="230"/>
        <v>0</v>
      </c>
      <c r="AA996">
        <f t="shared" si="231"/>
        <v>0</v>
      </c>
      <c r="AB996">
        <f>SUM($AA$3:AA996)</f>
        <v>4.1141303241967152E-2</v>
      </c>
    </row>
    <row r="997" spans="1:28" x14ac:dyDescent="0.3">
      <c r="A997" s="6" t="s">
        <v>17</v>
      </c>
      <c r="B997" s="6">
        <v>994</v>
      </c>
      <c r="C997" s="6">
        <v>405</v>
      </c>
      <c r="D997" s="7">
        <v>0</v>
      </c>
      <c r="E997" s="3">
        <f t="shared" si="232"/>
        <v>0</v>
      </c>
      <c r="F997" s="3">
        <f t="shared" si="233"/>
        <v>0</v>
      </c>
      <c r="H997" s="13">
        <f t="shared" si="222"/>
        <v>0</v>
      </c>
      <c r="I997">
        <f>'Panigale V4s 21 Data'!$B$8*'Panigale V4s 21 Data'!$B$5*'Panigale V4s 21 Data'!$B$7*0.5*(Calculations!$H997*Calculations!$H997)</f>
        <v>0</v>
      </c>
      <c r="J997" s="3">
        <f>$E997*'Panigale V4s 21 Data'!$B$3</f>
        <v>0</v>
      </c>
      <c r="K997" s="27">
        <f>'Panigale V4s 21 Data'!$B$12</f>
        <v>52.974000000000004</v>
      </c>
      <c r="L997" s="3">
        <f t="shared" si="223"/>
        <v>52.974000000000004</v>
      </c>
      <c r="M997">
        <f t="shared" si="221"/>
        <v>0</v>
      </c>
      <c r="N997">
        <f t="shared" si="224"/>
        <v>0</v>
      </c>
      <c r="O997">
        <f t="shared" si="225"/>
        <v>0</v>
      </c>
      <c r="P997">
        <f t="shared" si="226"/>
        <v>0</v>
      </c>
      <c r="Q997">
        <f>SUM($P$3:P997)</f>
        <v>0.22311330751765932</v>
      </c>
      <c r="R997">
        <f t="shared" si="227"/>
        <v>0</v>
      </c>
      <c r="S997">
        <f t="shared" si="228"/>
        <v>0</v>
      </c>
      <c r="T997">
        <f>SUM($S$3:S997)</f>
        <v>6.6269715923459968E-2</v>
      </c>
      <c r="V997">
        <f t="shared" si="229"/>
        <v>0</v>
      </c>
      <c r="W997">
        <f>IF(M997&lt;0,SUM($V$3:V997),0)</f>
        <v>0</v>
      </c>
      <c r="Y997">
        <f t="shared" si="234"/>
        <v>0</v>
      </c>
      <c r="Z997">
        <f t="shared" si="230"/>
        <v>0</v>
      </c>
      <c r="AA997">
        <f t="shared" si="231"/>
        <v>0</v>
      </c>
      <c r="AB997">
        <f>SUM($AA$3:AA997)</f>
        <v>4.1141303241967152E-2</v>
      </c>
    </row>
    <row r="998" spans="1:28" x14ac:dyDescent="0.3">
      <c r="A998" s="6" t="s">
        <v>17</v>
      </c>
      <c r="B998" s="6">
        <v>995</v>
      </c>
      <c r="C998" s="6">
        <v>406</v>
      </c>
      <c r="D998" s="7">
        <v>0</v>
      </c>
      <c r="E998" s="3">
        <f t="shared" si="232"/>
        <v>0</v>
      </c>
      <c r="F998" s="3">
        <f t="shared" si="233"/>
        <v>0</v>
      </c>
      <c r="H998" s="13">
        <f t="shared" si="222"/>
        <v>0</v>
      </c>
      <c r="I998">
        <f>'Panigale V4s 21 Data'!$B$8*'Panigale V4s 21 Data'!$B$5*'Panigale V4s 21 Data'!$B$7*0.5*(Calculations!$H998*Calculations!$H998)</f>
        <v>0</v>
      </c>
      <c r="J998" s="3">
        <f>$E998*'Panigale V4s 21 Data'!$B$3</f>
        <v>0</v>
      </c>
      <c r="K998" s="27">
        <f>'Panigale V4s 21 Data'!$B$12</f>
        <v>52.974000000000004</v>
      </c>
      <c r="L998" s="3">
        <f t="shared" si="223"/>
        <v>52.974000000000004</v>
      </c>
      <c r="M998">
        <f t="shared" si="221"/>
        <v>0</v>
      </c>
      <c r="N998">
        <f t="shared" si="224"/>
        <v>0</v>
      </c>
      <c r="O998">
        <f t="shared" si="225"/>
        <v>0</v>
      </c>
      <c r="P998">
        <f t="shared" si="226"/>
        <v>0</v>
      </c>
      <c r="Q998">
        <f>SUM($P$3:P998)</f>
        <v>0.22311330751765932</v>
      </c>
      <c r="R998">
        <f t="shared" si="227"/>
        <v>0</v>
      </c>
      <c r="S998">
        <f t="shared" si="228"/>
        <v>0</v>
      </c>
      <c r="T998">
        <f>SUM($S$3:S998)</f>
        <v>6.6269715923459968E-2</v>
      </c>
      <c r="V998">
        <f t="shared" si="229"/>
        <v>0</v>
      </c>
      <c r="W998">
        <f>IF(M998&lt;0,SUM($V$3:V998),0)</f>
        <v>0</v>
      </c>
      <c r="Y998">
        <f t="shared" si="234"/>
        <v>0</v>
      </c>
      <c r="Z998">
        <f t="shared" si="230"/>
        <v>0</v>
      </c>
      <c r="AA998">
        <f t="shared" si="231"/>
        <v>0</v>
      </c>
      <c r="AB998">
        <f>SUM($AA$3:AA998)</f>
        <v>4.1141303241967152E-2</v>
      </c>
    </row>
    <row r="999" spans="1:28" x14ac:dyDescent="0.3">
      <c r="A999" s="6" t="s">
        <v>17</v>
      </c>
      <c r="B999" s="6">
        <v>996</v>
      </c>
      <c r="C999" s="6">
        <v>407</v>
      </c>
      <c r="D999" s="7">
        <v>0</v>
      </c>
      <c r="E999" s="3">
        <f t="shared" si="232"/>
        <v>0</v>
      </c>
      <c r="F999" s="3">
        <f t="shared" si="233"/>
        <v>0</v>
      </c>
      <c r="H999" s="13">
        <f t="shared" si="222"/>
        <v>0</v>
      </c>
      <c r="I999">
        <f>'Panigale V4s 21 Data'!$B$8*'Panigale V4s 21 Data'!$B$5*'Panigale V4s 21 Data'!$B$7*0.5*(Calculations!$H999*Calculations!$H999)</f>
        <v>0</v>
      </c>
      <c r="J999" s="3">
        <f>$E999*'Panigale V4s 21 Data'!$B$3</f>
        <v>0</v>
      </c>
      <c r="K999" s="27">
        <f>'Panigale V4s 21 Data'!$B$12</f>
        <v>52.974000000000004</v>
      </c>
      <c r="L999" s="3">
        <f t="shared" si="223"/>
        <v>52.974000000000004</v>
      </c>
      <c r="M999">
        <f t="shared" si="221"/>
        <v>0</v>
      </c>
      <c r="N999">
        <f t="shared" si="224"/>
        <v>0</v>
      </c>
      <c r="O999">
        <f t="shared" si="225"/>
        <v>0</v>
      </c>
      <c r="P999">
        <f t="shared" si="226"/>
        <v>0</v>
      </c>
      <c r="Q999">
        <f>SUM($P$3:P999)</f>
        <v>0.22311330751765932</v>
      </c>
      <c r="R999">
        <f t="shared" si="227"/>
        <v>0</v>
      </c>
      <c r="S999">
        <f t="shared" si="228"/>
        <v>0</v>
      </c>
      <c r="T999">
        <f>SUM($S$3:S999)</f>
        <v>6.6269715923459968E-2</v>
      </c>
      <c r="V999">
        <f t="shared" si="229"/>
        <v>0</v>
      </c>
      <c r="W999">
        <f>IF(M999&lt;0,SUM($V$3:V999),0)</f>
        <v>0</v>
      </c>
      <c r="Y999">
        <f t="shared" si="234"/>
        <v>0</v>
      </c>
      <c r="Z999">
        <f t="shared" si="230"/>
        <v>0</v>
      </c>
      <c r="AA999">
        <f t="shared" si="231"/>
        <v>0</v>
      </c>
      <c r="AB999">
        <f>SUM($AA$3:AA999)</f>
        <v>4.1141303241967152E-2</v>
      </c>
    </row>
    <row r="1000" spans="1:28" x14ac:dyDescent="0.3">
      <c r="A1000" s="6" t="s">
        <v>17</v>
      </c>
      <c r="B1000" s="6">
        <v>997</v>
      </c>
      <c r="C1000" s="6">
        <v>408</v>
      </c>
      <c r="D1000" s="7">
        <v>0</v>
      </c>
      <c r="E1000" s="3">
        <f t="shared" si="232"/>
        <v>0</v>
      </c>
      <c r="F1000" s="3">
        <f t="shared" si="233"/>
        <v>0</v>
      </c>
      <c r="H1000" s="13">
        <f t="shared" si="222"/>
        <v>0</v>
      </c>
      <c r="I1000">
        <f>'Panigale V4s 21 Data'!$B$8*'Panigale V4s 21 Data'!$B$5*'Panigale V4s 21 Data'!$B$7*0.5*(Calculations!$H1000*Calculations!$H1000)</f>
        <v>0</v>
      </c>
      <c r="J1000" s="3">
        <f>$E1000*'Panigale V4s 21 Data'!$B$3</f>
        <v>0</v>
      </c>
      <c r="K1000" s="27">
        <f>'Panigale V4s 21 Data'!$B$12</f>
        <v>52.974000000000004</v>
      </c>
      <c r="L1000" s="3">
        <f t="shared" si="223"/>
        <v>52.974000000000004</v>
      </c>
      <c r="M1000">
        <f t="shared" si="221"/>
        <v>0</v>
      </c>
      <c r="N1000">
        <f t="shared" si="224"/>
        <v>0</v>
      </c>
      <c r="O1000">
        <f t="shared" si="225"/>
        <v>0</v>
      </c>
      <c r="P1000">
        <f t="shared" si="226"/>
        <v>0</v>
      </c>
      <c r="Q1000">
        <f>SUM($P$3:P1000)</f>
        <v>0.22311330751765932</v>
      </c>
      <c r="R1000">
        <f t="shared" si="227"/>
        <v>0</v>
      </c>
      <c r="S1000">
        <f t="shared" si="228"/>
        <v>0</v>
      </c>
      <c r="T1000">
        <f>SUM($S$3:S1000)</f>
        <v>6.6269715923459968E-2</v>
      </c>
      <c r="V1000">
        <f t="shared" si="229"/>
        <v>0</v>
      </c>
      <c r="W1000">
        <f>IF(M1000&lt;0,SUM($V$3:V1000),0)</f>
        <v>0</v>
      </c>
      <c r="Y1000">
        <f t="shared" si="234"/>
        <v>0</v>
      </c>
      <c r="Z1000">
        <f t="shared" si="230"/>
        <v>0</v>
      </c>
      <c r="AA1000">
        <f t="shared" si="231"/>
        <v>0</v>
      </c>
      <c r="AB1000">
        <f>SUM($AA$3:AA1000)</f>
        <v>4.1141303241967152E-2</v>
      </c>
    </row>
    <row r="1001" spans="1:28" x14ac:dyDescent="0.3">
      <c r="A1001" s="6" t="s">
        <v>17</v>
      </c>
      <c r="B1001" s="6">
        <v>998</v>
      </c>
      <c r="C1001" s="6">
        <v>409</v>
      </c>
      <c r="D1001" s="7">
        <v>0</v>
      </c>
      <c r="E1001" s="3">
        <f t="shared" si="232"/>
        <v>0</v>
      </c>
      <c r="F1001" s="3">
        <f t="shared" si="233"/>
        <v>0</v>
      </c>
      <c r="H1001" s="13">
        <f t="shared" si="222"/>
        <v>0</v>
      </c>
      <c r="I1001">
        <f>'Panigale V4s 21 Data'!$B$8*'Panigale V4s 21 Data'!$B$5*'Panigale V4s 21 Data'!$B$7*0.5*(Calculations!$H1001*Calculations!$H1001)</f>
        <v>0</v>
      </c>
      <c r="J1001" s="3">
        <f>$E1001*'Panigale V4s 21 Data'!$B$3</f>
        <v>0</v>
      </c>
      <c r="K1001" s="27">
        <f>'Panigale V4s 21 Data'!$B$12</f>
        <v>52.974000000000004</v>
      </c>
      <c r="L1001" s="3">
        <f t="shared" si="223"/>
        <v>52.974000000000004</v>
      </c>
      <c r="M1001">
        <f t="shared" si="221"/>
        <v>0</v>
      </c>
      <c r="N1001">
        <f t="shared" si="224"/>
        <v>0</v>
      </c>
      <c r="O1001">
        <f t="shared" si="225"/>
        <v>0</v>
      </c>
      <c r="P1001">
        <f t="shared" si="226"/>
        <v>0</v>
      </c>
      <c r="Q1001">
        <f>SUM($P$3:P1001)</f>
        <v>0.22311330751765932</v>
      </c>
      <c r="R1001">
        <f t="shared" si="227"/>
        <v>0</v>
      </c>
      <c r="S1001">
        <f t="shared" si="228"/>
        <v>0</v>
      </c>
      <c r="T1001">
        <f>SUM($S$3:S1001)</f>
        <v>6.6269715923459968E-2</v>
      </c>
      <c r="V1001">
        <f t="shared" si="229"/>
        <v>0</v>
      </c>
      <c r="W1001">
        <f>IF(M1001&lt;0,SUM($V$3:V1001),0)</f>
        <v>0</v>
      </c>
      <c r="Y1001">
        <f t="shared" si="234"/>
        <v>0</v>
      </c>
      <c r="Z1001">
        <f t="shared" si="230"/>
        <v>0</v>
      </c>
      <c r="AA1001">
        <f t="shared" si="231"/>
        <v>0</v>
      </c>
      <c r="AB1001">
        <f>SUM($AA$3:AA1001)</f>
        <v>4.1141303241967152E-2</v>
      </c>
    </row>
    <row r="1002" spans="1:28" x14ac:dyDescent="0.3">
      <c r="A1002" s="6" t="s">
        <v>17</v>
      </c>
      <c r="B1002" s="6">
        <v>999</v>
      </c>
      <c r="C1002" s="6">
        <v>410</v>
      </c>
      <c r="D1002" s="7">
        <v>0</v>
      </c>
      <c r="E1002" s="3">
        <f t="shared" si="232"/>
        <v>0</v>
      </c>
      <c r="F1002" s="3">
        <f t="shared" si="233"/>
        <v>0</v>
      </c>
      <c r="H1002" s="13">
        <f t="shared" si="222"/>
        <v>0</v>
      </c>
      <c r="I1002">
        <f>'Panigale V4s 21 Data'!$B$8*'Panigale V4s 21 Data'!$B$5*'Panigale V4s 21 Data'!$B$7*0.5*(Calculations!$H1002*Calculations!$H1002)</f>
        <v>0</v>
      </c>
      <c r="J1002" s="3">
        <f>$E1002*'Panigale V4s 21 Data'!$B$3</f>
        <v>0</v>
      </c>
      <c r="K1002" s="27">
        <f>'Panigale V4s 21 Data'!$B$12</f>
        <v>52.974000000000004</v>
      </c>
      <c r="L1002" s="3">
        <f t="shared" si="223"/>
        <v>52.974000000000004</v>
      </c>
      <c r="M1002">
        <f t="shared" si="221"/>
        <v>0</v>
      </c>
      <c r="N1002">
        <f t="shared" si="224"/>
        <v>0</v>
      </c>
      <c r="O1002">
        <f t="shared" si="225"/>
        <v>0</v>
      </c>
      <c r="P1002">
        <f t="shared" si="226"/>
        <v>0</v>
      </c>
      <c r="Q1002">
        <f>SUM($P$3:P1002)</f>
        <v>0.22311330751765932</v>
      </c>
      <c r="R1002">
        <f t="shared" si="227"/>
        <v>0</v>
      </c>
      <c r="S1002">
        <f t="shared" si="228"/>
        <v>0</v>
      </c>
      <c r="T1002">
        <f>SUM($S$3:S1002)</f>
        <v>6.6269715923459968E-2</v>
      </c>
      <c r="V1002">
        <f t="shared" si="229"/>
        <v>0</v>
      </c>
      <c r="W1002">
        <f>IF(M1002&lt;0,SUM($V$3:V1002),0)</f>
        <v>0</v>
      </c>
      <c r="Y1002">
        <f t="shared" si="234"/>
        <v>0</v>
      </c>
      <c r="Z1002">
        <f t="shared" si="230"/>
        <v>0</v>
      </c>
      <c r="AA1002">
        <f t="shared" si="231"/>
        <v>0</v>
      </c>
      <c r="AB1002">
        <f>SUM($AA$3:AA1002)</f>
        <v>4.1141303241967152E-2</v>
      </c>
    </row>
    <row r="1003" spans="1:28" x14ac:dyDescent="0.3">
      <c r="A1003" s="6" t="s">
        <v>17</v>
      </c>
      <c r="B1003" s="6">
        <v>1000</v>
      </c>
      <c r="C1003" s="6">
        <v>411</v>
      </c>
      <c r="D1003" s="7">
        <v>0</v>
      </c>
      <c r="E1003" s="3">
        <f t="shared" si="232"/>
        <v>0</v>
      </c>
      <c r="F1003" s="3">
        <f t="shared" si="233"/>
        <v>0</v>
      </c>
      <c r="H1003" s="13">
        <f t="shared" si="222"/>
        <v>0</v>
      </c>
      <c r="I1003">
        <f>'Panigale V4s 21 Data'!$B$8*'Panigale V4s 21 Data'!$B$5*'Panigale V4s 21 Data'!$B$7*0.5*(Calculations!$H1003*Calculations!$H1003)</f>
        <v>0</v>
      </c>
      <c r="J1003" s="3">
        <f>$E1003*'Panigale V4s 21 Data'!$B$3</f>
        <v>0</v>
      </c>
      <c r="K1003" s="27">
        <f>'Panigale V4s 21 Data'!$B$12</f>
        <v>52.974000000000004</v>
      </c>
      <c r="L1003" s="3">
        <f t="shared" si="223"/>
        <v>52.974000000000004</v>
      </c>
      <c r="M1003">
        <f t="shared" si="221"/>
        <v>0</v>
      </c>
      <c r="N1003">
        <f t="shared" si="224"/>
        <v>0</v>
      </c>
      <c r="O1003">
        <f t="shared" si="225"/>
        <v>0</v>
      </c>
      <c r="P1003">
        <f t="shared" si="226"/>
        <v>0</v>
      </c>
      <c r="Q1003">
        <f>SUM($P$3:P1003)</f>
        <v>0.22311330751765932</v>
      </c>
      <c r="R1003">
        <f t="shared" si="227"/>
        <v>0</v>
      </c>
      <c r="S1003">
        <f t="shared" si="228"/>
        <v>0</v>
      </c>
      <c r="T1003">
        <f>SUM($S$3:S1003)</f>
        <v>6.6269715923459968E-2</v>
      </c>
      <c r="V1003">
        <f t="shared" si="229"/>
        <v>0</v>
      </c>
      <c r="W1003">
        <f>IF(M1003&lt;0,SUM($V$3:V1003),0)</f>
        <v>0</v>
      </c>
      <c r="Y1003">
        <f t="shared" si="234"/>
        <v>0</v>
      </c>
      <c r="Z1003">
        <f t="shared" si="230"/>
        <v>0</v>
      </c>
      <c r="AA1003">
        <f t="shared" si="231"/>
        <v>0</v>
      </c>
      <c r="AB1003">
        <f>SUM($AA$3:AA1003)</f>
        <v>4.1141303241967152E-2</v>
      </c>
    </row>
    <row r="1004" spans="1:28" x14ac:dyDescent="0.3">
      <c r="A1004" s="6" t="s">
        <v>17</v>
      </c>
      <c r="B1004" s="6">
        <v>1001</v>
      </c>
      <c r="C1004" s="6">
        <v>412</v>
      </c>
      <c r="D1004" s="7">
        <v>0</v>
      </c>
      <c r="E1004" s="3">
        <f t="shared" si="232"/>
        <v>0</v>
      </c>
      <c r="F1004" s="3">
        <f t="shared" si="233"/>
        <v>0</v>
      </c>
      <c r="H1004" s="13">
        <f t="shared" si="222"/>
        <v>0</v>
      </c>
      <c r="I1004">
        <f>'Panigale V4s 21 Data'!$B$8*'Panigale V4s 21 Data'!$B$5*'Panigale V4s 21 Data'!$B$7*0.5*(Calculations!$H1004*Calculations!$H1004)</f>
        <v>0</v>
      </c>
      <c r="J1004" s="3">
        <f>$E1004*'Panigale V4s 21 Data'!$B$3</f>
        <v>0</v>
      </c>
      <c r="K1004" s="27">
        <f>'Panigale V4s 21 Data'!$B$12</f>
        <v>52.974000000000004</v>
      </c>
      <c r="L1004" s="3">
        <f t="shared" si="223"/>
        <v>52.974000000000004</v>
      </c>
      <c r="M1004">
        <f t="shared" si="221"/>
        <v>0</v>
      </c>
      <c r="N1004">
        <f t="shared" si="224"/>
        <v>0</v>
      </c>
      <c r="O1004">
        <f t="shared" si="225"/>
        <v>0</v>
      </c>
      <c r="P1004">
        <f t="shared" si="226"/>
        <v>0</v>
      </c>
      <c r="Q1004">
        <f>SUM($P$3:P1004)</f>
        <v>0.22311330751765932</v>
      </c>
      <c r="R1004">
        <f t="shared" si="227"/>
        <v>0</v>
      </c>
      <c r="S1004">
        <f t="shared" si="228"/>
        <v>0</v>
      </c>
      <c r="T1004">
        <f>SUM($S$3:S1004)</f>
        <v>6.6269715923459968E-2</v>
      </c>
      <c r="V1004">
        <f t="shared" si="229"/>
        <v>0</v>
      </c>
      <c r="W1004">
        <f>IF(M1004&lt;0,SUM($V$3:V1004),0)</f>
        <v>0</v>
      </c>
      <c r="Y1004">
        <f t="shared" si="234"/>
        <v>0</v>
      </c>
      <c r="Z1004">
        <f t="shared" si="230"/>
        <v>0</v>
      </c>
      <c r="AA1004">
        <f t="shared" si="231"/>
        <v>0</v>
      </c>
      <c r="AB1004">
        <f>SUM($AA$3:AA1004)</f>
        <v>4.1141303241967152E-2</v>
      </c>
    </row>
    <row r="1005" spans="1:28" x14ac:dyDescent="0.3">
      <c r="A1005" s="6" t="s">
        <v>17</v>
      </c>
      <c r="B1005" s="6">
        <v>1002</v>
      </c>
      <c r="C1005" s="6">
        <v>413</v>
      </c>
      <c r="D1005" s="7">
        <v>0</v>
      </c>
      <c r="E1005" s="3">
        <f t="shared" si="232"/>
        <v>0</v>
      </c>
      <c r="F1005" s="3">
        <f t="shared" si="233"/>
        <v>0</v>
      </c>
      <c r="H1005" s="13">
        <f t="shared" si="222"/>
        <v>0</v>
      </c>
      <c r="I1005">
        <f>'Panigale V4s 21 Data'!$B$8*'Panigale V4s 21 Data'!$B$5*'Panigale V4s 21 Data'!$B$7*0.5*(Calculations!$H1005*Calculations!$H1005)</f>
        <v>0</v>
      </c>
      <c r="J1005" s="3">
        <f>$E1005*'Panigale V4s 21 Data'!$B$3</f>
        <v>0</v>
      </c>
      <c r="K1005" s="27">
        <f>'Panigale V4s 21 Data'!$B$12</f>
        <v>52.974000000000004</v>
      </c>
      <c r="L1005" s="3">
        <f t="shared" si="223"/>
        <v>52.974000000000004</v>
      </c>
      <c r="M1005">
        <f t="shared" si="221"/>
        <v>0</v>
      </c>
      <c r="N1005">
        <f t="shared" si="224"/>
        <v>0</v>
      </c>
      <c r="O1005">
        <f t="shared" si="225"/>
        <v>0</v>
      </c>
      <c r="P1005">
        <f t="shared" si="226"/>
        <v>0</v>
      </c>
      <c r="Q1005">
        <f>SUM($P$3:P1005)</f>
        <v>0.22311330751765932</v>
      </c>
      <c r="R1005">
        <f t="shared" si="227"/>
        <v>0</v>
      </c>
      <c r="S1005">
        <f t="shared" si="228"/>
        <v>0</v>
      </c>
      <c r="T1005">
        <f>SUM($S$3:S1005)</f>
        <v>6.6269715923459968E-2</v>
      </c>
      <c r="V1005">
        <f t="shared" si="229"/>
        <v>0</v>
      </c>
      <c r="W1005">
        <f>IF(M1005&lt;0,SUM($V$3:V1005),0)</f>
        <v>0</v>
      </c>
      <c r="Y1005">
        <f t="shared" si="234"/>
        <v>0</v>
      </c>
      <c r="Z1005">
        <f t="shared" si="230"/>
        <v>0</v>
      </c>
      <c r="AA1005">
        <f t="shared" si="231"/>
        <v>0</v>
      </c>
      <c r="AB1005">
        <f>SUM($AA$3:AA1005)</f>
        <v>4.1141303241967152E-2</v>
      </c>
    </row>
    <row r="1006" spans="1:28" x14ac:dyDescent="0.3">
      <c r="A1006" s="6" t="s">
        <v>17</v>
      </c>
      <c r="B1006" s="6">
        <v>1003</v>
      </c>
      <c r="C1006" s="6">
        <v>414</v>
      </c>
      <c r="D1006" s="7">
        <v>0</v>
      </c>
      <c r="E1006" s="3">
        <f t="shared" si="232"/>
        <v>0</v>
      </c>
      <c r="F1006" s="3">
        <f t="shared" si="233"/>
        <v>0</v>
      </c>
      <c r="H1006" s="13">
        <f t="shared" si="222"/>
        <v>0</v>
      </c>
      <c r="I1006">
        <f>'Panigale V4s 21 Data'!$B$8*'Panigale V4s 21 Data'!$B$5*'Panigale V4s 21 Data'!$B$7*0.5*(Calculations!$H1006*Calculations!$H1006)</f>
        <v>0</v>
      </c>
      <c r="J1006" s="3">
        <f>$E1006*'Panigale V4s 21 Data'!$B$3</f>
        <v>0</v>
      </c>
      <c r="K1006" s="27">
        <f>'Panigale V4s 21 Data'!$B$12</f>
        <v>52.974000000000004</v>
      </c>
      <c r="L1006" s="3">
        <f t="shared" si="223"/>
        <v>52.974000000000004</v>
      </c>
      <c r="M1006">
        <f t="shared" si="221"/>
        <v>0</v>
      </c>
      <c r="N1006">
        <f t="shared" si="224"/>
        <v>0</v>
      </c>
      <c r="O1006">
        <f t="shared" si="225"/>
        <v>0</v>
      </c>
      <c r="P1006">
        <f t="shared" si="226"/>
        <v>0</v>
      </c>
      <c r="Q1006">
        <f>SUM($P$3:P1006)</f>
        <v>0.22311330751765932</v>
      </c>
      <c r="R1006">
        <f t="shared" si="227"/>
        <v>0</v>
      </c>
      <c r="S1006">
        <f t="shared" si="228"/>
        <v>0</v>
      </c>
      <c r="T1006">
        <f>SUM($S$3:S1006)</f>
        <v>6.6269715923459968E-2</v>
      </c>
      <c r="V1006">
        <f t="shared" si="229"/>
        <v>0</v>
      </c>
      <c r="W1006">
        <f>IF(M1006&lt;0,SUM($V$3:V1006),0)</f>
        <v>0</v>
      </c>
      <c r="Y1006">
        <f t="shared" si="234"/>
        <v>0</v>
      </c>
      <c r="Z1006">
        <f t="shared" si="230"/>
        <v>0</v>
      </c>
      <c r="AA1006">
        <f t="shared" si="231"/>
        <v>0</v>
      </c>
      <c r="AB1006">
        <f>SUM($AA$3:AA1006)</f>
        <v>4.1141303241967152E-2</v>
      </c>
    </row>
    <row r="1007" spans="1:28" x14ac:dyDescent="0.3">
      <c r="A1007" s="6" t="s">
        <v>17</v>
      </c>
      <c r="B1007" s="6">
        <v>1004</v>
      </c>
      <c r="C1007" s="6">
        <v>415</v>
      </c>
      <c r="D1007" s="7">
        <v>0</v>
      </c>
      <c r="E1007" s="3">
        <f t="shared" si="232"/>
        <v>0</v>
      </c>
      <c r="F1007" s="3">
        <f t="shared" si="233"/>
        <v>0</v>
      </c>
      <c r="H1007" s="13">
        <f t="shared" si="222"/>
        <v>0</v>
      </c>
      <c r="I1007">
        <f>'Panigale V4s 21 Data'!$B$8*'Panigale V4s 21 Data'!$B$5*'Panigale V4s 21 Data'!$B$7*0.5*(Calculations!$H1007*Calculations!$H1007)</f>
        <v>0</v>
      </c>
      <c r="J1007" s="3">
        <f>$E1007*'Panigale V4s 21 Data'!$B$3</f>
        <v>0</v>
      </c>
      <c r="K1007" s="27">
        <f>'Panigale V4s 21 Data'!$B$12</f>
        <v>52.974000000000004</v>
      </c>
      <c r="L1007" s="3">
        <f t="shared" si="223"/>
        <v>52.974000000000004</v>
      </c>
      <c r="M1007">
        <f t="shared" si="221"/>
        <v>0</v>
      </c>
      <c r="N1007">
        <f t="shared" si="224"/>
        <v>0</v>
      </c>
      <c r="O1007">
        <f t="shared" si="225"/>
        <v>0</v>
      </c>
      <c r="P1007">
        <f t="shared" si="226"/>
        <v>0</v>
      </c>
      <c r="Q1007">
        <f>SUM($P$3:P1007)</f>
        <v>0.22311330751765932</v>
      </c>
      <c r="R1007">
        <f t="shared" si="227"/>
        <v>0</v>
      </c>
      <c r="S1007">
        <f t="shared" si="228"/>
        <v>0</v>
      </c>
      <c r="T1007">
        <f>SUM($S$3:S1007)</f>
        <v>6.6269715923459968E-2</v>
      </c>
      <c r="V1007">
        <f t="shared" si="229"/>
        <v>0</v>
      </c>
      <c r="W1007">
        <f>IF(M1007&lt;0,SUM($V$3:V1007),0)</f>
        <v>0</v>
      </c>
      <c r="Y1007">
        <f t="shared" si="234"/>
        <v>0</v>
      </c>
      <c r="Z1007">
        <f t="shared" si="230"/>
        <v>0</v>
      </c>
      <c r="AA1007">
        <f t="shared" si="231"/>
        <v>0</v>
      </c>
      <c r="AB1007">
        <f>SUM($AA$3:AA1007)</f>
        <v>4.1141303241967152E-2</v>
      </c>
    </row>
    <row r="1008" spans="1:28" x14ac:dyDescent="0.3">
      <c r="A1008" s="6" t="s">
        <v>17</v>
      </c>
      <c r="B1008" s="6">
        <v>1005</v>
      </c>
      <c r="C1008" s="6">
        <v>416</v>
      </c>
      <c r="D1008" s="7">
        <v>0</v>
      </c>
      <c r="E1008" s="3">
        <f t="shared" si="232"/>
        <v>0</v>
      </c>
      <c r="F1008" s="3">
        <f t="shared" si="233"/>
        <v>0</v>
      </c>
      <c r="H1008" s="13">
        <f t="shared" si="222"/>
        <v>0</v>
      </c>
      <c r="I1008">
        <f>'Panigale V4s 21 Data'!$B$8*'Panigale V4s 21 Data'!$B$5*'Panigale V4s 21 Data'!$B$7*0.5*(Calculations!$H1008*Calculations!$H1008)</f>
        <v>0</v>
      </c>
      <c r="J1008" s="3">
        <f>$E1008*'Panigale V4s 21 Data'!$B$3</f>
        <v>0</v>
      </c>
      <c r="K1008" s="27">
        <f>'Panigale V4s 21 Data'!$B$12</f>
        <v>52.974000000000004</v>
      </c>
      <c r="L1008" s="3">
        <f t="shared" si="223"/>
        <v>52.974000000000004</v>
      </c>
      <c r="M1008">
        <f t="shared" si="221"/>
        <v>0</v>
      </c>
      <c r="N1008">
        <f t="shared" si="224"/>
        <v>0</v>
      </c>
      <c r="O1008">
        <f t="shared" si="225"/>
        <v>0</v>
      </c>
      <c r="P1008">
        <f t="shared" si="226"/>
        <v>0</v>
      </c>
      <c r="Q1008">
        <f>SUM($P$3:P1008)</f>
        <v>0.22311330751765932</v>
      </c>
      <c r="R1008">
        <f t="shared" si="227"/>
        <v>0</v>
      </c>
      <c r="S1008">
        <f t="shared" si="228"/>
        <v>0</v>
      </c>
      <c r="T1008">
        <f>SUM($S$3:S1008)</f>
        <v>6.6269715923459968E-2</v>
      </c>
      <c r="V1008">
        <f t="shared" si="229"/>
        <v>0</v>
      </c>
      <c r="W1008">
        <f>IF(M1008&lt;0,SUM($V$3:V1008),0)</f>
        <v>0</v>
      </c>
      <c r="Y1008">
        <f t="shared" si="234"/>
        <v>0</v>
      </c>
      <c r="Z1008">
        <f t="shared" si="230"/>
        <v>0</v>
      </c>
      <c r="AA1008">
        <f t="shared" si="231"/>
        <v>0</v>
      </c>
      <c r="AB1008">
        <f>SUM($AA$3:AA1008)</f>
        <v>4.1141303241967152E-2</v>
      </c>
    </row>
    <row r="1009" spans="1:28" x14ac:dyDescent="0.3">
      <c r="A1009" s="6" t="s">
        <v>17</v>
      </c>
      <c r="B1009" s="6">
        <v>1006</v>
      </c>
      <c r="C1009" s="6">
        <v>417</v>
      </c>
      <c r="D1009" s="7">
        <v>0</v>
      </c>
      <c r="E1009" s="3">
        <f t="shared" si="232"/>
        <v>0</v>
      </c>
      <c r="F1009" s="3">
        <f t="shared" si="233"/>
        <v>0</v>
      </c>
      <c r="H1009" s="13">
        <f t="shared" si="222"/>
        <v>0</v>
      </c>
      <c r="I1009">
        <f>'Panigale V4s 21 Data'!$B$8*'Panigale V4s 21 Data'!$B$5*'Panigale V4s 21 Data'!$B$7*0.5*(Calculations!$H1009*Calculations!$H1009)</f>
        <v>0</v>
      </c>
      <c r="J1009" s="3">
        <f>$E1009*'Panigale V4s 21 Data'!$B$3</f>
        <v>0</v>
      </c>
      <c r="K1009" s="27">
        <f>'Panigale V4s 21 Data'!$B$12</f>
        <v>52.974000000000004</v>
      </c>
      <c r="L1009" s="3">
        <f t="shared" si="223"/>
        <v>52.974000000000004</v>
      </c>
      <c r="M1009">
        <f t="shared" si="221"/>
        <v>0</v>
      </c>
      <c r="N1009">
        <f t="shared" si="224"/>
        <v>0</v>
      </c>
      <c r="O1009">
        <f t="shared" si="225"/>
        <v>0</v>
      </c>
      <c r="P1009">
        <f t="shared" si="226"/>
        <v>0</v>
      </c>
      <c r="Q1009">
        <f>SUM($P$3:P1009)</f>
        <v>0.22311330751765932</v>
      </c>
      <c r="R1009">
        <f t="shared" si="227"/>
        <v>0</v>
      </c>
      <c r="S1009">
        <f t="shared" si="228"/>
        <v>0</v>
      </c>
      <c r="T1009">
        <f>SUM($S$3:S1009)</f>
        <v>6.6269715923459968E-2</v>
      </c>
      <c r="V1009">
        <f t="shared" si="229"/>
        <v>0</v>
      </c>
      <c r="W1009">
        <f>IF(M1009&lt;0,SUM($V$3:V1009),0)</f>
        <v>0</v>
      </c>
      <c r="Y1009">
        <f t="shared" si="234"/>
        <v>0</v>
      </c>
      <c r="Z1009">
        <f t="shared" si="230"/>
        <v>0</v>
      </c>
      <c r="AA1009">
        <f t="shared" si="231"/>
        <v>0</v>
      </c>
      <c r="AB1009">
        <f>SUM($AA$3:AA1009)</f>
        <v>4.1141303241967152E-2</v>
      </c>
    </row>
    <row r="1010" spans="1:28" x14ac:dyDescent="0.3">
      <c r="A1010" s="6" t="s">
        <v>17</v>
      </c>
      <c r="B1010" s="6">
        <v>1007</v>
      </c>
      <c r="C1010" s="6">
        <v>418</v>
      </c>
      <c r="D1010" s="7">
        <v>0</v>
      </c>
      <c r="E1010" s="3">
        <f t="shared" si="232"/>
        <v>0</v>
      </c>
      <c r="F1010" s="3">
        <f t="shared" si="233"/>
        <v>0</v>
      </c>
      <c r="H1010" s="13">
        <f t="shared" si="222"/>
        <v>0</v>
      </c>
      <c r="I1010">
        <f>'Panigale V4s 21 Data'!$B$8*'Panigale V4s 21 Data'!$B$5*'Panigale V4s 21 Data'!$B$7*0.5*(Calculations!$H1010*Calculations!$H1010)</f>
        <v>0</v>
      </c>
      <c r="J1010" s="3">
        <f>$E1010*'Panigale V4s 21 Data'!$B$3</f>
        <v>0</v>
      </c>
      <c r="K1010" s="27">
        <f>'Panigale V4s 21 Data'!$B$12</f>
        <v>52.974000000000004</v>
      </c>
      <c r="L1010" s="3">
        <f t="shared" si="223"/>
        <v>52.974000000000004</v>
      </c>
      <c r="M1010">
        <f t="shared" si="221"/>
        <v>0</v>
      </c>
      <c r="N1010">
        <f t="shared" si="224"/>
        <v>0</v>
      </c>
      <c r="O1010">
        <f t="shared" si="225"/>
        <v>0</v>
      </c>
      <c r="P1010">
        <f t="shared" si="226"/>
        <v>0</v>
      </c>
      <c r="Q1010">
        <f>SUM($P$3:P1010)</f>
        <v>0.22311330751765932</v>
      </c>
      <c r="R1010">
        <f t="shared" si="227"/>
        <v>0</v>
      </c>
      <c r="S1010">
        <f t="shared" si="228"/>
        <v>0</v>
      </c>
      <c r="T1010">
        <f>SUM($S$3:S1010)</f>
        <v>6.6269715923459968E-2</v>
      </c>
      <c r="V1010">
        <f t="shared" si="229"/>
        <v>0</v>
      </c>
      <c r="W1010">
        <f>IF(M1010&lt;0,SUM($V$3:V1010),0)</f>
        <v>0</v>
      </c>
      <c r="Y1010">
        <f t="shared" si="234"/>
        <v>0</v>
      </c>
      <c r="Z1010">
        <f t="shared" si="230"/>
        <v>0</v>
      </c>
      <c r="AA1010">
        <f t="shared" si="231"/>
        <v>0</v>
      </c>
      <c r="AB1010">
        <f>SUM($AA$3:AA1010)</f>
        <v>4.1141303241967152E-2</v>
      </c>
    </row>
    <row r="1011" spans="1:28" x14ac:dyDescent="0.3">
      <c r="A1011" s="6" t="s">
        <v>17</v>
      </c>
      <c r="B1011" s="6">
        <v>1008</v>
      </c>
      <c r="C1011" s="6">
        <v>419</v>
      </c>
      <c r="D1011" s="7">
        <v>0</v>
      </c>
      <c r="E1011" s="3">
        <f t="shared" si="232"/>
        <v>0</v>
      </c>
      <c r="F1011" s="3">
        <f t="shared" si="233"/>
        <v>0</v>
      </c>
      <c r="H1011" s="13">
        <f t="shared" si="222"/>
        <v>0</v>
      </c>
      <c r="I1011">
        <f>'Panigale V4s 21 Data'!$B$8*'Panigale V4s 21 Data'!$B$5*'Panigale V4s 21 Data'!$B$7*0.5*(Calculations!$H1011*Calculations!$H1011)</f>
        <v>0</v>
      </c>
      <c r="J1011" s="3">
        <f>$E1011*'Panigale V4s 21 Data'!$B$3</f>
        <v>0</v>
      </c>
      <c r="K1011" s="27">
        <f>'Panigale V4s 21 Data'!$B$12</f>
        <v>52.974000000000004</v>
      </c>
      <c r="L1011" s="3">
        <f t="shared" si="223"/>
        <v>52.974000000000004</v>
      </c>
      <c r="M1011">
        <f t="shared" si="221"/>
        <v>0</v>
      </c>
      <c r="N1011">
        <f t="shared" si="224"/>
        <v>0</v>
      </c>
      <c r="O1011">
        <f t="shared" si="225"/>
        <v>0</v>
      </c>
      <c r="P1011">
        <f t="shared" si="226"/>
        <v>0</v>
      </c>
      <c r="Q1011">
        <f>SUM($P$3:P1011)</f>
        <v>0.22311330751765932</v>
      </c>
      <c r="R1011">
        <f t="shared" si="227"/>
        <v>0</v>
      </c>
      <c r="S1011">
        <f t="shared" si="228"/>
        <v>0</v>
      </c>
      <c r="T1011">
        <f>SUM($S$3:S1011)</f>
        <v>6.6269715923459968E-2</v>
      </c>
      <c r="V1011">
        <f t="shared" si="229"/>
        <v>0</v>
      </c>
      <c r="W1011">
        <f>IF(M1011&lt;0,SUM($V$3:V1011),0)</f>
        <v>0</v>
      </c>
      <c r="Y1011">
        <f t="shared" si="234"/>
        <v>0</v>
      </c>
      <c r="Z1011">
        <f t="shared" si="230"/>
        <v>0</v>
      </c>
      <c r="AA1011">
        <f t="shared" si="231"/>
        <v>0</v>
      </c>
      <c r="AB1011">
        <f>SUM($AA$3:AA1011)</f>
        <v>4.1141303241967152E-2</v>
      </c>
    </row>
    <row r="1012" spans="1:28" x14ac:dyDescent="0.3">
      <c r="A1012" s="6" t="s">
        <v>17</v>
      </c>
      <c r="B1012" s="6">
        <v>1009</v>
      </c>
      <c r="C1012" s="6">
        <v>420</v>
      </c>
      <c r="D1012" s="7">
        <v>0</v>
      </c>
      <c r="E1012" s="3">
        <f t="shared" si="232"/>
        <v>0</v>
      </c>
      <c r="F1012" s="3">
        <f t="shared" si="233"/>
        <v>0</v>
      </c>
      <c r="H1012" s="13">
        <f t="shared" si="222"/>
        <v>0</v>
      </c>
      <c r="I1012">
        <f>'Panigale V4s 21 Data'!$B$8*'Panigale V4s 21 Data'!$B$5*'Panigale V4s 21 Data'!$B$7*0.5*(Calculations!$H1012*Calculations!$H1012)</f>
        <v>0</v>
      </c>
      <c r="J1012" s="3">
        <f>$E1012*'Panigale V4s 21 Data'!$B$3</f>
        <v>0</v>
      </c>
      <c r="K1012" s="27">
        <f>'Panigale V4s 21 Data'!$B$12</f>
        <v>52.974000000000004</v>
      </c>
      <c r="L1012" s="3">
        <f t="shared" si="223"/>
        <v>52.974000000000004</v>
      </c>
      <c r="M1012">
        <f t="shared" si="221"/>
        <v>0</v>
      </c>
      <c r="N1012">
        <f t="shared" si="224"/>
        <v>0</v>
      </c>
      <c r="O1012">
        <f t="shared" si="225"/>
        <v>0</v>
      </c>
      <c r="P1012">
        <f t="shared" si="226"/>
        <v>0</v>
      </c>
      <c r="Q1012">
        <f>SUM($P$3:P1012)</f>
        <v>0.22311330751765932</v>
      </c>
      <c r="R1012">
        <f t="shared" si="227"/>
        <v>0</v>
      </c>
      <c r="S1012">
        <f t="shared" si="228"/>
        <v>0</v>
      </c>
      <c r="T1012">
        <f>SUM($S$3:S1012)</f>
        <v>6.6269715923459968E-2</v>
      </c>
      <c r="V1012">
        <f t="shared" si="229"/>
        <v>0</v>
      </c>
      <c r="W1012">
        <f>IF(M1012&lt;0,SUM($V$3:V1012),0)</f>
        <v>0</v>
      </c>
      <c r="Y1012">
        <f t="shared" si="234"/>
        <v>0</v>
      </c>
      <c r="Z1012">
        <f t="shared" si="230"/>
        <v>0</v>
      </c>
      <c r="AA1012">
        <f t="shared" si="231"/>
        <v>0</v>
      </c>
      <c r="AB1012">
        <f>SUM($AA$3:AA1012)</f>
        <v>4.1141303241967152E-2</v>
      </c>
    </row>
    <row r="1013" spans="1:28" x14ac:dyDescent="0.3">
      <c r="A1013" s="6" t="s">
        <v>17</v>
      </c>
      <c r="B1013" s="6">
        <v>1010</v>
      </c>
      <c r="C1013" s="6">
        <v>421</v>
      </c>
      <c r="D1013" s="7">
        <v>0</v>
      </c>
      <c r="E1013" s="3">
        <f t="shared" si="232"/>
        <v>0</v>
      </c>
      <c r="F1013" s="3">
        <f t="shared" si="233"/>
        <v>0</v>
      </c>
      <c r="H1013" s="13">
        <f t="shared" si="222"/>
        <v>0</v>
      </c>
      <c r="I1013">
        <f>'Panigale V4s 21 Data'!$B$8*'Panigale V4s 21 Data'!$B$5*'Panigale V4s 21 Data'!$B$7*0.5*(Calculations!$H1013*Calculations!$H1013)</f>
        <v>0</v>
      </c>
      <c r="J1013" s="3">
        <f>$E1013*'Panigale V4s 21 Data'!$B$3</f>
        <v>0</v>
      </c>
      <c r="K1013" s="27">
        <f>'Panigale V4s 21 Data'!$B$12</f>
        <v>52.974000000000004</v>
      </c>
      <c r="L1013" s="3">
        <f t="shared" si="223"/>
        <v>52.974000000000004</v>
      </c>
      <c r="M1013">
        <f t="shared" si="221"/>
        <v>0</v>
      </c>
      <c r="N1013">
        <f t="shared" si="224"/>
        <v>0</v>
      </c>
      <c r="O1013">
        <f t="shared" si="225"/>
        <v>0</v>
      </c>
      <c r="P1013">
        <f t="shared" si="226"/>
        <v>0</v>
      </c>
      <c r="Q1013">
        <f>SUM($P$3:P1013)</f>
        <v>0.22311330751765932</v>
      </c>
      <c r="R1013">
        <f t="shared" si="227"/>
        <v>0</v>
      </c>
      <c r="S1013">
        <f t="shared" si="228"/>
        <v>0</v>
      </c>
      <c r="T1013">
        <f>SUM($S$3:S1013)</f>
        <v>6.6269715923459968E-2</v>
      </c>
      <c r="V1013">
        <f t="shared" si="229"/>
        <v>0</v>
      </c>
      <c r="W1013">
        <f>IF(M1013&lt;0,SUM($V$3:V1013),0)</f>
        <v>0</v>
      </c>
      <c r="Y1013">
        <f t="shared" si="234"/>
        <v>0</v>
      </c>
      <c r="Z1013">
        <f t="shared" si="230"/>
        <v>0</v>
      </c>
      <c r="AA1013">
        <f t="shared" si="231"/>
        <v>0</v>
      </c>
      <c r="AB1013">
        <f>SUM($AA$3:AA1013)</f>
        <v>4.1141303241967152E-2</v>
      </c>
    </row>
    <row r="1014" spans="1:28" x14ac:dyDescent="0.3">
      <c r="A1014" s="6" t="s">
        <v>17</v>
      </c>
      <c r="B1014" s="6">
        <v>1011</v>
      </c>
      <c r="C1014" s="6">
        <v>422</v>
      </c>
      <c r="D1014" s="7">
        <v>0</v>
      </c>
      <c r="E1014" s="3">
        <f t="shared" si="232"/>
        <v>0</v>
      </c>
      <c r="F1014" s="3">
        <f t="shared" si="233"/>
        <v>0</v>
      </c>
      <c r="H1014" s="13">
        <f t="shared" si="222"/>
        <v>0</v>
      </c>
      <c r="I1014">
        <f>'Panigale V4s 21 Data'!$B$8*'Panigale V4s 21 Data'!$B$5*'Panigale V4s 21 Data'!$B$7*0.5*(Calculations!$H1014*Calculations!$H1014)</f>
        <v>0</v>
      </c>
      <c r="J1014" s="3">
        <f>$E1014*'Panigale V4s 21 Data'!$B$3</f>
        <v>0</v>
      </c>
      <c r="K1014" s="27">
        <f>'Panigale V4s 21 Data'!$B$12</f>
        <v>52.974000000000004</v>
      </c>
      <c r="L1014" s="3">
        <f t="shared" si="223"/>
        <v>52.974000000000004</v>
      </c>
      <c r="M1014">
        <f t="shared" si="221"/>
        <v>0</v>
      </c>
      <c r="N1014">
        <f t="shared" si="224"/>
        <v>0</v>
      </c>
      <c r="O1014">
        <f t="shared" si="225"/>
        <v>0</v>
      </c>
      <c r="P1014">
        <f t="shared" si="226"/>
        <v>0</v>
      </c>
      <c r="Q1014">
        <f>SUM($P$3:P1014)</f>
        <v>0.22311330751765932</v>
      </c>
      <c r="R1014">
        <f t="shared" si="227"/>
        <v>0</v>
      </c>
      <c r="S1014">
        <f t="shared" si="228"/>
        <v>0</v>
      </c>
      <c r="T1014">
        <f>SUM($S$3:S1014)</f>
        <v>6.6269715923459968E-2</v>
      </c>
      <c r="V1014">
        <f t="shared" si="229"/>
        <v>0</v>
      </c>
      <c r="W1014">
        <f>IF(M1014&lt;0,SUM($V$3:V1014),0)</f>
        <v>0</v>
      </c>
      <c r="Y1014">
        <f t="shared" si="234"/>
        <v>0</v>
      </c>
      <c r="Z1014">
        <f t="shared" si="230"/>
        <v>0</v>
      </c>
      <c r="AA1014">
        <f t="shared" si="231"/>
        <v>0</v>
      </c>
      <c r="AB1014">
        <f>SUM($AA$3:AA1014)</f>
        <v>4.1141303241967152E-2</v>
      </c>
    </row>
    <row r="1015" spans="1:28" x14ac:dyDescent="0.3">
      <c r="A1015" s="6" t="s">
        <v>17</v>
      </c>
      <c r="B1015" s="6">
        <v>1012</v>
      </c>
      <c r="C1015" s="6">
        <v>423</v>
      </c>
      <c r="D1015" s="7">
        <v>0</v>
      </c>
      <c r="E1015" s="3">
        <f t="shared" si="232"/>
        <v>0</v>
      </c>
      <c r="F1015" s="3">
        <f t="shared" si="233"/>
        <v>0</v>
      </c>
      <c r="H1015" s="13">
        <f t="shared" si="222"/>
        <v>0</v>
      </c>
      <c r="I1015">
        <f>'Panigale V4s 21 Data'!$B$8*'Panigale V4s 21 Data'!$B$5*'Panigale V4s 21 Data'!$B$7*0.5*(Calculations!$H1015*Calculations!$H1015)</f>
        <v>0</v>
      </c>
      <c r="J1015" s="3">
        <f>$E1015*'Panigale V4s 21 Data'!$B$3</f>
        <v>0</v>
      </c>
      <c r="K1015" s="27">
        <f>'Panigale V4s 21 Data'!$B$12</f>
        <v>52.974000000000004</v>
      </c>
      <c r="L1015" s="3">
        <f t="shared" si="223"/>
        <v>52.974000000000004</v>
      </c>
      <c r="M1015">
        <f t="shared" si="221"/>
        <v>0</v>
      </c>
      <c r="N1015">
        <f t="shared" si="224"/>
        <v>0</v>
      </c>
      <c r="O1015">
        <f t="shared" si="225"/>
        <v>0</v>
      </c>
      <c r="P1015">
        <f t="shared" si="226"/>
        <v>0</v>
      </c>
      <c r="Q1015">
        <f>SUM($P$3:P1015)</f>
        <v>0.22311330751765932</v>
      </c>
      <c r="R1015">
        <f t="shared" si="227"/>
        <v>0</v>
      </c>
      <c r="S1015">
        <f t="shared" si="228"/>
        <v>0</v>
      </c>
      <c r="T1015">
        <f>SUM($S$3:S1015)</f>
        <v>6.6269715923459968E-2</v>
      </c>
      <c r="V1015">
        <f t="shared" si="229"/>
        <v>0</v>
      </c>
      <c r="W1015">
        <f>IF(M1015&lt;0,SUM($V$3:V1015),0)</f>
        <v>0</v>
      </c>
      <c r="Y1015">
        <f t="shared" si="234"/>
        <v>0</v>
      </c>
      <c r="Z1015">
        <f t="shared" si="230"/>
        <v>0</v>
      </c>
      <c r="AA1015">
        <f t="shared" si="231"/>
        <v>0</v>
      </c>
      <c r="AB1015">
        <f>SUM($AA$3:AA1015)</f>
        <v>4.1141303241967152E-2</v>
      </c>
    </row>
    <row r="1016" spans="1:28" x14ac:dyDescent="0.3">
      <c r="A1016" s="6" t="s">
        <v>17</v>
      </c>
      <c r="B1016" s="6">
        <v>1013</v>
      </c>
      <c r="C1016" s="6">
        <v>424</v>
      </c>
      <c r="D1016" s="7">
        <v>0</v>
      </c>
      <c r="E1016" s="3">
        <f t="shared" si="232"/>
        <v>0</v>
      </c>
      <c r="F1016" s="3">
        <f t="shared" si="233"/>
        <v>0</v>
      </c>
      <c r="H1016" s="13">
        <f t="shared" si="222"/>
        <v>0</v>
      </c>
      <c r="I1016">
        <f>'Panigale V4s 21 Data'!$B$8*'Panigale V4s 21 Data'!$B$5*'Panigale V4s 21 Data'!$B$7*0.5*(Calculations!$H1016*Calculations!$H1016)</f>
        <v>0</v>
      </c>
      <c r="J1016" s="3">
        <f>$E1016*'Panigale V4s 21 Data'!$B$3</f>
        <v>0</v>
      </c>
      <c r="K1016" s="27">
        <f>'Panigale V4s 21 Data'!$B$12</f>
        <v>52.974000000000004</v>
      </c>
      <c r="L1016" s="3">
        <f t="shared" si="223"/>
        <v>52.974000000000004</v>
      </c>
      <c r="M1016">
        <f t="shared" si="221"/>
        <v>0</v>
      </c>
      <c r="N1016">
        <f t="shared" si="224"/>
        <v>0</v>
      </c>
      <c r="O1016">
        <f t="shared" si="225"/>
        <v>0</v>
      </c>
      <c r="P1016">
        <f t="shared" si="226"/>
        <v>0</v>
      </c>
      <c r="Q1016">
        <f>SUM($P$3:P1016)</f>
        <v>0.22311330751765932</v>
      </c>
      <c r="R1016">
        <f t="shared" si="227"/>
        <v>0</v>
      </c>
      <c r="S1016">
        <f t="shared" si="228"/>
        <v>0</v>
      </c>
      <c r="T1016">
        <f>SUM($S$3:S1016)</f>
        <v>6.6269715923459968E-2</v>
      </c>
      <c r="V1016">
        <f t="shared" si="229"/>
        <v>0</v>
      </c>
      <c r="W1016">
        <f>IF(M1016&lt;0,SUM($V$3:V1016),0)</f>
        <v>0</v>
      </c>
      <c r="Y1016">
        <f t="shared" si="234"/>
        <v>0</v>
      </c>
      <c r="Z1016">
        <f t="shared" si="230"/>
        <v>0</v>
      </c>
      <c r="AA1016">
        <f t="shared" si="231"/>
        <v>0</v>
      </c>
      <c r="AB1016">
        <f>SUM($AA$3:AA1016)</f>
        <v>4.1141303241967152E-2</v>
      </c>
    </row>
    <row r="1017" spans="1:28" x14ac:dyDescent="0.3">
      <c r="A1017" s="6" t="s">
        <v>17</v>
      </c>
      <c r="B1017" s="6">
        <v>1014</v>
      </c>
      <c r="C1017" s="6">
        <v>425</v>
      </c>
      <c r="D1017" s="7">
        <v>0</v>
      </c>
      <c r="E1017" s="3">
        <f t="shared" si="232"/>
        <v>0</v>
      </c>
      <c r="F1017" s="3">
        <f t="shared" si="233"/>
        <v>0</v>
      </c>
      <c r="H1017" s="13">
        <f t="shared" si="222"/>
        <v>0</v>
      </c>
      <c r="I1017">
        <f>'Panigale V4s 21 Data'!$B$8*'Panigale V4s 21 Data'!$B$5*'Panigale V4s 21 Data'!$B$7*0.5*(Calculations!$H1017*Calculations!$H1017)</f>
        <v>0</v>
      </c>
      <c r="J1017" s="3">
        <f>$E1017*'Panigale V4s 21 Data'!$B$3</f>
        <v>0</v>
      </c>
      <c r="K1017" s="27">
        <f>'Panigale V4s 21 Data'!$B$12</f>
        <v>52.974000000000004</v>
      </c>
      <c r="L1017" s="3">
        <f t="shared" si="223"/>
        <v>52.974000000000004</v>
      </c>
      <c r="M1017">
        <f t="shared" si="221"/>
        <v>0</v>
      </c>
      <c r="N1017">
        <f t="shared" si="224"/>
        <v>0</v>
      </c>
      <c r="O1017">
        <f t="shared" si="225"/>
        <v>0</v>
      </c>
      <c r="P1017">
        <f t="shared" si="226"/>
        <v>0</v>
      </c>
      <c r="Q1017">
        <f>SUM($P$3:P1017)</f>
        <v>0.22311330751765932</v>
      </c>
      <c r="R1017">
        <f t="shared" si="227"/>
        <v>0</v>
      </c>
      <c r="S1017">
        <f t="shared" si="228"/>
        <v>0</v>
      </c>
      <c r="T1017">
        <f>SUM($S$3:S1017)</f>
        <v>6.6269715923459968E-2</v>
      </c>
      <c r="V1017">
        <f t="shared" si="229"/>
        <v>0</v>
      </c>
      <c r="W1017">
        <f>IF(M1017&lt;0,SUM($V$3:V1017),0)</f>
        <v>0</v>
      </c>
      <c r="Y1017">
        <f t="shared" si="234"/>
        <v>0</v>
      </c>
      <c r="Z1017">
        <f t="shared" si="230"/>
        <v>0</v>
      </c>
      <c r="AA1017">
        <f t="shared" si="231"/>
        <v>0</v>
      </c>
      <c r="AB1017">
        <f>SUM($AA$3:AA1017)</f>
        <v>4.1141303241967152E-2</v>
      </c>
    </row>
    <row r="1018" spans="1:28" x14ac:dyDescent="0.3">
      <c r="A1018" s="6" t="s">
        <v>17</v>
      </c>
      <c r="B1018" s="6">
        <v>1015</v>
      </c>
      <c r="C1018" s="6">
        <v>426</v>
      </c>
      <c r="D1018" s="7">
        <v>0</v>
      </c>
      <c r="E1018" s="3">
        <f t="shared" si="232"/>
        <v>0</v>
      </c>
      <c r="F1018" s="3">
        <f t="shared" si="233"/>
        <v>0</v>
      </c>
      <c r="H1018" s="13">
        <f t="shared" si="222"/>
        <v>0</v>
      </c>
      <c r="I1018">
        <f>'Panigale V4s 21 Data'!$B$8*'Panigale V4s 21 Data'!$B$5*'Panigale V4s 21 Data'!$B$7*0.5*(Calculations!$H1018*Calculations!$H1018)</f>
        <v>0</v>
      </c>
      <c r="J1018" s="3">
        <f>$E1018*'Panigale V4s 21 Data'!$B$3</f>
        <v>0</v>
      </c>
      <c r="K1018" s="27">
        <f>'Panigale V4s 21 Data'!$B$12</f>
        <v>52.974000000000004</v>
      </c>
      <c r="L1018" s="3">
        <f t="shared" si="223"/>
        <v>52.974000000000004</v>
      </c>
      <c r="M1018">
        <f t="shared" si="221"/>
        <v>0</v>
      </c>
      <c r="N1018">
        <f t="shared" si="224"/>
        <v>0</v>
      </c>
      <c r="O1018">
        <f t="shared" si="225"/>
        <v>0</v>
      </c>
      <c r="P1018">
        <f t="shared" si="226"/>
        <v>0</v>
      </c>
      <c r="Q1018">
        <f>SUM($P$3:P1018)</f>
        <v>0.22311330751765932</v>
      </c>
      <c r="R1018">
        <f t="shared" si="227"/>
        <v>0</v>
      </c>
      <c r="S1018">
        <f t="shared" si="228"/>
        <v>0</v>
      </c>
      <c r="T1018">
        <f>SUM($S$3:S1018)</f>
        <v>6.6269715923459968E-2</v>
      </c>
      <c r="V1018">
        <f t="shared" si="229"/>
        <v>0</v>
      </c>
      <c r="W1018">
        <f>IF(M1018&lt;0,SUM($V$3:V1018),0)</f>
        <v>0</v>
      </c>
      <c r="Y1018">
        <f t="shared" si="234"/>
        <v>0</v>
      </c>
      <c r="Z1018">
        <f t="shared" si="230"/>
        <v>0</v>
      </c>
      <c r="AA1018">
        <f t="shared" si="231"/>
        <v>0</v>
      </c>
      <c r="AB1018">
        <f>SUM($AA$3:AA1018)</f>
        <v>4.1141303241967152E-2</v>
      </c>
    </row>
    <row r="1019" spans="1:28" x14ac:dyDescent="0.3">
      <c r="A1019" s="6" t="s">
        <v>17</v>
      </c>
      <c r="B1019" s="6">
        <v>1016</v>
      </c>
      <c r="C1019" s="6">
        <v>427</v>
      </c>
      <c r="D1019" s="7">
        <v>0</v>
      </c>
      <c r="E1019" s="3">
        <f t="shared" si="232"/>
        <v>0</v>
      </c>
      <c r="F1019" s="3">
        <f t="shared" si="233"/>
        <v>0</v>
      </c>
      <c r="H1019" s="13">
        <f t="shared" si="222"/>
        <v>0</v>
      </c>
      <c r="I1019">
        <f>'Panigale V4s 21 Data'!$B$8*'Panigale V4s 21 Data'!$B$5*'Panigale V4s 21 Data'!$B$7*0.5*(Calculations!$H1019*Calculations!$H1019)</f>
        <v>0</v>
      </c>
      <c r="J1019" s="3">
        <f>$E1019*'Panigale V4s 21 Data'!$B$3</f>
        <v>0</v>
      </c>
      <c r="K1019" s="27">
        <f>'Panigale V4s 21 Data'!$B$12</f>
        <v>52.974000000000004</v>
      </c>
      <c r="L1019" s="3">
        <f t="shared" si="223"/>
        <v>52.974000000000004</v>
      </c>
      <c r="M1019">
        <f t="shared" si="221"/>
        <v>0</v>
      </c>
      <c r="N1019">
        <f t="shared" si="224"/>
        <v>0</v>
      </c>
      <c r="O1019">
        <f t="shared" si="225"/>
        <v>0</v>
      </c>
      <c r="P1019">
        <f t="shared" si="226"/>
        <v>0</v>
      </c>
      <c r="Q1019">
        <f>SUM($P$3:P1019)</f>
        <v>0.22311330751765932</v>
      </c>
      <c r="R1019">
        <f t="shared" si="227"/>
        <v>0</v>
      </c>
      <c r="S1019">
        <f t="shared" si="228"/>
        <v>0</v>
      </c>
      <c r="T1019">
        <f>SUM($S$3:S1019)</f>
        <v>6.6269715923459968E-2</v>
      </c>
      <c r="V1019">
        <f t="shared" si="229"/>
        <v>0</v>
      </c>
      <c r="W1019">
        <f>IF(M1019&lt;0,SUM($V$3:V1019),0)</f>
        <v>0</v>
      </c>
      <c r="Y1019">
        <f t="shared" si="234"/>
        <v>0</v>
      </c>
      <c r="Z1019">
        <f t="shared" si="230"/>
        <v>0</v>
      </c>
      <c r="AA1019">
        <f t="shared" si="231"/>
        <v>0</v>
      </c>
      <c r="AB1019">
        <f>SUM($AA$3:AA1019)</f>
        <v>4.1141303241967152E-2</v>
      </c>
    </row>
    <row r="1020" spans="1:28" x14ac:dyDescent="0.3">
      <c r="A1020" s="6" t="s">
        <v>17</v>
      </c>
      <c r="B1020" s="6">
        <v>1017</v>
      </c>
      <c r="C1020" s="6">
        <v>428</v>
      </c>
      <c r="D1020" s="7">
        <v>0</v>
      </c>
      <c r="E1020" s="3">
        <f t="shared" si="232"/>
        <v>0</v>
      </c>
      <c r="F1020" s="3">
        <f t="shared" si="233"/>
        <v>0</v>
      </c>
      <c r="H1020" s="13">
        <f t="shared" si="222"/>
        <v>0</v>
      </c>
      <c r="I1020">
        <f>'Panigale V4s 21 Data'!$B$8*'Panigale V4s 21 Data'!$B$5*'Panigale V4s 21 Data'!$B$7*0.5*(Calculations!$H1020*Calculations!$H1020)</f>
        <v>0</v>
      </c>
      <c r="J1020" s="3">
        <f>$E1020*'Panigale V4s 21 Data'!$B$3</f>
        <v>0</v>
      </c>
      <c r="K1020" s="27">
        <f>'Panigale V4s 21 Data'!$B$12</f>
        <v>52.974000000000004</v>
      </c>
      <c r="L1020" s="3">
        <f t="shared" si="223"/>
        <v>52.974000000000004</v>
      </c>
      <c r="M1020">
        <f t="shared" si="221"/>
        <v>0</v>
      </c>
      <c r="N1020">
        <f t="shared" si="224"/>
        <v>0</v>
      </c>
      <c r="O1020">
        <f t="shared" si="225"/>
        <v>0</v>
      </c>
      <c r="P1020">
        <f t="shared" si="226"/>
        <v>0</v>
      </c>
      <c r="Q1020">
        <f>SUM($P$3:P1020)</f>
        <v>0.22311330751765932</v>
      </c>
      <c r="R1020">
        <f t="shared" si="227"/>
        <v>0</v>
      </c>
      <c r="S1020">
        <f t="shared" si="228"/>
        <v>0</v>
      </c>
      <c r="T1020">
        <f>SUM($S$3:S1020)</f>
        <v>6.6269715923459968E-2</v>
      </c>
      <c r="V1020">
        <f t="shared" si="229"/>
        <v>0</v>
      </c>
      <c r="W1020">
        <f>IF(M1020&lt;0,SUM($V$3:V1020),0)</f>
        <v>0</v>
      </c>
      <c r="Y1020">
        <f t="shared" si="234"/>
        <v>0</v>
      </c>
      <c r="Z1020">
        <f t="shared" si="230"/>
        <v>0</v>
      </c>
      <c r="AA1020">
        <f t="shared" si="231"/>
        <v>0</v>
      </c>
      <c r="AB1020">
        <f>SUM($AA$3:AA1020)</f>
        <v>4.1141303241967152E-2</v>
      </c>
    </row>
    <row r="1021" spans="1:28" x14ac:dyDescent="0.3">
      <c r="A1021" s="6" t="s">
        <v>17</v>
      </c>
      <c r="B1021" s="6">
        <v>1018</v>
      </c>
      <c r="C1021" s="6">
        <v>429</v>
      </c>
      <c r="D1021" s="7">
        <v>0</v>
      </c>
      <c r="E1021" s="3">
        <f t="shared" si="232"/>
        <v>0</v>
      </c>
      <c r="F1021" s="3">
        <f t="shared" si="233"/>
        <v>0</v>
      </c>
      <c r="H1021" s="13">
        <f t="shared" si="222"/>
        <v>0</v>
      </c>
      <c r="I1021">
        <f>'Panigale V4s 21 Data'!$B$8*'Panigale V4s 21 Data'!$B$5*'Panigale V4s 21 Data'!$B$7*0.5*(Calculations!$H1021*Calculations!$H1021)</f>
        <v>0</v>
      </c>
      <c r="J1021" s="3">
        <f>$E1021*'Panigale V4s 21 Data'!$B$3</f>
        <v>0</v>
      </c>
      <c r="K1021" s="27">
        <f>'Panigale V4s 21 Data'!$B$12</f>
        <v>52.974000000000004</v>
      </c>
      <c r="L1021" s="3">
        <f t="shared" si="223"/>
        <v>52.974000000000004</v>
      </c>
      <c r="M1021">
        <f t="shared" si="221"/>
        <v>0</v>
      </c>
      <c r="N1021">
        <f t="shared" si="224"/>
        <v>0</v>
      </c>
      <c r="O1021">
        <f t="shared" si="225"/>
        <v>0</v>
      </c>
      <c r="P1021">
        <f t="shared" si="226"/>
        <v>0</v>
      </c>
      <c r="Q1021">
        <f>SUM($P$3:P1021)</f>
        <v>0.22311330751765932</v>
      </c>
      <c r="R1021">
        <f t="shared" si="227"/>
        <v>0</v>
      </c>
      <c r="S1021">
        <f t="shared" si="228"/>
        <v>0</v>
      </c>
      <c r="T1021">
        <f>SUM($S$3:S1021)</f>
        <v>6.6269715923459968E-2</v>
      </c>
      <c r="V1021">
        <f t="shared" si="229"/>
        <v>0</v>
      </c>
      <c r="W1021">
        <f>IF(M1021&lt;0,SUM($V$3:V1021),0)</f>
        <v>0</v>
      </c>
      <c r="Y1021">
        <f t="shared" si="234"/>
        <v>0</v>
      </c>
      <c r="Z1021">
        <f t="shared" si="230"/>
        <v>0</v>
      </c>
      <c r="AA1021">
        <f t="shared" si="231"/>
        <v>0</v>
      </c>
      <c r="AB1021">
        <f>SUM($AA$3:AA1021)</f>
        <v>4.1141303241967152E-2</v>
      </c>
    </row>
    <row r="1022" spans="1:28" x14ac:dyDescent="0.3">
      <c r="A1022" s="6" t="s">
        <v>17</v>
      </c>
      <c r="B1022" s="6">
        <v>1019</v>
      </c>
      <c r="C1022" s="6">
        <v>430</v>
      </c>
      <c r="D1022" s="7">
        <v>0</v>
      </c>
      <c r="E1022" s="3">
        <f t="shared" si="232"/>
        <v>0</v>
      </c>
      <c r="F1022" s="3">
        <f t="shared" si="233"/>
        <v>0</v>
      </c>
      <c r="H1022" s="13">
        <f t="shared" si="222"/>
        <v>0</v>
      </c>
      <c r="I1022">
        <f>'Panigale V4s 21 Data'!$B$8*'Panigale V4s 21 Data'!$B$5*'Panigale V4s 21 Data'!$B$7*0.5*(Calculations!$H1022*Calculations!$H1022)</f>
        <v>0</v>
      </c>
      <c r="J1022" s="3">
        <f>$E1022*'Panigale V4s 21 Data'!$B$3</f>
        <v>0</v>
      </c>
      <c r="K1022" s="27">
        <f>'Panigale V4s 21 Data'!$B$12</f>
        <v>52.974000000000004</v>
      </c>
      <c r="L1022" s="3">
        <f t="shared" si="223"/>
        <v>52.974000000000004</v>
      </c>
      <c r="M1022">
        <f t="shared" si="221"/>
        <v>0</v>
      </c>
      <c r="N1022">
        <f t="shared" si="224"/>
        <v>0</v>
      </c>
      <c r="O1022">
        <f t="shared" si="225"/>
        <v>0</v>
      </c>
      <c r="P1022">
        <f t="shared" si="226"/>
        <v>0</v>
      </c>
      <c r="Q1022">
        <f>SUM($P$3:P1022)</f>
        <v>0.22311330751765932</v>
      </c>
      <c r="R1022">
        <f t="shared" si="227"/>
        <v>0</v>
      </c>
      <c r="S1022">
        <f t="shared" si="228"/>
        <v>0</v>
      </c>
      <c r="T1022">
        <f>SUM($S$3:S1022)</f>
        <v>6.6269715923459968E-2</v>
      </c>
      <c r="V1022">
        <f t="shared" si="229"/>
        <v>0</v>
      </c>
      <c r="W1022">
        <f>IF(M1022&lt;0,SUM($V$3:V1022),0)</f>
        <v>0</v>
      </c>
      <c r="Y1022">
        <f t="shared" si="234"/>
        <v>0</v>
      </c>
      <c r="Z1022">
        <f t="shared" si="230"/>
        <v>0</v>
      </c>
      <c r="AA1022">
        <f t="shared" si="231"/>
        <v>0</v>
      </c>
      <c r="AB1022">
        <f>SUM($AA$3:AA1022)</f>
        <v>4.1141303241967152E-2</v>
      </c>
    </row>
    <row r="1023" spans="1:28" x14ac:dyDescent="0.3">
      <c r="A1023" s="6" t="s">
        <v>17</v>
      </c>
      <c r="B1023" s="6">
        <v>1020</v>
      </c>
      <c r="C1023" s="6">
        <v>431</v>
      </c>
      <c r="D1023" s="7">
        <v>0</v>
      </c>
      <c r="E1023" s="3">
        <f t="shared" si="232"/>
        <v>0</v>
      </c>
      <c r="F1023" s="3">
        <f t="shared" si="233"/>
        <v>0</v>
      </c>
      <c r="H1023" s="13">
        <f t="shared" si="222"/>
        <v>0</v>
      </c>
      <c r="I1023">
        <f>'Panigale V4s 21 Data'!$B$8*'Panigale V4s 21 Data'!$B$5*'Panigale V4s 21 Data'!$B$7*0.5*(Calculations!$H1023*Calculations!$H1023)</f>
        <v>0</v>
      </c>
      <c r="J1023" s="3">
        <f>$E1023*'Panigale V4s 21 Data'!$B$3</f>
        <v>0</v>
      </c>
      <c r="K1023" s="27">
        <f>'Panigale V4s 21 Data'!$B$12</f>
        <v>52.974000000000004</v>
      </c>
      <c r="L1023" s="3">
        <f t="shared" si="223"/>
        <v>52.974000000000004</v>
      </c>
      <c r="M1023">
        <f t="shared" si="221"/>
        <v>0</v>
      </c>
      <c r="N1023">
        <f t="shared" si="224"/>
        <v>0</v>
      </c>
      <c r="O1023">
        <f t="shared" si="225"/>
        <v>0</v>
      </c>
      <c r="P1023">
        <f t="shared" si="226"/>
        <v>0</v>
      </c>
      <c r="Q1023">
        <f>SUM($P$3:P1023)</f>
        <v>0.22311330751765932</v>
      </c>
      <c r="R1023">
        <f t="shared" si="227"/>
        <v>0</v>
      </c>
      <c r="S1023">
        <f t="shared" si="228"/>
        <v>0</v>
      </c>
      <c r="T1023">
        <f>SUM($S$3:S1023)</f>
        <v>6.6269715923459968E-2</v>
      </c>
      <c r="V1023">
        <f t="shared" si="229"/>
        <v>0</v>
      </c>
      <c r="W1023">
        <f>IF(M1023&lt;0,SUM($V$3:V1023),0)</f>
        <v>0</v>
      </c>
      <c r="Y1023">
        <f t="shared" si="234"/>
        <v>0</v>
      </c>
      <c r="Z1023">
        <f t="shared" si="230"/>
        <v>0</v>
      </c>
      <c r="AA1023">
        <f t="shared" si="231"/>
        <v>0</v>
      </c>
      <c r="AB1023">
        <f>SUM($AA$3:AA1023)</f>
        <v>4.1141303241967152E-2</v>
      </c>
    </row>
    <row r="1024" spans="1:28" x14ac:dyDescent="0.3">
      <c r="A1024" s="6" t="s">
        <v>17</v>
      </c>
      <c r="B1024" s="6">
        <v>1021</v>
      </c>
      <c r="C1024" s="6">
        <v>432</v>
      </c>
      <c r="D1024" s="7">
        <v>0</v>
      </c>
      <c r="E1024" s="3">
        <f t="shared" si="232"/>
        <v>0</v>
      </c>
      <c r="F1024" s="3">
        <f t="shared" si="233"/>
        <v>0</v>
      </c>
      <c r="H1024" s="13">
        <f t="shared" si="222"/>
        <v>0</v>
      </c>
      <c r="I1024">
        <f>'Panigale V4s 21 Data'!$B$8*'Panigale V4s 21 Data'!$B$5*'Panigale V4s 21 Data'!$B$7*0.5*(Calculations!$H1024*Calculations!$H1024)</f>
        <v>0</v>
      </c>
      <c r="J1024" s="3">
        <f>$E1024*'Panigale V4s 21 Data'!$B$3</f>
        <v>0</v>
      </c>
      <c r="K1024" s="27">
        <f>'Panigale V4s 21 Data'!$B$12</f>
        <v>52.974000000000004</v>
      </c>
      <c r="L1024" s="3">
        <f t="shared" si="223"/>
        <v>52.974000000000004</v>
      </c>
      <c r="M1024">
        <f t="shared" si="221"/>
        <v>0</v>
      </c>
      <c r="N1024">
        <f t="shared" si="224"/>
        <v>0</v>
      </c>
      <c r="O1024">
        <f t="shared" si="225"/>
        <v>0</v>
      </c>
      <c r="P1024">
        <f t="shared" si="226"/>
        <v>0</v>
      </c>
      <c r="Q1024">
        <f>SUM($P$3:P1024)</f>
        <v>0.22311330751765932</v>
      </c>
      <c r="R1024">
        <f t="shared" si="227"/>
        <v>0</v>
      </c>
      <c r="S1024">
        <f t="shared" si="228"/>
        <v>0</v>
      </c>
      <c r="T1024">
        <f>SUM($S$3:S1024)</f>
        <v>6.6269715923459968E-2</v>
      </c>
      <c r="V1024">
        <f t="shared" si="229"/>
        <v>0</v>
      </c>
      <c r="W1024">
        <f>IF(M1024&lt;0,SUM($V$3:V1024),0)</f>
        <v>0</v>
      </c>
      <c r="Y1024">
        <f t="shared" si="234"/>
        <v>0</v>
      </c>
      <c r="Z1024">
        <f t="shared" si="230"/>
        <v>0</v>
      </c>
      <c r="AA1024">
        <f t="shared" si="231"/>
        <v>0</v>
      </c>
      <c r="AB1024">
        <f>SUM($AA$3:AA1024)</f>
        <v>4.1141303241967152E-2</v>
      </c>
    </row>
    <row r="1025" spans="1:28" x14ac:dyDescent="0.3">
      <c r="A1025" s="6" t="s">
        <v>17</v>
      </c>
      <c r="B1025" s="6">
        <v>1022</v>
      </c>
      <c r="C1025" s="6">
        <v>433</v>
      </c>
      <c r="D1025" s="7">
        <v>0</v>
      </c>
      <c r="E1025" s="3">
        <f t="shared" si="232"/>
        <v>0</v>
      </c>
      <c r="F1025" s="3">
        <f t="shared" si="233"/>
        <v>0</v>
      </c>
      <c r="H1025" s="13">
        <f t="shared" si="222"/>
        <v>0</v>
      </c>
      <c r="I1025">
        <f>'Panigale V4s 21 Data'!$B$8*'Panigale V4s 21 Data'!$B$5*'Panigale V4s 21 Data'!$B$7*0.5*(Calculations!$H1025*Calculations!$H1025)</f>
        <v>0</v>
      </c>
      <c r="J1025" s="3">
        <f>$E1025*'Panigale V4s 21 Data'!$B$3</f>
        <v>0</v>
      </c>
      <c r="K1025" s="27">
        <f>'Panigale V4s 21 Data'!$B$12</f>
        <v>52.974000000000004</v>
      </c>
      <c r="L1025" s="3">
        <f t="shared" si="223"/>
        <v>52.974000000000004</v>
      </c>
      <c r="M1025">
        <f t="shared" si="221"/>
        <v>0</v>
      </c>
      <c r="N1025">
        <f t="shared" si="224"/>
        <v>0</v>
      </c>
      <c r="O1025">
        <f t="shared" si="225"/>
        <v>0</v>
      </c>
      <c r="P1025">
        <f t="shared" si="226"/>
        <v>0</v>
      </c>
      <c r="Q1025">
        <f>SUM($P$3:P1025)</f>
        <v>0.22311330751765932</v>
      </c>
      <c r="R1025">
        <f t="shared" si="227"/>
        <v>0</v>
      </c>
      <c r="S1025">
        <f t="shared" si="228"/>
        <v>0</v>
      </c>
      <c r="T1025">
        <f>SUM($S$3:S1025)</f>
        <v>6.6269715923459968E-2</v>
      </c>
      <c r="V1025">
        <f t="shared" si="229"/>
        <v>0</v>
      </c>
      <c r="W1025">
        <f>IF(M1025&lt;0,SUM($V$3:V1025),0)</f>
        <v>0</v>
      </c>
      <c r="Y1025">
        <f t="shared" si="234"/>
        <v>0</v>
      </c>
      <c r="Z1025">
        <f t="shared" si="230"/>
        <v>0</v>
      </c>
      <c r="AA1025">
        <f t="shared" si="231"/>
        <v>0</v>
      </c>
      <c r="AB1025">
        <f>SUM($AA$3:AA1025)</f>
        <v>4.1141303241967152E-2</v>
      </c>
    </row>
    <row r="1026" spans="1:28" x14ac:dyDescent="0.3">
      <c r="A1026" s="9" t="s">
        <v>18</v>
      </c>
      <c r="B1026" s="9">
        <v>1023</v>
      </c>
      <c r="C1026" s="9">
        <v>1</v>
      </c>
      <c r="D1026" s="10">
        <v>0</v>
      </c>
      <c r="E1026" s="3">
        <f t="shared" si="232"/>
        <v>0</v>
      </c>
      <c r="F1026" s="3">
        <f t="shared" si="233"/>
        <v>0</v>
      </c>
      <c r="H1026" s="13">
        <f t="shared" si="222"/>
        <v>0</v>
      </c>
      <c r="I1026">
        <f>'Panigale V4s 21 Data'!$B$8*'Panigale V4s 21 Data'!$B$5*'Panigale V4s 21 Data'!$B$7*0.5*(Calculations!$H1026*Calculations!$H1026)</f>
        <v>0</v>
      </c>
      <c r="J1026" s="3">
        <f>$E1026*'Panigale V4s 21 Data'!$B$3</f>
        <v>0</v>
      </c>
      <c r="K1026" s="27">
        <f>'Panigale V4s 21 Data'!$B$12</f>
        <v>52.974000000000004</v>
      </c>
      <c r="L1026" s="3">
        <f t="shared" si="223"/>
        <v>52.974000000000004</v>
      </c>
      <c r="M1026">
        <f t="shared" si="221"/>
        <v>0</v>
      </c>
      <c r="N1026">
        <f t="shared" si="224"/>
        <v>0</v>
      </c>
      <c r="O1026">
        <f t="shared" si="225"/>
        <v>0</v>
      </c>
      <c r="P1026">
        <f t="shared" si="226"/>
        <v>0</v>
      </c>
      <c r="Q1026">
        <f>SUM($P$3:P1026)</f>
        <v>0.22311330751765932</v>
      </c>
      <c r="R1026">
        <f t="shared" si="227"/>
        <v>0</v>
      </c>
      <c r="S1026">
        <f t="shared" si="228"/>
        <v>0</v>
      </c>
      <c r="T1026">
        <f>SUM($S$3:S1026)</f>
        <v>6.6269715923459968E-2</v>
      </c>
      <c r="V1026">
        <f t="shared" si="229"/>
        <v>0</v>
      </c>
      <c r="W1026">
        <f>IF(M1026&lt;0,SUM($V$3:V1026),0)</f>
        <v>0</v>
      </c>
      <c r="Y1026">
        <f t="shared" si="234"/>
        <v>0</v>
      </c>
      <c r="Z1026">
        <f t="shared" si="230"/>
        <v>0</v>
      </c>
      <c r="AA1026">
        <f t="shared" si="231"/>
        <v>0</v>
      </c>
      <c r="AB1026">
        <f>SUM($AA$3:AA1026)</f>
        <v>4.1141303241967152E-2</v>
      </c>
    </row>
    <row r="1027" spans="1:28" x14ac:dyDescent="0.3">
      <c r="A1027" s="9" t="s">
        <v>18</v>
      </c>
      <c r="B1027" s="9">
        <v>1024</v>
      </c>
      <c r="C1027" s="9">
        <v>2</v>
      </c>
      <c r="D1027" s="10">
        <v>0</v>
      </c>
      <c r="E1027" s="3">
        <f t="shared" si="232"/>
        <v>0</v>
      </c>
      <c r="F1027" s="3">
        <f t="shared" si="233"/>
        <v>0</v>
      </c>
      <c r="H1027" s="13">
        <f t="shared" si="222"/>
        <v>0</v>
      </c>
      <c r="I1027">
        <f>'Panigale V4s 21 Data'!$B$8*'Panigale V4s 21 Data'!$B$5*'Panigale V4s 21 Data'!$B$7*0.5*(Calculations!$H1027*Calculations!$H1027)</f>
        <v>0</v>
      </c>
      <c r="J1027" s="3">
        <f>$E1027*'Panigale V4s 21 Data'!$B$3</f>
        <v>0</v>
      </c>
      <c r="K1027" s="27">
        <f>'Panigale V4s 21 Data'!$B$12</f>
        <v>52.974000000000004</v>
      </c>
      <c r="L1027" s="3">
        <f t="shared" si="223"/>
        <v>52.974000000000004</v>
      </c>
      <c r="M1027">
        <f t="shared" ref="M1027:M1090" si="235">L1027*H1027</f>
        <v>0</v>
      </c>
      <c r="N1027">
        <f t="shared" si="224"/>
        <v>0</v>
      </c>
      <c r="O1027">
        <f t="shared" si="225"/>
        <v>0</v>
      </c>
      <c r="P1027">
        <f t="shared" si="226"/>
        <v>0</v>
      </c>
      <c r="Q1027">
        <f>SUM($P$3:P1027)</f>
        <v>0.22311330751765932</v>
      </c>
      <c r="R1027">
        <f t="shared" si="227"/>
        <v>0</v>
      </c>
      <c r="S1027">
        <f t="shared" si="228"/>
        <v>0</v>
      </c>
      <c r="T1027">
        <f>SUM($S$3:S1027)</f>
        <v>6.6269715923459968E-2</v>
      </c>
      <c r="V1027">
        <f t="shared" si="229"/>
        <v>0</v>
      </c>
      <c r="W1027">
        <f>IF(M1027&lt;0,SUM($V$3:V1027),0)</f>
        <v>0</v>
      </c>
      <c r="Y1027">
        <f t="shared" si="234"/>
        <v>0</v>
      </c>
      <c r="Z1027">
        <f t="shared" si="230"/>
        <v>0</v>
      </c>
      <c r="AA1027">
        <f t="shared" si="231"/>
        <v>0</v>
      </c>
      <c r="AB1027">
        <f>SUM($AA$3:AA1027)</f>
        <v>4.1141303241967152E-2</v>
      </c>
    </row>
    <row r="1028" spans="1:28" x14ac:dyDescent="0.3">
      <c r="A1028" s="9" t="s">
        <v>18</v>
      </c>
      <c r="B1028" s="9">
        <v>1025</v>
      </c>
      <c r="C1028" s="9">
        <v>3</v>
      </c>
      <c r="D1028" s="10">
        <v>0</v>
      </c>
      <c r="E1028" s="3">
        <f t="shared" si="232"/>
        <v>0</v>
      </c>
      <c r="F1028" s="3">
        <f t="shared" si="233"/>
        <v>0</v>
      </c>
      <c r="H1028" s="13">
        <f t="shared" ref="H1028:H1091" si="236">$D1028/3.6</f>
        <v>0</v>
      </c>
      <c r="I1028">
        <f>'Panigale V4s 21 Data'!$B$8*'Panigale V4s 21 Data'!$B$5*'Panigale V4s 21 Data'!$B$7*0.5*(Calculations!$H1028*Calculations!$H1028)</f>
        <v>0</v>
      </c>
      <c r="J1028" s="3">
        <f>$E1028*'Panigale V4s 21 Data'!$B$3</f>
        <v>0</v>
      </c>
      <c r="K1028" s="27">
        <f>'Panigale V4s 21 Data'!$B$12</f>
        <v>52.974000000000004</v>
      </c>
      <c r="L1028" s="3">
        <f t="shared" ref="L1028:L1091" si="237">I1028+J1028+K1028</f>
        <v>52.974000000000004</v>
      </c>
      <c r="M1028">
        <f t="shared" si="235"/>
        <v>0</v>
      </c>
      <c r="N1028">
        <f t="shared" ref="N1028:N1091" si="238">M1028/1000/3600</f>
        <v>0</v>
      </c>
      <c r="O1028">
        <f t="shared" ref="O1028:O1091" si="239">IF(M1028&gt;0,M1028,0)</f>
        <v>0</v>
      </c>
      <c r="P1028">
        <f t="shared" ref="P1028:P1091" si="240">IF(N1028&gt;0,N1028,0)</f>
        <v>0</v>
      </c>
      <c r="Q1028">
        <f>SUM($P$3:P1028)</f>
        <v>0.22311330751765932</v>
      </c>
      <c r="R1028">
        <f t="shared" ref="R1028:R1091" si="241">IF(M1028&lt;0,M1028*-1,0)</f>
        <v>0</v>
      </c>
      <c r="S1028">
        <f t="shared" ref="S1028:S1091" si="242">IF(M1028&lt;0,M1028/1000/3600*-1,0)</f>
        <v>0</v>
      </c>
      <c r="T1028">
        <f>SUM($S$3:S1028)</f>
        <v>6.6269715923459968E-2</v>
      </c>
      <c r="V1028">
        <f t="shared" ref="V1028:V1091" si="243">R1028*0.91*0.95*0.91</f>
        <v>0</v>
      </c>
      <c r="W1028">
        <f>IF(M1028&lt;0,SUM($V$3:V1028),0)</f>
        <v>0</v>
      </c>
      <c r="Y1028">
        <f t="shared" si="234"/>
        <v>0</v>
      </c>
      <c r="Z1028">
        <f t="shared" ref="Z1028:Z1091" si="244">Y1028/1000</f>
        <v>0</v>
      </c>
      <c r="AA1028">
        <f t="shared" ref="AA1028:AA1091" si="245">Z1028/3600</f>
        <v>0</v>
      </c>
      <c r="AB1028">
        <f>SUM($AA$3:AA1028)</f>
        <v>4.1141303241967152E-2</v>
      </c>
    </row>
    <row r="1029" spans="1:28" x14ac:dyDescent="0.3">
      <c r="A1029" s="9" t="s">
        <v>18</v>
      </c>
      <c r="B1029" s="9">
        <v>1026</v>
      </c>
      <c r="C1029" s="9">
        <v>4</v>
      </c>
      <c r="D1029" s="10">
        <v>0</v>
      </c>
      <c r="E1029" s="3">
        <f t="shared" ref="E1029:E1092" si="246">($D1030-$D1028)/2/3.6</f>
        <v>0.11111111111111112</v>
      </c>
      <c r="F1029" s="3">
        <f t="shared" ref="F1029:F1092" si="247">($D1030-$D1028)/2</f>
        <v>0.4</v>
      </c>
      <c r="H1029" s="13">
        <f t="shared" si="236"/>
        <v>0</v>
      </c>
      <c r="I1029">
        <f>'Panigale V4s 21 Data'!$B$8*'Panigale V4s 21 Data'!$B$5*'Panigale V4s 21 Data'!$B$7*0.5*(Calculations!$H1029*Calculations!$H1029)</f>
        <v>0</v>
      </c>
      <c r="J1029" s="3">
        <f>$E1029*'Panigale V4s 21 Data'!$B$3</f>
        <v>30.000000000000004</v>
      </c>
      <c r="K1029" s="27">
        <f>'Panigale V4s 21 Data'!$B$12</f>
        <v>52.974000000000004</v>
      </c>
      <c r="L1029" s="3">
        <f t="shared" si="237"/>
        <v>82.974000000000004</v>
      </c>
      <c r="M1029">
        <f t="shared" si="235"/>
        <v>0</v>
      </c>
      <c r="N1029">
        <f t="shared" si="238"/>
        <v>0</v>
      </c>
      <c r="O1029">
        <f t="shared" si="239"/>
        <v>0</v>
      </c>
      <c r="P1029">
        <f t="shared" si="240"/>
        <v>0</v>
      </c>
      <c r="Q1029">
        <f>SUM($P$3:P1029)</f>
        <v>0.22311330751765932</v>
      </c>
      <c r="R1029">
        <f t="shared" si="241"/>
        <v>0</v>
      </c>
      <c r="S1029">
        <f t="shared" si="242"/>
        <v>0</v>
      </c>
      <c r="T1029">
        <f>SUM($S$3:S1029)</f>
        <v>6.6269715923459968E-2</v>
      </c>
      <c r="V1029">
        <f t="shared" si="243"/>
        <v>0</v>
      </c>
      <c r="W1029">
        <f>IF(M1029&lt;0,SUM($V$3:V1029),0)</f>
        <v>0</v>
      </c>
      <c r="Y1029">
        <f t="shared" si="234"/>
        <v>0</v>
      </c>
      <c r="Z1029">
        <f t="shared" si="244"/>
        <v>0</v>
      </c>
      <c r="AA1029">
        <f t="shared" si="245"/>
        <v>0</v>
      </c>
      <c r="AB1029">
        <f>SUM($AA$3:AA1029)</f>
        <v>4.1141303241967152E-2</v>
      </c>
    </row>
    <row r="1030" spans="1:28" x14ac:dyDescent="0.3">
      <c r="A1030" s="9" t="s">
        <v>18</v>
      </c>
      <c r="B1030" s="9">
        <v>1027</v>
      </c>
      <c r="C1030" s="9">
        <v>5</v>
      </c>
      <c r="D1030" s="10">
        <v>0.8</v>
      </c>
      <c r="E1030" s="3">
        <f t="shared" si="246"/>
        <v>0.5</v>
      </c>
      <c r="F1030" s="3">
        <f t="shared" si="247"/>
        <v>1.8</v>
      </c>
      <c r="H1030" s="13">
        <f t="shared" si="236"/>
        <v>0.22222222222222224</v>
      </c>
      <c r="I1030">
        <f>'Panigale V4s 21 Data'!$B$8*'Panigale V4s 21 Data'!$B$5*'Panigale V4s 21 Data'!$B$7*0.5*(Calculations!$H1030*Calculations!$H1030)</f>
        <v>5.5466449326666677E-3</v>
      </c>
      <c r="J1030" s="3">
        <f>$E1030*'Panigale V4s 21 Data'!$B$3</f>
        <v>135</v>
      </c>
      <c r="K1030" s="27">
        <f>'Panigale V4s 21 Data'!$B$12</f>
        <v>52.974000000000004</v>
      </c>
      <c r="L1030" s="3">
        <f t="shared" si="237"/>
        <v>187.97954664493267</v>
      </c>
      <c r="M1030">
        <f t="shared" si="235"/>
        <v>41.77323258776282</v>
      </c>
      <c r="N1030">
        <f t="shared" si="238"/>
        <v>1.1603675718823005E-5</v>
      </c>
      <c r="O1030">
        <f t="shared" si="239"/>
        <v>41.77323258776282</v>
      </c>
      <c r="P1030">
        <f t="shared" si="240"/>
        <v>1.1603675718823005E-5</v>
      </c>
      <c r="Q1030">
        <f>SUM($P$3:P1030)</f>
        <v>0.22312491119337813</v>
      </c>
      <c r="R1030">
        <f t="shared" si="241"/>
        <v>0</v>
      </c>
      <c r="S1030">
        <f t="shared" si="242"/>
        <v>0</v>
      </c>
      <c r="T1030">
        <f>SUM($S$3:S1030)</f>
        <v>6.6269715923459968E-2</v>
      </c>
      <c r="V1030">
        <f t="shared" si="243"/>
        <v>0</v>
      </c>
      <c r="W1030">
        <f>IF(M1030&lt;0,SUM($V$3:V1030),0)</f>
        <v>0</v>
      </c>
      <c r="Y1030">
        <f t="shared" si="234"/>
        <v>41.77323258776282</v>
      </c>
      <c r="Z1030">
        <f t="shared" si="244"/>
        <v>4.1773232587762818E-2</v>
      </c>
      <c r="AA1030">
        <f t="shared" si="245"/>
        <v>1.1603675718823005E-5</v>
      </c>
      <c r="AB1030">
        <f>SUM($AA$3:AA1030)</f>
        <v>4.1152906917685972E-2</v>
      </c>
    </row>
    <row r="1031" spans="1:28" x14ac:dyDescent="0.3">
      <c r="A1031" s="9" t="s">
        <v>18</v>
      </c>
      <c r="B1031" s="9">
        <v>1028</v>
      </c>
      <c r="C1031" s="9">
        <v>6</v>
      </c>
      <c r="D1031" s="10">
        <v>3.6</v>
      </c>
      <c r="E1031" s="3">
        <f t="shared" si="246"/>
        <v>1.0833333333333333</v>
      </c>
      <c r="F1031" s="3">
        <f t="shared" si="247"/>
        <v>3.9</v>
      </c>
      <c r="H1031" s="13">
        <f t="shared" si="236"/>
        <v>1</v>
      </c>
      <c r="I1031">
        <f>'Panigale V4s 21 Data'!$B$8*'Panigale V4s 21 Data'!$B$5*'Panigale V4s 21 Data'!$B$7*0.5*(Calculations!$H1031*Calculations!$H1031)</f>
        <v>0.11231955988650001</v>
      </c>
      <c r="J1031" s="3">
        <f>$E1031*'Panigale V4s 21 Data'!$B$3</f>
        <v>292.5</v>
      </c>
      <c r="K1031" s="27">
        <f>'Panigale V4s 21 Data'!$B$12</f>
        <v>52.974000000000004</v>
      </c>
      <c r="L1031" s="3">
        <f t="shared" si="237"/>
        <v>345.58631955988648</v>
      </c>
      <c r="M1031">
        <f t="shared" si="235"/>
        <v>345.58631955988648</v>
      </c>
      <c r="N1031">
        <f t="shared" si="238"/>
        <v>9.5996199877746252E-5</v>
      </c>
      <c r="O1031">
        <f t="shared" si="239"/>
        <v>345.58631955988648</v>
      </c>
      <c r="P1031">
        <f t="shared" si="240"/>
        <v>9.5996199877746252E-5</v>
      </c>
      <c r="Q1031">
        <f>SUM($P$3:P1031)</f>
        <v>0.22322090739325587</v>
      </c>
      <c r="R1031">
        <f t="shared" si="241"/>
        <v>0</v>
      </c>
      <c r="S1031">
        <f t="shared" si="242"/>
        <v>0</v>
      </c>
      <c r="T1031">
        <f>SUM($S$3:S1031)</f>
        <v>6.6269715923459968E-2</v>
      </c>
      <c r="V1031">
        <f t="shared" si="243"/>
        <v>0</v>
      </c>
      <c r="W1031">
        <f>IF(M1031&lt;0,SUM($V$3:V1031),0)</f>
        <v>0</v>
      </c>
      <c r="Y1031">
        <f t="shared" si="234"/>
        <v>345.58631955988648</v>
      </c>
      <c r="Z1031">
        <f t="shared" si="244"/>
        <v>0.3455863195598865</v>
      </c>
      <c r="AA1031">
        <f t="shared" si="245"/>
        <v>9.5996199877746252E-5</v>
      </c>
      <c r="AB1031">
        <f>SUM($AA$3:AA1031)</f>
        <v>4.1248903117563719E-2</v>
      </c>
    </row>
    <row r="1032" spans="1:28" x14ac:dyDescent="0.3">
      <c r="A1032" s="9" t="s">
        <v>18</v>
      </c>
      <c r="B1032" s="9">
        <v>1029</v>
      </c>
      <c r="C1032" s="9">
        <v>7</v>
      </c>
      <c r="D1032" s="10">
        <v>8.6</v>
      </c>
      <c r="E1032" s="3">
        <f t="shared" si="246"/>
        <v>1.5277777777777777</v>
      </c>
      <c r="F1032" s="3">
        <f t="shared" si="247"/>
        <v>5.5</v>
      </c>
      <c r="H1032" s="13">
        <f t="shared" si="236"/>
        <v>2.3888888888888888</v>
      </c>
      <c r="I1032">
        <f>'Panigale V4s 21 Data'!$B$8*'Panigale V4s 21 Data'!$B$5*'Panigale V4s 21 Data'!$B$7*0.5*(Calculations!$H1032*Calculations!$H1032)</f>
        <v>0.64098415503129169</v>
      </c>
      <c r="J1032" s="3">
        <f>$E1032*'Panigale V4s 21 Data'!$B$3</f>
        <v>412.5</v>
      </c>
      <c r="K1032" s="27">
        <f>'Panigale V4s 21 Data'!$B$12</f>
        <v>52.974000000000004</v>
      </c>
      <c r="L1032" s="3">
        <f t="shared" si="237"/>
        <v>466.11498415503127</v>
      </c>
      <c r="M1032">
        <f t="shared" si="235"/>
        <v>1113.4969065925748</v>
      </c>
      <c r="N1032">
        <f t="shared" si="238"/>
        <v>3.0930469627571524E-4</v>
      </c>
      <c r="O1032">
        <f t="shared" si="239"/>
        <v>1113.4969065925748</v>
      </c>
      <c r="P1032">
        <f t="shared" si="240"/>
        <v>3.0930469627571524E-4</v>
      </c>
      <c r="Q1032">
        <f>SUM($P$3:P1032)</f>
        <v>0.22353021208953158</v>
      </c>
      <c r="R1032">
        <f t="shared" si="241"/>
        <v>0</v>
      </c>
      <c r="S1032">
        <f t="shared" si="242"/>
        <v>0</v>
      </c>
      <c r="T1032">
        <f>SUM($S$3:S1032)</f>
        <v>6.6269715923459968E-2</v>
      </c>
      <c r="V1032">
        <f t="shared" si="243"/>
        <v>0</v>
      </c>
      <c r="W1032">
        <f>IF(M1032&lt;0,SUM($V$3:V1032),0)</f>
        <v>0</v>
      </c>
      <c r="Y1032">
        <f t="shared" si="234"/>
        <v>1113.4969065925748</v>
      </c>
      <c r="Z1032">
        <f t="shared" si="244"/>
        <v>1.1134969065925748</v>
      </c>
      <c r="AA1032">
        <f t="shared" si="245"/>
        <v>3.0930469627571524E-4</v>
      </c>
      <c r="AB1032">
        <f>SUM($AA$3:AA1032)</f>
        <v>4.1558207813839433E-2</v>
      </c>
    </row>
    <row r="1033" spans="1:28" x14ac:dyDescent="0.3">
      <c r="A1033" s="9" t="s">
        <v>18</v>
      </c>
      <c r="B1033" s="9">
        <v>1030</v>
      </c>
      <c r="C1033" s="9">
        <v>8</v>
      </c>
      <c r="D1033" s="10">
        <v>14.6</v>
      </c>
      <c r="E1033" s="3">
        <f t="shared" si="246"/>
        <v>1.5833333333333333</v>
      </c>
      <c r="F1033" s="3">
        <f t="shared" si="247"/>
        <v>5.7</v>
      </c>
      <c r="H1033" s="13">
        <f t="shared" si="236"/>
        <v>4.0555555555555554</v>
      </c>
      <c r="I1033">
        <f>'Panigale V4s 21 Data'!$B$8*'Panigale V4s 21 Data'!$B$5*'Panigale V4s 21 Data'!$B$7*0.5*(Calculations!$H1033*Calculations!$H1033)</f>
        <v>1.8473794278862916</v>
      </c>
      <c r="J1033" s="3">
        <f>$E1033*'Panigale V4s 21 Data'!$B$3</f>
        <v>427.5</v>
      </c>
      <c r="K1033" s="27">
        <f>'Panigale V4s 21 Data'!$B$12</f>
        <v>52.974000000000004</v>
      </c>
      <c r="L1033" s="3">
        <f t="shared" si="237"/>
        <v>482.32137942788626</v>
      </c>
      <c r="M1033">
        <f t="shared" si="235"/>
        <v>1956.0811499019831</v>
      </c>
      <c r="N1033">
        <f t="shared" si="238"/>
        <v>5.4335587497277309E-4</v>
      </c>
      <c r="O1033">
        <f t="shared" si="239"/>
        <v>1956.0811499019831</v>
      </c>
      <c r="P1033">
        <f t="shared" si="240"/>
        <v>5.4335587497277309E-4</v>
      </c>
      <c r="Q1033">
        <f>SUM($P$3:P1033)</f>
        <v>0.22407356796450437</v>
      </c>
      <c r="R1033">
        <f t="shared" si="241"/>
        <v>0</v>
      </c>
      <c r="S1033">
        <f t="shared" si="242"/>
        <v>0</v>
      </c>
      <c r="T1033">
        <f>SUM($S$3:S1033)</f>
        <v>6.6269715923459968E-2</v>
      </c>
      <c r="V1033">
        <f t="shared" si="243"/>
        <v>0</v>
      </c>
      <c r="W1033">
        <f>IF(M1033&lt;0,SUM($V$3:V1033),0)</f>
        <v>0</v>
      </c>
      <c r="Y1033">
        <f t="shared" si="234"/>
        <v>1956.0811499019831</v>
      </c>
      <c r="Z1033">
        <f t="shared" si="244"/>
        <v>1.956081149901983</v>
      </c>
      <c r="AA1033">
        <f t="shared" si="245"/>
        <v>5.4335587497277309E-4</v>
      </c>
      <c r="AB1033">
        <f>SUM($AA$3:AA1033)</f>
        <v>4.2101563688812203E-2</v>
      </c>
    </row>
    <row r="1034" spans="1:28" x14ac:dyDescent="0.3">
      <c r="A1034" s="9" t="s">
        <v>18</v>
      </c>
      <c r="B1034" s="9">
        <v>1031</v>
      </c>
      <c r="C1034" s="9">
        <v>9</v>
      </c>
      <c r="D1034" s="10">
        <v>20</v>
      </c>
      <c r="E1034" s="3">
        <f t="shared" si="246"/>
        <v>1.3611111111111109</v>
      </c>
      <c r="F1034" s="3">
        <f t="shared" si="247"/>
        <v>4.8999999999999995</v>
      </c>
      <c r="H1034" s="13">
        <f t="shared" si="236"/>
        <v>5.5555555555555554</v>
      </c>
      <c r="I1034">
        <f>'Panigale V4s 21 Data'!$B$8*'Panigale V4s 21 Data'!$B$5*'Panigale V4s 21 Data'!$B$7*0.5*(Calculations!$H1034*Calculations!$H1034)</f>
        <v>3.4666530829166669</v>
      </c>
      <c r="J1034" s="3">
        <f>$E1034*'Panigale V4s 21 Data'!$B$3</f>
        <v>367.49999999999994</v>
      </c>
      <c r="K1034" s="27">
        <f>'Panigale V4s 21 Data'!$B$12</f>
        <v>52.974000000000004</v>
      </c>
      <c r="L1034" s="3">
        <f t="shared" si="237"/>
        <v>423.94065308291658</v>
      </c>
      <c r="M1034">
        <f t="shared" si="235"/>
        <v>2355.2258504606475</v>
      </c>
      <c r="N1034">
        <f t="shared" si="238"/>
        <v>6.5422940290573545E-4</v>
      </c>
      <c r="O1034">
        <f t="shared" si="239"/>
        <v>2355.2258504606475</v>
      </c>
      <c r="P1034">
        <f t="shared" si="240"/>
        <v>6.5422940290573545E-4</v>
      </c>
      <c r="Q1034">
        <f>SUM($P$3:P1034)</f>
        <v>0.22472779736741011</v>
      </c>
      <c r="R1034">
        <f t="shared" si="241"/>
        <v>0</v>
      </c>
      <c r="S1034">
        <f t="shared" si="242"/>
        <v>0</v>
      </c>
      <c r="T1034">
        <f>SUM($S$3:S1034)</f>
        <v>6.6269715923459968E-2</v>
      </c>
      <c r="V1034">
        <f t="shared" si="243"/>
        <v>0</v>
      </c>
      <c r="W1034">
        <f>IF(M1034&lt;0,SUM($V$3:V1034),0)</f>
        <v>0</v>
      </c>
      <c r="Y1034">
        <f t="shared" si="234"/>
        <v>2355.2258504606475</v>
      </c>
      <c r="Z1034">
        <f t="shared" si="244"/>
        <v>2.3552258504606476</v>
      </c>
      <c r="AA1034">
        <f t="shared" si="245"/>
        <v>6.5422940290573545E-4</v>
      </c>
      <c r="AB1034">
        <f>SUM($AA$3:AA1034)</f>
        <v>4.2755793091717939E-2</v>
      </c>
    </row>
    <row r="1035" spans="1:28" x14ac:dyDescent="0.3">
      <c r="A1035" s="9" t="s">
        <v>18</v>
      </c>
      <c r="B1035" s="9">
        <v>1032</v>
      </c>
      <c r="C1035" s="9">
        <v>10</v>
      </c>
      <c r="D1035" s="10">
        <v>24.4</v>
      </c>
      <c r="E1035" s="3">
        <f t="shared" si="246"/>
        <v>1.1388888888888888</v>
      </c>
      <c r="F1035" s="3">
        <f t="shared" si="247"/>
        <v>4.0999999999999996</v>
      </c>
      <c r="H1035" s="13">
        <f t="shared" si="236"/>
        <v>6.7777777777777768</v>
      </c>
      <c r="I1035">
        <f>'Panigale V4s 21 Data'!$B$8*'Panigale V4s 21 Data'!$B$5*'Panigale V4s 21 Data'!$B$7*0.5*(Calculations!$H1035*Calculations!$H1035)</f>
        <v>5.1597664486131656</v>
      </c>
      <c r="J1035" s="3">
        <f>$E1035*'Panigale V4s 21 Data'!$B$3</f>
        <v>307.5</v>
      </c>
      <c r="K1035" s="27">
        <f>'Panigale V4s 21 Data'!$B$12</f>
        <v>52.974000000000004</v>
      </c>
      <c r="L1035" s="3">
        <f t="shared" si="237"/>
        <v>365.63376644861313</v>
      </c>
      <c r="M1035">
        <f t="shared" si="235"/>
        <v>2478.1844170405998</v>
      </c>
      <c r="N1035">
        <f t="shared" si="238"/>
        <v>6.883845602890556E-4</v>
      </c>
      <c r="O1035">
        <f t="shared" si="239"/>
        <v>2478.1844170405998</v>
      </c>
      <c r="P1035">
        <f t="shared" si="240"/>
        <v>6.883845602890556E-4</v>
      </c>
      <c r="Q1035">
        <f>SUM($P$3:P1035)</f>
        <v>0.22541618192769916</v>
      </c>
      <c r="R1035">
        <f t="shared" si="241"/>
        <v>0</v>
      </c>
      <c r="S1035">
        <f t="shared" si="242"/>
        <v>0</v>
      </c>
      <c r="T1035">
        <f>SUM($S$3:S1035)</f>
        <v>6.6269715923459968E-2</v>
      </c>
      <c r="V1035">
        <f t="shared" si="243"/>
        <v>0</v>
      </c>
      <c r="W1035">
        <f>IF(M1035&lt;0,SUM($V$3:V1035),0)</f>
        <v>0</v>
      </c>
      <c r="Y1035">
        <f t="shared" si="234"/>
        <v>2478.1844170405998</v>
      </c>
      <c r="Z1035">
        <f t="shared" si="244"/>
        <v>2.4781844170406</v>
      </c>
      <c r="AA1035">
        <f t="shared" si="245"/>
        <v>6.883845602890556E-4</v>
      </c>
      <c r="AB1035">
        <f>SUM($AA$3:AA1035)</f>
        <v>4.3444177652006997E-2</v>
      </c>
    </row>
    <row r="1036" spans="1:28" x14ac:dyDescent="0.3">
      <c r="A1036" s="9" t="s">
        <v>18</v>
      </c>
      <c r="B1036" s="9">
        <v>1033</v>
      </c>
      <c r="C1036" s="9">
        <v>11</v>
      </c>
      <c r="D1036" s="10">
        <v>28.2</v>
      </c>
      <c r="E1036" s="3">
        <f t="shared" si="246"/>
        <v>1.0138888888888891</v>
      </c>
      <c r="F1036" s="3">
        <f t="shared" si="247"/>
        <v>3.6500000000000004</v>
      </c>
      <c r="H1036" s="13">
        <f t="shared" si="236"/>
        <v>7.833333333333333</v>
      </c>
      <c r="I1036">
        <f>'Panigale V4s 21 Data'!$B$8*'Panigale V4s 21 Data'!$B$5*'Panigale V4s 21 Data'!$B$7*0.5*(Calculations!$H1036*Calculations!$H1036)</f>
        <v>6.8920529941466251</v>
      </c>
      <c r="J1036" s="3">
        <f>$E1036*'Panigale V4s 21 Data'!$B$3</f>
        <v>273.75000000000006</v>
      </c>
      <c r="K1036" s="27">
        <f>'Panigale V4s 21 Data'!$B$12</f>
        <v>52.974000000000004</v>
      </c>
      <c r="L1036" s="3">
        <f t="shared" si="237"/>
        <v>333.61605299414668</v>
      </c>
      <c r="M1036">
        <f t="shared" si="235"/>
        <v>2613.3257484541491</v>
      </c>
      <c r="N1036">
        <f t="shared" si="238"/>
        <v>7.259238190150414E-4</v>
      </c>
      <c r="O1036">
        <f t="shared" si="239"/>
        <v>2613.3257484541491</v>
      </c>
      <c r="P1036">
        <f t="shared" si="240"/>
        <v>7.259238190150414E-4</v>
      </c>
      <c r="Q1036">
        <f>SUM($P$3:P1036)</f>
        <v>0.2261421057467142</v>
      </c>
      <c r="R1036">
        <f t="shared" si="241"/>
        <v>0</v>
      </c>
      <c r="S1036">
        <f t="shared" si="242"/>
        <v>0</v>
      </c>
      <c r="T1036">
        <f>SUM($S$3:S1036)</f>
        <v>6.6269715923459968E-2</v>
      </c>
      <c r="V1036">
        <f t="shared" si="243"/>
        <v>0</v>
      </c>
      <c r="W1036">
        <f>IF(M1036&lt;0,SUM($V$3:V1036),0)</f>
        <v>0</v>
      </c>
      <c r="Y1036">
        <f t="shared" si="234"/>
        <v>2613.3257484541491</v>
      </c>
      <c r="Z1036">
        <f t="shared" si="244"/>
        <v>2.613325748454149</v>
      </c>
      <c r="AA1036">
        <f t="shared" si="245"/>
        <v>7.259238190150414E-4</v>
      </c>
      <c r="AB1036">
        <f>SUM($AA$3:AA1036)</f>
        <v>4.4170101471022037E-2</v>
      </c>
    </row>
    <row r="1037" spans="1:28" x14ac:dyDescent="0.3">
      <c r="A1037" s="9" t="s">
        <v>18</v>
      </c>
      <c r="B1037" s="9">
        <v>1034</v>
      </c>
      <c r="C1037" s="9">
        <v>12</v>
      </c>
      <c r="D1037" s="10">
        <v>31.7</v>
      </c>
      <c r="E1037" s="3">
        <f t="shared" si="246"/>
        <v>0.94444444444444453</v>
      </c>
      <c r="F1037" s="3">
        <f t="shared" si="247"/>
        <v>3.4000000000000004</v>
      </c>
      <c r="H1037" s="13">
        <f t="shared" si="236"/>
        <v>8.8055555555555554</v>
      </c>
      <c r="I1037">
        <f>'Panigale V4s 21 Data'!$B$8*'Panigale V4s 21 Data'!$B$5*'Panigale V4s 21 Data'!$B$7*0.5*(Calculations!$H1037*Calculations!$H1037)</f>
        <v>8.7090125412303241</v>
      </c>
      <c r="J1037" s="3">
        <f>$E1037*'Panigale V4s 21 Data'!$B$3</f>
        <v>255.00000000000003</v>
      </c>
      <c r="K1037" s="27">
        <f>'Panigale V4s 21 Data'!$B$12</f>
        <v>52.974000000000004</v>
      </c>
      <c r="L1037" s="3">
        <f t="shared" si="237"/>
        <v>316.68301254123037</v>
      </c>
      <c r="M1037">
        <f t="shared" si="235"/>
        <v>2788.5698604325007</v>
      </c>
      <c r="N1037">
        <f t="shared" si="238"/>
        <v>7.7460273900902801E-4</v>
      </c>
      <c r="O1037">
        <f t="shared" si="239"/>
        <v>2788.5698604325007</v>
      </c>
      <c r="P1037">
        <f t="shared" si="240"/>
        <v>7.7460273900902801E-4</v>
      </c>
      <c r="Q1037">
        <f>SUM($P$3:P1037)</f>
        <v>0.22691670848572323</v>
      </c>
      <c r="R1037">
        <f t="shared" si="241"/>
        <v>0</v>
      </c>
      <c r="S1037">
        <f t="shared" si="242"/>
        <v>0</v>
      </c>
      <c r="T1037">
        <f>SUM($S$3:S1037)</f>
        <v>6.6269715923459968E-2</v>
      </c>
      <c r="V1037">
        <f t="shared" si="243"/>
        <v>0</v>
      </c>
      <c r="W1037">
        <f>IF(M1037&lt;0,SUM($V$3:V1037),0)</f>
        <v>0</v>
      </c>
      <c r="Y1037">
        <f t="shared" si="234"/>
        <v>2788.5698604325007</v>
      </c>
      <c r="Z1037">
        <f t="shared" si="244"/>
        <v>2.7885698604325007</v>
      </c>
      <c r="AA1037">
        <f t="shared" si="245"/>
        <v>7.7460273900902801E-4</v>
      </c>
      <c r="AB1037">
        <f>SUM($AA$3:AA1037)</f>
        <v>4.4944704210031064E-2</v>
      </c>
    </row>
    <row r="1038" spans="1:28" x14ac:dyDescent="0.3">
      <c r="A1038" s="9" t="s">
        <v>18</v>
      </c>
      <c r="B1038" s="9">
        <v>1035</v>
      </c>
      <c r="C1038" s="9">
        <v>13</v>
      </c>
      <c r="D1038" s="10">
        <v>35</v>
      </c>
      <c r="E1038" s="3">
        <f t="shared" si="246"/>
        <v>0.81944444444444475</v>
      </c>
      <c r="F1038" s="3">
        <f t="shared" si="247"/>
        <v>2.9500000000000011</v>
      </c>
      <c r="H1038" s="13">
        <f t="shared" si="236"/>
        <v>9.7222222222222214</v>
      </c>
      <c r="I1038">
        <f>'Panigale V4s 21 Data'!$B$8*'Panigale V4s 21 Data'!$B$5*'Panigale V4s 21 Data'!$B$7*0.5*(Calculations!$H1038*Calculations!$H1038)</f>
        <v>10.616625066432292</v>
      </c>
      <c r="J1038" s="3">
        <f>$E1038*'Panigale V4s 21 Data'!$B$3</f>
        <v>221.25000000000009</v>
      </c>
      <c r="K1038" s="27">
        <f>'Panigale V4s 21 Data'!$B$12</f>
        <v>52.974000000000004</v>
      </c>
      <c r="L1038" s="3">
        <f t="shared" si="237"/>
        <v>284.84062506643238</v>
      </c>
      <c r="M1038">
        <f t="shared" si="235"/>
        <v>2769.2838548125369</v>
      </c>
      <c r="N1038">
        <f t="shared" si="238"/>
        <v>7.6924551522570465E-4</v>
      </c>
      <c r="O1038">
        <f t="shared" si="239"/>
        <v>2769.2838548125369</v>
      </c>
      <c r="P1038">
        <f t="shared" si="240"/>
        <v>7.6924551522570465E-4</v>
      </c>
      <c r="Q1038">
        <f>SUM($P$3:P1038)</f>
        <v>0.22768595400094893</v>
      </c>
      <c r="R1038">
        <f t="shared" si="241"/>
        <v>0</v>
      </c>
      <c r="S1038">
        <f t="shared" si="242"/>
        <v>0</v>
      </c>
      <c r="T1038">
        <f>SUM($S$3:S1038)</f>
        <v>6.6269715923459968E-2</v>
      </c>
      <c r="V1038">
        <f t="shared" si="243"/>
        <v>0</v>
      </c>
      <c r="W1038">
        <f>IF(M1038&lt;0,SUM($V$3:V1038),0)</f>
        <v>0</v>
      </c>
      <c r="Y1038">
        <f>W988-SUM(Y1030:Y1037)</f>
        <v>2707.8988893337737</v>
      </c>
      <c r="Z1038">
        <f t="shared" si="244"/>
        <v>2.7078988893337739</v>
      </c>
      <c r="AA1038">
        <f t="shared" si="245"/>
        <v>7.5219413592604828E-4</v>
      </c>
      <c r="AB1038">
        <f>SUM($AA$3:AA1038)</f>
        <v>4.569689834595711E-2</v>
      </c>
    </row>
    <row r="1039" spans="1:28" x14ac:dyDescent="0.3">
      <c r="A1039" s="9" t="s">
        <v>18</v>
      </c>
      <c r="B1039" s="9">
        <v>1036</v>
      </c>
      <c r="C1039" s="9">
        <v>14</v>
      </c>
      <c r="D1039" s="10">
        <v>37.6</v>
      </c>
      <c r="E1039" s="3">
        <f t="shared" si="246"/>
        <v>0.65277777777777812</v>
      </c>
      <c r="F1039" s="3">
        <f t="shared" si="247"/>
        <v>2.3500000000000014</v>
      </c>
      <c r="H1039" s="13">
        <f t="shared" si="236"/>
        <v>10.444444444444445</v>
      </c>
      <c r="I1039">
        <f>'Panigale V4s 21 Data'!$B$8*'Panigale V4s 21 Data'!$B$5*'Panigale V4s 21 Data'!$B$7*0.5*(Calculations!$H1039*Calculations!$H1039)</f>
        <v>12.252538656260668</v>
      </c>
      <c r="J1039" s="3">
        <f>$E1039*'Panigale V4s 21 Data'!$B$3</f>
        <v>176.25000000000009</v>
      </c>
      <c r="K1039" s="27">
        <f>'Panigale V4s 21 Data'!$B$12</f>
        <v>52.974000000000004</v>
      </c>
      <c r="L1039" s="3">
        <f t="shared" si="237"/>
        <v>241.47653865626074</v>
      </c>
      <c r="M1039">
        <f t="shared" si="235"/>
        <v>2522.0882926320569</v>
      </c>
      <c r="N1039">
        <f t="shared" si="238"/>
        <v>7.0058008128668248E-4</v>
      </c>
      <c r="O1039">
        <f t="shared" si="239"/>
        <v>2522.0882926320569</v>
      </c>
      <c r="P1039">
        <f t="shared" si="240"/>
        <v>7.0058008128668248E-4</v>
      </c>
      <c r="Q1039">
        <f>SUM($P$3:P1039)</f>
        <v>0.22838653408223561</v>
      </c>
      <c r="R1039">
        <f t="shared" si="241"/>
        <v>0</v>
      </c>
      <c r="S1039">
        <f t="shared" si="242"/>
        <v>0</v>
      </c>
      <c r="T1039">
        <f>SUM($S$3:S1039)</f>
        <v>6.6269715923459968E-2</v>
      </c>
      <c r="V1039">
        <f t="shared" si="243"/>
        <v>0</v>
      </c>
      <c r="W1039">
        <f>IF(M1039&lt;0,SUM($V$3:V1039),0)</f>
        <v>0</v>
      </c>
      <c r="Y1039">
        <v>0</v>
      </c>
      <c r="Z1039">
        <f t="shared" si="244"/>
        <v>0</v>
      </c>
      <c r="AA1039">
        <f t="shared" si="245"/>
        <v>0</v>
      </c>
      <c r="AB1039">
        <f>SUM($AA$3:AA1039)</f>
        <v>4.569689834595711E-2</v>
      </c>
    </row>
    <row r="1040" spans="1:28" x14ac:dyDescent="0.3">
      <c r="A1040" s="9" t="s">
        <v>18</v>
      </c>
      <c r="B1040" s="9">
        <v>1037</v>
      </c>
      <c r="C1040" s="9">
        <v>15</v>
      </c>
      <c r="D1040" s="10">
        <v>39.700000000000003</v>
      </c>
      <c r="E1040" s="3">
        <f t="shared" si="246"/>
        <v>0.54166666666666641</v>
      </c>
      <c r="F1040" s="3">
        <f t="shared" si="247"/>
        <v>1.9499999999999993</v>
      </c>
      <c r="H1040" s="13">
        <f t="shared" si="236"/>
        <v>11.027777777777779</v>
      </c>
      <c r="I1040">
        <f>'Panigale V4s 21 Data'!$B$8*'Panigale V4s 21 Data'!$B$5*'Panigale V4s 21 Data'!$B$7*0.5*(Calculations!$H1040*Calculations!$H1040)</f>
        <v>13.659393143635326</v>
      </c>
      <c r="J1040" s="3">
        <f>$E1040*'Panigale V4s 21 Data'!$B$3</f>
        <v>146.24999999999994</v>
      </c>
      <c r="K1040" s="27">
        <f>'Panigale V4s 21 Data'!$B$12</f>
        <v>52.974000000000004</v>
      </c>
      <c r="L1040" s="3">
        <f t="shared" si="237"/>
        <v>212.88339314363526</v>
      </c>
      <c r="M1040">
        <f t="shared" si="235"/>
        <v>2347.6307521673111</v>
      </c>
      <c r="N1040">
        <f t="shared" si="238"/>
        <v>6.5211965337980864E-4</v>
      </c>
      <c r="O1040">
        <f t="shared" si="239"/>
        <v>2347.6307521673111</v>
      </c>
      <c r="P1040">
        <f t="shared" si="240"/>
        <v>6.5211965337980864E-4</v>
      </c>
      <c r="Q1040">
        <f>SUM($P$3:P1040)</f>
        <v>0.22903865373561541</v>
      </c>
      <c r="R1040">
        <f t="shared" si="241"/>
        <v>0</v>
      </c>
      <c r="S1040">
        <f t="shared" si="242"/>
        <v>0</v>
      </c>
      <c r="T1040">
        <f>SUM($S$3:S1040)</f>
        <v>6.6269715923459968E-2</v>
      </c>
      <c r="V1040">
        <f t="shared" si="243"/>
        <v>0</v>
      </c>
      <c r="W1040">
        <f>IF(M1040&lt;0,SUM($V$3:V1040),0)</f>
        <v>0</v>
      </c>
      <c r="Y1040">
        <v>0</v>
      </c>
      <c r="Z1040">
        <f t="shared" si="244"/>
        <v>0</v>
      </c>
      <c r="AA1040">
        <f t="shared" si="245"/>
        <v>0</v>
      </c>
      <c r="AB1040">
        <f>SUM($AA$3:AA1040)</f>
        <v>4.569689834595711E-2</v>
      </c>
    </row>
    <row r="1041" spans="1:28" x14ac:dyDescent="0.3">
      <c r="A1041" s="9" t="s">
        <v>18</v>
      </c>
      <c r="B1041" s="9">
        <v>1038</v>
      </c>
      <c r="C1041" s="9">
        <v>16</v>
      </c>
      <c r="D1041" s="10">
        <v>41.5</v>
      </c>
      <c r="E1041" s="3">
        <f t="shared" si="246"/>
        <v>0.54166666666666641</v>
      </c>
      <c r="F1041" s="3">
        <f t="shared" si="247"/>
        <v>1.9499999999999993</v>
      </c>
      <c r="H1041" s="13">
        <f t="shared" si="236"/>
        <v>11.527777777777777</v>
      </c>
      <c r="I1041">
        <f>'Panigale V4s 21 Data'!$B$8*'Panigale V4s 21 Data'!$B$5*'Panigale V4s 21 Data'!$B$7*0.5*(Calculations!$H1041*Calculations!$H1041)</f>
        <v>14.926108180133072</v>
      </c>
      <c r="J1041" s="3">
        <f>$E1041*'Panigale V4s 21 Data'!$B$3</f>
        <v>146.24999999999994</v>
      </c>
      <c r="K1041" s="27">
        <f>'Panigale V4s 21 Data'!$B$12</f>
        <v>52.974000000000004</v>
      </c>
      <c r="L1041" s="3">
        <f t="shared" si="237"/>
        <v>214.15010818013303</v>
      </c>
      <c r="M1041">
        <f t="shared" si="235"/>
        <v>2468.6748581876445</v>
      </c>
      <c r="N1041">
        <f t="shared" si="238"/>
        <v>6.8574301616323465E-4</v>
      </c>
      <c r="O1041">
        <f t="shared" si="239"/>
        <v>2468.6748581876445</v>
      </c>
      <c r="P1041">
        <f t="shared" si="240"/>
        <v>6.8574301616323465E-4</v>
      </c>
      <c r="Q1041">
        <f>SUM($P$3:P1041)</f>
        <v>0.22972439675177864</v>
      </c>
      <c r="R1041">
        <f t="shared" si="241"/>
        <v>0</v>
      </c>
      <c r="S1041">
        <f t="shared" si="242"/>
        <v>0</v>
      </c>
      <c r="T1041">
        <f>SUM($S$3:S1041)</f>
        <v>6.6269715923459968E-2</v>
      </c>
      <c r="V1041">
        <f t="shared" si="243"/>
        <v>0</v>
      </c>
      <c r="W1041">
        <f>IF(M1041&lt;0,SUM($V$3:V1041),0)</f>
        <v>0</v>
      </c>
      <c r="Y1041">
        <v>0</v>
      </c>
      <c r="Z1041">
        <f t="shared" si="244"/>
        <v>0</v>
      </c>
      <c r="AA1041">
        <f t="shared" si="245"/>
        <v>0</v>
      </c>
      <c r="AB1041">
        <f>SUM($AA$3:AA1041)</f>
        <v>4.569689834595711E-2</v>
      </c>
    </row>
    <row r="1042" spans="1:28" x14ac:dyDescent="0.3">
      <c r="A1042" s="9" t="s">
        <v>18</v>
      </c>
      <c r="B1042" s="9">
        <v>1039</v>
      </c>
      <c r="C1042" s="9">
        <v>17</v>
      </c>
      <c r="D1042" s="10">
        <v>43.6</v>
      </c>
      <c r="E1042" s="3">
        <f t="shared" si="246"/>
        <v>0.625</v>
      </c>
      <c r="F1042" s="3">
        <f t="shared" si="247"/>
        <v>2.25</v>
      </c>
      <c r="H1042" s="13">
        <f t="shared" si="236"/>
        <v>12.111111111111111</v>
      </c>
      <c r="I1042">
        <f>'Panigale V4s 21 Data'!$B$8*'Panigale V4s 21 Data'!$B$5*'Panigale V4s 21 Data'!$B$7*0.5*(Calculations!$H1042*Calculations!$H1042)</f>
        <v>16.474922111253168</v>
      </c>
      <c r="J1042" s="3">
        <f>$E1042*'Panigale V4s 21 Data'!$B$3</f>
        <v>168.75</v>
      </c>
      <c r="K1042" s="27">
        <f>'Panigale V4s 21 Data'!$B$12</f>
        <v>52.974000000000004</v>
      </c>
      <c r="L1042" s="3">
        <f t="shared" si="237"/>
        <v>238.19892211125318</v>
      </c>
      <c r="M1042">
        <f t="shared" si="235"/>
        <v>2884.8536122362884</v>
      </c>
      <c r="N1042">
        <f t="shared" si="238"/>
        <v>8.0134822562119123E-4</v>
      </c>
      <c r="O1042">
        <f t="shared" si="239"/>
        <v>2884.8536122362884</v>
      </c>
      <c r="P1042">
        <f t="shared" si="240"/>
        <v>8.0134822562119123E-4</v>
      </c>
      <c r="Q1042">
        <f>SUM($P$3:P1042)</f>
        <v>0.23052574497739983</v>
      </c>
      <c r="R1042">
        <f t="shared" si="241"/>
        <v>0</v>
      </c>
      <c r="S1042">
        <f t="shared" si="242"/>
        <v>0</v>
      </c>
      <c r="T1042">
        <f>SUM($S$3:S1042)</f>
        <v>6.6269715923459968E-2</v>
      </c>
      <c r="V1042">
        <f t="shared" si="243"/>
        <v>0</v>
      </c>
      <c r="W1042">
        <f>IF(M1042&lt;0,SUM($V$3:V1042),0)</f>
        <v>0</v>
      </c>
      <c r="Y1042">
        <v>0</v>
      </c>
      <c r="Z1042">
        <f t="shared" si="244"/>
        <v>0</v>
      </c>
      <c r="AA1042">
        <f t="shared" si="245"/>
        <v>0</v>
      </c>
      <c r="AB1042">
        <f>SUM($AA$3:AA1042)</f>
        <v>4.569689834595711E-2</v>
      </c>
    </row>
    <row r="1043" spans="1:28" x14ac:dyDescent="0.3">
      <c r="A1043" s="9" t="s">
        <v>18</v>
      </c>
      <c r="B1043" s="9">
        <v>1040</v>
      </c>
      <c r="C1043" s="9">
        <v>18</v>
      </c>
      <c r="D1043" s="10">
        <v>46</v>
      </c>
      <c r="E1043" s="3">
        <f t="shared" si="246"/>
        <v>0.6666666666666663</v>
      </c>
      <c r="F1043" s="3">
        <f t="shared" si="247"/>
        <v>2.3999999999999986</v>
      </c>
      <c r="H1043" s="13">
        <f t="shared" si="236"/>
        <v>12.777777777777777</v>
      </c>
      <c r="I1043">
        <f>'Panigale V4s 21 Data'!$B$8*'Panigale V4s 21 Data'!$B$5*'Panigale V4s 21 Data'!$B$7*0.5*(Calculations!$H1043*Calculations!$H1043)</f>
        <v>18.338594808629168</v>
      </c>
      <c r="J1043" s="3">
        <f>$E1043*'Panigale V4s 21 Data'!$B$3</f>
        <v>179.99999999999989</v>
      </c>
      <c r="K1043" s="27">
        <f>'Panigale V4s 21 Data'!$B$12</f>
        <v>52.974000000000004</v>
      </c>
      <c r="L1043" s="3">
        <f t="shared" si="237"/>
        <v>251.31259480862906</v>
      </c>
      <c r="M1043">
        <f t="shared" si="235"/>
        <v>3211.2164892213709</v>
      </c>
      <c r="N1043">
        <f t="shared" si="238"/>
        <v>8.9200458033926965E-4</v>
      </c>
      <c r="O1043">
        <f t="shared" si="239"/>
        <v>3211.2164892213709</v>
      </c>
      <c r="P1043">
        <f t="shared" si="240"/>
        <v>8.9200458033926965E-4</v>
      </c>
      <c r="Q1043">
        <f>SUM($P$3:P1043)</f>
        <v>0.23141774955773911</v>
      </c>
      <c r="R1043">
        <f t="shared" si="241"/>
        <v>0</v>
      </c>
      <c r="S1043">
        <f t="shared" si="242"/>
        <v>0</v>
      </c>
      <c r="T1043">
        <f>SUM($S$3:S1043)</f>
        <v>6.6269715923459968E-2</v>
      </c>
      <c r="V1043">
        <f t="shared" si="243"/>
        <v>0</v>
      </c>
      <c r="W1043">
        <f>IF(M1043&lt;0,SUM($V$3:V1043),0)</f>
        <v>0</v>
      </c>
      <c r="Y1043">
        <v>0</v>
      </c>
      <c r="Z1043">
        <f t="shared" si="244"/>
        <v>0</v>
      </c>
      <c r="AA1043">
        <f t="shared" si="245"/>
        <v>0</v>
      </c>
      <c r="AB1043">
        <f>SUM($AA$3:AA1043)</f>
        <v>4.569689834595711E-2</v>
      </c>
    </row>
    <row r="1044" spans="1:28" x14ac:dyDescent="0.3">
      <c r="A1044" s="9" t="s">
        <v>18</v>
      </c>
      <c r="B1044" s="9">
        <v>1041</v>
      </c>
      <c r="C1044" s="9">
        <v>19</v>
      </c>
      <c r="D1044" s="10">
        <v>48.4</v>
      </c>
      <c r="E1044" s="3">
        <f t="shared" si="246"/>
        <v>0.625</v>
      </c>
      <c r="F1044" s="3">
        <f t="shared" si="247"/>
        <v>2.25</v>
      </c>
      <c r="H1044" s="13">
        <f t="shared" si="236"/>
        <v>13.444444444444443</v>
      </c>
      <c r="I1044">
        <f>'Panigale V4s 21 Data'!$B$8*'Panigale V4s 21 Data'!$B$5*'Panigale V4s 21 Data'!$B$7*0.5*(Calculations!$H1044*Calculations!$H1044)</f>
        <v>20.302107114793163</v>
      </c>
      <c r="J1044" s="3">
        <f>$E1044*'Panigale V4s 21 Data'!$B$3</f>
        <v>168.75</v>
      </c>
      <c r="K1044" s="27">
        <f>'Panigale V4s 21 Data'!$B$12</f>
        <v>52.974000000000004</v>
      </c>
      <c r="L1044" s="3">
        <f t="shared" si="237"/>
        <v>242.02610711479315</v>
      </c>
      <c r="M1044">
        <f t="shared" si="235"/>
        <v>3253.9065512099965</v>
      </c>
      <c r="N1044">
        <f t="shared" si="238"/>
        <v>9.0386293089166569E-4</v>
      </c>
      <c r="O1044">
        <f t="shared" si="239"/>
        <v>3253.9065512099965</v>
      </c>
      <c r="P1044">
        <f t="shared" si="240"/>
        <v>9.0386293089166569E-4</v>
      </c>
      <c r="Q1044">
        <f>SUM($P$3:P1044)</f>
        <v>0.23232161248863079</v>
      </c>
      <c r="R1044">
        <f t="shared" si="241"/>
        <v>0</v>
      </c>
      <c r="S1044">
        <f t="shared" si="242"/>
        <v>0</v>
      </c>
      <c r="T1044">
        <f>SUM($S$3:S1044)</f>
        <v>6.6269715923459968E-2</v>
      </c>
      <c r="V1044">
        <f t="shared" si="243"/>
        <v>0</v>
      </c>
      <c r="W1044">
        <f>IF(M1044&lt;0,SUM($V$3:V1044),0)</f>
        <v>0</v>
      </c>
      <c r="Y1044">
        <v>0</v>
      </c>
      <c r="Z1044">
        <f t="shared" si="244"/>
        <v>0</v>
      </c>
      <c r="AA1044">
        <f t="shared" si="245"/>
        <v>0</v>
      </c>
      <c r="AB1044">
        <f>SUM($AA$3:AA1044)</f>
        <v>4.569689834595711E-2</v>
      </c>
    </row>
    <row r="1045" spans="1:28" x14ac:dyDescent="0.3">
      <c r="A1045" s="9" t="s">
        <v>18</v>
      </c>
      <c r="B1045" s="9">
        <v>1042</v>
      </c>
      <c r="C1045" s="9">
        <v>20</v>
      </c>
      <c r="D1045" s="10">
        <v>50.5</v>
      </c>
      <c r="E1045" s="3">
        <f t="shared" si="246"/>
        <v>0.4861111111111111</v>
      </c>
      <c r="F1045" s="3">
        <f t="shared" si="247"/>
        <v>1.75</v>
      </c>
      <c r="H1045" s="13">
        <f t="shared" si="236"/>
        <v>14.027777777777777</v>
      </c>
      <c r="I1045">
        <f>'Panigale V4s 21 Data'!$B$8*'Panigale V4s 21 Data'!$B$5*'Panigale V4s 21 Data'!$B$7*0.5*(Calculations!$H1045*Calculations!$H1045)</f>
        <v>22.102080061770572</v>
      </c>
      <c r="J1045" s="3">
        <f>$E1045*'Panigale V4s 21 Data'!$B$3</f>
        <v>131.25</v>
      </c>
      <c r="K1045" s="27">
        <f>'Panigale V4s 21 Data'!$B$12</f>
        <v>52.974000000000004</v>
      </c>
      <c r="L1045" s="3">
        <f t="shared" si="237"/>
        <v>206.3260800617706</v>
      </c>
      <c r="M1045">
        <f t="shared" si="235"/>
        <v>2894.296400866504</v>
      </c>
      <c r="N1045">
        <f t="shared" si="238"/>
        <v>8.0397122246291788E-4</v>
      </c>
      <c r="O1045">
        <f t="shared" si="239"/>
        <v>2894.296400866504</v>
      </c>
      <c r="P1045">
        <f t="shared" si="240"/>
        <v>8.0397122246291788E-4</v>
      </c>
      <c r="Q1045">
        <f>SUM($P$3:P1045)</f>
        <v>0.23312558371109371</v>
      </c>
      <c r="R1045">
        <f t="shared" si="241"/>
        <v>0</v>
      </c>
      <c r="S1045">
        <f t="shared" si="242"/>
        <v>0</v>
      </c>
      <c r="T1045">
        <f>SUM($S$3:S1045)</f>
        <v>6.6269715923459968E-2</v>
      </c>
      <c r="V1045">
        <f t="shared" si="243"/>
        <v>0</v>
      </c>
      <c r="W1045">
        <f>IF(M1045&lt;0,SUM($V$3:V1045),0)</f>
        <v>0</v>
      </c>
      <c r="Y1045">
        <v>0</v>
      </c>
      <c r="Z1045">
        <f t="shared" si="244"/>
        <v>0</v>
      </c>
      <c r="AA1045">
        <f t="shared" si="245"/>
        <v>0</v>
      </c>
      <c r="AB1045">
        <f>SUM($AA$3:AA1045)</f>
        <v>4.569689834595711E-2</v>
      </c>
    </row>
    <row r="1046" spans="1:28" x14ac:dyDescent="0.3">
      <c r="A1046" s="9" t="s">
        <v>18</v>
      </c>
      <c r="B1046" s="9">
        <v>1043</v>
      </c>
      <c r="C1046" s="9">
        <v>21</v>
      </c>
      <c r="D1046" s="10">
        <v>51.9</v>
      </c>
      <c r="E1046" s="3">
        <f t="shared" si="246"/>
        <v>0.29166666666666685</v>
      </c>
      <c r="F1046" s="3">
        <f t="shared" si="247"/>
        <v>1.0500000000000007</v>
      </c>
      <c r="H1046" s="13">
        <f t="shared" si="236"/>
        <v>14.416666666666666</v>
      </c>
      <c r="I1046">
        <f>'Panigale V4s 21 Data'!$B$8*'Panigale V4s 21 Data'!$B$5*'Panigale V4s 21 Data'!$B$7*0.5*(Calculations!$H1046*Calculations!$H1046)</f>
        <v>23.34452852668791</v>
      </c>
      <c r="J1046" s="3">
        <f>$E1046*'Panigale V4s 21 Data'!$B$3</f>
        <v>78.750000000000057</v>
      </c>
      <c r="K1046" s="27">
        <f>'Panigale V4s 21 Data'!$B$12</f>
        <v>52.974000000000004</v>
      </c>
      <c r="L1046" s="3">
        <f t="shared" si="237"/>
        <v>155.06852852668797</v>
      </c>
      <c r="M1046">
        <f t="shared" si="235"/>
        <v>2235.5712862597516</v>
      </c>
      <c r="N1046">
        <f t="shared" si="238"/>
        <v>6.2099202396104214E-4</v>
      </c>
      <c r="O1046">
        <f t="shared" si="239"/>
        <v>2235.5712862597516</v>
      </c>
      <c r="P1046">
        <f t="shared" si="240"/>
        <v>6.2099202396104214E-4</v>
      </c>
      <c r="Q1046">
        <f>SUM($P$3:P1046)</f>
        <v>0.23374657573505475</v>
      </c>
      <c r="R1046">
        <f t="shared" si="241"/>
        <v>0</v>
      </c>
      <c r="S1046">
        <f t="shared" si="242"/>
        <v>0</v>
      </c>
      <c r="T1046">
        <f>SUM($S$3:S1046)</f>
        <v>6.6269715923459968E-2</v>
      </c>
      <c r="V1046">
        <f t="shared" si="243"/>
        <v>0</v>
      </c>
      <c r="W1046">
        <f>IF(M1046&lt;0,SUM($V$3:V1046),0)</f>
        <v>0</v>
      </c>
      <c r="Y1046">
        <v>0</v>
      </c>
      <c r="Z1046">
        <f t="shared" si="244"/>
        <v>0</v>
      </c>
      <c r="AA1046">
        <f t="shared" si="245"/>
        <v>0</v>
      </c>
      <c r="AB1046">
        <f>SUM($AA$3:AA1046)</f>
        <v>4.569689834595711E-2</v>
      </c>
    </row>
    <row r="1047" spans="1:28" x14ac:dyDescent="0.3">
      <c r="A1047" s="9" t="s">
        <v>18</v>
      </c>
      <c r="B1047" s="9">
        <v>1044</v>
      </c>
      <c r="C1047" s="9">
        <v>22</v>
      </c>
      <c r="D1047" s="10">
        <v>52.6</v>
      </c>
      <c r="E1047" s="3">
        <f t="shared" si="246"/>
        <v>0.12499999999999981</v>
      </c>
      <c r="F1047" s="3">
        <f t="shared" si="247"/>
        <v>0.44999999999999929</v>
      </c>
      <c r="H1047" s="13">
        <f t="shared" si="236"/>
        <v>14.611111111111111</v>
      </c>
      <c r="I1047">
        <f>'Panigale V4s 21 Data'!$B$8*'Panigale V4s 21 Data'!$B$5*'Panigale V4s 21 Data'!$B$7*0.5*(Calculations!$H1047*Calculations!$H1047)</f>
        <v>23.978492709226291</v>
      </c>
      <c r="J1047" s="3">
        <f>$E1047*'Panigale V4s 21 Data'!$B$3</f>
        <v>33.74999999999995</v>
      </c>
      <c r="K1047" s="27">
        <f>'Panigale V4s 21 Data'!$B$12</f>
        <v>52.974000000000004</v>
      </c>
      <c r="L1047" s="3">
        <f t="shared" si="237"/>
        <v>110.70249270922625</v>
      </c>
      <c r="M1047">
        <f t="shared" si="235"/>
        <v>1617.4864212514724</v>
      </c>
      <c r="N1047">
        <f t="shared" si="238"/>
        <v>4.4930178368096456E-4</v>
      </c>
      <c r="O1047">
        <f t="shared" si="239"/>
        <v>1617.4864212514724</v>
      </c>
      <c r="P1047">
        <f t="shared" si="240"/>
        <v>4.4930178368096456E-4</v>
      </c>
      <c r="Q1047">
        <f>SUM($P$3:P1047)</f>
        <v>0.23419587751873572</v>
      </c>
      <c r="R1047">
        <f t="shared" si="241"/>
        <v>0</v>
      </c>
      <c r="S1047">
        <f t="shared" si="242"/>
        <v>0</v>
      </c>
      <c r="T1047">
        <f>SUM($S$3:S1047)</f>
        <v>6.6269715923459968E-2</v>
      </c>
      <c r="V1047">
        <f t="shared" si="243"/>
        <v>0</v>
      </c>
      <c r="W1047">
        <f>IF(M1047&lt;0,SUM($V$3:V1047),0)</f>
        <v>0</v>
      </c>
      <c r="Y1047">
        <v>0</v>
      </c>
      <c r="Z1047">
        <f t="shared" si="244"/>
        <v>0</v>
      </c>
      <c r="AA1047">
        <f t="shared" si="245"/>
        <v>0</v>
      </c>
      <c r="AB1047">
        <f>SUM($AA$3:AA1047)</f>
        <v>4.569689834595711E-2</v>
      </c>
    </row>
    <row r="1048" spans="1:28" x14ac:dyDescent="0.3">
      <c r="A1048" s="9" t="s">
        <v>18</v>
      </c>
      <c r="B1048" s="9">
        <v>1045</v>
      </c>
      <c r="C1048" s="9">
        <v>23</v>
      </c>
      <c r="D1048" s="10">
        <v>52.8</v>
      </c>
      <c r="E1048" s="3">
        <f t="shared" si="246"/>
        <v>4.1666666666666269E-2</v>
      </c>
      <c r="F1048" s="3">
        <f t="shared" si="247"/>
        <v>0.14999999999999858</v>
      </c>
      <c r="H1048" s="13">
        <f t="shared" si="236"/>
        <v>14.666666666666666</v>
      </c>
      <c r="I1048">
        <f>'Panigale V4s 21 Data'!$B$8*'Panigale V4s 21 Data'!$B$5*'Panigale V4s 21 Data'!$B$7*0.5*(Calculations!$H1048*Calculations!$H1048)</f>
        <v>24.161185326696</v>
      </c>
      <c r="J1048" s="3">
        <f>$E1048*'Panigale V4s 21 Data'!$B$3</f>
        <v>11.249999999999893</v>
      </c>
      <c r="K1048" s="27">
        <f>'Panigale V4s 21 Data'!$B$12</f>
        <v>52.974000000000004</v>
      </c>
      <c r="L1048" s="3">
        <f t="shared" si="237"/>
        <v>88.385185326695904</v>
      </c>
      <c r="M1048">
        <f t="shared" si="235"/>
        <v>1296.3160514582066</v>
      </c>
      <c r="N1048">
        <f t="shared" si="238"/>
        <v>3.6008779207172406E-4</v>
      </c>
      <c r="O1048">
        <f t="shared" si="239"/>
        <v>1296.3160514582066</v>
      </c>
      <c r="P1048">
        <f t="shared" si="240"/>
        <v>3.6008779207172406E-4</v>
      </c>
      <c r="Q1048">
        <f>SUM($P$3:P1048)</f>
        <v>0.23455596531080744</v>
      </c>
      <c r="R1048">
        <f t="shared" si="241"/>
        <v>0</v>
      </c>
      <c r="S1048">
        <f t="shared" si="242"/>
        <v>0</v>
      </c>
      <c r="T1048">
        <f>SUM($S$3:S1048)</f>
        <v>6.6269715923459968E-2</v>
      </c>
      <c r="V1048">
        <f t="shared" si="243"/>
        <v>0</v>
      </c>
      <c r="W1048">
        <f>IF(M1048&lt;0,SUM($V$3:V1048),0)</f>
        <v>0</v>
      </c>
      <c r="Y1048">
        <v>0</v>
      </c>
      <c r="Z1048">
        <f t="shared" si="244"/>
        <v>0</v>
      </c>
      <c r="AA1048">
        <f t="shared" si="245"/>
        <v>0</v>
      </c>
      <c r="AB1048">
        <f>SUM($AA$3:AA1048)</f>
        <v>4.569689834595711E-2</v>
      </c>
    </row>
    <row r="1049" spans="1:28" x14ac:dyDescent="0.3">
      <c r="A1049" s="9" t="s">
        <v>18</v>
      </c>
      <c r="B1049" s="9">
        <v>1046</v>
      </c>
      <c r="C1049" s="9">
        <v>24</v>
      </c>
      <c r="D1049" s="10">
        <v>52.9</v>
      </c>
      <c r="E1049" s="3">
        <f t="shared" si="246"/>
        <v>4.1666666666667261E-2</v>
      </c>
      <c r="F1049" s="3">
        <f t="shared" si="247"/>
        <v>0.15000000000000213</v>
      </c>
      <c r="H1049" s="13">
        <f t="shared" si="236"/>
        <v>14.694444444444443</v>
      </c>
      <c r="I1049">
        <f>'Panigale V4s 21 Data'!$B$8*'Panigale V4s 21 Data'!$B$5*'Panigale V4s 21 Data'!$B$7*0.5*(Calculations!$H1049*Calculations!$H1049)</f>
        <v>24.25279163441207</v>
      </c>
      <c r="J1049" s="3">
        <f>$E1049*'Panigale V4s 21 Data'!$B$3</f>
        <v>11.25000000000016</v>
      </c>
      <c r="K1049" s="27">
        <f>'Panigale V4s 21 Data'!$B$12</f>
        <v>52.974000000000004</v>
      </c>
      <c r="L1049" s="3">
        <f t="shared" si="237"/>
        <v>88.476791634412237</v>
      </c>
      <c r="M1049">
        <f t="shared" si="235"/>
        <v>1300.1172992945574</v>
      </c>
      <c r="N1049">
        <f t="shared" si="238"/>
        <v>3.6114369424848815E-4</v>
      </c>
      <c r="O1049">
        <f t="shared" si="239"/>
        <v>1300.1172992945574</v>
      </c>
      <c r="P1049">
        <f t="shared" si="240"/>
        <v>3.6114369424848815E-4</v>
      </c>
      <c r="Q1049">
        <f>SUM($P$3:P1049)</f>
        <v>0.23491710900505594</v>
      </c>
      <c r="R1049">
        <f t="shared" si="241"/>
        <v>0</v>
      </c>
      <c r="S1049">
        <f t="shared" si="242"/>
        <v>0</v>
      </c>
      <c r="T1049">
        <f>SUM($S$3:S1049)</f>
        <v>6.6269715923459968E-2</v>
      </c>
      <c r="V1049">
        <f t="shared" si="243"/>
        <v>0</v>
      </c>
      <c r="W1049">
        <f>IF(M1049&lt;0,SUM($V$3:V1049),0)</f>
        <v>0</v>
      </c>
      <c r="Y1049">
        <v>0</v>
      </c>
      <c r="Z1049">
        <f t="shared" si="244"/>
        <v>0</v>
      </c>
      <c r="AA1049">
        <f t="shared" si="245"/>
        <v>0</v>
      </c>
      <c r="AB1049">
        <f>SUM($AA$3:AA1049)</f>
        <v>4.569689834595711E-2</v>
      </c>
    </row>
    <row r="1050" spans="1:28" x14ac:dyDescent="0.3">
      <c r="A1050" s="9" t="s">
        <v>18</v>
      </c>
      <c r="B1050" s="9">
        <v>1047</v>
      </c>
      <c r="C1050" s="9">
        <v>25</v>
      </c>
      <c r="D1050" s="10">
        <v>53.1</v>
      </c>
      <c r="E1050" s="3">
        <f t="shared" si="246"/>
        <v>5.5555555555555358E-2</v>
      </c>
      <c r="F1050" s="3">
        <f t="shared" si="247"/>
        <v>0.19999999999999929</v>
      </c>
      <c r="H1050" s="13">
        <f t="shared" si="236"/>
        <v>14.75</v>
      </c>
      <c r="I1050">
        <f>'Panigale V4s 21 Data'!$B$8*'Panigale V4s 21 Data'!$B$5*'Panigale V4s 21 Data'!$B$7*0.5*(Calculations!$H1050*Calculations!$H1050)</f>
        <v>24.436524247806659</v>
      </c>
      <c r="J1050" s="3">
        <f>$E1050*'Panigale V4s 21 Data'!$B$3</f>
        <v>14.999999999999947</v>
      </c>
      <c r="K1050" s="27">
        <f>'Panigale V4s 21 Data'!$B$12</f>
        <v>52.974000000000004</v>
      </c>
      <c r="L1050" s="3">
        <f t="shared" si="237"/>
        <v>92.410524247806606</v>
      </c>
      <c r="M1050">
        <f t="shared" si="235"/>
        <v>1363.0552326551474</v>
      </c>
      <c r="N1050">
        <f t="shared" si="238"/>
        <v>3.7862645351531874E-4</v>
      </c>
      <c r="O1050">
        <f t="shared" si="239"/>
        <v>1363.0552326551474</v>
      </c>
      <c r="P1050">
        <f t="shared" si="240"/>
        <v>3.7862645351531874E-4</v>
      </c>
      <c r="Q1050">
        <f>SUM($P$3:P1050)</f>
        <v>0.23529573545857127</v>
      </c>
      <c r="R1050">
        <f t="shared" si="241"/>
        <v>0</v>
      </c>
      <c r="S1050">
        <f t="shared" si="242"/>
        <v>0</v>
      </c>
      <c r="T1050">
        <f>SUM($S$3:S1050)</f>
        <v>6.6269715923459968E-2</v>
      </c>
      <c r="V1050">
        <f t="shared" si="243"/>
        <v>0</v>
      </c>
      <c r="W1050">
        <f>IF(M1050&lt;0,SUM($V$3:V1050),0)</f>
        <v>0</v>
      </c>
      <c r="Y1050">
        <v>0</v>
      </c>
      <c r="Z1050">
        <f t="shared" si="244"/>
        <v>0</v>
      </c>
      <c r="AA1050">
        <f t="shared" si="245"/>
        <v>0</v>
      </c>
      <c r="AB1050">
        <f>SUM($AA$3:AA1050)</f>
        <v>4.569689834595711E-2</v>
      </c>
    </row>
    <row r="1051" spans="1:28" x14ac:dyDescent="0.3">
      <c r="A1051" s="9" t="s">
        <v>18</v>
      </c>
      <c r="B1051" s="9">
        <v>1048</v>
      </c>
      <c r="C1051" s="9">
        <v>26</v>
      </c>
      <c r="D1051" s="10">
        <v>53.3</v>
      </c>
      <c r="E1051" s="3">
        <f t="shared" si="246"/>
        <v>0</v>
      </c>
      <c r="F1051" s="3">
        <f t="shared" si="247"/>
        <v>0</v>
      </c>
      <c r="H1051" s="13">
        <f t="shared" si="236"/>
        <v>14.805555555555554</v>
      </c>
      <c r="I1051">
        <f>'Panigale V4s 21 Data'!$B$8*'Panigale V4s 21 Data'!$B$5*'Panigale V4s 21 Data'!$B$7*0.5*(Calculations!$H1051*Calculations!$H1051)</f>
        <v>24.620950191817819</v>
      </c>
      <c r="J1051" s="3">
        <f>$E1051*'Panigale V4s 21 Data'!$B$3</f>
        <v>0</v>
      </c>
      <c r="K1051" s="27">
        <f>'Panigale V4s 21 Data'!$B$12</f>
        <v>52.974000000000004</v>
      </c>
      <c r="L1051" s="3">
        <f t="shared" si="237"/>
        <v>77.594950191817816</v>
      </c>
      <c r="M1051">
        <f t="shared" si="235"/>
        <v>1148.8363458955248</v>
      </c>
      <c r="N1051">
        <f t="shared" si="238"/>
        <v>3.1912120719320135E-4</v>
      </c>
      <c r="O1051">
        <f t="shared" si="239"/>
        <v>1148.8363458955248</v>
      </c>
      <c r="P1051">
        <f t="shared" si="240"/>
        <v>3.1912120719320135E-4</v>
      </c>
      <c r="Q1051">
        <f>SUM($P$3:P1051)</f>
        <v>0.23561485666576448</v>
      </c>
      <c r="R1051">
        <f t="shared" si="241"/>
        <v>0</v>
      </c>
      <c r="S1051">
        <f t="shared" si="242"/>
        <v>0</v>
      </c>
      <c r="T1051">
        <f>SUM($S$3:S1051)</f>
        <v>6.6269715923459968E-2</v>
      </c>
      <c r="V1051">
        <f t="shared" si="243"/>
        <v>0</v>
      </c>
      <c r="W1051">
        <f>IF(M1051&lt;0,SUM($V$3:V1051),0)</f>
        <v>0</v>
      </c>
      <c r="Y1051">
        <v>0</v>
      </c>
      <c r="Z1051">
        <f t="shared" si="244"/>
        <v>0</v>
      </c>
      <c r="AA1051">
        <f t="shared" si="245"/>
        <v>0</v>
      </c>
      <c r="AB1051">
        <f>SUM($AA$3:AA1051)</f>
        <v>4.569689834595711E-2</v>
      </c>
    </row>
    <row r="1052" spans="1:28" x14ac:dyDescent="0.3">
      <c r="A1052" s="9" t="s">
        <v>18</v>
      </c>
      <c r="B1052" s="9">
        <v>1049</v>
      </c>
      <c r="C1052" s="9">
        <v>27</v>
      </c>
      <c r="D1052" s="10">
        <v>53.1</v>
      </c>
      <c r="E1052" s="3">
        <f t="shared" si="246"/>
        <v>-0.1388888888888889</v>
      </c>
      <c r="F1052" s="3">
        <f t="shared" si="247"/>
        <v>-0.5</v>
      </c>
      <c r="H1052" s="13">
        <f t="shared" si="236"/>
        <v>14.75</v>
      </c>
      <c r="I1052">
        <f>'Panigale V4s 21 Data'!$B$8*'Panigale V4s 21 Data'!$B$5*'Panigale V4s 21 Data'!$B$7*0.5*(Calculations!$H1052*Calculations!$H1052)</f>
        <v>24.436524247806659</v>
      </c>
      <c r="J1052" s="3">
        <f>$E1052*'Panigale V4s 21 Data'!$B$3</f>
        <v>-37.5</v>
      </c>
      <c r="K1052" s="27">
        <f>'Panigale V4s 21 Data'!$B$12</f>
        <v>52.974000000000004</v>
      </c>
      <c r="L1052" s="3">
        <f t="shared" si="237"/>
        <v>39.910524247806663</v>
      </c>
      <c r="M1052">
        <f t="shared" si="235"/>
        <v>588.6802326551483</v>
      </c>
      <c r="N1052">
        <f t="shared" si="238"/>
        <v>1.6352228684865232E-4</v>
      </c>
      <c r="O1052">
        <f t="shared" si="239"/>
        <v>588.6802326551483</v>
      </c>
      <c r="P1052">
        <f t="shared" si="240"/>
        <v>1.6352228684865232E-4</v>
      </c>
      <c r="Q1052">
        <f>SUM($P$3:P1052)</f>
        <v>0.23577837895261314</v>
      </c>
      <c r="R1052">
        <f t="shared" si="241"/>
        <v>0</v>
      </c>
      <c r="S1052">
        <f t="shared" si="242"/>
        <v>0</v>
      </c>
      <c r="T1052">
        <f>SUM($S$3:S1052)</f>
        <v>6.6269715923459968E-2</v>
      </c>
      <c r="V1052">
        <f t="shared" si="243"/>
        <v>0</v>
      </c>
      <c r="W1052">
        <f>IF(M1052&lt;0,SUM($V$3:V1052),0)</f>
        <v>0</v>
      </c>
      <c r="Y1052">
        <v>0</v>
      </c>
      <c r="Z1052">
        <f t="shared" si="244"/>
        <v>0</v>
      </c>
      <c r="AA1052">
        <f t="shared" si="245"/>
        <v>0</v>
      </c>
      <c r="AB1052">
        <f>SUM($AA$3:AA1052)</f>
        <v>4.569689834595711E-2</v>
      </c>
    </row>
    <row r="1053" spans="1:28" x14ac:dyDescent="0.3">
      <c r="A1053" s="9" t="s">
        <v>18</v>
      </c>
      <c r="B1053" s="9">
        <v>1050</v>
      </c>
      <c r="C1053" s="9">
        <v>28</v>
      </c>
      <c r="D1053" s="10">
        <v>52.3</v>
      </c>
      <c r="E1053" s="3">
        <f t="shared" si="246"/>
        <v>-0.33333333333333315</v>
      </c>
      <c r="F1053" s="3">
        <f t="shared" si="247"/>
        <v>-1.1999999999999993</v>
      </c>
      <c r="H1053" s="13">
        <f t="shared" si="236"/>
        <v>14.527777777777777</v>
      </c>
      <c r="I1053">
        <f>'Panigale V4s 21 Data'!$B$8*'Panigale V4s 21 Data'!$B$5*'Panigale V4s 21 Data'!$B$7*0.5*(Calculations!$H1053*Calculations!$H1053)</f>
        <v>23.705753777927821</v>
      </c>
      <c r="J1053" s="3">
        <f>$E1053*'Panigale V4s 21 Data'!$B$3</f>
        <v>-89.999999999999943</v>
      </c>
      <c r="K1053" s="27">
        <f>'Panigale V4s 21 Data'!$B$12</f>
        <v>52.974000000000004</v>
      </c>
      <c r="L1053" s="3">
        <f t="shared" si="237"/>
        <v>-13.320246222072115</v>
      </c>
      <c r="M1053">
        <f t="shared" si="235"/>
        <v>-193.51357705954766</v>
      </c>
      <c r="N1053">
        <f t="shared" si="238"/>
        <v>-5.3753771405429909E-5</v>
      </c>
      <c r="O1053">
        <f t="shared" si="239"/>
        <v>0</v>
      </c>
      <c r="P1053">
        <f t="shared" si="240"/>
        <v>0</v>
      </c>
      <c r="Q1053">
        <f>SUM($P$3:P1053)</f>
        <v>0.23577837895261314</v>
      </c>
      <c r="R1053">
        <f t="shared" si="241"/>
        <v>193.51357705954766</v>
      </c>
      <c r="S1053">
        <f t="shared" si="242"/>
        <v>5.3753771405429909E-5</v>
      </c>
      <c r="T1053">
        <f>SUM($S$3:S1053)</f>
        <v>6.6323469694865397E-2</v>
      </c>
      <c r="V1053">
        <f t="shared" si="243"/>
        <v>152.23616350486083</v>
      </c>
      <c r="W1053">
        <f>IF(M1053&lt;0,SUM($V$1053:V1053),0)</f>
        <v>152.23616350486083</v>
      </c>
      <c r="Y1053">
        <v>0</v>
      </c>
      <c r="Z1053">
        <f t="shared" si="244"/>
        <v>0</v>
      </c>
      <c r="AA1053">
        <f t="shared" si="245"/>
        <v>0</v>
      </c>
      <c r="AB1053">
        <f>SUM($AA$3:AA1053)</f>
        <v>4.569689834595711E-2</v>
      </c>
    </row>
    <row r="1054" spans="1:28" x14ac:dyDescent="0.3">
      <c r="A1054" s="9" t="s">
        <v>18</v>
      </c>
      <c r="B1054" s="9">
        <v>1051</v>
      </c>
      <c r="C1054" s="9">
        <v>29</v>
      </c>
      <c r="D1054" s="10">
        <v>50.7</v>
      </c>
      <c r="E1054" s="3">
        <f t="shared" si="246"/>
        <v>-0.4861111111111111</v>
      </c>
      <c r="F1054" s="3">
        <f t="shared" si="247"/>
        <v>-1.75</v>
      </c>
      <c r="H1054" s="13">
        <f t="shared" si="236"/>
        <v>14.083333333333334</v>
      </c>
      <c r="I1054">
        <f>'Panigale V4s 21 Data'!$B$8*'Panigale V4s 21 Data'!$B$5*'Panigale V4s 21 Data'!$B$7*0.5*(Calculations!$H1054*Calculations!$H1054)</f>
        <v>22.277492707766161</v>
      </c>
      <c r="J1054" s="3">
        <f>$E1054*'Panigale V4s 21 Data'!$B$3</f>
        <v>-131.25</v>
      </c>
      <c r="K1054" s="27">
        <f>'Panigale V4s 21 Data'!$B$12</f>
        <v>52.974000000000004</v>
      </c>
      <c r="L1054" s="3">
        <f t="shared" si="237"/>
        <v>-55.998507292233839</v>
      </c>
      <c r="M1054">
        <f t="shared" si="235"/>
        <v>-788.64564436562659</v>
      </c>
      <c r="N1054">
        <f t="shared" si="238"/>
        <v>-2.1906823454600737E-4</v>
      </c>
      <c r="O1054">
        <f t="shared" si="239"/>
        <v>0</v>
      </c>
      <c r="P1054">
        <f t="shared" si="240"/>
        <v>0</v>
      </c>
      <c r="Q1054">
        <f>SUM($P$3:P1054)</f>
        <v>0.23577837895261314</v>
      </c>
      <c r="R1054">
        <f t="shared" si="241"/>
        <v>788.64564436562659</v>
      </c>
      <c r="S1054">
        <f t="shared" si="242"/>
        <v>2.1906823454600737E-4</v>
      </c>
      <c r="T1054">
        <f>SUM($S$3:S1054)</f>
        <v>6.6542537929411408E-2</v>
      </c>
      <c r="V1054">
        <f t="shared" si="243"/>
        <v>620.42358519421657</v>
      </c>
      <c r="W1054">
        <f>IF(M1054&lt;0,SUM($V$1053:V1054),0)</f>
        <v>772.65974869907745</v>
      </c>
      <c r="Y1054">
        <v>0</v>
      </c>
      <c r="Z1054">
        <f t="shared" si="244"/>
        <v>0</v>
      </c>
      <c r="AA1054">
        <f t="shared" si="245"/>
        <v>0</v>
      </c>
      <c r="AB1054">
        <f>SUM($AA$3:AA1054)</f>
        <v>4.569689834595711E-2</v>
      </c>
    </row>
    <row r="1055" spans="1:28" x14ac:dyDescent="0.3">
      <c r="A1055" s="9" t="s">
        <v>18</v>
      </c>
      <c r="B1055" s="9">
        <v>1052</v>
      </c>
      <c r="C1055" s="9">
        <v>30</v>
      </c>
      <c r="D1055" s="10">
        <v>48.8</v>
      </c>
      <c r="E1055" s="3">
        <f t="shared" si="246"/>
        <v>-0.5833333333333337</v>
      </c>
      <c r="F1055" s="3">
        <f t="shared" si="247"/>
        <v>-2.1000000000000014</v>
      </c>
      <c r="H1055" s="13">
        <f t="shared" si="236"/>
        <v>13.555555555555554</v>
      </c>
      <c r="I1055">
        <f>'Panigale V4s 21 Data'!$B$8*'Panigale V4s 21 Data'!$B$5*'Panigale V4s 21 Data'!$B$7*0.5*(Calculations!$H1055*Calculations!$H1055)</f>
        <v>20.639065794452662</v>
      </c>
      <c r="J1055" s="3">
        <f>$E1055*'Panigale V4s 21 Data'!$B$3</f>
        <v>-157.50000000000011</v>
      </c>
      <c r="K1055" s="27">
        <f>'Panigale V4s 21 Data'!$B$12</f>
        <v>52.974000000000004</v>
      </c>
      <c r="L1055" s="3">
        <f t="shared" si="237"/>
        <v>-83.886934205547433</v>
      </c>
      <c r="M1055">
        <f t="shared" si="235"/>
        <v>-1137.1339970085317</v>
      </c>
      <c r="N1055">
        <f t="shared" si="238"/>
        <v>-3.1587055472459216E-4</v>
      </c>
      <c r="O1055">
        <f t="shared" si="239"/>
        <v>0</v>
      </c>
      <c r="P1055">
        <f t="shared" si="240"/>
        <v>0</v>
      </c>
      <c r="Q1055">
        <f>SUM($P$3:P1055)</f>
        <v>0.23577837895261314</v>
      </c>
      <c r="R1055">
        <f t="shared" si="241"/>
        <v>1137.1339970085317</v>
      </c>
      <c r="S1055">
        <f t="shared" si="242"/>
        <v>3.1587055472459216E-4</v>
      </c>
      <c r="T1055">
        <f>SUM($S$3:S1055)</f>
        <v>6.6858408484136003E-2</v>
      </c>
      <c r="V1055">
        <f t="shared" si="243"/>
        <v>894.57762977662674</v>
      </c>
      <c r="W1055">
        <f>IF(M1055&lt;0,SUM($V$1053:V1055),0)</f>
        <v>1667.2373784757042</v>
      </c>
      <c r="Y1055">
        <v>0</v>
      </c>
      <c r="Z1055">
        <f t="shared" si="244"/>
        <v>0</v>
      </c>
      <c r="AA1055">
        <f t="shared" si="245"/>
        <v>0</v>
      </c>
      <c r="AB1055">
        <f>SUM($AA$3:AA1055)</f>
        <v>4.569689834595711E-2</v>
      </c>
    </row>
    <row r="1056" spans="1:28" x14ac:dyDescent="0.3">
      <c r="A1056" s="9" t="s">
        <v>18</v>
      </c>
      <c r="B1056" s="9">
        <v>1053</v>
      </c>
      <c r="C1056" s="9">
        <v>31</v>
      </c>
      <c r="D1056" s="10">
        <v>46.5</v>
      </c>
      <c r="E1056" s="3">
        <f t="shared" si="246"/>
        <v>-0.69444444444444442</v>
      </c>
      <c r="F1056" s="3">
        <f t="shared" si="247"/>
        <v>-2.5</v>
      </c>
      <c r="H1056" s="13">
        <f t="shared" si="236"/>
        <v>12.916666666666666</v>
      </c>
      <c r="I1056">
        <f>'Panigale V4s 21 Data'!$B$8*'Panigale V4s 21 Data'!$B$5*'Panigale V4s 21 Data'!$B$7*0.5*(Calculations!$H1056*Calculations!$H1056)</f>
        <v>18.739426571341408</v>
      </c>
      <c r="J1056" s="3">
        <f>$E1056*'Panigale V4s 21 Data'!$B$3</f>
        <v>-187.5</v>
      </c>
      <c r="K1056" s="27">
        <f>'Panigale V4s 21 Data'!$B$12</f>
        <v>52.974000000000004</v>
      </c>
      <c r="L1056" s="3">
        <f t="shared" si="237"/>
        <v>-115.7865734286586</v>
      </c>
      <c r="M1056">
        <f t="shared" si="235"/>
        <v>-1495.5765734535069</v>
      </c>
      <c r="N1056">
        <f t="shared" si="238"/>
        <v>-4.154379370704186E-4</v>
      </c>
      <c r="O1056">
        <f t="shared" si="239"/>
        <v>0</v>
      </c>
      <c r="P1056">
        <f t="shared" si="240"/>
        <v>0</v>
      </c>
      <c r="Q1056">
        <f>SUM($P$3:P1056)</f>
        <v>0.23577837895261314</v>
      </c>
      <c r="R1056">
        <f t="shared" si="241"/>
        <v>1495.5765734535069</v>
      </c>
      <c r="S1056">
        <f t="shared" si="242"/>
        <v>4.154379370704186E-4</v>
      </c>
      <c r="T1056">
        <f>SUM($S$3:S1056)</f>
        <v>6.7273846421206415E-2</v>
      </c>
      <c r="V1056">
        <f t="shared" si="243"/>
        <v>1176.5626124530065</v>
      </c>
      <c r="W1056">
        <f>IF(M1056&lt;0,SUM($V$1053:V1056),0)</f>
        <v>2843.7999909287109</v>
      </c>
      <c r="Y1056">
        <v>0</v>
      </c>
      <c r="Z1056">
        <f t="shared" si="244"/>
        <v>0</v>
      </c>
      <c r="AA1056">
        <f t="shared" si="245"/>
        <v>0</v>
      </c>
      <c r="AB1056">
        <f>SUM($AA$3:AA1056)</f>
        <v>4.569689834595711E-2</v>
      </c>
    </row>
    <row r="1057" spans="1:28" x14ac:dyDescent="0.3">
      <c r="A1057" s="9" t="s">
        <v>18</v>
      </c>
      <c r="B1057" s="9">
        <v>1054</v>
      </c>
      <c r="C1057" s="9">
        <v>32</v>
      </c>
      <c r="D1057" s="10">
        <v>43.8</v>
      </c>
      <c r="E1057" s="3">
        <f t="shared" si="246"/>
        <v>-0.86111111111111149</v>
      </c>
      <c r="F1057" s="3">
        <f t="shared" si="247"/>
        <v>-3.1000000000000014</v>
      </c>
      <c r="H1057" s="13">
        <f t="shared" si="236"/>
        <v>12.166666666666666</v>
      </c>
      <c r="I1057">
        <f>'Panigale V4s 21 Data'!$B$8*'Panigale V4s 21 Data'!$B$5*'Panigale V4s 21 Data'!$B$7*0.5*(Calculations!$H1057*Calculations!$H1057)</f>
        <v>16.626414850976627</v>
      </c>
      <c r="J1057" s="3">
        <f>$E1057*'Panigale V4s 21 Data'!$B$3</f>
        <v>-232.50000000000011</v>
      </c>
      <c r="K1057" s="27">
        <f>'Panigale V4s 21 Data'!$B$12</f>
        <v>52.974000000000004</v>
      </c>
      <c r="L1057" s="3">
        <f t="shared" si="237"/>
        <v>-162.89958514902349</v>
      </c>
      <c r="M1057">
        <f t="shared" si="235"/>
        <v>-1981.9449526464525</v>
      </c>
      <c r="N1057">
        <f t="shared" si="238"/>
        <v>-5.5054026462401462E-4</v>
      </c>
      <c r="O1057">
        <f t="shared" si="239"/>
        <v>0</v>
      </c>
      <c r="P1057">
        <f t="shared" si="240"/>
        <v>0</v>
      </c>
      <c r="Q1057">
        <f>SUM($P$3:P1057)</f>
        <v>0.23577837895261314</v>
      </c>
      <c r="R1057">
        <f t="shared" si="241"/>
        <v>1981.9449526464525</v>
      </c>
      <c r="S1057">
        <f t="shared" si="242"/>
        <v>5.5054026462401462E-4</v>
      </c>
      <c r="T1057">
        <f>SUM($S$3:S1057)</f>
        <v>6.7824386685830435E-2</v>
      </c>
      <c r="V1057">
        <f t="shared" si="243"/>
        <v>1559.1861845222008</v>
      </c>
      <c r="W1057">
        <f>IF(M1057&lt;0,SUM($V$1053:V1057),0)</f>
        <v>4402.986175450912</v>
      </c>
      <c r="Y1057">
        <v>0</v>
      </c>
      <c r="Z1057">
        <f t="shared" si="244"/>
        <v>0</v>
      </c>
      <c r="AA1057">
        <f t="shared" si="245"/>
        <v>0</v>
      </c>
      <c r="AB1057">
        <f>SUM($AA$3:AA1057)</f>
        <v>4.569689834595711E-2</v>
      </c>
    </row>
    <row r="1058" spans="1:28" x14ac:dyDescent="0.3">
      <c r="A1058" s="9" t="s">
        <v>18</v>
      </c>
      <c r="B1058" s="9">
        <v>1055</v>
      </c>
      <c r="C1058" s="9">
        <v>33</v>
      </c>
      <c r="D1058" s="10">
        <v>40.299999999999997</v>
      </c>
      <c r="E1058" s="3">
        <f t="shared" si="246"/>
        <v>-1.0833333333333328</v>
      </c>
      <c r="F1058" s="3">
        <f t="shared" si="247"/>
        <v>-3.8999999999999986</v>
      </c>
      <c r="H1058" s="13">
        <f t="shared" si="236"/>
        <v>11.194444444444443</v>
      </c>
      <c r="I1058">
        <f>'Panigale V4s 21 Data'!$B$8*'Panigale V4s 21 Data'!$B$5*'Panigale V4s 21 Data'!$B$7*0.5*(Calculations!$H1058*Calculations!$H1058)</f>
        <v>14.07539151358532</v>
      </c>
      <c r="J1058" s="3">
        <f>$E1058*'Panigale V4s 21 Data'!$B$3</f>
        <v>-292.49999999999989</v>
      </c>
      <c r="K1058" s="27">
        <f>'Panigale V4s 21 Data'!$B$12</f>
        <v>52.974000000000004</v>
      </c>
      <c r="L1058" s="3">
        <f t="shared" si="237"/>
        <v>-225.45060848641458</v>
      </c>
      <c r="M1058">
        <f t="shared" si="235"/>
        <v>-2523.7943116673628</v>
      </c>
      <c r="N1058">
        <f t="shared" si="238"/>
        <v>-7.0105397546315631E-4</v>
      </c>
      <c r="O1058">
        <f t="shared" si="239"/>
        <v>0</v>
      </c>
      <c r="P1058">
        <f t="shared" si="240"/>
        <v>0</v>
      </c>
      <c r="Q1058">
        <f>SUM($P$3:P1058)</f>
        <v>0.23577837895261314</v>
      </c>
      <c r="R1058">
        <f t="shared" si="241"/>
        <v>2523.7943116673628</v>
      </c>
      <c r="S1058">
        <f t="shared" si="242"/>
        <v>7.0105397546315631E-4</v>
      </c>
      <c r="T1058">
        <f>SUM($S$3:S1058)</f>
        <v>6.8525440661293596E-2</v>
      </c>
      <c r="V1058">
        <f t="shared" si="243"/>
        <v>1985.4563660171559</v>
      </c>
      <c r="W1058">
        <f>IF(M1058&lt;0,SUM($V$1053:V1058),0)</f>
        <v>6388.4425414680682</v>
      </c>
      <c r="Y1058">
        <v>0</v>
      </c>
      <c r="Z1058">
        <f t="shared" si="244"/>
        <v>0</v>
      </c>
      <c r="AA1058">
        <f t="shared" si="245"/>
        <v>0</v>
      </c>
      <c r="AB1058">
        <f>SUM($AA$3:AA1058)</f>
        <v>4.569689834595711E-2</v>
      </c>
    </row>
    <row r="1059" spans="1:28" x14ac:dyDescent="0.3">
      <c r="A1059" s="9" t="s">
        <v>18</v>
      </c>
      <c r="B1059" s="9">
        <v>1056</v>
      </c>
      <c r="C1059" s="9">
        <v>34</v>
      </c>
      <c r="D1059" s="10">
        <v>36</v>
      </c>
      <c r="E1059" s="3">
        <f t="shared" si="246"/>
        <v>-1.333333333333333</v>
      </c>
      <c r="F1059" s="3">
        <f t="shared" si="247"/>
        <v>-4.7999999999999989</v>
      </c>
      <c r="H1059" s="13">
        <f t="shared" si="236"/>
        <v>10</v>
      </c>
      <c r="I1059">
        <f>'Panigale V4s 21 Data'!$B$8*'Panigale V4s 21 Data'!$B$5*'Panigale V4s 21 Data'!$B$7*0.5*(Calculations!$H1059*Calculations!$H1059)</f>
        <v>11.231955988650002</v>
      </c>
      <c r="J1059" s="3">
        <f>$E1059*'Panigale V4s 21 Data'!$B$3</f>
        <v>-359.99999999999994</v>
      </c>
      <c r="K1059" s="27">
        <f>'Panigale V4s 21 Data'!$B$12</f>
        <v>52.974000000000004</v>
      </c>
      <c r="L1059" s="3">
        <f t="shared" si="237"/>
        <v>-295.79404401134997</v>
      </c>
      <c r="M1059">
        <f t="shared" si="235"/>
        <v>-2957.9404401134998</v>
      </c>
      <c r="N1059">
        <f t="shared" si="238"/>
        <v>-8.2165012225374992E-4</v>
      </c>
      <c r="O1059">
        <f t="shared" si="239"/>
        <v>0</v>
      </c>
      <c r="P1059">
        <f t="shared" si="240"/>
        <v>0</v>
      </c>
      <c r="Q1059">
        <f>SUM($P$3:P1059)</f>
        <v>0.23577837895261314</v>
      </c>
      <c r="R1059">
        <f t="shared" si="241"/>
        <v>2957.9404401134998</v>
      </c>
      <c r="S1059">
        <f t="shared" si="242"/>
        <v>8.2165012225374992E-4</v>
      </c>
      <c r="T1059">
        <f>SUM($S$3:S1059)</f>
        <v>6.9347090783547352E-2</v>
      </c>
      <c r="V1059">
        <f t="shared" si="243"/>
        <v>2326.9969545350896</v>
      </c>
      <c r="W1059">
        <f>IF(M1059&lt;0,SUM($V$1053:V1059),0)</f>
        <v>8715.4394960031568</v>
      </c>
      <c r="Y1059">
        <v>0</v>
      </c>
      <c r="Z1059">
        <f t="shared" si="244"/>
        <v>0</v>
      </c>
      <c r="AA1059">
        <f t="shared" si="245"/>
        <v>0</v>
      </c>
      <c r="AB1059">
        <f>SUM($AA$3:AA1059)</f>
        <v>4.569689834595711E-2</v>
      </c>
    </row>
    <row r="1060" spans="1:28" x14ac:dyDescent="0.3">
      <c r="A1060" s="9" t="s">
        <v>18</v>
      </c>
      <c r="B1060" s="9">
        <v>1057</v>
      </c>
      <c r="C1060" s="9">
        <v>35</v>
      </c>
      <c r="D1060" s="10">
        <v>30.7</v>
      </c>
      <c r="E1060" s="3">
        <f t="shared" si="246"/>
        <v>-1.4722222222222223</v>
      </c>
      <c r="F1060" s="3">
        <f t="shared" si="247"/>
        <v>-5.3000000000000007</v>
      </c>
      <c r="H1060" s="13">
        <f t="shared" si="236"/>
        <v>8.5277777777777768</v>
      </c>
      <c r="I1060">
        <f>'Panigale V4s 21 Data'!$B$8*'Panigale V4s 21 Data'!$B$5*'Panigale V4s 21 Data'!$B$7*0.5*(Calculations!$H1060*Calculations!$H1060)</f>
        <v>8.1682146602953214</v>
      </c>
      <c r="J1060" s="3">
        <f>$E1060*'Panigale V4s 21 Data'!$B$3</f>
        <v>-397.5</v>
      </c>
      <c r="K1060" s="27">
        <f>'Panigale V4s 21 Data'!$B$12</f>
        <v>52.974000000000004</v>
      </c>
      <c r="L1060" s="3">
        <f t="shared" si="237"/>
        <v>-336.35778533970466</v>
      </c>
      <c r="M1060">
        <f t="shared" si="235"/>
        <v>-2868.3844472024812</v>
      </c>
      <c r="N1060">
        <f t="shared" si="238"/>
        <v>-7.9677345755624471E-4</v>
      </c>
      <c r="O1060">
        <f t="shared" si="239"/>
        <v>0</v>
      </c>
      <c r="P1060">
        <f t="shared" si="240"/>
        <v>0</v>
      </c>
      <c r="Q1060">
        <f>SUM($P$3:P1060)</f>
        <v>0.23577837895261314</v>
      </c>
      <c r="R1060">
        <f t="shared" si="241"/>
        <v>2868.3844472024812</v>
      </c>
      <c r="S1060">
        <f t="shared" si="242"/>
        <v>7.9677345755624471E-4</v>
      </c>
      <c r="T1060">
        <f>SUM($S$3:S1060)</f>
        <v>7.0143864241103596E-2</v>
      </c>
      <c r="V1060">
        <f t="shared" si="243"/>
        <v>2256.5437026919558</v>
      </c>
      <c r="W1060">
        <f>IF(M1060&lt;0,SUM($V$1053:V1060),0)</f>
        <v>10971.983198695112</v>
      </c>
      <c r="Y1060">
        <v>0</v>
      </c>
      <c r="Z1060">
        <f t="shared" si="244"/>
        <v>0</v>
      </c>
      <c r="AA1060">
        <f t="shared" si="245"/>
        <v>0</v>
      </c>
      <c r="AB1060">
        <f>SUM($AA$3:AA1060)</f>
        <v>4.569689834595711E-2</v>
      </c>
    </row>
    <row r="1061" spans="1:28" x14ac:dyDescent="0.3">
      <c r="A1061" s="9" t="s">
        <v>18</v>
      </c>
      <c r="B1061" s="9">
        <v>1058</v>
      </c>
      <c r="C1061" s="9">
        <v>36</v>
      </c>
      <c r="D1061" s="10">
        <v>25.4</v>
      </c>
      <c r="E1061" s="3">
        <f t="shared" si="246"/>
        <v>-1.3472222222222221</v>
      </c>
      <c r="F1061" s="3">
        <f t="shared" si="247"/>
        <v>-4.8499999999999996</v>
      </c>
      <c r="H1061" s="13">
        <f t="shared" si="236"/>
        <v>7.0555555555555554</v>
      </c>
      <c r="I1061">
        <f>'Panigale V4s 21 Data'!$B$8*'Panigale V4s 21 Data'!$B$5*'Panigale V4s 21 Data'!$B$7*0.5*(Calculations!$H1061*Calculations!$H1061)</f>
        <v>5.5913647574362919</v>
      </c>
      <c r="J1061" s="3">
        <f>$E1061*'Panigale V4s 21 Data'!$B$3</f>
        <v>-363.74999999999994</v>
      </c>
      <c r="K1061" s="27">
        <f>'Panigale V4s 21 Data'!$B$12</f>
        <v>52.974000000000004</v>
      </c>
      <c r="L1061" s="3">
        <f t="shared" si="237"/>
        <v>-305.18463524256367</v>
      </c>
      <c r="M1061">
        <f t="shared" si="235"/>
        <v>-2153.2471486558657</v>
      </c>
      <c r="N1061">
        <f t="shared" si="238"/>
        <v>-5.9812420795996273E-4</v>
      </c>
      <c r="O1061">
        <f t="shared" si="239"/>
        <v>0</v>
      </c>
      <c r="P1061">
        <f t="shared" si="240"/>
        <v>0</v>
      </c>
      <c r="Q1061">
        <f>SUM($P$3:P1061)</f>
        <v>0.23577837895261314</v>
      </c>
      <c r="R1061">
        <f t="shared" si="241"/>
        <v>2153.2471486558657</v>
      </c>
      <c r="S1061">
        <f t="shared" si="242"/>
        <v>5.9812420795996273E-4</v>
      </c>
      <c r="T1061">
        <f>SUM($S$3:S1061)</f>
        <v>7.0741988449063556E-2</v>
      </c>
      <c r="V1061">
        <f t="shared" si="243"/>
        <v>1693.9487656118263</v>
      </c>
      <c r="W1061">
        <f>IF(M1061&lt;0,SUM($V$1053:V1061),0)</f>
        <v>12665.931964306939</v>
      </c>
      <c r="Y1061">
        <v>0</v>
      </c>
      <c r="Z1061">
        <f t="shared" si="244"/>
        <v>0</v>
      </c>
      <c r="AA1061">
        <f t="shared" si="245"/>
        <v>0</v>
      </c>
      <c r="AB1061">
        <f>SUM($AA$3:AA1061)</f>
        <v>4.569689834595711E-2</v>
      </c>
    </row>
    <row r="1062" spans="1:28" x14ac:dyDescent="0.3">
      <c r="A1062" s="9" t="s">
        <v>18</v>
      </c>
      <c r="B1062" s="9">
        <v>1059</v>
      </c>
      <c r="C1062" s="9">
        <v>37</v>
      </c>
      <c r="D1062" s="10">
        <v>21</v>
      </c>
      <c r="E1062" s="3">
        <f t="shared" si="246"/>
        <v>-1.2083333333333333</v>
      </c>
      <c r="F1062" s="3">
        <f t="shared" si="247"/>
        <v>-4.3499999999999996</v>
      </c>
      <c r="H1062" s="13">
        <f t="shared" si="236"/>
        <v>5.833333333333333</v>
      </c>
      <c r="I1062">
        <f>'Panigale V4s 21 Data'!$B$8*'Panigale V4s 21 Data'!$B$5*'Panigale V4s 21 Data'!$B$7*0.5*(Calculations!$H1062*Calculations!$H1062)</f>
        <v>3.8219850239156248</v>
      </c>
      <c r="J1062" s="3">
        <f>$E1062*'Panigale V4s 21 Data'!$B$3</f>
        <v>-326.25</v>
      </c>
      <c r="K1062" s="27">
        <f>'Panigale V4s 21 Data'!$B$12</f>
        <v>52.974000000000004</v>
      </c>
      <c r="L1062" s="3">
        <f t="shared" si="237"/>
        <v>-269.45401497608441</v>
      </c>
      <c r="M1062">
        <f t="shared" si="235"/>
        <v>-1571.8150873604923</v>
      </c>
      <c r="N1062">
        <f t="shared" si="238"/>
        <v>-4.3661530204458119E-4</v>
      </c>
      <c r="O1062">
        <f t="shared" si="239"/>
        <v>0</v>
      </c>
      <c r="P1062">
        <f t="shared" si="240"/>
        <v>0</v>
      </c>
      <c r="Q1062">
        <f>SUM($P$3:P1062)</f>
        <v>0.23577837895261314</v>
      </c>
      <c r="R1062">
        <f t="shared" si="241"/>
        <v>1571.8150873604923</v>
      </c>
      <c r="S1062">
        <f t="shared" si="242"/>
        <v>4.3661530204458119E-4</v>
      </c>
      <c r="T1062">
        <f>SUM($S$3:S1062)</f>
        <v>7.1178603751108141E-2</v>
      </c>
      <c r="V1062">
        <f t="shared" si="243"/>
        <v>1236.5390701510626</v>
      </c>
      <c r="W1062">
        <f>IF(M1062&lt;0,SUM($V$1053:V1062),0)</f>
        <v>13902.471034458002</v>
      </c>
      <c r="Y1062">
        <v>0</v>
      </c>
      <c r="Z1062">
        <f t="shared" si="244"/>
        <v>0</v>
      </c>
      <c r="AA1062">
        <f t="shared" si="245"/>
        <v>0</v>
      </c>
      <c r="AB1062">
        <f>SUM($AA$3:AA1062)</f>
        <v>4.569689834595711E-2</v>
      </c>
    </row>
    <row r="1063" spans="1:28" x14ac:dyDescent="0.3">
      <c r="A1063" s="9" t="s">
        <v>18</v>
      </c>
      <c r="B1063" s="9">
        <v>1060</v>
      </c>
      <c r="C1063" s="9">
        <v>38</v>
      </c>
      <c r="D1063" s="10">
        <v>16.7</v>
      </c>
      <c r="E1063" s="3">
        <f t="shared" si="246"/>
        <v>-1.0555555555555556</v>
      </c>
      <c r="F1063" s="3">
        <f t="shared" si="247"/>
        <v>-3.8</v>
      </c>
      <c r="H1063" s="13">
        <f t="shared" si="236"/>
        <v>4.6388888888888884</v>
      </c>
      <c r="I1063">
        <f>'Panigale V4s 21 Data'!$B$8*'Panigale V4s 21 Data'!$B$5*'Panigale V4s 21 Data'!$B$7*0.5*(Calculations!$H1063*Calculations!$H1063)</f>
        <v>2.4170371957365724</v>
      </c>
      <c r="J1063" s="3">
        <f>$E1063*'Panigale V4s 21 Data'!$B$3</f>
        <v>-285</v>
      </c>
      <c r="K1063" s="27">
        <f>'Panigale V4s 21 Data'!$B$12</f>
        <v>52.974000000000004</v>
      </c>
      <c r="L1063" s="3">
        <f t="shared" si="237"/>
        <v>-229.60896280426346</v>
      </c>
      <c r="M1063">
        <f t="shared" si="235"/>
        <v>-1065.1304663419999</v>
      </c>
      <c r="N1063">
        <f t="shared" si="238"/>
        <v>-2.9586957398388883E-4</v>
      </c>
      <c r="O1063">
        <f t="shared" si="239"/>
        <v>0</v>
      </c>
      <c r="P1063">
        <f t="shared" si="240"/>
        <v>0</v>
      </c>
      <c r="Q1063">
        <f>SUM($P$3:P1063)</f>
        <v>0.23577837895261314</v>
      </c>
      <c r="R1063">
        <f t="shared" si="241"/>
        <v>1065.1304663419999</v>
      </c>
      <c r="S1063">
        <f t="shared" si="242"/>
        <v>2.9586957398388883E-4</v>
      </c>
      <c r="T1063">
        <f>SUM($S$3:S1063)</f>
        <v>7.1474473325092033E-2</v>
      </c>
      <c r="V1063">
        <f t="shared" si="243"/>
        <v>837.93281221891971</v>
      </c>
      <c r="W1063">
        <f>IF(M1063&lt;0,SUM($V$1053:V1063),0)</f>
        <v>14740.403846676922</v>
      </c>
      <c r="Y1063">
        <v>0</v>
      </c>
      <c r="Z1063">
        <f t="shared" si="244"/>
        <v>0</v>
      </c>
      <c r="AA1063">
        <f t="shared" si="245"/>
        <v>0</v>
      </c>
      <c r="AB1063">
        <f>SUM($AA$3:AA1063)</f>
        <v>4.569689834595711E-2</v>
      </c>
    </row>
    <row r="1064" spans="1:28" x14ac:dyDescent="0.3">
      <c r="A1064" s="9" t="s">
        <v>18</v>
      </c>
      <c r="B1064" s="9">
        <v>1061</v>
      </c>
      <c r="C1064" s="9">
        <v>39</v>
      </c>
      <c r="D1064" s="10">
        <v>13.4</v>
      </c>
      <c r="E1064" s="3">
        <f t="shared" si="246"/>
        <v>-0.65277777777777768</v>
      </c>
      <c r="F1064" s="3">
        <f t="shared" si="247"/>
        <v>-2.3499999999999996</v>
      </c>
      <c r="H1064" s="13">
        <f t="shared" si="236"/>
        <v>3.7222222222222223</v>
      </c>
      <c r="I1064">
        <f>'Panigale V4s 21 Data'!$B$8*'Panigale V4s 21 Data'!$B$5*'Panigale V4s 21 Data'!$B$7*0.5*(Calculations!$H1064*Calculations!$H1064)</f>
        <v>1.5561805689212918</v>
      </c>
      <c r="J1064" s="3">
        <f>$E1064*'Panigale V4s 21 Data'!$B$3</f>
        <v>-176.24999999999997</v>
      </c>
      <c r="K1064" s="27">
        <f>'Panigale V4s 21 Data'!$B$12</f>
        <v>52.974000000000004</v>
      </c>
      <c r="L1064" s="3">
        <f t="shared" si="237"/>
        <v>-121.71981943107868</v>
      </c>
      <c r="M1064">
        <f t="shared" si="235"/>
        <v>-453.0682167712373</v>
      </c>
      <c r="N1064">
        <f t="shared" si="238"/>
        <v>-1.2585228243645481E-4</v>
      </c>
      <c r="O1064">
        <f t="shared" si="239"/>
        <v>0</v>
      </c>
      <c r="P1064">
        <f t="shared" si="240"/>
        <v>0</v>
      </c>
      <c r="Q1064">
        <f>SUM($P$3:P1064)</f>
        <v>0.23577837895261314</v>
      </c>
      <c r="R1064">
        <f t="shared" si="241"/>
        <v>453.0682167712373</v>
      </c>
      <c r="S1064">
        <f t="shared" si="242"/>
        <v>1.2585228243645481E-4</v>
      </c>
      <c r="T1064">
        <f>SUM($S$3:S1064)</f>
        <v>7.1600325607528492E-2</v>
      </c>
      <c r="V1064">
        <f t="shared" si="243"/>
        <v>356.42650079284857</v>
      </c>
      <c r="W1064">
        <f>IF(M1064&lt;0,SUM($V$1053:V1064),0)</f>
        <v>15096.83034746977</v>
      </c>
      <c r="Y1064">
        <v>0</v>
      </c>
      <c r="Z1064">
        <f t="shared" si="244"/>
        <v>0</v>
      </c>
      <c r="AA1064">
        <f t="shared" si="245"/>
        <v>0</v>
      </c>
      <c r="AB1064">
        <f>SUM($AA$3:AA1064)</f>
        <v>4.569689834595711E-2</v>
      </c>
    </row>
    <row r="1065" spans="1:28" x14ac:dyDescent="0.3">
      <c r="A1065" s="9" t="s">
        <v>18</v>
      </c>
      <c r="B1065" s="9">
        <v>1062</v>
      </c>
      <c r="C1065" s="9">
        <v>40</v>
      </c>
      <c r="D1065" s="10">
        <v>12</v>
      </c>
      <c r="E1065" s="3">
        <f t="shared" si="246"/>
        <v>-0.18055555555555566</v>
      </c>
      <c r="F1065" s="3">
        <f t="shared" si="247"/>
        <v>-0.65000000000000036</v>
      </c>
      <c r="H1065" s="13">
        <f t="shared" si="236"/>
        <v>3.333333333333333</v>
      </c>
      <c r="I1065">
        <f>'Panigale V4s 21 Data'!$B$8*'Panigale V4s 21 Data'!$B$5*'Panigale V4s 21 Data'!$B$7*0.5*(Calculations!$H1065*Calculations!$H1065)</f>
        <v>1.24799510985</v>
      </c>
      <c r="J1065" s="3">
        <f>$E1065*'Panigale V4s 21 Data'!$B$3</f>
        <v>-48.750000000000028</v>
      </c>
      <c r="K1065" s="27">
        <f>'Panigale V4s 21 Data'!$B$12</f>
        <v>52.974000000000004</v>
      </c>
      <c r="L1065" s="3">
        <f t="shared" si="237"/>
        <v>5.4719951098499777</v>
      </c>
      <c r="M1065">
        <f t="shared" si="235"/>
        <v>18.239983699499923</v>
      </c>
      <c r="N1065">
        <f t="shared" si="238"/>
        <v>5.0666621387499789E-6</v>
      </c>
      <c r="O1065">
        <f t="shared" si="239"/>
        <v>18.239983699499923</v>
      </c>
      <c r="P1065">
        <f t="shared" si="240"/>
        <v>5.0666621387499789E-6</v>
      </c>
      <c r="Q1065">
        <f>SUM($P$3:P1065)</f>
        <v>0.2357834456147519</v>
      </c>
      <c r="R1065">
        <f t="shared" si="241"/>
        <v>0</v>
      </c>
      <c r="S1065">
        <f t="shared" si="242"/>
        <v>0</v>
      </c>
      <c r="T1065">
        <f>SUM($S$3:S1065)</f>
        <v>7.1600325607528492E-2</v>
      </c>
      <c r="V1065">
        <f t="shared" si="243"/>
        <v>0</v>
      </c>
      <c r="W1065">
        <f>IF(M1065&lt;0,SUM($V$3:V1065),0)</f>
        <v>0</v>
      </c>
      <c r="Y1065">
        <f>O1065</f>
        <v>18.239983699499923</v>
      </c>
      <c r="Z1065">
        <f t="shared" si="244"/>
        <v>1.8239983699499925E-2</v>
      </c>
      <c r="AA1065">
        <f t="shared" si="245"/>
        <v>5.0666621387499789E-6</v>
      </c>
      <c r="AB1065">
        <f>SUM($AA$3:AA1065)</f>
        <v>4.5701965008095861E-2</v>
      </c>
    </row>
    <row r="1066" spans="1:28" x14ac:dyDescent="0.3">
      <c r="A1066" s="9" t="s">
        <v>18</v>
      </c>
      <c r="B1066" s="9">
        <v>1063</v>
      </c>
      <c r="C1066" s="9">
        <v>41</v>
      </c>
      <c r="D1066" s="10">
        <v>12.1</v>
      </c>
      <c r="E1066" s="3">
        <f t="shared" si="246"/>
        <v>0.1111111111111112</v>
      </c>
      <c r="F1066" s="3">
        <f t="shared" si="247"/>
        <v>0.40000000000000036</v>
      </c>
      <c r="H1066" s="13">
        <f t="shared" si="236"/>
        <v>3.3611111111111107</v>
      </c>
      <c r="I1066">
        <f>'Panigale V4s 21 Data'!$B$8*'Panigale V4s 21 Data'!$B$5*'Panigale V4s 21 Data'!$B$7*0.5*(Calculations!$H1066*Calculations!$H1066)</f>
        <v>1.2688816946745727</v>
      </c>
      <c r="J1066" s="3">
        <f>$E1066*'Panigale V4s 21 Data'!$B$3</f>
        <v>30.000000000000025</v>
      </c>
      <c r="K1066" s="27">
        <f>'Panigale V4s 21 Data'!$B$12</f>
        <v>52.974000000000004</v>
      </c>
      <c r="L1066" s="3">
        <f t="shared" si="237"/>
        <v>84.242881694674594</v>
      </c>
      <c r="M1066">
        <f t="shared" si="235"/>
        <v>283.14968569598955</v>
      </c>
      <c r="N1066">
        <f t="shared" si="238"/>
        <v>7.8652690471108205E-5</v>
      </c>
      <c r="O1066">
        <f t="shared" si="239"/>
        <v>283.14968569598955</v>
      </c>
      <c r="P1066">
        <f t="shared" si="240"/>
        <v>7.8652690471108205E-5</v>
      </c>
      <c r="Q1066">
        <f>SUM($P$3:P1066)</f>
        <v>0.23586209830522301</v>
      </c>
      <c r="R1066">
        <f t="shared" si="241"/>
        <v>0</v>
      </c>
      <c r="S1066">
        <f t="shared" si="242"/>
        <v>0</v>
      </c>
      <c r="T1066">
        <f>SUM($S$3:S1066)</f>
        <v>7.1600325607528492E-2</v>
      </c>
      <c r="V1066">
        <f t="shared" si="243"/>
        <v>0</v>
      </c>
      <c r="W1066">
        <f>IF(M1066&lt;0,SUM($V$3:V1066),0)</f>
        <v>0</v>
      </c>
      <c r="Y1066">
        <f t="shared" ref="Y1066:Y1075" si="248">O1066</f>
        <v>283.14968569598955</v>
      </c>
      <c r="Z1066">
        <f t="shared" si="244"/>
        <v>0.28314968569598953</v>
      </c>
      <c r="AA1066">
        <f t="shared" si="245"/>
        <v>7.8652690471108205E-5</v>
      </c>
      <c r="AB1066">
        <f>SUM($AA$3:AA1066)</f>
        <v>4.5780617698566971E-2</v>
      </c>
    </row>
    <row r="1067" spans="1:28" x14ac:dyDescent="0.3">
      <c r="A1067" s="9" t="s">
        <v>18</v>
      </c>
      <c r="B1067" s="9">
        <v>1064</v>
      </c>
      <c r="C1067" s="9">
        <v>42</v>
      </c>
      <c r="D1067" s="10">
        <v>12.8</v>
      </c>
      <c r="E1067" s="3">
        <f t="shared" si="246"/>
        <v>0.4861111111111111</v>
      </c>
      <c r="F1067" s="3">
        <f t="shared" si="247"/>
        <v>1.75</v>
      </c>
      <c r="H1067" s="13">
        <f t="shared" si="236"/>
        <v>3.5555555555555558</v>
      </c>
      <c r="I1067">
        <f>'Panigale V4s 21 Data'!$B$8*'Panigale V4s 21 Data'!$B$5*'Panigale V4s 21 Data'!$B$7*0.5*(Calculations!$H1067*Calculations!$H1067)</f>
        <v>1.4199411027626669</v>
      </c>
      <c r="J1067" s="3">
        <f>$E1067*'Panigale V4s 21 Data'!$B$3</f>
        <v>131.25</v>
      </c>
      <c r="K1067" s="27">
        <f>'Panigale V4s 21 Data'!$B$12</f>
        <v>52.974000000000004</v>
      </c>
      <c r="L1067" s="3">
        <f t="shared" si="237"/>
        <v>185.64394110276265</v>
      </c>
      <c r="M1067">
        <f t="shared" si="235"/>
        <v>660.0673461431561</v>
      </c>
      <c r="N1067">
        <f t="shared" si="238"/>
        <v>1.8335204059532115E-4</v>
      </c>
      <c r="O1067">
        <f t="shared" si="239"/>
        <v>660.0673461431561</v>
      </c>
      <c r="P1067">
        <f t="shared" si="240"/>
        <v>1.8335204059532115E-4</v>
      </c>
      <c r="Q1067">
        <f>SUM($P$3:P1067)</f>
        <v>0.23604545034581834</v>
      </c>
      <c r="R1067">
        <f t="shared" si="241"/>
        <v>0</v>
      </c>
      <c r="S1067">
        <f t="shared" si="242"/>
        <v>0</v>
      </c>
      <c r="T1067">
        <f>SUM($S$3:S1067)</f>
        <v>7.1600325607528492E-2</v>
      </c>
      <c r="V1067">
        <f t="shared" si="243"/>
        <v>0</v>
      </c>
      <c r="W1067">
        <f>IF(M1067&lt;0,SUM($V$3:V1067),0)</f>
        <v>0</v>
      </c>
      <c r="Y1067">
        <f t="shared" si="248"/>
        <v>660.0673461431561</v>
      </c>
      <c r="Z1067">
        <f t="shared" si="244"/>
        <v>0.6600673461431561</v>
      </c>
      <c r="AA1067">
        <f t="shared" si="245"/>
        <v>1.8335204059532115E-4</v>
      </c>
      <c r="AB1067">
        <f>SUM($AA$3:AA1067)</f>
        <v>4.5963969739162294E-2</v>
      </c>
    </row>
    <row r="1068" spans="1:28" x14ac:dyDescent="0.3">
      <c r="A1068" s="9" t="s">
        <v>18</v>
      </c>
      <c r="B1068" s="9">
        <v>1065</v>
      </c>
      <c r="C1068" s="9">
        <v>43</v>
      </c>
      <c r="D1068" s="10">
        <v>15.6</v>
      </c>
      <c r="E1068" s="3">
        <f t="shared" si="246"/>
        <v>0.98611111111111083</v>
      </c>
      <c r="F1068" s="3">
        <f t="shared" si="247"/>
        <v>3.5499999999999989</v>
      </c>
      <c r="H1068" s="13">
        <f t="shared" si="236"/>
        <v>4.333333333333333</v>
      </c>
      <c r="I1068">
        <f>'Panigale V4s 21 Data'!$B$8*'Panigale V4s 21 Data'!$B$5*'Panigale V4s 21 Data'!$B$7*0.5*(Calculations!$H1068*Calculations!$H1068)</f>
        <v>2.1091117356465001</v>
      </c>
      <c r="J1068" s="3">
        <f>$E1068*'Panigale V4s 21 Data'!$B$3</f>
        <v>266.24999999999994</v>
      </c>
      <c r="K1068" s="27">
        <f>'Panigale V4s 21 Data'!$B$12</f>
        <v>52.974000000000004</v>
      </c>
      <c r="L1068" s="3">
        <f t="shared" si="237"/>
        <v>321.33311173564641</v>
      </c>
      <c r="M1068">
        <f t="shared" si="235"/>
        <v>1392.443484187801</v>
      </c>
      <c r="N1068">
        <f t="shared" si="238"/>
        <v>3.8678985671883364E-4</v>
      </c>
      <c r="O1068">
        <f t="shared" si="239"/>
        <v>1392.443484187801</v>
      </c>
      <c r="P1068">
        <f t="shared" si="240"/>
        <v>3.8678985671883364E-4</v>
      </c>
      <c r="Q1068">
        <f>SUM($P$3:P1068)</f>
        <v>0.23643224020253717</v>
      </c>
      <c r="R1068">
        <f t="shared" si="241"/>
        <v>0</v>
      </c>
      <c r="S1068">
        <f t="shared" si="242"/>
        <v>0</v>
      </c>
      <c r="T1068">
        <f>SUM($S$3:S1068)</f>
        <v>7.1600325607528492E-2</v>
      </c>
      <c r="V1068">
        <f t="shared" si="243"/>
        <v>0</v>
      </c>
      <c r="W1068">
        <f>IF(M1068&lt;0,SUM($V$3:V1068),0)</f>
        <v>0</v>
      </c>
      <c r="Y1068">
        <f t="shared" si="248"/>
        <v>1392.443484187801</v>
      </c>
      <c r="Z1068">
        <f t="shared" si="244"/>
        <v>1.3924434841878011</v>
      </c>
      <c r="AA1068">
        <f t="shared" si="245"/>
        <v>3.8678985671883364E-4</v>
      </c>
      <c r="AB1068">
        <f>SUM($AA$3:AA1068)</f>
        <v>4.6350759595881127E-2</v>
      </c>
    </row>
    <row r="1069" spans="1:28" x14ac:dyDescent="0.3">
      <c r="A1069" s="9" t="s">
        <v>18</v>
      </c>
      <c r="B1069" s="9">
        <v>1066</v>
      </c>
      <c r="C1069" s="9">
        <v>44</v>
      </c>
      <c r="D1069" s="10">
        <v>19.899999999999999</v>
      </c>
      <c r="E1069" s="3">
        <f t="shared" si="246"/>
        <v>1.0833333333333333</v>
      </c>
      <c r="F1069" s="3">
        <f t="shared" si="247"/>
        <v>3.8999999999999995</v>
      </c>
      <c r="H1069" s="13">
        <f t="shared" si="236"/>
        <v>5.5277777777777777</v>
      </c>
      <c r="I1069">
        <f>'Panigale V4s 21 Data'!$B$8*'Panigale V4s 21 Data'!$B$5*'Panigale V4s 21 Data'!$B$7*0.5*(Calculations!$H1069*Calculations!$H1069)</f>
        <v>3.432073218414573</v>
      </c>
      <c r="J1069" s="3">
        <f>$E1069*'Panigale V4s 21 Data'!$B$3</f>
        <v>292.5</v>
      </c>
      <c r="K1069" s="27">
        <f>'Panigale V4s 21 Data'!$B$12</f>
        <v>52.974000000000004</v>
      </c>
      <c r="L1069" s="3">
        <f t="shared" si="237"/>
        <v>348.90607321841458</v>
      </c>
      <c r="M1069">
        <f t="shared" si="235"/>
        <v>1928.6752380684584</v>
      </c>
      <c r="N1069">
        <f t="shared" si="238"/>
        <v>5.3574312168568289E-4</v>
      </c>
      <c r="O1069">
        <f t="shared" si="239"/>
        <v>1928.6752380684584</v>
      </c>
      <c r="P1069">
        <f t="shared" si="240"/>
        <v>5.3574312168568289E-4</v>
      </c>
      <c r="Q1069">
        <f>SUM($P$3:P1069)</f>
        <v>0.23696798332422286</v>
      </c>
      <c r="R1069">
        <f t="shared" si="241"/>
        <v>0</v>
      </c>
      <c r="S1069">
        <f t="shared" si="242"/>
        <v>0</v>
      </c>
      <c r="T1069">
        <f>SUM($S$3:S1069)</f>
        <v>7.1600325607528492E-2</v>
      </c>
      <c r="V1069">
        <f t="shared" si="243"/>
        <v>0</v>
      </c>
      <c r="W1069">
        <f>IF(M1069&lt;0,SUM($V$3:V1069),0)</f>
        <v>0</v>
      </c>
      <c r="Y1069">
        <f t="shared" si="248"/>
        <v>1928.6752380684584</v>
      </c>
      <c r="Z1069">
        <f t="shared" si="244"/>
        <v>1.9286752380684584</v>
      </c>
      <c r="AA1069">
        <f t="shared" si="245"/>
        <v>5.3574312168568289E-4</v>
      </c>
      <c r="AB1069">
        <f>SUM($AA$3:AA1069)</f>
        <v>4.6886502717566808E-2</v>
      </c>
    </row>
    <row r="1070" spans="1:28" x14ac:dyDescent="0.3">
      <c r="A1070" s="9" t="s">
        <v>18</v>
      </c>
      <c r="B1070" s="9">
        <v>1067</v>
      </c>
      <c r="C1070" s="9">
        <v>45</v>
      </c>
      <c r="D1070" s="10">
        <v>23.4</v>
      </c>
      <c r="E1070" s="3">
        <f t="shared" si="246"/>
        <v>0.65277777777777812</v>
      </c>
      <c r="F1070" s="3">
        <f t="shared" si="247"/>
        <v>2.3500000000000014</v>
      </c>
      <c r="H1070" s="13">
        <f t="shared" si="236"/>
        <v>6.4999999999999991</v>
      </c>
      <c r="I1070">
        <f>'Panigale V4s 21 Data'!$B$8*'Panigale V4s 21 Data'!$B$5*'Panigale V4s 21 Data'!$B$7*0.5*(Calculations!$H1070*Calculations!$H1070)</f>
        <v>4.7455014052046236</v>
      </c>
      <c r="J1070" s="3">
        <f>$E1070*'Panigale V4s 21 Data'!$B$3</f>
        <v>176.25000000000009</v>
      </c>
      <c r="K1070" s="27">
        <f>'Panigale V4s 21 Data'!$B$12</f>
        <v>52.974000000000004</v>
      </c>
      <c r="L1070" s="3">
        <f t="shared" si="237"/>
        <v>233.96950140520471</v>
      </c>
      <c r="M1070">
        <f t="shared" si="235"/>
        <v>1520.8017591338305</v>
      </c>
      <c r="N1070">
        <f t="shared" si="238"/>
        <v>4.224449330927307E-4</v>
      </c>
      <c r="O1070">
        <f t="shared" si="239"/>
        <v>1520.8017591338305</v>
      </c>
      <c r="P1070">
        <f t="shared" si="240"/>
        <v>4.224449330927307E-4</v>
      </c>
      <c r="Q1070">
        <f>SUM($P$3:P1070)</f>
        <v>0.2373904282573156</v>
      </c>
      <c r="R1070">
        <f t="shared" si="241"/>
        <v>0</v>
      </c>
      <c r="S1070">
        <f t="shared" si="242"/>
        <v>0</v>
      </c>
      <c r="T1070">
        <f>SUM($S$3:S1070)</f>
        <v>7.1600325607528492E-2</v>
      </c>
      <c r="V1070">
        <f t="shared" si="243"/>
        <v>0</v>
      </c>
      <c r="W1070">
        <f>IF(M1070&lt;0,SUM($V$3:V1070),0)</f>
        <v>0</v>
      </c>
      <c r="Y1070">
        <f t="shared" si="248"/>
        <v>1520.8017591338305</v>
      </c>
      <c r="Z1070">
        <f t="shared" si="244"/>
        <v>1.5208017591338305</v>
      </c>
      <c r="AA1070">
        <f t="shared" si="245"/>
        <v>4.224449330927307E-4</v>
      </c>
      <c r="AB1070">
        <f>SUM($AA$3:AA1070)</f>
        <v>4.7308947650659537E-2</v>
      </c>
    </row>
    <row r="1071" spans="1:28" x14ac:dyDescent="0.3">
      <c r="A1071" s="9" t="s">
        <v>18</v>
      </c>
      <c r="B1071" s="9">
        <v>1068</v>
      </c>
      <c r="C1071" s="9">
        <v>46</v>
      </c>
      <c r="D1071" s="10">
        <v>24.6</v>
      </c>
      <c r="E1071" s="3">
        <f t="shared" si="246"/>
        <v>0.25000000000000011</v>
      </c>
      <c r="F1071" s="3">
        <f t="shared" si="247"/>
        <v>0.90000000000000036</v>
      </c>
      <c r="H1071" s="13">
        <f t="shared" si="236"/>
        <v>6.8333333333333339</v>
      </c>
      <c r="I1071">
        <f>'Panigale V4s 21 Data'!$B$8*'Panigale V4s 21 Data'!$B$5*'Panigale V4s 21 Data'!$B$7*0.5*(Calculations!$H1071*Calculations!$H1071)</f>
        <v>5.2446994491446262</v>
      </c>
      <c r="J1071" s="3">
        <f>$E1071*'Panigale V4s 21 Data'!$B$3</f>
        <v>67.500000000000028</v>
      </c>
      <c r="K1071" s="27">
        <f>'Panigale V4s 21 Data'!$B$12</f>
        <v>52.974000000000004</v>
      </c>
      <c r="L1071" s="3">
        <f t="shared" si="237"/>
        <v>125.71869944914467</v>
      </c>
      <c r="M1071">
        <f t="shared" si="235"/>
        <v>859.07777956915527</v>
      </c>
      <c r="N1071">
        <f t="shared" si="238"/>
        <v>2.3863271654698759E-4</v>
      </c>
      <c r="O1071">
        <f t="shared" si="239"/>
        <v>859.07777956915527</v>
      </c>
      <c r="P1071">
        <f t="shared" si="240"/>
        <v>2.3863271654698759E-4</v>
      </c>
      <c r="Q1071">
        <f>SUM($P$3:P1071)</f>
        <v>0.23762906097386258</v>
      </c>
      <c r="R1071">
        <f t="shared" si="241"/>
        <v>0</v>
      </c>
      <c r="S1071">
        <f t="shared" si="242"/>
        <v>0</v>
      </c>
      <c r="T1071">
        <f>SUM($S$3:S1071)</f>
        <v>7.1600325607528492E-2</v>
      </c>
      <c r="V1071">
        <f t="shared" si="243"/>
        <v>0</v>
      </c>
      <c r="W1071">
        <f>IF(M1071&lt;0,SUM($V$3:V1071),0)</f>
        <v>0</v>
      </c>
      <c r="Y1071">
        <f t="shared" si="248"/>
        <v>859.07777956915527</v>
      </c>
      <c r="Z1071">
        <f t="shared" si="244"/>
        <v>0.85907777956915532</v>
      </c>
      <c r="AA1071">
        <f t="shared" si="245"/>
        <v>2.3863271654698759E-4</v>
      </c>
      <c r="AB1071">
        <f>SUM($AA$3:AA1071)</f>
        <v>4.7547580367206528E-2</v>
      </c>
    </row>
    <row r="1072" spans="1:28" x14ac:dyDescent="0.3">
      <c r="A1072" s="9" t="s">
        <v>18</v>
      </c>
      <c r="B1072" s="9">
        <v>1069</v>
      </c>
      <c r="C1072" s="9">
        <v>47</v>
      </c>
      <c r="D1072" s="10">
        <v>25.2</v>
      </c>
      <c r="E1072" s="3">
        <f t="shared" si="246"/>
        <v>0.24999999999999961</v>
      </c>
      <c r="F1072" s="3">
        <f t="shared" si="247"/>
        <v>0.89999999999999858</v>
      </c>
      <c r="H1072" s="13">
        <f t="shared" si="236"/>
        <v>7</v>
      </c>
      <c r="I1072">
        <f>'Panigale V4s 21 Data'!$B$8*'Panigale V4s 21 Data'!$B$5*'Panigale V4s 21 Data'!$B$7*0.5*(Calculations!$H1072*Calculations!$H1072)</f>
        <v>5.5036584344385009</v>
      </c>
      <c r="J1072" s="3">
        <f>$E1072*'Panigale V4s 21 Data'!$B$3</f>
        <v>67.499999999999901</v>
      </c>
      <c r="K1072" s="27">
        <f>'Panigale V4s 21 Data'!$B$12</f>
        <v>52.974000000000004</v>
      </c>
      <c r="L1072" s="3">
        <f t="shared" si="237"/>
        <v>125.97765843443841</v>
      </c>
      <c r="M1072">
        <f t="shared" si="235"/>
        <v>881.84360904106893</v>
      </c>
      <c r="N1072">
        <f t="shared" si="238"/>
        <v>2.4495655806696358E-4</v>
      </c>
      <c r="O1072">
        <f t="shared" si="239"/>
        <v>881.84360904106893</v>
      </c>
      <c r="P1072">
        <f t="shared" si="240"/>
        <v>2.4495655806696358E-4</v>
      </c>
      <c r="Q1072">
        <f>SUM($P$3:P1072)</f>
        <v>0.23787401753192955</v>
      </c>
      <c r="R1072">
        <f t="shared" si="241"/>
        <v>0</v>
      </c>
      <c r="S1072">
        <f t="shared" si="242"/>
        <v>0</v>
      </c>
      <c r="T1072">
        <f>SUM($S$3:S1072)</f>
        <v>7.1600325607528492E-2</v>
      </c>
      <c r="V1072">
        <f t="shared" si="243"/>
        <v>0</v>
      </c>
      <c r="W1072">
        <f>IF(M1072&lt;0,SUM($V$3:V1072),0)</f>
        <v>0</v>
      </c>
      <c r="Y1072">
        <f t="shared" si="248"/>
        <v>881.84360904106893</v>
      </c>
      <c r="Z1072">
        <f t="shared" si="244"/>
        <v>0.88184360904106895</v>
      </c>
      <c r="AA1072">
        <f t="shared" si="245"/>
        <v>2.4495655806696358E-4</v>
      </c>
      <c r="AB1072">
        <f>SUM($AA$3:AA1072)</f>
        <v>4.7792536925273493E-2</v>
      </c>
    </row>
    <row r="1073" spans="1:28" x14ac:dyDescent="0.3">
      <c r="A1073" s="9" t="s">
        <v>18</v>
      </c>
      <c r="B1073" s="9">
        <v>1070</v>
      </c>
      <c r="C1073" s="9">
        <v>48</v>
      </c>
      <c r="D1073" s="10">
        <v>26.4</v>
      </c>
      <c r="E1073" s="3">
        <f t="shared" si="246"/>
        <v>0.50000000000000022</v>
      </c>
      <c r="F1073" s="3">
        <f t="shared" si="247"/>
        <v>1.8000000000000007</v>
      </c>
      <c r="H1073" s="13">
        <f t="shared" si="236"/>
        <v>7.333333333333333</v>
      </c>
      <c r="I1073">
        <f>'Panigale V4s 21 Data'!$B$8*'Panigale V4s 21 Data'!$B$5*'Panigale V4s 21 Data'!$B$7*0.5*(Calculations!$H1073*Calculations!$H1073)</f>
        <v>6.0402963316739999</v>
      </c>
      <c r="J1073" s="3">
        <f>$E1073*'Panigale V4s 21 Data'!$B$3</f>
        <v>135.00000000000006</v>
      </c>
      <c r="K1073" s="27">
        <f>'Panigale V4s 21 Data'!$B$12</f>
        <v>52.974000000000004</v>
      </c>
      <c r="L1073" s="3">
        <f t="shared" si="237"/>
        <v>194.01429633167407</v>
      </c>
      <c r="M1073">
        <f t="shared" si="235"/>
        <v>1422.7715064322765</v>
      </c>
      <c r="N1073">
        <f t="shared" si="238"/>
        <v>3.9521430734229903E-4</v>
      </c>
      <c r="O1073">
        <f t="shared" si="239"/>
        <v>1422.7715064322765</v>
      </c>
      <c r="P1073">
        <f t="shared" si="240"/>
        <v>3.9521430734229903E-4</v>
      </c>
      <c r="Q1073">
        <f>SUM($P$3:P1073)</f>
        <v>0.23826923183927184</v>
      </c>
      <c r="R1073">
        <f t="shared" si="241"/>
        <v>0</v>
      </c>
      <c r="S1073">
        <f t="shared" si="242"/>
        <v>0</v>
      </c>
      <c r="T1073">
        <f>SUM($S$3:S1073)</f>
        <v>7.1600325607528492E-2</v>
      </c>
      <c r="V1073">
        <f t="shared" si="243"/>
        <v>0</v>
      </c>
      <c r="W1073">
        <f>IF(M1073&lt;0,SUM($V$3:V1073),0)</f>
        <v>0</v>
      </c>
      <c r="Y1073">
        <f t="shared" si="248"/>
        <v>1422.7715064322765</v>
      </c>
      <c r="Z1073">
        <f t="shared" si="244"/>
        <v>1.4227715064322766</v>
      </c>
      <c r="AA1073">
        <f t="shared" si="245"/>
        <v>3.9521430734229903E-4</v>
      </c>
      <c r="AB1073">
        <f>SUM($AA$3:AA1073)</f>
        <v>4.8187751232615796E-2</v>
      </c>
    </row>
    <row r="1074" spans="1:28" x14ac:dyDescent="0.3">
      <c r="A1074" s="9" t="s">
        <v>18</v>
      </c>
      <c r="B1074" s="9">
        <v>1071</v>
      </c>
      <c r="C1074" s="9">
        <v>49</v>
      </c>
      <c r="D1074" s="10">
        <v>28.8</v>
      </c>
      <c r="E1074" s="3">
        <f t="shared" si="246"/>
        <v>0.75000000000000022</v>
      </c>
      <c r="F1074" s="3">
        <f t="shared" si="247"/>
        <v>2.7000000000000011</v>
      </c>
      <c r="H1074" s="13">
        <f t="shared" si="236"/>
        <v>8</v>
      </c>
      <c r="I1074">
        <f>'Panigale V4s 21 Data'!$B$8*'Panigale V4s 21 Data'!$B$5*'Panigale V4s 21 Data'!$B$7*0.5*(Calculations!$H1074*Calculations!$H1074)</f>
        <v>7.1884518327360007</v>
      </c>
      <c r="J1074" s="3">
        <f>$E1074*'Panigale V4s 21 Data'!$B$3</f>
        <v>202.50000000000006</v>
      </c>
      <c r="K1074" s="27">
        <f>'Panigale V4s 21 Data'!$B$12</f>
        <v>52.974000000000004</v>
      </c>
      <c r="L1074" s="3">
        <f t="shared" si="237"/>
        <v>262.66245183273605</v>
      </c>
      <c r="M1074">
        <f t="shared" si="235"/>
        <v>2101.2996146618884</v>
      </c>
      <c r="N1074">
        <f t="shared" si="238"/>
        <v>5.8369433740608012E-4</v>
      </c>
      <c r="O1074">
        <f t="shared" si="239"/>
        <v>2101.2996146618884</v>
      </c>
      <c r="P1074">
        <f t="shared" si="240"/>
        <v>5.8369433740608012E-4</v>
      </c>
      <c r="Q1074">
        <f>SUM($P$3:P1074)</f>
        <v>0.23885292617667792</v>
      </c>
      <c r="R1074">
        <f t="shared" si="241"/>
        <v>0</v>
      </c>
      <c r="S1074">
        <f t="shared" si="242"/>
        <v>0</v>
      </c>
      <c r="T1074">
        <f>SUM($S$3:S1074)</f>
        <v>7.1600325607528492E-2</v>
      </c>
      <c r="V1074">
        <f t="shared" si="243"/>
        <v>0</v>
      </c>
      <c r="W1074">
        <f>IF(M1074&lt;0,SUM($V$3:V1074),0)</f>
        <v>0</v>
      </c>
      <c r="Y1074">
        <f t="shared" si="248"/>
        <v>2101.2996146618884</v>
      </c>
      <c r="Z1074">
        <f t="shared" si="244"/>
        <v>2.1012996146618885</v>
      </c>
      <c r="AA1074">
        <f t="shared" si="245"/>
        <v>5.8369433740608012E-4</v>
      </c>
      <c r="AB1074">
        <f>SUM($AA$3:AA1074)</f>
        <v>4.8771445570021874E-2</v>
      </c>
    </row>
    <row r="1075" spans="1:28" x14ac:dyDescent="0.3">
      <c r="A1075" s="9" t="s">
        <v>18</v>
      </c>
      <c r="B1075" s="9">
        <v>1072</v>
      </c>
      <c r="C1075" s="9">
        <v>50</v>
      </c>
      <c r="D1075" s="10">
        <v>31.8</v>
      </c>
      <c r="E1075" s="3">
        <f t="shared" si="246"/>
        <v>0.90277777777777724</v>
      </c>
      <c r="F1075" s="3">
        <f t="shared" si="247"/>
        <v>3.2499999999999982</v>
      </c>
      <c r="H1075" s="13">
        <f t="shared" si="236"/>
        <v>8.8333333333333339</v>
      </c>
      <c r="I1075">
        <f>'Panigale V4s 21 Data'!$B$8*'Panigale V4s 21 Data'!$B$5*'Panigale V4s 21 Data'!$B$7*0.5*(Calculations!$H1075*Calculations!$H1075)</f>
        <v>8.764045658921626</v>
      </c>
      <c r="J1075" s="3">
        <f>$E1075*'Panigale V4s 21 Data'!$B$3</f>
        <v>243.74999999999986</v>
      </c>
      <c r="K1075" s="27">
        <f>'Panigale V4s 21 Data'!$B$12</f>
        <v>52.974000000000004</v>
      </c>
      <c r="L1075" s="3">
        <f t="shared" si="237"/>
        <v>305.48804565892146</v>
      </c>
      <c r="M1075">
        <f t="shared" si="235"/>
        <v>2698.4777366538065</v>
      </c>
      <c r="N1075">
        <f t="shared" si="238"/>
        <v>7.4957714907050179E-4</v>
      </c>
      <c r="O1075">
        <f t="shared" si="239"/>
        <v>2698.4777366538065</v>
      </c>
      <c r="P1075">
        <f t="shared" si="240"/>
        <v>7.4957714907050179E-4</v>
      </c>
      <c r="Q1075">
        <f>SUM($P$3:P1075)</f>
        <v>0.23960250332574842</v>
      </c>
      <c r="R1075">
        <f t="shared" si="241"/>
        <v>0</v>
      </c>
      <c r="S1075">
        <f t="shared" si="242"/>
        <v>0</v>
      </c>
      <c r="T1075">
        <f>SUM($S$3:S1075)</f>
        <v>7.1600325607528492E-2</v>
      </c>
      <c r="V1075">
        <f t="shared" si="243"/>
        <v>0</v>
      </c>
      <c r="W1075">
        <f>IF(M1075&lt;0,SUM($V$3:V1075),0)</f>
        <v>0</v>
      </c>
      <c r="Y1075">
        <f t="shared" si="248"/>
        <v>2698.4777366538065</v>
      </c>
      <c r="Z1075">
        <f t="shared" si="244"/>
        <v>2.6984777366538064</v>
      </c>
      <c r="AA1075">
        <f t="shared" si="245"/>
        <v>7.4957714907050179E-4</v>
      </c>
      <c r="AB1075">
        <f>SUM($AA$3:AA1075)</f>
        <v>4.9521022719092374E-2</v>
      </c>
    </row>
    <row r="1076" spans="1:28" x14ac:dyDescent="0.3">
      <c r="A1076" s="9" t="s">
        <v>18</v>
      </c>
      <c r="B1076" s="9">
        <v>1073</v>
      </c>
      <c r="C1076" s="9">
        <v>51</v>
      </c>
      <c r="D1076" s="10">
        <v>35.299999999999997</v>
      </c>
      <c r="E1076" s="3">
        <f t="shared" si="246"/>
        <v>1.0694444444444444</v>
      </c>
      <c r="F1076" s="3">
        <f t="shared" si="247"/>
        <v>3.8499999999999996</v>
      </c>
      <c r="H1076" s="13">
        <f t="shared" si="236"/>
        <v>9.8055555555555554</v>
      </c>
      <c r="I1076">
        <f>'Panigale V4s 21 Data'!$B$8*'Panigale V4s 21 Data'!$B$5*'Panigale V4s 21 Data'!$B$7*0.5*(Calculations!$H1076*Calculations!$H1076)</f>
        <v>10.799404350229073</v>
      </c>
      <c r="J1076" s="3">
        <f>$E1076*'Panigale V4s 21 Data'!$B$3</f>
        <v>288.75</v>
      </c>
      <c r="K1076" s="27">
        <f>'Panigale V4s 21 Data'!$B$12</f>
        <v>52.974000000000004</v>
      </c>
      <c r="L1076" s="3">
        <f t="shared" si="237"/>
        <v>352.52340435022904</v>
      </c>
      <c r="M1076">
        <f t="shared" si="235"/>
        <v>3456.6878259897458</v>
      </c>
      <c r="N1076">
        <f t="shared" si="238"/>
        <v>9.6019106277492935E-4</v>
      </c>
      <c r="O1076">
        <f t="shared" si="239"/>
        <v>3456.6878259897458</v>
      </c>
      <c r="P1076">
        <f t="shared" si="240"/>
        <v>9.6019106277492935E-4</v>
      </c>
      <c r="Q1076">
        <f>SUM($P$3:P1076)</f>
        <v>0.24056269438852335</v>
      </c>
      <c r="R1076">
        <f t="shared" si="241"/>
        <v>0</v>
      </c>
      <c r="S1076">
        <f t="shared" si="242"/>
        <v>0</v>
      </c>
      <c r="T1076">
        <f>SUM($S$3:S1076)</f>
        <v>7.1600325607528492E-2</v>
      </c>
      <c r="V1076">
        <f t="shared" si="243"/>
        <v>0</v>
      </c>
      <c r="W1076">
        <f>IF(M1076&lt;0,SUM($V$3:V1076),0)</f>
        <v>0</v>
      </c>
      <c r="Y1076">
        <f>W1064-SUM(Y1065:Y1075)</f>
        <v>1329.9826041828401</v>
      </c>
      <c r="Z1076">
        <f t="shared" si="244"/>
        <v>1.32998260418284</v>
      </c>
      <c r="AA1076">
        <f t="shared" si="245"/>
        <v>3.694396122730111E-4</v>
      </c>
      <c r="AB1076">
        <f>SUM($AA$3:AA1076)</f>
        <v>4.9890462331365383E-2</v>
      </c>
    </row>
    <row r="1077" spans="1:28" x14ac:dyDescent="0.3">
      <c r="A1077" s="9" t="s">
        <v>18</v>
      </c>
      <c r="B1077" s="9">
        <v>1074</v>
      </c>
      <c r="C1077" s="9">
        <v>52</v>
      </c>
      <c r="D1077" s="10">
        <v>39.5</v>
      </c>
      <c r="E1077" s="3">
        <f t="shared" si="246"/>
        <v>1.2777777777777781</v>
      </c>
      <c r="F1077" s="3">
        <f t="shared" si="247"/>
        <v>4.6000000000000014</v>
      </c>
      <c r="H1077" s="13">
        <f t="shared" si="236"/>
        <v>10.972222222222221</v>
      </c>
      <c r="I1077">
        <f>'Panigale V4s 21 Data'!$B$8*'Panigale V4s 21 Data'!$B$5*'Panigale V4s 21 Data'!$B$7*0.5*(Calculations!$H1077*Calculations!$H1077)</f>
        <v>13.522113681551822</v>
      </c>
      <c r="J1077" s="3">
        <f>$E1077*'Panigale V4s 21 Data'!$B$3</f>
        <v>345.00000000000011</v>
      </c>
      <c r="K1077" s="27">
        <f>'Panigale V4s 21 Data'!$B$12</f>
        <v>52.974000000000004</v>
      </c>
      <c r="L1077" s="3">
        <f t="shared" si="237"/>
        <v>411.49611368155195</v>
      </c>
      <c r="M1077">
        <f t="shared" si="235"/>
        <v>4515.0268028948058</v>
      </c>
      <c r="N1077">
        <f t="shared" si="238"/>
        <v>1.2541741119152237E-3</v>
      </c>
      <c r="O1077">
        <f t="shared" si="239"/>
        <v>4515.0268028948058</v>
      </c>
      <c r="P1077">
        <f t="shared" si="240"/>
        <v>1.2541741119152237E-3</v>
      </c>
      <c r="Q1077">
        <f>SUM($P$3:P1077)</f>
        <v>0.24181686850043857</v>
      </c>
      <c r="R1077">
        <f t="shared" si="241"/>
        <v>0</v>
      </c>
      <c r="S1077">
        <f t="shared" si="242"/>
        <v>0</v>
      </c>
      <c r="T1077">
        <f>SUM($S$3:S1077)</f>
        <v>7.1600325607528492E-2</v>
      </c>
      <c r="V1077">
        <f t="shared" si="243"/>
        <v>0</v>
      </c>
      <c r="W1077">
        <f>IF(M1077&lt;0,SUM($V$3:V1077),0)</f>
        <v>0</v>
      </c>
      <c r="Y1077">
        <v>0</v>
      </c>
      <c r="Z1077">
        <f t="shared" si="244"/>
        <v>0</v>
      </c>
      <c r="AA1077">
        <f t="shared" si="245"/>
        <v>0</v>
      </c>
      <c r="AB1077">
        <f>SUM($AA$3:AA1077)</f>
        <v>4.9890462331365383E-2</v>
      </c>
    </row>
    <row r="1078" spans="1:28" x14ac:dyDescent="0.3">
      <c r="A1078" s="9" t="s">
        <v>18</v>
      </c>
      <c r="B1078" s="9">
        <v>1075</v>
      </c>
      <c r="C1078" s="9">
        <v>53</v>
      </c>
      <c r="D1078" s="10">
        <v>44.5</v>
      </c>
      <c r="E1078" s="3">
        <f t="shared" si="246"/>
        <v>1.3611111111111107</v>
      </c>
      <c r="F1078" s="3">
        <f t="shared" si="247"/>
        <v>4.8999999999999986</v>
      </c>
      <c r="H1078" s="13">
        <f t="shared" si="236"/>
        <v>12.361111111111111</v>
      </c>
      <c r="I1078">
        <f>'Panigale V4s 21 Data'!$B$8*'Panigale V4s 21 Data'!$B$5*'Panigale V4s 21 Data'!$B$7*0.5*(Calculations!$H1078*Calculations!$H1078)</f>
        <v>17.162099418614325</v>
      </c>
      <c r="J1078" s="3">
        <f>$E1078*'Panigale V4s 21 Data'!$B$3</f>
        <v>367.49999999999989</v>
      </c>
      <c r="K1078" s="27">
        <f>'Panigale V4s 21 Data'!$B$12</f>
        <v>52.974000000000004</v>
      </c>
      <c r="L1078" s="3">
        <f t="shared" si="237"/>
        <v>437.63609941861421</v>
      </c>
      <c r="M1078">
        <f t="shared" si="235"/>
        <v>5409.6684511467583</v>
      </c>
      <c r="N1078">
        <f t="shared" si="238"/>
        <v>1.5026856808740994E-3</v>
      </c>
      <c r="O1078">
        <f t="shared" si="239"/>
        <v>5409.6684511467583</v>
      </c>
      <c r="P1078">
        <f t="shared" si="240"/>
        <v>1.5026856808740994E-3</v>
      </c>
      <c r="Q1078">
        <f>SUM($P$3:P1078)</f>
        <v>0.24331955418131268</v>
      </c>
      <c r="R1078">
        <f t="shared" si="241"/>
        <v>0</v>
      </c>
      <c r="S1078">
        <f t="shared" si="242"/>
        <v>0</v>
      </c>
      <c r="T1078">
        <f>SUM($S$3:S1078)</f>
        <v>7.1600325607528492E-2</v>
      </c>
      <c r="V1078">
        <f t="shared" si="243"/>
        <v>0</v>
      </c>
      <c r="W1078">
        <f>IF(M1078&lt;0,SUM($V$3:V1078),0)</f>
        <v>0</v>
      </c>
      <c r="Y1078">
        <v>0</v>
      </c>
      <c r="Z1078">
        <f t="shared" si="244"/>
        <v>0</v>
      </c>
      <c r="AA1078">
        <f t="shared" si="245"/>
        <v>0</v>
      </c>
      <c r="AB1078">
        <f>SUM($AA$3:AA1078)</f>
        <v>4.9890462331365383E-2</v>
      </c>
    </row>
    <row r="1079" spans="1:28" x14ac:dyDescent="0.3">
      <c r="A1079" s="9" t="s">
        <v>18</v>
      </c>
      <c r="B1079" s="9">
        <v>1076</v>
      </c>
      <c r="C1079" s="9">
        <v>54</v>
      </c>
      <c r="D1079" s="10">
        <v>49.3</v>
      </c>
      <c r="E1079" s="3">
        <f t="shared" si="246"/>
        <v>1.2222222222222219</v>
      </c>
      <c r="F1079" s="3">
        <f t="shared" si="247"/>
        <v>4.3999999999999986</v>
      </c>
      <c r="H1079" s="13">
        <f t="shared" si="236"/>
        <v>13.694444444444443</v>
      </c>
      <c r="I1079">
        <f>'Panigale V4s 21 Data'!$B$8*'Panigale V4s 21 Data'!$B$5*'Panigale V4s 21 Data'!$B$7*0.5*(Calculations!$H1079*Calculations!$H1079)</f>
        <v>21.064164128745318</v>
      </c>
      <c r="J1079" s="3">
        <f>$E1079*'Panigale V4s 21 Data'!$B$3</f>
        <v>329.99999999999989</v>
      </c>
      <c r="K1079" s="27">
        <f>'Panigale V4s 21 Data'!$B$12</f>
        <v>52.974000000000004</v>
      </c>
      <c r="L1079" s="3">
        <f t="shared" si="237"/>
        <v>404.03816412874522</v>
      </c>
      <c r="M1079">
        <f t="shared" si="235"/>
        <v>5533.0781920964273</v>
      </c>
      <c r="N1079">
        <f t="shared" si="238"/>
        <v>1.5369661644712299E-3</v>
      </c>
      <c r="O1079">
        <f t="shared" si="239"/>
        <v>5533.0781920964273</v>
      </c>
      <c r="P1079">
        <f t="shared" si="240"/>
        <v>1.5369661644712299E-3</v>
      </c>
      <c r="Q1079">
        <f>SUM($P$3:P1079)</f>
        <v>0.24485652034578392</v>
      </c>
      <c r="R1079">
        <f t="shared" si="241"/>
        <v>0</v>
      </c>
      <c r="S1079">
        <f t="shared" si="242"/>
        <v>0</v>
      </c>
      <c r="T1079">
        <f>SUM($S$3:S1079)</f>
        <v>7.1600325607528492E-2</v>
      </c>
      <c r="V1079">
        <f t="shared" si="243"/>
        <v>0</v>
      </c>
      <c r="W1079">
        <f>IF(M1079&lt;0,SUM($V$3:V1079),0)</f>
        <v>0</v>
      </c>
      <c r="Y1079">
        <v>0</v>
      </c>
      <c r="Z1079">
        <f t="shared" si="244"/>
        <v>0</v>
      </c>
      <c r="AA1079">
        <f t="shared" si="245"/>
        <v>0</v>
      </c>
      <c r="AB1079">
        <f>SUM($AA$3:AA1079)</f>
        <v>4.9890462331365383E-2</v>
      </c>
    </row>
    <row r="1080" spans="1:28" x14ac:dyDescent="0.3">
      <c r="A1080" s="9" t="s">
        <v>18</v>
      </c>
      <c r="B1080" s="9">
        <v>1077</v>
      </c>
      <c r="C1080" s="9">
        <v>55</v>
      </c>
      <c r="D1080" s="10">
        <v>53.3</v>
      </c>
      <c r="E1080" s="3">
        <f t="shared" si="246"/>
        <v>0.98611111111111127</v>
      </c>
      <c r="F1080" s="3">
        <f t="shared" si="247"/>
        <v>3.5500000000000007</v>
      </c>
      <c r="H1080" s="13">
        <f t="shared" si="236"/>
        <v>14.805555555555554</v>
      </c>
      <c r="I1080">
        <f>'Panigale V4s 21 Data'!$B$8*'Panigale V4s 21 Data'!$B$5*'Panigale V4s 21 Data'!$B$7*0.5*(Calculations!$H1080*Calculations!$H1080)</f>
        <v>24.620950191817819</v>
      </c>
      <c r="J1080" s="3">
        <f>$E1080*'Panigale V4s 21 Data'!$B$3</f>
        <v>266.25000000000006</v>
      </c>
      <c r="K1080" s="27">
        <f>'Panigale V4s 21 Data'!$B$12</f>
        <v>52.974000000000004</v>
      </c>
      <c r="L1080" s="3">
        <f t="shared" si="237"/>
        <v>343.84495019181787</v>
      </c>
      <c r="M1080">
        <f t="shared" si="235"/>
        <v>5090.8155125621915</v>
      </c>
      <c r="N1080">
        <f t="shared" si="238"/>
        <v>1.4141154201561645E-3</v>
      </c>
      <c r="O1080">
        <f t="shared" si="239"/>
        <v>5090.8155125621915</v>
      </c>
      <c r="P1080">
        <f t="shared" si="240"/>
        <v>1.4141154201561645E-3</v>
      </c>
      <c r="Q1080">
        <f>SUM($P$3:P1080)</f>
        <v>0.24627063576594008</v>
      </c>
      <c r="R1080">
        <f t="shared" si="241"/>
        <v>0</v>
      </c>
      <c r="S1080">
        <f t="shared" si="242"/>
        <v>0</v>
      </c>
      <c r="T1080">
        <f>SUM($S$3:S1080)</f>
        <v>7.1600325607528492E-2</v>
      </c>
      <c r="V1080">
        <f t="shared" si="243"/>
        <v>0</v>
      </c>
      <c r="W1080">
        <f>IF(M1080&lt;0,SUM($V$3:V1080),0)</f>
        <v>0</v>
      </c>
      <c r="Y1080">
        <v>0</v>
      </c>
      <c r="Z1080">
        <f t="shared" si="244"/>
        <v>0</v>
      </c>
      <c r="AA1080">
        <f t="shared" si="245"/>
        <v>0</v>
      </c>
      <c r="AB1080">
        <f>SUM($AA$3:AA1080)</f>
        <v>4.9890462331365383E-2</v>
      </c>
    </row>
    <row r="1081" spans="1:28" x14ac:dyDescent="0.3">
      <c r="A1081" s="9" t="s">
        <v>18</v>
      </c>
      <c r="B1081" s="9">
        <v>1078</v>
      </c>
      <c r="C1081" s="9">
        <v>56</v>
      </c>
      <c r="D1081" s="10">
        <v>56.4</v>
      </c>
      <c r="E1081" s="3">
        <f t="shared" si="246"/>
        <v>0.7777777777777779</v>
      </c>
      <c r="F1081" s="3">
        <f t="shared" si="247"/>
        <v>2.8000000000000007</v>
      </c>
      <c r="H1081" s="13">
        <f t="shared" si="236"/>
        <v>15.666666666666666</v>
      </c>
      <c r="I1081">
        <f>'Panigale V4s 21 Data'!$B$8*'Panigale V4s 21 Data'!$B$5*'Panigale V4s 21 Data'!$B$7*0.5*(Calculations!$H1081*Calculations!$H1081)</f>
        <v>27.5682119765865</v>
      </c>
      <c r="J1081" s="3">
        <f>$E1081*'Panigale V4s 21 Data'!$B$3</f>
        <v>210.00000000000003</v>
      </c>
      <c r="K1081" s="27">
        <f>'Panigale V4s 21 Data'!$B$12</f>
        <v>52.974000000000004</v>
      </c>
      <c r="L1081" s="3">
        <f t="shared" si="237"/>
        <v>290.54221197658654</v>
      </c>
      <c r="M1081">
        <f t="shared" si="235"/>
        <v>4551.827987633189</v>
      </c>
      <c r="N1081">
        <f t="shared" si="238"/>
        <v>1.2643966632314414E-3</v>
      </c>
      <c r="O1081">
        <f t="shared" si="239"/>
        <v>4551.827987633189</v>
      </c>
      <c r="P1081">
        <f t="shared" si="240"/>
        <v>1.2643966632314414E-3</v>
      </c>
      <c r="Q1081">
        <f>SUM($P$3:P1081)</f>
        <v>0.24753503242917152</v>
      </c>
      <c r="R1081">
        <f t="shared" si="241"/>
        <v>0</v>
      </c>
      <c r="S1081">
        <f t="shared" si="242"/>
        <v>0</v>
      </c>
      <c r="T1081">
        <f>SUM($S$3:S1081)</f>
        <v>7.1600325607528492E-2</v>
      </c>
      <c r="V1081">
        <f t="shared" si="243"/>
        <v>0</v>
      </c>
      <c r="W1081">
        <f>IF(M1081&lt;0,SUM($V$3:V1081),0)</f>
        <v>0</v>
      </c>
      <c r="Y1081">
        <v>0</v>
      </c>
      <c r="Z1081">
        <f t="shared" si="244"/>
        <v>0</v>
      </c>
      <c r="AA1081">
        <f t="shared" si="245"/>
        <v>0</v>
      </c>
      <c r="AB1081">
        <f>SUM($AA$3:AA1081)</f>
        <v>4.9890462331365383E-2</v>
      </c>
    </row>
    <row r="1082" spans="1:28" x14ac:dyDescent="0.3">
      <c r="A1082" s="9" t="s">
        <v>18</v>
      </c>
      <c r="B1082" s="9">
        <v>1079</v>
      </c>
      <c r="C1082" s="9">
        <v>57</v>
      </c>
      <c r="D1082" s="10">
        <v>58.9</v>
      </c>
      <c r="E1082" s="3">
        <f t="shared" si="246"/>
        <v>0.6666666666666673</v>
      </c>
      <c r="F1082" s="3">
        <f t="shared" si="247"/>
        <v>2.4000000000000021</v>
      </c>
      <c r="H1082" s="13">
        <f t="shared" si="236"/>
        <v>16.361111111111111</v>
      </c>
      <c r="I1082">
        <f>'Panigale V4s 21 Data'!$B$8*'Panigale V4s 21 Data'!$B$5*'Panigale V4s 21 Data'!$B$7*0.5*(Calculations!$H1082*Calculations!$H1082)</f>
        <v>30.066368854463324</v>
      </c>
      <c r="J1082" s="3">
        <f>$E1082*'Panigale V4s 21 Data'!$B$3</f>
        <v>180.00000000000017</v>
      </c>
      <c r="K1082" s="27">
        <f>'Panigale V4s 21 Data'!$B$12</f>
        <v>52.974000000000004</v>
      </c>
      <c r="L1082" s="3">
        <f t="shared" si="237"/>
        <v>263.04036885446351</v>
      </c>
      <c r="M1082">
        <f t="shared" si="235"/>
        <v>4303.6327015355282</v>
      </c>
      <c r="N1082">
        <f t="shared" si="238"/>
        <v>1.1954535282043134E-3</v>
      </c>
      <c r="O1082">
        <f t="shared" si="239"/>
        <v>4303.6327015355282</v>
      </c>
      <c r="P1082">
        <f t="shared" si="240"/>
        <v>1.1954535282043134E-3</v>
      </c>
      <c r="Q1082">
        <f>SUM($P$3:P1082)</f>
        <v>0.24873048595737585</v>
      </c>
      <c r="R1082">
        <f t="shared" si="241"/>
        <v>0</v>
      </c>
      <c r="S1082">
        <f t="shared" si="242"/>
        <v>0</v>
      </c>
      <c r="T1082">
        <f>SUM($S$3:S1082)</f>
        <v>7.1600325607528492E-2</v>
      </c>
      <c r="V1082">
        <f t="shared" si="243"/>
        <v>0</v>
      </c>
      <c r="W1082">
        <f>IF(M1082&lt;0,SUM($V$3:V1082),0)</f>
        <v>0</v>
      </c>
      <c r="Y1082">
        <v>0</v>
      </c>
      <c r="Z1082">
        <f t="shared" si="244"/>
        <v>0</v>
      </c>
      <c r="AA1082">
        <f t="shared" si="245"/>
        <v>0</v>
      </c>
      <c r="AB1082">
        <f>SUM($AA$3:AA1082)</f>
        <v>4.9890462331365383E-2</v>
      </c>
    </row>
    <row r="1083" spans="1:28" x14ac:dyDescent="0.3">
      <c r="A1083" s="9" t="s">
        <v>18</v>
      </c>
      <c r="B1083" s="9">
        <v>1080</v>
      </c>
      <c r="C1083" s="9">
        <v>58</v>
      </c>
      <c r="D1083" s="10">
        <v>61.2</v>
      </c>
      <c r="E1083" s="3">
        <f t="shared" si="246"/>
        <v>0.51388888888888928</v>
      </c>
      <c r="F1083" s="3">
        <f t="shared" si="247"/>
        <v>1.8500000000000014</v>
      </c>
      <c r="H1083" s="13">
        <f t="shared" si="236"/>
        <v>17</v>
      </c>
      <c r="I1083">
        <f>'Panigale V4s 21 Data'!$B$8*'Panigale V4s 21 Data'!$B$5*'Panigale V4s 21 Data'!$B$7*0.5*(Calculations!$H1083*Calculations!$H1083)</f>
        <v>32.460352807198504</v>
      </c>
      <c r="J1083" s="3">
        <f>$E1083*'Panigale V4s 21 Data'!$B$3</f>
        <v>138.75000000000011</v>
      </c>
      <c r="K1083" s="27">
        <f>'Panigale V4s 21 Data'!$B$12</f>
        <v>52.974000000000004</v>
      </c>
      <c r="L1083" s="3">
        <f t="shared" si="237"/>
        <v>224.18435280719859</v>
      </c>
      <c r="M1083">
        <f t="shared" si="235"/>
        <v>3811.1339977223761</v>
      </c>
      <c r="N1083">
        <f t="shared" si="238"/>
        <v>1.0586483327006601E-3</v>
      </c>
      <c r="O1083">
        <f t="shared" si="239"/>
        <v>3811.1339977223761</v>
      </c>
      <c r="P1083">
        <f t="shared" si="240"/>
        <v>1.0586483327006601E-3</v>
      </c>
      <c r="Q1083">
        <f>SUM($P$3:P1083)</f>
        <v>0.24978913429007651</v>
      </c>
      <c r="R1083">
        <f t="shared" si="241"/>
        <v>0</v>
      </c>
      <c r="S1083">
        <f t="shared" si="242"/>
        <v>0</v>
      </c>
      <c r="T1083">
        <f>SUM($S$3:S1083)</f>
        <v>7.1600325607528492E-2</v>
      </c>
      <c r="V1083">
        <f t="shared" si="243"/>
        <v>0</v>
      </c>
      <c r="W1083">
        <f>IF(M1083&lt;0,SUM($V$3:V1083),0)</f>
        <v>0</v>
      </c>
      <c r="Y1083">
        <v>0</v>
      </c>
      <c r="Z1083">
        <f t="shared" si="244"/>
        <v>0</v>
      </c>
      <c r="AA1083">
        <f t="shared" si="245"/>
        <v>0</v>
      </c>
      <c r="AB1083">
        <f>SUM($AA$3:AA1083)</f>
        <v>4.9890462331365383E-2</v>
      </c>
    </row>
    <row r="1084" spans="1:28" x14ac:dyDescent="0.3">
      <c r="A1084" s="9" t="s">
        <v>18</v>
      </c>
      <c r="B1084" s="9">
        <v>1081</v>
      </c>
      <c r="C1084" s="9">
        <v>59</v>
      </c>
      <c r="D1084" s="10">
        <v>62.6</v>
      </c>
      <c r="E1084" s="3">
        <f t="shared" si="246"/>
        <v>0.24999999999999961</v>
      </c>
      <c r="F1084" s="3">
        <f t="shared" si="247"/>
        <v>0.89999999999999858</v>
      </c>
      <c r="H1084" s="13">
        <f t="shared" si="236"/>
        <v>17.388888888888889</v>
      </c>
      <c r="I1084">
        <f>'Panigale V4s 21 Data'!$B$8*'Panigale V4s 21 Data'!$B$5*'Panigale V4s 21 Data'!$B$7*0.5*(Calculations!$H1084*Calculations!$H1084)</f>
        <v>33.9624535880263</v>
      </c>
      <c r="J1084" s="3">
        <f>$E1084*'Panigale V4s 21 Data'!$B$3</f>
        <v>67.499999999999901</v>
      </c>
      <c r="K1084" s="27">
        <f>'Panigale V4s 21 Data'!$B$12</f>
        <v>52.974000000000004</v>
      </c>
      <c r="L1084" s="3">
        <f t="shared" si="237"/>
        <v>154.43645358802621</v>
      </c>
      <c r="M1084">
        <f t="shared" si="235"/>
        <v>2685.4783318362338</v>
      </c>
      <c r="N1084">
        <f t="shared" si="238"/>
        <v>7.4596620328784276E-4</v>
      </c>
      <c r="O1084">
        <f t="shared" si="239"/>
        <v>2685.4783318362338</v>
      </c>
      <c r="P1084">
        <f t="shared" si="240"/>
        <v>7.4596620328784276E-4</v>
      </c>
      <c r="Q1084">
        <f>SUM($P$3:P1084)</f>
        <v>0.25053510049336436</v>
      </c>
      <c r="R1084">
        <f t="shared" si="241"/>
        <v>0</v>
      </c>
      <c r="S1084">
        <f t="shared" si="242"/>
        <v>0</v>
      </c>
      <c r="T1084">
        <f>SUM($S$3:S1084)</f>
        <v>7.1600325607528492E-2</v>
      </c>
      <c r="V1084">
        <f t="shared" si="243"/>
        <v>0</v>
      </c>
      <c r="W1084">
        <f>IF(M1084&lt;0,SUM($V$3:V1084),0)</f>
        <v>0</v>
      </c>
      <c r="Y1084">
        <v>0</v>
      </c>
      <c r="Z1084">
        <f t="shared" si="244"/>
        <v>0</v>
      </c>
      <c r="AA1084">
        <f t="shared" si="245"/>
        <v>0</v>
      </c>
      <c r="AB1084">
        <f>SUM($AA$3:AA1084)</f>
        <v>4.9890462331365383E-2</v>
      </c>
    </row>
    <row r="1085" spans="1:28" x14ac:dyDescent="0.3">
      <c r="A1085" s="9" t="s">
        <v>18</v>
      </c>
      <c r="B1085" s="9">
        <v>1082</v>
      </c>
      <c r="C1085" s="9">
        <v>60</v>
      </c>
      <c r="D1085" s="10">
        <v>63</v>
      </c>
      <c r="E1085" s="3">
        <f t="shared" si="246"/>
        <v>-1.3888888888889086E-2</v>
      </c>
      <c r="F1085" s="3">
        <f t="shared" si="247"/>
        <v>-5.0000000000000711E-2</v>
      </c>
      <c r="H1085" s="13">
        <f t="shared" si="236"/>
        <v>17.5</v>
      </c>
      <c r="I1085">
        <f>'Panigale V4s 21 Data'!$B$8*'Panigale V4s 21 Data'!$B$5*'Panigale V4s 21 Data'!$B$7*0.5*(Calculations!$H1085*Calculations!$H1085)</f>
        <v>34.397865215240628</v>
      </c>
      <c r="J1085" s="3">
        <f>$E1085*'Panigale V4s 21 Data'!$B$3</f>
        <v>-3.7500000000000533</v>
      </c>
      <c r="K1085" s="27">
        <f>'Panigale V4s 21 Data'!$B$12</f>
        <v>52.974000000000004</v>
      </c>
      <c r="L1085" s="3">
        <f t="shared" si="237"/>
        <v>83.621865215240575</v>
      </c>
      <c r="M1085">
        <f t="shared" si="235"/>
        <v>1463.3826412667102</v>
      </c>
      <c r="N1085">
        <f t="shared" si="238"/>
        <v>4.0649517812964172E-4</v>
      </c>
      <c r="O1085">
        <f t="shared" si="239"/>
        <v>1463.3826412667102</v>
      </c>
      <c r="P1085">
        <f t="shared" si="240"/>
        <v>4.0649517812964172E-4</v>
      </c>
      <c r="Q1085">
        <f>SUM($P$3:P1085)</f>
        <v>0.25094159567149399</v>
      </c>
      <c r="R1085">
        <f t="shared" si="241"/>
        <v>0</v>
      </c>
      <c r="S1085">
        <f t="shared" si="242"/>
        <v>0</v>
      </c>
      <c r="T1085">
        <f>SUM($S$3:S1085)</f>
        <v>7.1600325607528492E-2</v>
      </c>
      <c r="V1085">
        <f t="shared" si="243"/>
        <v>0</v>
      </c>
      <c r="W1085">
        <f>IF(M1085&lt;0,SUM($V$3:V1085),0)</f>
        <v>0</v>
      </c>
      <c r="Y1085">
        <v>0</v>
      </c>
      <c r="Z1085">
        <f t="shared" si="244"/>
        <v>0</v>
      </c>
      <c r="AA1085">
        <f t="shared" si="245"/>
        <v>0</v>
      </c>
      <c r="AB1085">
        <f>SUM($AA$3:AA1085)</f>
        <v>4.9890462331365383E-2</v>
      </c>
    </row>
    <row r="1086" spans="1:28" x14ac:dyDescent="0.3">
      <c r="A1086" s="9" t="s">
        <v>18</v>
      </c>
      <c r="B1086" s="9">
        <v>1083</v>
      </c>
      <c r="C1086" s="9">
        <v>61</v>
      </c>
      <c r="D1086" s="10">
        <v>62.5</v>
      </c>
      <c r="E1086" s="3">
        <f t="shared" si="246"/>
        <v>-0.29166666666666685</v>
      </c>
      <c r="F1086" s="3">
        <f t="shared" si="247"/>
        <v>-1.0500000000000007</v>
      </c>
      <c r="H1086" s="13">
        <f t="shared" si="236"/>
        <v>17.361111111111111</v>
      </c>
      <c r="I1086">
        <f>'Panigale V4s 21 Data'!$B$8*'Panigale V4s 21 Data'!$B$5*'Panigale V4s 21 Data'!$B$7*0.5*(Calculations!$H1086*Calculations!$H1086)</f>
        <v>33.854034012858072</v>
      </c>
      <c r="J1086" s="3">
        <f>$E1086*'Panigale V4s 21 Data'!$B$3</f>
        <v>-78.750000000000057</v>
      </c>
      <c r="K1086" s="27">
        <f>'Panigale V4s 21 Data'!$B$12</f>
        <v>52.974000000000004</v>
      </c>
      <c r="L1086" s="3">
        <f t="shared" si="237"/>
        <v>8.0780340128580193</v>
      </c>
      <c r="M1086">
        <f t="shared" si="235"/>
        <v>140.24364605656282</v>
      </c>
      <c r="N1086">
        <f t="shared" si="238"/>
        <v>3.8956568349045233E-5</v>
      </c>
      <c r="O1086">
        <f t="shared" si="239"/>
        <v>140.24364605656282</v>
      </c>
      <c r="P1086">
        <f t="shared" si="240"/>
        <v>3.8956568349045233E-5</v>
      </c>
      <c r="Q1086">
        <f>SUM($P$3:P1086)</f>
        <v>0.25098055223984306</v>
      </c>
      <c r="R1086">
        <f t="shared" si="241"/>
        <v>0</v>
      </c>
      <c r="S1086">
        <f t="shared" si="242"/>
        <v>0</v>
      </c>
      <c r="T1086">
        <f>SUM($S$3:S1086)</f>
        <v>7.1600325607528492E-2</v>
      </c>
      <c r="V1086">
        <f t="shared" si="243"/>
        <v>0</v>
      </c>
      <c r="W1086">
        <f>IF(M1086&lt;0,SUM($V$3:V1086),0)</f>
        <v>0</v>
      </c>
      <c r="Y1086">
        <v>0</v>
      </c>
      <c r="Z1086">
        <f t="shared" si="244"/>
        <v>0</v>
      </c>
      <c r="AA1086">
        <f t="shared" si="245"/>
        <v>0</v>
      </c>
      <c r="AB1086">
        <f>SUM($AA$3:AA1086)</f>
        <v>4.9890462331365383E-2</v>
      </c>
    </row>
    <row r="1087" spans="1:28" x14ac:dyDescent="0.3">
      <c r="A1087" s="9" t="s">
        <v>18</v>
      </c>
      <c r="B1087" s="9">
        <v>1084</v>
      </c>
      <c r="C1087" s="9">
        <v>62</v>
      </c>
      <c r="D1087" s="10">
        <v>60.9</v>
      </c>
      <c r="E1087" s="3">
        <f t="shared" si="246"/>
        <v>-0.44444444444444481</v>
      </c>
      <c r="F1087" s="3">
        <f t="shared" si="247"/>
        <v>-1.6000000000000014</v>
      </c>
      <c r="H1087" s="13">
        <f t="shared" si="236"/>
        <v>16.916666666666664</v>
      </c>
      <c r="I1087">
        <f>'Panigale V4s 21 Data'!$B$8*'Panigale V4s 21 Data'!$B$5*'Panigale V4s 21 Data'!$B$7*0.5*(Calculations!$H1087*Calculations!$H1087)</f>
        <v>32.142894051130398</v>
      </c>
      <c r="J1087" s="3">
        <f>$E1087*'Panigale V4s 21 Data'!$B$3</f>
        <v>-120.0000000000001</v>
      </c>
      <c r="K1087" s="27">
        <f>'Panigale V4s 21 Data'!$B$12</f>
        <v>52.974000000000004</v>
      </c>
      <c r="L1087" s="3">
        <f t="shared" si="237"/>
        <v>-34.883105948869698</v>
      </c>
      <c r="M1087">
        <f t="shared" si="235"/>
        <v>-590.10587563504566</v>
      </c>
      <c r="N1087">
        <f t="shared" si="238"/>
        <v>-1.639182987875127E-4</v>
      </c>
      <c r="O1087">
        <f t="shared" si="239"/>
        <v>0</v>
      </c>
      <c r="P1087">
        <f t="shared" si="240"/>
        <v>0</v>
      </c>
      <c r="Q1087">
        <f>SUM($P$3:P1087)</f>
        <v>0.25098055223984306</v>
      </c>
      <c r="R1087">
        <f t="shared" si="241"/>
        <v>590.10587563504566</v>
      </c>
      <c r="S1087">
        <f t="shared" si="242"/>
        <v>1.639182987875127E-4</v>
      </c>
      <c r="T1087">
        <f>SUM($S$3:S1087)</f>
        <v>7.1764243906316E-2</v>
      </c>
      <c r="V1087">
        <f t="shared" si="243"/>
        <v>464.23334183271226</v>
      </c>
      <c r="W1087">
        <f>IF(M1087&lt;0,SUM($V$1087:V1087),0)</f>
        <v>464.23334183271226</v>
      </c>
      <c r="Y1087">
        <v>0</v>
      </c>
      <c r="Z1087">
        <f t="shared" si="244"/>
        <v>0</v>
      </c>
      <c r="AA1087">
        <f t="shared" si="245"/>
        <v>0</v>
      </c>
      <c r="AB1087">
        <f>SUM($AA$3:AA1087)</f>
        <v>4.9890462331365383E-2</v>
      </c>
    </row>
    <row r="1088" spans="1:28" x14ac:dyDescent="0.3">
      <c r="A1088" s="9" t="s">
        <v>18</v>
      </c>
      <c r="B1088" s="9">
        <v>1085</v>
      </c>
      <c r="C1088" s="9">
        <v>63</v>
      </c>
      <c r="D1088" s="10">
        <v>59.3</v>
      </c>
      <c r="E1088" s="3">
        <f t="shared" si="246"/>
        <v>-0.31944444444444403</v>
      </c>
      <c r="F1088" s="3">
        <f t="shared" si="247"/>
        <v>-1.1499999999999986</v>
      </c>
      <c r="H1088" s="13">
        <f t="shared" si="236"/>
        <v>16.472222222222221</v>
      </c>
      <c r="I1088">
        <f>'Panigale V4s 21 Data'!$B$8*'Panigale V4s 21 Data'!$B$5*'Panigale V4s 21 Data'!$B$7*0.5*(Calculations!$H1088*Calculations!$H1088)</f>
        <v>30.476127248864074</v>
      </c>
      <c r="J1088" s="3">
        <f>$E1088*'Panigale V4s 21 Data'!$B$3</f>
        <v>-86.249999999999886</v>
      </c>
      <c r="K1088" s="27">
        <f>'Panigale V4s 21 Data'!$B$12</f>
        <v>52.974000000000004</v>
      </c>
      <c r="L1088" s="3">
        <f t="shared" si="237"/>
        <v>-2.7998727511358084</v>
      </c>
      <c r="M1088">
        <f t="shared" si="235"/>
        <v>-46.120126150653732</v>
      </c>
      <c r="N1088">
        <f t="shared" si="238"/>
        <v>-1.2811146152959369E-5</v>
      </c>
      <c r="O1088">
        <f t="shared" si="239"/>
        <v>0</v>
      </c>
      <c r="P1088">
        <f t="shared" si="240"/>
        <v>0</v>
      </c>
      <c r="Q1088">
        <f>SUM($P$3:P1088)</f>
        <v>0.25098055223984306</v>
      </c>
      <c r="R1088">
        <f t="shared" si="241"/>
        <v>46.120126150653732</v>
      </c>
      <c r="S1088">
        <f t="shared" si="242"/>
        <v>1.2811146152959369E-5</v>
      </c>
      <c r="T1088">
        <f>SUM($S$3:S1088)</f>
        <v>7.1777055052468966E-2</v>
      </c>
      <c r="V1088">
        <f t="shared" si="243"/>
        <v>36.282472642088536</v>
      </c>
      <c r="W1088">
        <f>IF(M1088&lt;0,SUM($V$1087:V1088),0)</f>
        <v>500.51581447480078</v>
      </c>
      <c r="Y1088">
        <v>0</v>
      </c>
      <c r="Z1088">
        <f t="shared" si="244"/>
        <v>0</v>
      </c>
      <c r="AA1088">
        <f t="shared" si="245"/>
        <v>0</v>
      </c>
      <c r="AB1088">
        <f>SUM($AA$3:AA1088)</f>
        <v>4.9890462331365383E-2</v>
      </c>
    </row>
    <row r="1089" spans="1:28" x14ac:dyDescent="0.3">
      <c r="A1089" s="9" t="s">
        <v>18</v>
      </c>
      <c r="B1089" s="9">
        <v>1086</v>
      </c>
      <c r="C1089" s="9">
        <v>64</v>
      </c>
      <c r="D1089" s="10">
        <v>58.6</v>
      </c>
      <c r="E1089" s="3">
        <f t="shared" si="246"/>
        <v>-9.7222222222221627E-2</v>
      </c>
      <c r="F1089" s="3">
        <f t="shared" si="247"/>
        <v>-0.34999999999999787</v>
      </c>
      <c r="H1089" s="13">
        <f t="shared" si="236"/>
        <v>16.277777777777779</v>
      </c>
      <c r="I1089">
        <f>'Panigale V4s 21 Data'!$B$8*'Panigale V4s 21 Data'!$B$5*'Panigale V4s 21 Data'!$B$7*0.5*(Calculations!$H1089*Calculations!$H1089)</f>
        <v>29.760870051531295</v>
      </c>
      <c r="J1089" s="3">
        <f>$E1089*'Panigale V4s 21 Data'!$B$3</f>
        <v>-26.24999999999984</v>
      </c>
      <c r="K1089" s="27">
        <f>'Panigale V4s 21 Data'!$B$12</f>
        <v>52.974000000000004</v>
      </c>
      <c r="L1089" s="3">
        <f t="shared" si="237"/>
        <v>56.484870051531459</v>
      </c>
      <c r="M1089">
        <f t="shared" si="235"/>
        <v>919.44816250548433</v>
      </c>
      <c r="N1089">
        <f t="shared" si="238"/>
        <v>2.5540226736263453E-4</v>
      </c>
      <c r="O1089">
        <f t="shared" si="239"/>
        <v>919.44816250548433</v>
      </c>
      <c r="P1089">
        <f t="shared" si="240"/>
        <v>2.5540226736263453E-4</v>
      </c>
      <c r="Q1089">
        <f>SUM($P$3:P1089)</f>
        <v>0.25123595450720571</v>
      </c>
      <c r="R1089">
        <f t="shared" si="241"/>
        <v>0</v>
      </c>
      <c r="S1089">
        <f t="shared" si="242"/>
        <v>0</v>
      </c>
      <c r="T1089">
        <f>SUM($S$3:S1089)</f>
        <v>7.1777055052468966E-2</v>
      </c>
      <c r="V1089">
        <f t="shared" si="243"/>
        <v>0</v>
      </c>
      <c r="W1089">
        <f>IF(M1089&lt;0,SUM($V$3:V1089),0)</f>
        <v>0</v>
      </c>
      <c r="Y1089">
        <f>W1088</f>
        <v>500.51581447480078</v>
      </c>
      <c r="Z1089">
        <f t="shared" si="244"/>
        <v>0.50051581447480076</v>
      </c>
      <c r="AA1089">
        <f t="shared" si="245"/>
        <v>1.3903217068744465E-4</v>
      </c>
      <c r="AB1089">
        <f>SUM($AA$3:AA1089)</f>
        <v>5.0029494502052831E-2</v>
      </c>
    </row>
    <row r="1090" spans="1:28" x14ac:dyDescent="0.3">
      <c r="A1090" s="9" t="s">
        <v>18</v>
      </c>
      <c r="B1090" s="9">
        <v>1087</v>
      </c>
      <c r="C1090" s="9">
        <v>65</v>
      </c>
      <c r="D1090" s="10">
        <v>58.6</v>
      </c>
      <c r="E1090" s="3">
        <f t="shared" si="246"/>
        <v>1.3888888888889086E-2</v>
      </c>
      <c r="F1090" s="3">
        <f t="shared" si="247"/>
        <v>5.0000000000000711E-2</v>
      </c>
      <c r="H1090" s="13">
        <f t="shared" si="236"/>
        <v>16.277777777777779</v>
      </c>
      <c r="I1090">
        <f>'Panigale V4s 21 Data'!$B$8*'Panigale V4s 21 Data'!$B$5*'Panigale V4s 21 Data'!$B$7*0.5*(Calculations!$H1090*Calculations!$H1090)</f>
        <v>29.760870051531295</v>
      </c>
      <c r="J1090" s="3">
        <f>$E1090*'Panigale V4s 21 Data'!$B$3</f>
        <v>3.7500000000000533</v>
      </c>
      <c r="K1090" s="27">
        <f>'Panigale V4s 21 Data'!$B$12</f>
        <v>52.974000000000004</v>
      </c>
      <c r="L1090" s="3">
        <f t="shared" si="237"/>
        <v>86.484870051531345</v>
      </c>
      <c r="M1090">
        <f t="shared" si="235"/>
        <v>1407.7814958388158</v>
      </c>
      <c r="N1090">
        <f t="shared" si="238"/>
        <v>3.9105041551078213E-4</v>
      </c>
      <c r="O1090">
        <f t="shared" si="239"/>
        <v>1407.7814958388158</v>
      </c>
      <c r="P1090">
        <f t="shared" si="240"/>
        <v>3.9105041551078213E-4</v>
      </c>
      <c r="Q1090">
        <f>SUM($P$3:P1090)</f>
        <v>0.2516270049227165</v>
      </c>
      <c r="R1090">
        <f t="shared" si="241"/>
        <v>0</v>
      </c>
      <c r="S1090">
        <f t="shared" si="242"/>
        <v>0</v>
      </c>
      <c r="T1090">
        <f>SUM($S$3:S1090)</f>
        <v>7.1777055052468966E-2</v>
      </c>
      <c r="V1090">
        <f t="shared" si="243"/>
        <v>0</v>
      </c>
      <c r="W1090">
        <f>IF(M1090&lt;0,SUM($V$3:V1090),0)</f>
        <v>0</v>
      </c>
      <c r="Y1090">
        <v>0</v>
      </c>
      <c r="Z1090">
        <f t="shared" si="244"/>
        <v>0</v>
      </c>
      <c r="AA1090">
        <f t="shared" si="245"/>
        <v>0</v>
      </c>
      <c r="AB1090">
        <f>SUM($AA$3:AA1090)</f>
        <v>5.0029494502052831E-2</v>
      </c>
    </row>
    <row r="1091" spans="1:28" x14ac:dyDescent="0.3">
      <c r="A1091" s="9" t="s">
        <v>18</v>
      </c>
      <c r="B1091" s="9">
        <v>1088</v>
      </c>
      <c r="C1091" s="9">
        <v>66</v>
      </c>
      <c r="D1091" s="10">
        <v>58.7</v>
      </c>
      <c r="E1091" s="3">
        <f t="shared" si="246"/>
        <v>2.7777777777777186E-2</v>
      </c>
      <c r="F1091" s="3">
        <f t="shared" si="247"/>
        <v>9.9999999999997868E-2</v>
      </c>
      <c r="H1091" s="13">
        <f t="shared" si="236"/>
        <v>16.305555555555557</v>
      </c>
      <c r="I1091">
        <f>'Panigale V4s 21 Data'!$B$8*'Panigale V4s 21 Data'!$B$5*'Panigale V4s 21 Data'!$B$7*0.5*(Calculations!$H1091*Calculations!$H1091)</f>
        <v>29.862529653187835</v>
      </c>
      <c r="J1091" s="3">
        <f>$E1091*'Panigale V4s 21 Data'!$B$3</f>
        <v>7.4999999999998401</v>
      </c>
      <c r="K1091" s="27">
        <f>'Panigale V4s 21 Data'!$B$12</f>
        <v>52.974000000000004</v>
      </c>
      <c r="L1091" s="3">
        <f t="shared" si="237"/>
        <v>90.336529653187682</v>
      </c>
      <c r="M1091">
        <f t="shared" ref="M1091:M1154" si="249">L1091*H1091</f>
        <v>1472.9873029561438</v>
      </c>
      <c r="N1091">
        <f t="shared" si="238"/>
        <v>4.0916313971003996E-4</v>
      </c>
      <c r="O1091">
        <f t="shared" si="239"/>
        <v>1472.9873029561438</v>
      </c>
      <c r="P1091">
        <f t="shared" si="240"/>
        <v>4.0916313971003996E-4</v>
      </c>
      <c r="Q1091">
        <f>SUM($P$3:P1091)</f>
        <v>0.25203616806242657</v>
      </c>
      <c r="R1091">
        <f t="shared" si="241"/>
        <v>0</v>
      </c>
      <c r="S1091">
        <f t="shared" si="242"/>
        <v>0</v>
      </c>
      <c r="T1091">
        <f>SUM($S$3:S1091)</f>
        <v>7.1777055052468966E-2</v>
      </c>
      <c r="V1091">
        <f t="shared" si="243"/>
        <v>0</v>
      </c>
      <c r="W1091">
        <f>IF(M1091&lt;0,SUM($V$3:V1091),0)</f>
        <v>0</v>
      </c>
      <c r="Y1091">
        <v>0</v>
      </c>
      <c r="Z1091">
        <f t="shared" si="244"/>
        <v>0</v>
      </c>
      <c r="AA1091">
        <f t="shared" si="245"/>
        <v>0</v>
      </c>
      <c r="AB1091">
        <f>SUM($AA$3:AA1091)</f>
        <v>5.0029494502052831E-2</v>
      </c>
    </row>
    <row r="1092" spans="1:28" x14ac:dyDescent="0.3">
      <c r="A1092" s="9" t="s">
        <v>18</v>
      </c>
      <c r="B1092" s="9">
        <v>1089</v>
      </c>
      <c r="C1092" s="9">
        <v>67</v>
      </c>
      <c r="D1092" s="10">
        <v>58.8</v>
      </c>
      <c r="E1092" s="3">
        <f t="shared" si="246"/>
        <v>1.3888888888888099E-2</v>
      </c>
      <c r="F1092" s="3">
        <f t="shared" si="247"/>
        <v>4.9999999999997158E-2</v>
      </c>
      <c r="H1092" s="13">
        <f t="shared" ref="H1092:H1155" si="250">$D1092/3.6</f>
        <v>16.333333333333332</v>
      </c>
      <c r="I1092">
        <f>'Panigale V4s 21 Data'!$B$8*'Panigale V4s 21 Data'!$B$5*'Panigale V4s 21 Data'!$B$7*0.5*(Calculations!$H1092*Calculations!$H1092)</f>
        <v>29.964362587498496</v>
      </c>
      <c r="J1092" s="3">
        <f>$E1092*'Panigale V4s 21 Data'!$B$3</f>
        <v>3.7499999999997868</v>
      </c>
      <c r="K1092" s="27">
        <f>'Panigale V4s 21 Data'!$B$12</f>
        <v>52.974000000000004</v>
      </c>
      <c r="L1092" s="3">
        <f t="shared" ref="L1092:L1155" si="251">I1092+J1092+K1092</f>
        <v>86.68836258749829</v>
      </c>
      <c r="M1092">
        <f t="shared" si="249"/>
        <v>1415.909922262472</v>
      </c>
      <c r="N1092">
        <f t="shared" ref="N1092:N1155" si="252">M1092/1000/3600</f>
        <v>3.9330831173957554E-4</v>
      </c>
      <c r="O1092">
        <f t="shared" ref="O1092:O1155" si="253">IF(M1092&gt;0,M1092,0)</f>
        <v>1415.909922262472</v>
      </c>
      <c r="P1092">
        <f t="shared" ref="P1092:P1155" si="254">IF(N1092&gt;0,N1092,0)</f>
        <v>3.9330831173957554E-4</v>
      </c>
      <c r="Q1092">
        <f>SUM($P$3:P1092)</f>
        <v>0.25242947637416613</v>
      </c>
      <c r="R1092">
        <f t="shared" ref="R1092:R1155" si="255">IF(M1092&lt;0,M1092*-1,0)</f>
        <v>0</v>
      </c>
      <c r="S1092">
        <f t="shared" ref="S1092:S1155" si="256">IF(M1092&lt;0,M1092/1000/3600*-1,0)</f>
        <v>0</v>
      </c>
      <c r="T1092">
        <f>SUM($S$3:S1092)</f>
        <v>7.1777055052468966E-2</v>
      </c>
      <c r="V1092">
        <f t="shared" ref="V1092:V1155" si="257">R1092*0.91*0.95*0.91</f>
        <v>0</v>
      </c>
      <c r="W1092">
        <f>IF(M1092&lt;0,SUM($V$3:V1092),0)</f>
        <v>0</v>
      </c>
      <c r="Y1092">
        <v>0</v>
      </c>
      <c r="Z1092">
        <f t="shared" ref="Z1092:Z1155" si="258">Y1092/1000</f>
        <v>0</v>
      </c>
      <c r="AA1092">
        <f t="shared" ref="AA1092:AA1155" si="259">Z1092/3600</f>
        <v>0</v>
      </c>
      <c r="AB1092">
        <f>SUM($AA$3:AA1092)</f>
        <v>5.0029494502052831E-2</v>
      </c>
    </row>
    <row r="1093" spans="1:28" x14ac:dyDescent="0.3">
      <c r="A1093" s="9" t="s">
        <v>18</v>
      </c>
      <c r="B1093" s="9">
        <v>1090</v>
      </c>
      <c r="C1093" s="9">
        <v>68</v>
      </c>
      <c r="D1093" s="10">
        <v>58.8</v>
      </c>
      <c r="E1093" s="3">
        <f t="shared" ref="E1093:E1156" si="260">($D1094-$D1092)/2/3.6</f>
        <v>0</v>
      </c>
      <c r="F1093" s="3">
        <f t="shared" ref="F1093:F1156" si="261">($D1094-$D1092)/2</f>
        <v>0</v>
      </c>
      <c r="H1093" s="13">
        <f t="shared" si="250"/>
        <v>16.333333333333332</v>
      </c>
      <c r="I1093">
        <f>'Panigale V4s 21 Data'!$B$8*'Panigale V4s 21 Data'!$B$5*'Panigale V4s 21 Data'!$B$7*0.5*(Calculations!$H1093*Calculations!$H1093)</f>
        <v>29.964362587498496</v>
      </c>
      <c r="J1093" s="3">
        <f>$E1093*'Panigale V4s 21 Data'!$B$3</f>
        <v>0</v>
      </c>
      <c r="K1093" s="27">
        <f>'Panigale V4s 21 Data'!$B$12</f>
        <v>52.974000000000004</v>
      </c>
      <c r="L1093" s="3">
        <f t="shared" si="251"/>
        <v>82.938362587498503</v>
      </c>
      <c r="M1093">
        <f t="shared" si="249"/>
        <v>1354.6599222624754</v>
      </c>
      <c r="N1093">
        <f t="shared" si="252"/>
        <v>3.7629442285068768E-4</v>
      </c>
      <c r="O1093">
        <f t="shared" si="253"/>
        <v>1354.6599222624754</v>
      </c>
      <c r="P1093">
        <f t="shared" si="254"/>
        <v>3.7629442285068768E-4</v>
      </c>
      <c r="Q1093">
        <f>SUM($P$3:P1093)</f>
        <v>0.25280577079701683</v>
      </c>
      <c r="R1093">
        <f t="shared" si="255"/>
        <v>0</v>
      </c>
      <c r="S1093">
        <f t="shared" si="256"/>
        <v>0</v>
      </c>
      <c r="T1093">
        <f>SUM($S$3:S1093)</f>
        <v>7.1777055052468966E-2</v>
      </c>
      <c r="V1093">
        <f t="shared" si="257"/>
        <v>0</v>
      </c>
      <c r="W1093">
        <f>IF(M1093&lt;0,SUM($V$3:V1093),0)</f>
        <v>0</v>
      </c>
      <c r="Y1093">
        <v>0</v>
      </c>
      <c r="Z1093">
        <f t="shared" si="258"/>
        <v>0</v>
      </c>
      <c r="AA1093">
        <f t="shared" si="259"/>
        <v>0</v>
      </c>
      <c r="AB1093">
        <f>SUM($AA$3:AA1093)</f>
        <v>5.0029494502052831E-2</v>
      </c>
    </row>
    <row r="1094" spans="1:28" x14ac:dyDescent="0.3">
      <c r="A1094" s="9" t="s">
        <v>18</v>
      </c>
      <c r="B1094" s="9">
        <v>1091</v>
      </c>
      <c r="C1094" s="9">
        <v>69</v>
      </c>
      <c r="D1094" s="10">
        <v>58.8</v>
      </c>
      <c r="E1094" s="3">
        <f t="shared" si="260"/>
        <v>4.1666666666667261E-2</v>
      </c>
      <c r="F1094" s="3">
        <f t="shared" si="261"/>
        <v>0.15000000000000213</v>
      </c>
      <c r="H1094" s="13">
        <f t="shared" si="250"/>
        <v>16.333333333333332</v>
      </c>
      <c r="I1094">
        <f>'Panigale V4s 21 Data'!$B$8*'Panigale V4s 21 Data'!$B$5*'Panigale V4s 21 Data'!$B$7*0.5*(Calculations!$H1094*Calculations!$H1094)</f>
        <v>29.964362587498496</v>
      </c>
      <c r="J1094" s="3">
        <f>$E1094*'Panigale V4s 21 Data'!$B$3</f>
        <v>11.25000000000016</v>
      </c>
      <c r="K1094" s="27">
        <f>'Panigale V4s 21 Data'!$B$12</f>
        <v>52.974000000000004</v>
      </c>
      <c r="L1094" s="3">
        <f t="shared" si="251"/>
        <v>94.188362587498659</v>
      </c>
      <c r="M1094">
        <f t="shared" si="249"/>
        <v>1538.4099222624779</v>
      </c>
      <c r="N1094">
        <f t="shared" si="252"/>
        <v>4.2733608951735496E-4</v>
      </c>
      <c r="O1094">
        <f t="shared" si="253"/>
        <v>1538.4099222624779</v>
      </c>
      <c r="P1094">
        <f t="shared" si="254"/>
        <v>4.2733608951735496E-4</v>
      </c>
      <c r="Q1094">
        <f>SUM($P$3:P1094)</f>
        <v>0.25323310688653417</v>
      </c>
      <c r="R1094">
        <f t="shared" si="255"/>
        <v>0</v>
      </c>
      <c r="S1094">
        <f t="shared" si="256"/>
        <v>0</v>
      </c>
      <c r="T1094">
        <f>SUM($S$3:S1094)</f>
        <v>7.1777055052468966E-2</v>
      </c>
      <c r="V1094">
        <f t="shared" si="257"/>
        <v>0</v>
      </c>
      <c r="W1094">
        <f>IF(M1094&lt;0,SUM($V$3:V1094),0)</f>
        <v>0</v>
      </c>
      <c r="Y1094">
        <v>0</v>
      </c>
      <c r="Z1094">
        <f t="shared" si="258"/>
        <v>0</v>
      </c>
      <c r="AA1094">
        <f t="shared" si="259"/>
        <v>0</v>
      </c>
      <c r="AB1094">
        <f>SUM($AA$3:AA1094)</f>
        <v>5.0029494502052831E-2</v>
      </c>
    </row>
    <row r="1095" spans="1:28" x14ac:dyDescent="0.3">
      <c r="A1095" s="9" t="s">
        <v>18</v>
      </c>
      <c r="B1095" s="9">
        <v>1092</v>
      </c>
      <c r="C1095" s="9">
        <v>70</v>
      </c>
      <c r="D1095" s="10">
        <v>59.1</v>
      </c>
      <c r="E1095" s="3">
        <f t="shared" si="260"/>
        <v>0.18055555555555614</v>
      </c>
      <c r="F1095" s="3">
        <f t="shared" si="261"/>
        <v>0.65000000000000213</v>
      </c>
      <c r="H1095" s="13">
        <f t="shared" si="250"/>
        <v>16.416666666666668</v>
      </c>
      <c r="I1095">
        <f>'Panigale V4s 21 Data'!$B$8*'Panigale V4s 21 Data'!$B$5*'Panigale V4s 21 Data'!$B$7*0.5*(Calculations!$H1095*Calculations!$H1095)</f>
        <v>30.270901386355412</v>
      </c>
      <c r="J1095" s="3">
        <f>$E1095*'Panigale V4s 21 Data'!$B$3</f>
        <v>48.750000000000156</v>
      </c>
      <c r="K1095" s="27">
        <f>'Panigale V4s 21 Data'!$B$12</f>
        <v>52.974000000000004</v>
      </c>
      <c r="L1095" s="3">
        <f t="shared" si="251"/>
        <v>131.99490138635559</v>
      </c>
      <c r="M1095">
        <f t="shared" si="249"/>
        <v>2166.9162977593378</v>
      </c>
      <c r="N1095">
        <f t="shared" si="252"/>
        <v>6.0192119382203823E-4</v>
      </c>
      <c r="O1095">
        <f t="shared" si="253"/>
        <v>2166.9162977593378</v>
      </c>
      <c r="P1095">
        <f t="shared" si="254"/>
        <v>6.0192119382203823E-4</v>
      </c>
      <c r="Q1095">
        <f>SUM($P$3:P1095)</f>
        <v>0.25383502808035618</v>
      </c>
      <c r="R1095">
        <f t="shared" si="255"/>
        <v>0</v>
      </c>
      <c r="S1095">
        <f t="shared" si="256"/>
        <v>0</v>
      </c>
      <c r="T1095">
        <f>SUM($S$3:S1095)</f>
        <v>7.1777055052468966E-2</v>
      </c>
      <c r="V1095">
        <f t="shared" si="257"/>
        <v>0</v>
      </c>
      <c r="W1095">
        <f>IF(M1095&lt;0,SUM($V$3:V1095),0)</f>
        <v>0</v>
      </c>
      <c r="Y1095">
        <v>0</v>
      </c>
      <c r="Z1095">
        <f t="shared" si="258"/>
        <v>0</v>
      </c>
      <c r="AA1095">
        <f t="shared" si="259"/>
        <v>0</v>
      </c>
      <c r="AB1095">
        <f>SUM($AA$3:AA1095)</f>
        <v>5.0029494502052831E-2</v>
      </c>
    </row>
    <row r="1096" spans="1:28" x14ac:dyDescent="0.3">
      <c r="A1096" s="9" t="s">
        <v>18</v>
      </c>
      <c r="B1096" s="9">
        <v>1093</v>
      </c>
      <c r="C1096" s="9">
        <v>71</v>
      </c>
      <c r="D1096" s="10">
        <v>60.1</v>
      </c>
      <c r="E1096" s="3">
        <f t="shared" si="260"/>
        <v>0.36111111111111133</v>
      </c>
      <c r="F1096" s="3">
        <f t="shared" si="261"/>
        <v>1.3000000000000007</v>
      </c>
      <c r="H1096" s="13">
        <f t="shared" si="250"/>
        <v>16.694444444444443</v>
      </c>
      <c r="I1096">
        <f>'Panigale V4s 21 Data'!$B$8*'Panigale V4s 21 Data'!$B$5*'Panigale V4s 21 Data'!$B$7*0.5*(Calculations!$H1096*Calculations!$H1096)</f>
        <v>31.303964005064568</v>
      </c>
      <c r="J1096" s="3">
        <f>$E1096*'Panigale V4s 21 Data'!$B$3</f>
        <v>97.500000000000057</v>
      </c>
      <c r="K1096" s="27">
        <f>'Panigale V4s 21 Data'!$B$12</f>
        <v>52.974000000000004</v>
      </c>
      <c r="L1096" s="3">
        <f t="shared" si="251"/>
        <v>181.77796400506463</v>
      </c>
      <c r="M1096">
        <f t="shared" si="249"/>
        <v>3034.6821213067733</v>
      </c>
      <c r="N1096">
        <f t="shared" si="252"/>
        <v>8.4296725591854809E-4</v>
      </c>
      <c r="O1096">
        <f t="shared" si="253"/>
        <v>3034.6821213067733</v>
      </c>
      <c r="P1096">
        <f t="shared" si="254"/>
        <v>8.4296725591854809E-4</v>
      </c>
      <c r="Q1096">
        <f>SUM($P$3:P1096)</f>
        <v>0.25467799533627472</v>
      </c>
      <c r="R1096">
        <f t="shared" si="255"/>
        <v>0</v>
      </c>
      <c r="S1096">
        <f t="shared" si="256"/>
        <v>0</v>
      </c>
      <c r="T1096">
        <f>SUM($S$3:S1096)</f>
        <v>7.1777055052468966E-2</v>
      </c>
      <c r="V1096">
        <f t="shared" si="257"/>
        <v>0</v>
      </c>
      <c r="W1096">
        <f>IF(M1096&lt;0,SUM($V$3:V1096),0)</f>
        <v>0</v>
      </c>
      <c r="Y1096">
        <v>0</v>
      </c>
      <c r="Z1096">
        <f t="shared" si="258"/>
        <v>0</v>
      </c>
      <c r="AA1096">
        <f t="shared" si="259"/>
        <v>0</v>
      </c>
      <c r="AB1096">
        <f>SUM($AA$3:AA1096)</f>
        <v>5.0029494502052831E-2</v>
      </c>
    </row>
    <row r="1097" spans="1:28" x14ac:dyDescent="0.3">
      <c r="A1097" s="9" t="s">
        <v>18</v>
      </c>
      <c r="B1097" s="9">
        <v>1094</v>
      </c>
      <c r="C1097" s="9">
        <v>72</v>
      </c>
      <c r="D1097" s="10">
        <v>61.7</v>
      </c>
      <c r="E1097" s="3">
        <f t="shared" si="260"/>
        <v>0.40277777777777757</v>
      </c>
      <c r="F1097" s="3">
        <f t="shared" si="261"/>
        <v>1.4499999999999993</v>
      </c>
      <c r="H1097" s="13">
        <f t="shared" si="250"/>
        <v>17.138888888888889</v>
      </c>
      <c r="I1097">
        <f>'Panigale V4s 21 Data'!$B$8*'Panigale V4s 21 Data'!$B$5*'Panigale V4s 21 Data'!$B$7*0.5*(Calculations!$H1097*Calculations!$H1097)</f>
        <v>32.992917387061581</v>
      </c>
      <c r="J1097" s="3">
        <f>$E1097*'Panigale V4s 21 Data'!$B$3</f>
        <v>108.74999999999994</v>
      </c>
      <c r="K1097" s="27">
        <f>'Panigale V4s 21 Data'!$B$12</f>
        <v>52.974000000000004</v>
      </c>
      <c r="L1097" s="3">
        <f t="shared" si="251"/>
        <v>194.71691738706153</v>
      </c>
      <c r="M1097">
        <f t="shared" si="249"/>
        <v>3337.2316118838048</v>
      </c>
      <c r="N1097">
        <f t="shared" si="252"/>
        <v>9.2700878107883475E-4</v>
      </c>
      <c r="O1097">
        <f t="shared" si="253"/>
        <v>3337.2316118838048</v>
      </c>
      <c r="P1097">
        <f t="shared" si="254"/>
        <v>9.2700878107883475E-4</v>
      </c>
      <c r="Q1097">
        <f>SUM($P$3:P1097)</f>
        <v>0.25560500411735354</v>
      </c>
      <c r="R1097">
        <f t="shared" si="255"/>
        <v>0</v>
      </c>
      <c r="S1097">
        <f t="shared" si="256"/>
        <v>0</v>
      </c>
      <c r="T1097">
        <f>SUM($S$3:S1097)</f>
        <v>7.1777055052468966E-2</v>
      </c>
      <c r="V1097">
        <f t="shared" si="257"/>
        <v>0</v>
      </c>
      <c r="W1097">
        <f>IF(M1097&lt;0,SUM($V$3:V1097),0)</f>
        <v>0</v>
      </c>
      <c r="Y1097">
        <v>0</v>
      </c>
      <c r="Z1097">
        <f t="shared" si="258"/>
        <v>0</v>
      </c>
      <c r="AA1097">
        <f t="shared" si="259"/>
        <v>0</v>
      </c>
      <c r="AB1097">
        <f>SUM($AA$3:AA1097)</f>
        <v>5.0029494502052831E-2</v>
      </c>
    </row>
    <row r="1098" spans="1:28" x14ac:dyDescent="0.3">
      <c r="A1098" s="9" t="s">
        <v>18</v>
      </c>
      <c r="B1098" s="9">
        <v>1095</v>
      </c>
      <c r="C1098" s="9">
        <v>73</v>
      </c>
      <c r="D1098" s="10">
        <v>63</v>
      </c>
      <c r="E1098" s="3">
        <f t="shared" si="260"/>
        <v>0.27777777777777779</v>
      </c>
      <c r="F1098" s="3">
        <f t="shared" si="261"/>
        <v>1</v>
      </c>
      <c r="H1098" s="13">
        <f t="shared" si="250"/>
        <v>17.5</v>
      </c>
      <c r="I1098">
        <f>'Panigale V4s 21 Data'!$B$8*'Panigale V4s 21 Data'!$B$5*'Panigale V4s 21 Data'!$B$7*0.5*(Calculations!$H1098*Calculations!$H1098)</f>
        <v>34.397865215240628</v>
      </c>
      <c r="J1098" s="3">
        <f>$E1098*'Panigale V4s 21 Data'!$B$3</f>
        <v>75</v>
      </c>
      <c r="K1098" s="27">
        <f>'Panigale V4s 21 Data'!$B$12</f>
        <v>52.974000000000004</v>
      </c>
      <c r="L1098" s="3">
        <f t="shared" si="251"/>
        <v>162.37186521524063</v>
      </c>
      <c r="M1098">
        <f t="shared" si="249"/>
        <v>2841.5076412667113</v>
      </c>
      <c r="N1098">
        <f t="shared" si="252"/>
        <v>7.8930767812964201E-4</v>
      </c>
      <c r="O1098">
        <f t="shared" si="253"/>
        <v>2841.5076412667113</v>
      </c>
      <c r="P1098">
        <f t="shared" si="254"/>
        <v>7.8930767812964201E-4</v>
      </c>
      <c r="Q1098">
        <f>SUM($P$3:P1098)</f>
        <v>0.25639431179548317</v>
      </c>
      <c r="R1098">
        <f t="shared" si="255"/>
        <v>0</v>
      </c>
      <c r="S1098">
        <f t="shared" si="256"/>
        <v>0</v>
      </c>
      <c r="T1098">
        <f>SUM($S$3:S1098)</f>
        <v>7.1777055052468966E-2</v>
      </c>
      <c r="V1098">
        <f t="shared" si="257"/>
        <v>0</v>
      </c>
      <c r="W1098">
        <f>IF(M1098&lt;0,SUM($V$3:V1098),0)</f>
        <v>0</v>
      </c>
      <c r="Y1098">
        <v>0</v>
      </c>
      <c r="Z1098">
        <f t="shared" si="258"/>
        <v>0</v>
      </c>
      <c r="AA1098">
        <f t="shared" si="259"/>
        <v>0</v>
      </c>
      <c r="AB1098">
        <f>SUM($AA$3:AA1098)</f>
        <v>5.0029494502052831E-2</v>
      </c>
    </row>
    <row r="1099" spans="1:28" x14ac:dyDescent="0.3">
      <c r="A1099" s="9" t="s">
        <v>18</v>
      </c>
      <c r="B1099" s="9">
        <v>1096</v>
      </c>
      <c r="C1099" s="9">
        <v>74</v>
      </c>
      <c r="D1099" s="10">
        <v>63.7</v>
      </c>
      <c r="E1099" s="3">
        <f t="shared" si="260"/>
        <v>0.12499999999999981</v>
      </c>
      <c r="F1099" s="3">
        <f t="shared" si="261"/>
        <v>0.44999999999999929</v>
      </c>
      <c r="H1099" s="13">
        <f t="shared" si="250"/>
        <v>17.694444444444446</v>
      </c>
      <c r="I1099">
        <f>'Panigale V4s 21 Data'!$B$8*'Panigale V4s 21 Data'!$B$5*'Panigale V4s 21 Data'!$B$7*0.5*(Calculations!$H1099*Calculations!$H1099)</f>
        <v>35.166508870050336</v>
      </c>
      <c r="J1099" s="3">
        <f>$E1099*'Panigale V4s 21 Data'!$B$3</f>
        <v>33.74999999999995</v>
      </c>
      <c r="K1099" s="27">
        <f>'Panigale V4s 21 Data'!$B$12</f>
        <v>52.974000000000004</v>
      </c>
      <c r="L1099" s="3">
        <f t="shared" si="251"/>
        <v>121.89050887005028</v>
      </c>
      <c r="M1099">
        <f t="shared" si="249"/>
        <v>2156.7848375061676</v>
      </c>
      <c r="N1099">
        <f t="shared" si="252"/>
        <v>5.9910689930726881E-4</v>
      </c>
      <c r="O1099">
        <f t="shared" si="253"/>
        <v>2156.7848375061676</v>
      </c>
      <c r="P1099">
        <f t="shared" si="254"/>
        <v>5.9910689930726881E-4</v>
      </c>
      <c r="Q1099">
        <f>SUM($P$3:P1099)</f>
        <v>0.25699341869479042</v>
      </c>
      <c r="R1099">
        <f t="shared" si="255"/>
        <v>0</v>
      </c>
      <c r="S1099">
        <f t="shared" si="256"/>
        <v>0</v>
      </c>
      <c r="T1099">
        <f>SUM($S$3:S1099)</f>
        <v>7.1777055052468966E-2</v>
      </c>
      <c r="V1099">
        <f t="shared" si="257"/>
        <v>0</v>
      </c>
      <c r="W1099">
        <f>IF(M1099&lt;0,SUM($V$3:V1099),0)</f>
        <v>0</v>
      </c>
      <c r="Y1099">
        <v>0</v>
      </c>
      <c r="Z1099">
        <f t="shared" si="258"/>
        <v>0</v>
      </c>
      <c r="AA1099">
        <f t="shared" si="259"/>
        <v>0</v>
      </c>
      <c r="AB1099">
        <f>SUM($AA$3:AA1099)</f>
        <v>5.0029494502052831E-2</v>
      </c>
    </row>
    <row r="1100" spans="1:28" x14ac:dyDescent="0.3">
      <c r="A1100" s="9" t="s">
        <v>18</v>
      </c>
      <c r="B1100" s="9">
        <v>1097</v>
      </c>
      <c r="C1100" s="9">
        <v>75</v>
      </c>
      <c r="D1100" s="10">
        <v>63.9</v>
      </c>
      <c r="E1100" s="3">
        <f t="shared" si="260"/>
        <v>-2.7777777777778172E-2</v>
      </c>
      <c r="F1100" s="3">
        <f t="shared" si="261"/>
        <v>-0.10000000000000142</v>
      </c>
      <c r="H1100" s="13">
        <f t="shared" si="250"/>
        <v>17.75</v>
      </c>
      <c r="I1100">
        <f>'Panigale V4s 21 Data'!$B$8*'Panigale V4s 21 Data'!$B$5*'Panigale V4s 21 Data'!$B$7*0.5*(Calculations!$H1100*Calculations!$H1100)</f>
        <v>35.387681336740407</v>
      </c>
      <c r="J1100" s="3">
        <f>$E1100*'Panigale V4s 21 Data'!$B$3</f>
        <v>-7.5000000000001066</v>
      </c>
      <c r="K1100" s="27">
        <f>'Panigale V4s 21 Data'!$B$12</f>
        <v>52.974000000000004</v>
      </c>
      <c r="L1100" s="3">
        <f t="shared" si="251"/>
        <v>80.861681336740304</v>
      </c>
      <c r="M1100">
        <f t="shared" si="249"/>
        <v>1435.2948437271405</v>
      </c>
      <c r="N1100">
        <f t="shared" si="252"/>
        <v>3.9869301214642789E-4</v>
      </c>
      <c r="O1100">
        <f t="shared" si="253"/>
        <v>1435.2948437271405</v>
      </c>
      <c r="P1100">
        <f t="shared" si="254"/>
        <v>3.9869301214642789E-4</v>
      </c>
      <c r="Q1100">
        <f>SUM($P$3:P1100)</f>
        <v>0.25739211170693682</v>
      </c>
      <c r="R1100">
        <f t="shared" si="255"/>
        <v>0</v>
      </c>
      <c r="S1100">
        <f t="shared" si="256"/>
        <v>0</v>
      </c>
      <c r="T1100">
        <f>SUM($S$3:S1100)</f>
        <v>7.1777055052468966E-2</v>
      </c>
      <c r="V1100">
        <f t="shared" si="257"/>
        <v>0</v>
      </c>
      <c r="W1100">
        <f>IF(M1100&lt;0,SUM($V$3:V1100),0)</f>
        <v>0</v>
      </c>
      <c r="Y1100">
        <v>0</v>
      </c>
      <c r="Z1100">
        <f t="shared" si="258"/>
        <v>0</v>
      </c>
      <c r="AA1100">
        <f t="shared" si="259"/>
        <v>0</v>
      </c>
      <c r="AB1100">
        <f>SUM($AA$3:AA1100)</f>
        <v>5.0029494502052831E-2</v>
      </c>
    </row>
    <row r="1101" spans="1:28" x14ac:dyDescent="0.3">
      <c r="A1101" s="9" t="s">
        <v>18</v>
      </c>
      <c r="B1101" s="9">
        <v>1098</v>
      </c>
      <c r="C1101" s="9">
        <v>76</v>
      </c>
      <c r="D1101" s="10">
        <v>63.5</v>
      </c>
      <c r="E1101" s="3">
        <f t="shared" si="260"/>
        <v>-0.2222222222222224</v>
      </c>
      <c r="F1101" s="3">
        <f t="shared" si="261"/>
        <v>-0.80000000000000071</v>
      </c>
      <c r="H1101" s="13">
        <f t="shared" si="250"/>
        <v>17.638888888888889</v>
      </c>
      <c r="I1101">
        <f>'Panigale V4s 21 Data'!$B$8*'Panigale V4s 21 Data'!$B$5*'Panigale V4s 21 Data'!$B$7*0.5*(Calculations!$H1101*Calculations!$H1101)</f>
        <v>34.946029733976829</v>
      </c>
      <c r="J1101" s="3">
        <f>$E1101*'Panigale V4s 21 Data'!$B$3</f>
        <v>-60.00000000000005</v>
      </c>
      <c r="K1101" s="27">
        <f>'Panigale V4s 21 Data'!$B$12</f>
        <v>52.974000000000004</v>
      </c>
      <c r="L1101" s="3">
        <f t="shared" si="251"/>
        <v>27.920029733976783</v>
      </c>
      <c r="M1101">
        <f t="shared" si="249"/>
        <v>492.47830225209049</v>
      </c>
      <c r="N1101">
        <f t="shared" si="252"/>
        <v>1.3679952840335848E-4</v>
      </c>
      <c r="O1101">
        <f t="shared" si="253"/>
        <v>492.47830225209049</v>
      </c>
      <c r="P1101">
        <f t="shared" si="254"/>
        <v>1.3679952840335848E-4</v>
      </c>
      <c r="Q1101">
        <f>SUM($P$3:P1101)</f>
        <v>0.25752891123534016</v>
      </c>
      <c r="R1101">
        <f t="shared" si="255"/>
        <v>0</v>
      </c>
      <c r="S1101">
        <f t="shared" si="256"/>
        <v>0</v>
      </c>
      <c r="T1101">
        <f>SUM($S$3:S1101)</f>
        <v>7.1777055052468966E-2</v>
      </c>
      <c r="V1101">
        <f t="shared" si="257"/>
        <v>0</v>
      </c>
      <c r="W1101">
        <f>IF(M1101&lt;0,SUM($V$3:V1101),0)</f>
        <v>0</v>
      </c>
      <c r="Y1101">
        <v>0</v>
      </c>
      <c r="Z1101">
        <f t="shared" si="258"/>
        <v>0</v>
      </c>
      <c r="AA1101">
        <f t="shared" si="259"/>
        <v>0</v>
      </c>
      <c r="AB1101">
        <f>SUM($AA$3:AA1101)</f>
        <v>5.0029494502052831E-2</v>
      </c>
    </row>
    <row r="1102" spans="1:28" x14ac:dyDescent="0.3">
      <c r="A1102" s="9" t="s">
        <v>18</v>
      </c>
      <c r="B1102" s="9">
        <v>1099</v>
      </c>
      <c r="C1102" s="9">
        <v>77</v>
      </c>
      <c r="D1102" s="10">
        <v>62.3</v>
      </c>
      <c r="E1102" s="3">
        <f t="shared" si="260"/>
        <v>-0.44444444444444481</v>
      </c>
      <c r="F1102" s="3">
        <f t="shared" si="261"/>
        <v>-1.6000000000000014</v>
      </c>
      <c r="H1102" s="13">
        <f t="shared" si="250"/>
        <v>17.305555555555554</v>
      </c>
      <c r="I1102">
        <f>'Panigale V4s 21 Data'!$B$8*'Panigale V4s 21 Data'!$B$5*'Panigale V4s 21 Data'!$B$7*0.5*(Calculations!$H1102*Calculations!$H1102)</f>
        <v>33.637714860484067</v>
      </c>
      <c r="J1102" s="3">
        <f>$E1102*'Panigale V4s 21 Data'!$B$3</f>
        <v>-120.0000000000001</v>
      </c>
      <c r="K1102" s="27">
        <f>'Panigale V4s 21 Data'!$B$12</f>
        <v>52.974000000000004</v>
      </c>
      <c r="L1102" s="3">
        <f t="shared" si="251"/>
        <v>-33.388285139516029</v>
      </c>
      <c r="M1102">
        <f t="shared" si="249"/>
        <v>-577.8028233866246</v>
      </c>
      <c r="N1102">
        <f t="shared" si="252"/>
        <v>-1.6050078427406239E-4</v>
      </c>
      <c r="O1102">
        <f t="shared" si="253"/>
        <v>0</v>
      </c>
      <c r="P1102">
        <f t="shared" si="254"/>
        <v>0</v>
      </c>
      <c r="Q1102">
        <f>SUM($P$3:P1102)</f>
        <v>0.25752891123534016</v>
      </c>
      <c r="R1102">
        <f t="shared" si="255"/>
        <v>577.8028233866246</v>
      </c>
      <c r="S1102">
        <f t="shared" si="256"/>
        <v>1.6050078427406239E-4</v>
      </c>
      <c r="T1102">
        <f>SUM($S$3:S1102)</f>
        <v>7.1937555836743022E-2</v>
      </c>
      <c r="V1102">
        <f t="shared" si="257"/>
        <v>454.55459214414066</v>
      </c>
      <c r="W1102">
        <f>IF(M1102&lt;0,SUM($V$1102:V1102),0)</f>
        <v>454.55459214414066</v>
      </c>
      <c r="Y1102">
        <v>0</v>
      </c>
      <c r="Z1102">
        <f t="shared" si="258"/>
        <v>0</v>
      </c>
      <c r="AA1102">
        <f t="shared" si="259"/>
        <v>0</v>
      </c>
      <c r="AB1102">
        <f>SUM($AA$3:AA1102)</f>
        <v>5.0029494502052831E-2</v>
      </c>
    </row>
    <row r="1103" spans="1:28" x14ac:dyDescent="0.3">
      <c r="A1103" s="9" t="s">
        <v>18</v>
      </c>
      <c r="B1103" s="9">
        <v>1100</v>
      </c>
      <c r="C1103" s="9">
        <v>78</v>
      </c>
      <c r="D1103" s="10">
        <v>60.3</v>
      </c>
      <c r="E1103" s="3">
        <f t="shared" si="260"/>
        <v>-0.47222222222222199</v>
      </c>
      <c r="F1103" s="3">
        <f t="shared" si="261"/>
        <v>-1.6999999999999993</v>
      </c>
      <c r="H1103" s="13">
        <f t="shared" si="250"/>
        <v>16.75</v>
      </c>
      <c r="I1103">
        <f>'Panigale V4s 21 Data'!$B$8*'Panigale V4s 21 Data'!$B$5*'Panigale V4s 21 Data'!$B$7*0.5*(Calculations!$H1103*Calculations!$H1103)</f>
        <v>31.512656520656158</v>
      </c>
      <c r="J1103" s="3">
        <f>$E1103*'Panigale V4s 21 Data'!$B$3</f>
        <v>-127.49999999999994</v>
      </c>
      <c r="K1103" s="27">
        <f>'Panigale V4s 21 Data'!$B$12</f>
        <v>52.974000000000004</v>
      </c>
      <c r="L1103" s="3">
        <f t="shared" si="251"/>
        <v>-43.013343479343789</v>
      </c>
      <c r="M1103">
        <f t="shared" si="249"/>
        <v>-720.47350327900847</v>
      </c>
      <c r="N1103">
        <f t="shared" si="252"/>
        <v>-2.0013152868861346E-4</v>
      </c>
      <c r="O1103">
        <f t="shared" si="253"/>
        <v>0</v>
      </c>
      <c r="P1103">
        <f t="shared" si="254"/>
        <v>0</v>
      </c>
      <c r="Q1103">
        <f>SUM($P$3:P1103)</f>
        <v>0.25752891123534016</v>
      </c>
      <c r="R1103">
        <f t="shared" si="255"/>
        <v>720.47350327900847</v>
      </c>
      <c r="S1103">
        <f t="shared" si="256"/>
        <v>2.0013152868861346E-4</v>
      </c>
      <c r="T1103">
        <f>SUM($S$3:S1103)</f>
        <v>7.2137687365431635E-2</v>
      </c>
      <c r="V1103">
        <f t="shared" si="257"/>
        <v>566.79290266207965</v>
      </c>
      <c r="W1103">
        <f>IF(M1103&lt;0,SUM($V$1102:V1103),0)</f>
        <v>1021.3474948062203</v>
      </c>
      <c r="Y1103">
        <v>0</v>
      </c>
      <c r="Z1103">
        <f t="shared" si="258"/>
        <v>0</v>
      </c>
      <c r="AA1103">
        <f t="shared" si="259"/>
        <v>0</v>
      </c>
      <c r="AB1103">
        <f>SUM($AA$3:AA1103)</f>
        <v>5.0029494502052831E-2</v>
      </c>
    </row>
    <row r="1104" spans="1:28" x14ac:dyDescent="0.3">
      <c r="A1104" s="9" t="s">
        <v>18</v>
      </c>
      <c r="B1104" s="9">
        <v>1101</v>
      </c>
      <c r="C1104" s="9">
        <v>79</v>
      </c>
      <c r="D1104" s="10">
        <v>58.9</v>
      </c>
      <c r="E1104" s="3">
        <f t="shared" si="260"/>
        <v>-0.26388888888888867</v>
      </c>
      <c r="F1104" s="3">
        <f t="shared" si="261"/>
        <v>-0.94999999999999929</v>
      </c>
      <c r="H1104" s="13">
        <f t="shared" si="250"/>
        <v>16.361111111111111</v>
      </c>
      <c r="I1104">
        <f>'Panigale V4s 21 Data'!$B$8*'Panigale V4s 21 Data'!$B$5*'Panigale V4s 21 Data'!$B$7*0.5*(Calculations!$H1104*Calculations!$H1104)</f>
        <v>30.066368854463324</v>
      </c>
      <c r="J1104" s="3">
        <f>$E1104*'Panigale V4s 21 Data'!$B$3</f>
        <v>-71.249999999999943</v>
      </c>
      <c r="K1104" s="27">
        <f>'Panigale V4s 21 Data'!$B$12</f>
        <v>52.974000000000004</v>
      </c>
      <c r="L1104" s="3">
        <f t="shared" si="251"/>
        <v>11.790368854463381</v>
      </c>
      <c r="M1104">
        <f t="shared" si="249"/>
        <v>192.9035348688592</v>
      </c>
      <c r="N1104">
        <f t="shared" si="252"/>
        <v>5.3584315241349776E-5</v>
      </c>
      <c r="O1104">
        <f t="shared" si="253"/>
        <v>192.9035348688592</v>
      </c>
      <c r="P1104">
        <f t="shared" si="254"/>
        <v>5.3584315241349776E-5</v>
      </c>
      <c r="Q1104">
        <f>SUM($P$3:P1104)</f>
        <v>0.25758249555058149</v>
      </c>
      <c r="R1104">
        <f t="shared" si="255"/>
        <v>0</v>
      </c>
      <c r="S1104">
        <f t="shared" si="256"/>
        <v>0</v>
      </c>
      <c r="T1104">
        <f>SUM($S$3:S1104)</f>
        <v>7.2137687365431635E-2</v>
      </c>
      <c r="V1104">
        <f t="shared" si="257"/>
        <v>0</v>
      </c>
      <c r="W1104">
        <f>IF(M1104&lt;0,SUM($V$3:V1104),0)</f>
        <v>0</v>
      </c>
      <c r="Y1104">
        <f>O1104</f>
        <v>192.9035348688592</v>
      </c>
      <c r="Z1104">
        <f t="shared" si="258"/>
        <v>0.19290353486885919</v>
      </c>
      <c r="AA1104">
        <f t="shared" si="259"/>
        <v>5.3584315241349776E-5</v>
      </c>
      <c r="AB1104">
        <f>SUM($AA$3:AA1104)</f>
        <v>5.008307881729418E-2</v>
      </c>
    </row>
    <row r="1105" spans="1:28" x14ac:dyDescent="0.3">
      <c r="A1105" s="9" t="s">
        <v>18</v>
      </c>
      <c r="B1105" s="9">
        <v>1102</v>
      </c>
      <c r="C1105" s="9">
        <v>80</v>
      </c>
      <c r="D1105" s="10">
        <v>58.4</v>
      </c>
      <c r="E1105" s="3">
        <f t="shared" si="260"/>
        <v>-1.3888888888889086E-2</v>
      </c>
      <c r="F1105" s="3">
        <f t="shared" si="261"/>
        <v>-5.0000000000000711E-2</v>
      </c>
      <c r="H1105" s="13">
        <f t="shared" si="250"/>
        <v>16.222222222222221</v>
      </c>
      <c r="I1105">
        <f>'Panigale V4s 21 Data'!$B$8*'Panigale V4s 21 Data'!$B$5*'Panigale V4s 21 Data'!$B$7*0.5*(Calculations!$H1105*Calculations!$H1105)</f>
        <v>29.558070846180666</v>
      </c>
      <c r="J1105" s="3">
        <f>$E1105*'Panigale V4s 21 Data'!$B$3</f>
        <v>-3.7500000000000533</v>
      </c>
      <c r="K1105" s="27">
        <f>'Panigale V4s 21 Data'!$B$12</f>
        <v>52.974000000000004</v>
      </c>
      <c r="L1105" s="3">
        <f t="shared" si="251"/>
        <v>78.782070846180616</v>
      </c>
      <c r="M1105">
        <f t="shared" si="249"/>
        <v>1278.0202603935966</v>
      </c>
      <c r="N1105">
        <f t="shared" si="252"/>
        <v>3.5500562788711018E-4</v>
      </c>
      <c r="O1105">
        <f t="shared" si="253"/>
        <v>1278.0202603935966</v>
      </c>
      <c r="P1105">
        <f t="shared" si="254"/>
        <v>3.5500562788711018E-4</v>
      </c>
      <c r="Q1105">
        <f>SUM($P$3:P1105)</f>
        <v>0.25793750117846859</v>
      </c>
      <c r="R1105">
        <f t="shared" si="255"/>
        <v>0</v>
      </c>
      <c r="S1105">
        <f t="shared" si="256"/>
        <v>0</v>
      </c>
      <c r="T1105">
        <f>SUM($S$3:S1105)</f>
        <v>7.2137687365431635E-2</v>
      </c>
      <c r="V1105">
        <f t="shared" si="257"/>
        <v>0</v>
      </c>
      <c r="W1105">
        <f>IF(M1105&lt;0,SUM($V$3:V1105),0)</f>
        <v>0</v>
      </c>
      <c r="Y1105">
        <f>W1103-Y1104</f>
        <v>828.44395993736111</v>
      </c>
      <c r="Z1105">
        <f t="shared" si="258"/>
        <v>0.82844395993736109</v>
      </c>
      <c r="AA1105">
        <f t="shared" si="259"/>
        <v>2.3012332220482252E-4</v>
      </c>
      <c r="AB1105">
        <f>SUM($AA$3:AA1105)</f>
        <v>5.0313202139499004E-2</v>
      </c>
    </row>
    <row r="1106" spans="1:28" x14ac:dyDescent="0.3">
      <c r="A1106" s="9" t="s">
        <v>18</v>
      </c>
      <c r="B1106" s="9">
        <v>1103</v>
      </c>
      <c r="C1106" s="9">
        <v>81</v>
      </c>
      <c r="D1106" s="10">
        <v>58.8</v>
      </c>
      <c r="E1106" s="3">
        <f t="shared" si="260"/>
        <v>0.25000000000000061</v>
      </c>
      <c r="F1106" s="3">
        <f t="shared" si="261"/>
        <v>0.90000000000000213</v>
      </c>
      <c r="H1106" s="13">
        <f t="shared" si="250"/>
        <v>16.333333333333332</v>
      </c>
      <c r="I1106">
        <f>'Panigale V4s 21 Data'!$B$8*'Panigale V4s 21 Data'!$B$5*'Panigale V4s 21 Data'!$B$7*0.5*(Calculations!$H1106*Calculations!$H1106)</f>
        <v>29.964362587498496</v>
      </c>
      <c r="J1106" s="3">
        <f>$E1106*'Panigale V4s 21 Data'!$B$3</f>
        <v>67.500000000000171</v>
      </c>
      <c r="K1106" s="27">
        <f>'Panigale V4s 21 Data'!$B$12</f>
        <v>52.974000000000004</v>
      </c>
      <c r="L1106" s="3">
        <f t="shared" si="251"/>
        <v>150.43836258749866</v>
      </c>
      <c r="M1106">
        <f t="shared" si="249"/>
        <v>2457.1599222624777</v>
      </c>
      <c r="N1106">
        <f t="shared" si="252"/>
        <v>6.8254442285068826E-4</v>
      </c>
      <c r="O1106">
        <f t="shared" si="253"/>
        <v>2457.1599222624777</v>
      </c>
      <c r="P1106">
        <f t="shared" si="254"/>
        <v>6.8254442285068826E-4</v>
      </c>
      <c r="Q1106">
        <f>SUM($P$3:P1106)</f>
        <v>0.25862004560131929</v>
      </c>
      <c r="R1106">
        <f t="shared" si="255"/>
        <v>0</v>
      </c>
      <c r="S1106">
        <f t="shared" si="256"/>
        <v>0</v>
      </c>
      <c r="T1106">
        <f>SUM($S$3:S1106)</f>
        <v>7.2137687365431635E-2</v>
      </c>
      <c r="V1106">
        <f t="shared" si="257"/>
        <v>0</v>
      </c>
      <c r="W1106">
        <f>IF(M1106&lt;0,SUM($V$3:V1106),0)</f>
        <v>0</v>
      </c>
      <c r="Y1106">
        <v>0</v>
      </c>
      <c r="Z1106">
        <f t="shared" si="258"/>
        <v>0</v>
      </c>
      <c r="AA1106">
        <f t="shared" si="259"/>
        <v>0</v>
      </c>
      <c r="AB1106">
        <f>SUM($AA$3:AA1106)</f>
        <v>5.0313202139499004E-2</v>
      </c>
    </row>
    <row r="1107" spans="1:28" x14ac:dyDescent="0.3">
      <c r="A1107" s="9" t="s">
        <v>18</v>
      </c>
      <c r="B1107" s="9">
        <v>1104</v>
      </c>
      <c r="C1107" s="9">
        <v>82</v>
      </c>
      <c r="D1107" s="10">
        <v>60.2</v>
      </c>
      <c r="E1107" s="3">
        <f t="shared" si="260"/>
        <v>0.4861111111111111</v>
      </c>
      <c r="F1107" s="3">
        <f t="shared" si="261"/>
        <v>1.75</v>
      </c>
      <c r="H1107" s="13">
        <f t="shared" si="250"/>
        <v>16.722222222222221</v>
      </c>
      <c r="I1107">
        <f>'Panigale V4s 21 Data'!$B$8*'Panigale V4s 21 Data'!$B$5*'Panigale V4s 21 Data'!$B$7*0.5*(Calculations!$H1107*Calculations!$H1107)</f>
        <v>31.40822359653329</v>
      </c>
      <c r="J1107" s="3">
        <f>$E1107*'Panigale V4s 21 Data'!$B$3</f>
        <v>131.25</v>
      </c>
      <c r="K1107" s="27">
        <f>'Panigale V4s 21 Data'!$B$12</f>
        <v>52.974000000000004</v>
      </c>
      <c r="L1107" s="3">
        <f t="shared" si="251"/>
        <v>215.63222359653327</v>
      </c>
      <c r="M1107">
        <f t="shared" si="249"/>
        <v>3605.8499612531396</v>
      </c>
      <c r="N1107">
        <f t="shared" si="252"/>
        <v>1.0016249892369831E-3</v>
      </c>
      <c r="O1107">
        <f t="shared" si="253"/>
        <v>3605.8499612531396</v>
      </c>
      <c r="P1107">
        <f t="shared" si="254"/>
        <v>1.0016249892369831E-3</v>
      </c>
      <c r="Q1107">
        <f>SUM($P$3:P1107)</f>
        <v>0.2596216705905563</v>
      </c>
      <c r="R1107">
        <f t="shared" si="255"/>
        <v>0</v>
      </c>
      <c r="S1107">
        <f t="shared" si="256"/>
        <v>0</v>
      </c>
      <c r="T1107">
        <f>SUM($S$3:S1107)</f>
        <v>7.2137687365431635E-2</v>
      </c>
      <c r="V1107">
        <f t="shared" si="257"/>
        <v>0</v>
      </c>
      <c r="W1107">
        <f>IF(M1107&lt;0,SUM($V$3:V1107),0)</f>
        <v>0</v>
      </c>
      <c r="Y1107">
        <v>0</v>
      </c>
      <c r="Z1107">
        <f t="shared" si="258"/>
        <v>0</v>
      </c>
      <c r="AA1107">
        <f t="shared" si="259"/>
        <v>0</v>
      </c>
      <c r="AB1107">
        <f>SUM($AA$3:AA1107)</f>
        <v>5.0313202139499004E-2</v>
      </c>
    </row>
    <row r="1108" spans="1:28" x14ac:dyDescent="0.3">
      <c r="A1108" s="9" t="s">
        <v>18</v>
      </c>
      <c r="B1108" s="9">
        <v>1105</v>
      </c>
      <c r="C1108" s="9">
        <v>83</v>
      </c>
      <c r="D1108" s="10">
        <v>62.3</v>
      </c>
      <c r="E1108" s="3">
        <f t="shared" si="260"/>
        <v>0.51388888888888828</v>
      </c>
      <c r="F1108" s="3">
        <f t="shared" si="261"/>
        <v>1.8499999999999979</v>
      </c>
      <c r="H1108" s="13">
        <f t="shared" si="250"/>
        <v>17.305555555555554</v>
      </c>
      <c r="I1108">
        <f>'Panigale V4s 21 Data'!$B$8*'Panigale V4s 21 Data'!$B$5*'Panigale V4s 21 Data'!$B$7*0.5*(Calculations!$H1108*Calculations!$H1108)</f>
        <v>33.637714860484067</v>
      </c>
      <c r="J1108" s="3">
        <f>$E1108*'Panigale V4s 21 Data'!$B$3</f>
        <v>138.74999999999983</v>
      </c>
      <c r="K1108" s="27">
        <f>'Panigale V4s 21 Data'!$B$12</f>
        <v>52.974000000000004</v>
      </c>
      <c r="L1108" s="3">
        <f t="shared" si="251"/>
        <v>225.36171486048391</v>
      </c>
      <c r="M1108">
        <f t="shared" si="249"/>
        <v>3900.0096766133738</v>
      </c>
      <c r="N1108">
        <f t="shared" si="252"/>
        <v>1.0833360212814927E-3</v>
      </c>
      <c r="O1108">
        <f t="shared" si="253"/>
        <v>3900.0096766133738</v>
      </c>
      <c r="P1108">
        <f t="shared" si="254"/>
        <v>1.0833360212814927E-3</v>
      </c>
      <c r="Q1108">
        <f>SUM($P$3:P1108)</f>
        <v>0.26070500661183776</v>
      </c>
      <c r="R1108">
        <f t="shared" si="255"/>
        <v>0</v>
      </c>
      <c r="S1108">
        <f t="shared" si="256"/>
        <v>0</v>
      </c>
      <c r="T1108">
        <f>SUM($S$3:S1108)</f>
        <v>7.2137687365431635E-2</v>
      </c>
      <c r="V1108">
        <f t="shared" si="257"/>
        <v>0</v>
      </c>
      <c r="W1108">
        <f>IF(M1108&lt;0,SUM($V$3:V1108),0)</f>
        <v>0</v>
      </c>
      <c r="Y1108">
        <v>0</v>
      </c>
      <c r="Z1108">
        <f t="shared" si="258"/>
        <v>0</v>
      </c>
      <c r="AA1108">
        <f t="shared" si="259"/>
        <v>0</v>
      </c>
      <c r="AB1108">
        <f>SUM($AA$3:AA1108)</f>
        <v>5.0313202139499004E-2</v>
      </c>
    </row>
    <row r="1109" spans="1:28" x14ac:dyDescent="0.3">
      <c r="A1109" s="9" t="s">
        <v>18</v>
      </c>
      <c r="B1109" s="9">
        <v>1106</v>
      </c>
      <c r="C1109" s="9">
        <v>84</v>
      </c>
      <c r="D1109" s="10">
        <v>63.9</v>
      </c>
      <c r="E1109" s="3">
        <f t="shared" si="260"/>
        <v>0.30555555555555597</v>
      </c>
      <c r="F1109" s="3">
        <f t="shared" si="261"/>
        <v>1.1000000000000014</v>
      </c>
      <c r="H1109" s="13">
        <f t="shared" si="250"/>
        <v>17.75</v>
      </c>
      <c r="I1109">
        <f>'Panigale V4s 21 Data'!$B$8*'Panigale V4s 21 Data'!$B$5*'Panigale V4s 21 Data'!$B$7*0.5*(Calculations!$H1109*Calculations!$H1109)</f>
        <v>35.387681336740407</v>
      </c>
      <c r="J1109" s="3">
        <f>$E1109*'Panigale V4s 21 Data'!$B$3</f>
        <v>82.500000000000114</v>
      </c>
      <c r="K1109" s="27">
        <f>'Panigale V4s 21 Data'!$B$12</f>
        <v>52.974000000000004</v>
      </c>
      <c r="L1109" s="3">
        <f t="shared" si="251"/>
        <v>170.8616813367405</v>
      </c>
      <c r="M1109">
        <f t="shared" si="249"/>
        <v>3032.7948437271439</v>
      </c>
      <c r="N1109">
        <f t="shared" si="252"/>
        <v>8.4244301214642884E-4</v>
      </c>
      <c r="O1109">
        <f t="shared" si="253"/>
        <v>3032.7948437271439</v>
      </c>
      <c r="P1109">
        <f t="shared" si="254"/>
        <v>8.4244301214642884E-4</v>
      </c>
      <c r="Q1109">
        <f>SUM($P$3:P1109)</f>
        <v>0.26154744962398419</v>
      </c>
      <c r="R1109">
        <f t="shared" si="255"/>
        <v>0</v>
      </c>
      <c r="S1109">
        <f t="shared" si="256"/>
        <v>0</v>
      </c>
      <c r="T1109">
        <f>SUM($S$3:S1109)</f>
        <v>7.2137687365431635E-2</v>
      </c>
      <c r="V1109">
        <f t="shared" si="257"/>
        <v>0</v>
      </c>
      <c r="W1109">
        <f>IF(M1109&lt;0,SUM($V$3:V1109),0)</f>
        <v>0</v>
      </c>
      <c r="Y1109">
        <v>0</v>
      </c>
      <c r="Z1109">
        <f t="shared" si="258"/>
        <v>0</v>
      </c>
      <c r="AA1109">
        <f t="shared" si="259"/>
        <v>0</v>
      </c>
      <c r="AB1109">
        <f>SUM($AA$3:AA1109)</f>
        <v>5.0313202139499004E-2</v>
      </c>
    </row>
    <row r="1110" spans="1:28" x14ac:dyDescent="0.3">
      <c r="A1110" s="9" t="s">
        <v>18</v>
      </c>
      <c r="B1110" s="9">
        <v>1107</v>
      </c>
      <c r="C1110" s="9">
        <v>85</v>
      </c>
      <c r="D1110" s="10">
        <v>64.5</v>
      </c>
      <c r="E1110" s="3">
        <f t="shared" si="260"/>
        <v>6.9444444444445433E-2</v>
      </c>
      <c r="F1110" s="3">
        <f t="shared" si="261"/>
        <v>0.25000000000000355</v>
      </c>
      <c r="H1110" s="13">
        <f t="shared" si="250"/>
        <v>17.916666666666668</v>
      </c>
      <c r="I1110">
        <f>'Panigale V4s 21 Data'!$B$8*'Panigale V4s 21 Data'!$B$5*'Panigale V4s 21 Data'!$B$7*0.5*(Calculations!$H1110*Calculations!$H1110)</f>
        <v>36.055358720510171</v>
      </c>
      <c r="J1110" s="3">
        <f>$E1110*'Panigale V4s 21 Data'!$B$3</f>
        <v>18.750000000000266</v>
      </c>
      <c r="K1110" s="27">
        <f>'Panigale V4s 21 Data'!$B$12</f>
        <v>52.974000000000004</v>
      </c>
      <c r="L1110" s="3">
        <f t="shared" si="251"/>
        <v>107.77935872051044</v>
      </c>
      <c r="M1110">
        <f t="shared" si="249"/>
        <v>1931.0468437424788</v>
      </c>
      <c r="N1110">
        <f t="shared" si="252"/>
        <v>5.3640190103957741E-4</v>
      </c>
      <c r="O1110">
        <f t="shared" si="253"/>
        <v>1931.0468437424788</v>
      </c>
      <c r="P1110">
        <f t="shared" si="254"/>
        <v>5.3640190103957741E-4</v>
      </c>
      <c r="Q1110">
        <f>SUM($P$3:P1110)</f>
        <v>0.26208385152502378</v>
      </c>
      <c r="R1110">
        <f t="shared" si="255"/>
        <v>0</v>
      </c>
      <c r="S1110">
        <f t="shared" si="256"/>
        <v>0</v>
      </c>
      <c r="T1110">
        <f>SUM($S$3:S1110)</f>
        <v>7.2137687365431635E-2</v>
      </c>
      <c r="V1110">
        <f t="shared" si="257"/>
        <v>0</v>
      </c>
      <c r="W1110">
        <f>IF(M1110&lt;0,SUM($V$3:V1110),0)</f>
        <v>0</v>
      </c>
      <c r="Y1110">
        <v>0</v>
      </c>
      <c r="Z1110">
        <f t="shared" si="258"/>
        <v>0</v>
      </c>
      <c r="AA1110">
        <f t="shared" si="259"/>
        <v>0</v>
      </c>
      <c r="AB1110">
        <f>SUM($AA$3:AA1110)</f>
        <v>5.0313202139499004E-2</v>
      </c>
    </row>
    <row r="1111" spans="1:28" x14ac:dyDescent="0.3">
      <c r="A1111" s="9" t="s">
        <v>18</v>
      </c>
      <c r="B1111" s="9">
        <v>1108</v>
      </c>
      <c r="C1111" s="9">
        <v>86</v>
      </c>
      <c r="D1111" s="10">
        <v>64.400000000000006</v>
      </c>
      <c r="E1111" s="3">
        <f t="shared" si="260"/>
        <v>-0.1388888888888889</v>
      </c>
      <c r="F1111" s="3">
        <f t="shared" si="261"/>
        <v>-0.5</v>
      </c>
      <c r="H1111" s="13">
        <f t="shared" si="250"/>
        <v>17.888888888888889</v>
      </c>
      <c r="I1111">
        <f>'Panigale V4s 21 Data'!$B$8*'Panigale V4s 21 Data'!$B$5*'Panigale V4s 21 Data'!$B$7*0.5*(Calculations!$H1111*Calculations!$H1111)</f>
        <v>35.943645824913169</v>
      </c>
      <c r="J1111" s="3">
        <f>$E1111*'Panigale V4s 21 Data'!$B$3</f>
        <v>-37.5</v>
      </c>
      <c r="K1111" s="27">
        <f>'Panigale V4s 21 Data'!$B$12</f>
        <v>52.974000000000004</v>
      </c>
      <c r="L1111" s="3">
        <f t="shared" si="251"/>
        <v>51.417645824913173</v>
      </c>
      <c r="M1111">
        <f t="shared" si="249"/>
        <v>919.80455309011347</v>
      </c>
      <c r="N1111">
        <f t="shared" si="252"/>
        <v>2.5550126474725373E-4</v>
      </c>
      <c r="O1111">
        <f t="shared" si="253"/>
        <v>919.80455309011347</v>
      </c>
      <c r="P1111">
        <f t="shared" si="254"/>
        <v>2.5550126474725373E-4</v>
      </c>
      <c r="Q1111">
        <f>SUM($P$3:P1111)</f>
        <v>0.26233935278977105</v>
      </c>
      <c r="R1111">
        <f t="shared" si="255"/>
        <v>0</v>
      </c>
      <c r="S1111">
        <f t="shared" si="256"/>
        <v>0</v>
      </c>
      <c r="T1111">
        <f>SUM($S$3:S1111)</f>
        <v>7.2137687365431635E-2</v>
      </c>
      <c r="V1111">
        <f t="shared" si="257"/>
        <v>0</v>
      </c>
      <c r="W1111">
        <f>IF(M1111&lt;0,SUM($V$3:V1111),0)</f>
        <v>0</v>
      </c>
      <c r="Y1111">
        <v>0</v>
      </c>
      <c r="Z1111">
        <f t="shared" si="258"/>
        <v>0</v>
      </c>
      <c r="AA1111">
        <f t="shared" si="259"/>
        <v>0</v>
      </c>
      <c r="AB1111">
        <f>SUM($AA$3:AA1111)</f>
        <v>5.0313202139499004E-2</v>
      </c>
    </row>
    <row r="1112" spans="1:28" x14ac:dyDescent="0.3">
      <c r="A1112" s="9" t="s">
        <v>18</v>
      </c>
      <c r="B1112" s="9">
        <v>1109</v>
      </c>
      <c r="C1112" s="9">
        <v>87</v>
      </c>
      <c r="D1112" s="10">
        <v>63.5</v>
      </c>
      <c r="E1112" s="3">
        <f t="shared" si="260"/>
        <v>-0.33333333333333409</v>
      </c>
      <c r="F1112" s="3">
        <f t="shared" si="261"/>
        <v>-1.2000000000000028</v>
      </c>
      <c r="H1112" s="13">
        <f t="shared" si="250"/>
        <v>17.638888888888889</v>
      </c>
      <c r="I1112">
        <f>'Panigale V4s 21 Data'!$B$8*'Panigale V4s 21 Data'!$B$5*'Panigale V4s 21 Data'!$B$7*0.5*(Calculations!$H1112*Calculations!$H1112)</f>
        <v>34.946029733976829</v>
      </c>
      <c r="J1112" s="3">
        <f>$E1112*'Panigale V4s 21 Data'!$B$3</f>
        <v>-90.000000000000199</v>
      </c>
      <c r="K1112" s="27">
        <f>'Panigale V4s 21 Data'!$B$12</f>
        <v>52.974000000000004</v>
      </c>
      <c r="L1112" s="3">
        <f t="shared" si="251"/>
        <v>-2.0799702660233663</v>
      </c>
      <c r="M1112">
        <f t="shared" si="249"/>
        <v>-36.688364414578821</v>
      </c>
      <c r="N1112">
        <f t="shared" si="252"/>
        <v>-1.0191212337383007E-5</v>
      </c>
      <c r="O1112">
        <f t="shared" si="253"/>
        <v>0</v>
      </c>
      <c r="P1112">
        <f t="shared" si="254"/>
        <v>0</v>
      </c>
      <c r="Q1112">
        <f>SUM($P$3:P1112)</f>
        <v>0.26233935278977105</v>
      </c>
      <c r="R1112">
        <f t="shared" si="255"/>
        <v>36.688364414578821</v>
      </c>
      <c r="S1112">
        <f t="shared" si="256"/>
        <v>1.0191212337383007E-5</v>
      </c>
      <c r="T1112">
        <f>SUM($S$3:S1112)</f>
        <v>7.2147878577769012E-2</v>
      </c>
      <c r="V1112">
        <f t="shared" si="257"/>
        <v>28.862552843127087</v>
      </c>
      <c r="W1112">
        <f>IF(M1112&lt;0,SUM($V$1112:V1112),0)</f>
        <v>28.862552843127087</v>
      </c>
      <c r="Y1112">
        <v>0</v>
      </c>
      <c r="Z1112">
        <f t="shared" si="258"/>
        <v>0</v>
      </c>
      <c r="AA1112">
        <f t="shared" si="259"/>
        <v>0</v>
      </c>
      <c r="AB1112">
        <f>SUM($AA$3:AA1112)</f>
        <v>5.0313202139499004E-2</v>
      </c>
    </row>
    <row r="1113" spans="1:28" x14ac:dyDescent="0.3">
      <c r="A1113" s="9" t="s">
        <v>18</v>
      </c>
      <c r="B1113" s="9">
        <v>1110</v>
      </c>
      <c r="C1113" s="9">
        <v>88</v>
      </c>
      <c r="D1113" s="10">
        <v>62</v>
      </c>
      <c r="E1113" s="3">
        <f t="shared" si="260"/>
        <v>-0.31944444444444403</v>
      </c>
      <c r="F1113" s="3">
        <f t="shared" si="261"/>
        <v>-1.1499999999999986</v>
      </c>
      <c r="H1113" s="13">
        <f t="shared" si="250"/>
        <v>17.222222222222221</v>
      </c>
      <c r="I1113">
        <f>'Panigale V4s 21 Data'!$B$8*'Panigale V4s 21 Data'!$B$5*'Panigale V4s 21 Data'!$B$7*0.5*(Calculations!$H1113*Calculations!$H1113)</f>
        <v>33.314536126829168</v>
      </c>
      <c r="J1113" s="3">
        <f>$E1113*'Panigale V4s 21 Data'!$B$3</f>
        <v>-86.249999999999886</v>
      </c>
      <c r="K1113" s="27">
        <f>'Panigale V4s 21 Data'!$B$12</f>
        <v>52.974000000000004</v>
      </c>
      <c r="L1113" s="3">
        <f t="shared" si="251"/>
        <v>3.8536126829285422E-2</v>
      </c>
      <c r="M1113">
        <f t="shared" si="249"/>
        <v>0.6636777398376934</v>
      </c>
      <c r="N1113">
        <f t="shared" si="252"/>
        <v>1.8435492773269262E-7</v>
      </c>
      <c r="O1113">
        <f t="shared" si="253"/>
        <v>0.6636777398376934</v>
      </c>
      <c r="P1113">
        <f t="shared" si="254"/>
        <v>1.8435492773269262E-7</v>
      </c>
      <c r="Q1113">
        <f>SUM($P$3:P1113)</f>
        <v>0.26233953714469876</v>
      </c>
      <c r="R1113">
        <f t="shared" si="255"/>
        <v>0</v>
      </c>
      <c r="S1113">
        <f t="shared" si="256"/>
        <v>0</v>
      </c>
      <c r="T1113">
        <f>SUM($S$3:S1113)</f>
        <v>7.2147878577769012E-2</v>
      </c>
      <c r="V1113">
        <f t="shared" si="257"/>
        <v>0</v>
      </c>
      <c r="W1113">
        <f>IF(M1113&lt;0,SUM($V$3:V1113),0)</f>
        <v>0</v>
      </c>
      <c r="Y1113">
        <f>O1113</f>
        <v>0.6636777398376934</v>
      </c>
      <c r="Z1113">
        <f t="shared" si="258"/>
        <v>6.6367773983769338E-4</v>
      </c>
      <c r="AA1113">
        <f t="shared" si="259"/>
        <v>1.8435492773269262E-7</v>
      </c>
      <c r="AB1113">
        <f>SUM($AA$3:AA1113)</f>
        <v>5.0313386494426737E-2</v>
      </c>
    </row>
    <row r="1114" spans="1:28" x14ac:dyDescent="0.3">
      <c r="A1114" s="9" t="s">
        <v>18</v>
      </c>
      <c r="B1114" s="9">
        <v>1111</v>
      </c>
      <c r="C1114" s="9">
        <v>89</v>
      </c>
      <c r="D1114" s="10">
        <v>61.2</v>
      </c>
      <c r="E1114" s="3">
        <f t="shared" si="260"/>
        <v>-9.7222222222222612E-2</v>
      </c>
      <c r="F1114" s="3">
        <f t="shared" si="261"/>
        <v>-0.35000000000000142</v>
      </c>
      <c r="H1114" s="13">
        <f t="shared" si="250"/>
        <v>17</v>
      </c>
      <c r="I1114">
        <f>'Panigale V4s 21 Data'!$B$8*'Panigale V4s 21 Data'!$B$5*'Panigale V4s 21 Data'!$B$7*0.5*(Calculations!$H1114*Calculations!$H1114)</f>
        <v>32.460352807198504</v>
      </c>
      <c r="J1114" s="3">
        <f>$E1114*'Panigale V4s 21 Data'!$B$3</f>
        <v>-26.250000000000107</v>
      </c>
      <c r="K1114" s="27">
        <f>'Panigale V4s 21 Data'!$B$12</f>
        <v>52.974000000000004</v>
      </c>
      <c r="L1114" s="3">
        <f t="shared" si="251"/>
        <v>59.184352807198401</v>
      </c>
      <c r="M1114">
        <f t="shared" si="249"/>
        <v>1006.1339977223728</v>
      </c>
      <c r="N1114">
        <f t="shared" si="252"/>
        <v>2.7948166603399249E-4</v>
      </c>
      <c r="O1114">
        <f t="shared" si="253"/>
        <v>1006.1339977223728</v>
      </c>
      <c r="P1114">
        <f t="shared" si="254"/>
        <v>2.7948166603399249E-4</v>
      </c>
      <c r="Q1114">
        <f>SUM($P$3:P1114)</f>
        <v>0.26261901881073274</v>
      </c>
      <c r="R1114">
        <f t="shared" si="255"/>
        <v>0</v>
      </c>
      <c r="S1114">
        <f t="shared" si="256"/>
        <v>0</v>
      </c>
      <c r="T1114">
        <f>SUM($S$3:S1114)</f>
        <v>7.2147878577769012E-2</v>
      </c>
      <c r="V1114">
        <f t="shared" si="257"/>
        <v>0</v>
      </c>
      <c r="W1114">
        <f>IF(M1114&lt;0,SUM($V$3:V1114),0)</f>
        <v>0</v>
      </c>
      <c r="Y1114">
        <f>W1112-Y1113</f>
        <v>28.198875103289392</v>
      </c>
      <c r="Z1114">
        <f t="shared" si="258"/>
        <v>2.8198875103289393E-2</v>
      </c>
      <c r="AA1114">
        <f t="shared" si="259"/>
        <v>7.8330208620248315E-6</v>
      </c>
      <c r="AB1114">
        <f>SUM($AA$3:AA1114)</f>
        <v>5.0321219515288763E-2</v>
      </c>
    </row>
    <row r="1115" spans="1:28" x14ac:dyDescent="0.3">
      <c r="A1115" s="9" t="s">
        <v>18</v>
      </c>
      <c r="B1115" s="9">
        <v>1112</v>
      </c>
      <c r="C1115" s="9">
        <v>90</v>
      </c>
      <c r="D1115" s="10">
        <v>61.3</v>
      </c>
      <c r="E1115" s="3">
        <f t="shared" si="260"/>
        <v>0.19444444444444425</v>
      </c>
      <c r="F1115" s="3">
        <f t="shared" si="261"/>
        <v>0.69999999999999929</v>
      </c>
      <c r="H1115" s="13">
        <f t="shared" si="250"/>
        <v>17.027777777777775</v>
      </c>
      <c r="I1115">
        <f>'Panigale V4s 21 Data'!$B$8*'Panigale V4s 21 Data'!$B$5*'Panigale V4s 21 Data'!$B$7*0.5*(Calculations!$H1115*Calculations!$H1115)</f>
        <v>32.566519057862813</v>
      </c>
      <c r="J1115" s="3">
        <f>$E1115*'Panigale V4s 21 Data'!$B$3</f>
        <v>52.49999999999995</v>
      </c>
      <c r="K1115" s="27">
        <f>'Panigale V4s 21 Data'!$B$12</f>
        <v>52.974000000000004</v>
      </c>
      <c r="L1115" s="3">
        <f t="shared" si="251"/>
        <v>138.04051905786275</v>
      </c>
      <c r="M1115">
        <f t="shared" si="249"/>
        <v>2350.523282846385</v>
      </c>
      <c r="N1115">
        <f t="shared" si="252"/>
        <v>6.5292313412399579E-4</v>
      </c>
      <c r="O1115">
        <f t="shared" si="253"/>
        <v>2350.523282846385</v>
      </c>
      <c r="P1115">
        <f t="shared" si="254"/>
        <v>6.5292313412399579E-4</v>
      </c>
      <c r="Q1115">
        <f>SUM($P$3:P1115)</f>
        <v>0.26327194194485676</v>
      </c>
      <c r="R1115">
        <f t="shared" si="255"/>
        <v>0</v>
      </c>
      <c r="S1115">
        <f t="shared" si="256"/>
        <v>0</v>
      </c>
      <c r="T1115">
        <f>SUM($S$3:S1115)</f>
        <v>7.2147878577769012E-2</v>
      </c>
      <c r="V1115">
        <f t="shared" si="257"/>
        <v>0</v>
      </c>
      <c r="W1115">
        <f>IF(M1115&lt;0,SUM($V$3:V1115),0)</f>
        <v>0</v>
      </c>
      <c r="Y1115">
        <v>0</v>
      </c>
      <c r="Z1115">
        <f t="shared" si="258"/>
        <v>0</v>
      </c>
      <c r="AA1115">
        <f t="shared" si="259"/>
        <v>0</v>
      </c>
      <c r="AB1115">
        <f>SUM($AA$3:AA1115)</f>
        <v>5.0321219515288763E-2</v>
      </c>
    </row>
    <row r="1116" spans="1:28" x14ac:dyDescent="0.3">
      <c r="A1116" s="9" t="s">
        <v>18</v>
      </c>
      <c r="B1116" s="9">
        <v>1113</v>
      </c>
      <c r="C1116" s="9">
        <v>91</v>
      </c>
      <c r="D1116" s="10">
        <v>62.6</v>
      </c>
      <c r="E1116" s="3">
        <f t="shared" si="260"/>
        <v>0.55555555555555558</v>
      </c>
      <c r="F1116" s="3">
        <f t="shared" si="261"/>
        <v>2</v>
      </c>
      <c r="H1116" s="13">
        <f t="shared" si="250"/>
        <v>17.388888888888889</v>
      </c>
      <c r="I1116">
        <f>'Panigale V4s 21 Data'!$B$8*'Panigale V4s 21 Data'!$B$5*'Panigale V4s 21 Data'!$B$7*0.5*(Calculations!$H1116*Calculations!$H1116)</f>
        <v>33.9624535880263</v>
      </c>
      <c r="J1116" s="3">
        <f>$E1116*'Panigale V4s 21 Data'!$B$3</f>
        <v>150</v>
      </c>
      <c r="K1116" s="27">
        <f>'Panigale V4s 21 Data'!$B$12</f>
        <v>52.974000000000004</v>
      </c>
      <c r="L1116" s="3">
        <f t="shared" si="251"/>
        <v>236.93645358802632</v>
      </c>
      <c r="M1116">
        <f t="shared" si="249"/>
        <v>4120.0616651695691</v>
      </c>
      <c r="N1116">
        <f t="shared" si="252"/>
        <v>1.1444615736582136E-3</v>
      </c>
      <c r="O1116">
        <f t="shared" si="253"/>
        <v>4120.0616651695691</v>
      </c>
      <c r="P1116">
        <f t="shared" si="254"/>
        <v>1.1444615736582136E-3</v>
      </c>
      <c r="Q1116">
        <f>SUM($P$3:P1116)</f>
        <v>0.26441640351851498</v>
      </c>
      <c r="R1116">
        <f t="shared" si="255"/>
        <v>0</v>
      </c>
      <c r="S1116">
        <f t="shared" si="256"/>
        <v>0</v>
      </c>
      <c r="T1116">
        <f>SUM($S$3:S1116)</f>
        <v>7.2147878577769012E-2</v>
      </c>
      <c r="V1116">
        <f t="shared" si="257"/>
        <v>0</v>
      </c>
      <c r="W1116">
        <f>IF(M1116&lt;0,SUM($V$3:V1116),0)</f>
        <v>0</v>
      </c>
      <c r="Y1116">
        <v>0</v>
      </c>
      <c r="Z1116">
        <f t="shared" si="258"/>
        <v>0</v>
      </c>
      <c r="AA1116">
        <f t="shared" si="259"/>
        <v>0</v>
      </c>
      <c r="AB1116">
        <f>SUM($AA$3:AA1116)</f>
        <v>5.0321219515288763E-2</v>
      </c>
    </row>
    <row r="1117" spans="1:28" x14ac:dyDescent="0.3">
      <c r="A1117" s="9" t="s">
        <v>18</v>
      </c>
      <c r="B1117" s="9">
        <v>1114</v>
      </c>
      <c r="C1117" s="9">
        <v>92</v>
      </c>
      <c r="D1117" s="10">
        <v>65.3</v>
      </c>
      <c r="E1117" s="3">
        <f t="shared" si="260"/>
        <v>0.74999999999999978</v>
      </c>
      <c r="F1117" s="3">
        <f t="shared" si="261"/>
        <v>2.6999999999999993</v>
      </c>
      <c r="H1117" s="13">
        <f t="shared" si="250"/>
        <v>18.138888888888889</v>
      </c>
      <c r="I1117">
        <f>'Panigale V4s 21 Data'!$B$8*'Panigale V4s 21 Data'!$B$5*'Panigale V4s 21 Data'!$B$7*0.5*(Calculations!$H1117*Calculations!$H1117)</f>
        <v>36.955301860835327</v>
      </c>
      <c r="J1117" s="3">
        <f>$E1117*'Panigale V4s 21 Data'!$B$3</f>
        <v>202.49999999999994</v>
      </c>
      <c r="K1117" s="27">
        <f>'Panigale V4s 21 Data'!$B$12</f>
        <v>52.974000000000004</v>
      </c>
      <c r="L1117" s="3">
        <f t="shared" si="251"/>
        <v>292.42930186083527</v>
      </c>
      <c r="M1117">
        <f t="shared" si="249"/>
        <v>5304.3426143090401</v>
      </c>
      <c r="N1117">
        <f t="shared" si="252"/>
        <v>1.4734285039747334E-3</v>
      </c>
      <c r="O1117">
        <f t="shared" si="253"/>
        <v>5304.3426143090401</v>
      </c>
      <c r="P1117">
        <f t="shared" si="254"/>
        <v>1.4734285039747334E-3</v>
      </c>
      <c r="Q1117">
        <f>SUM($P$3:P1117)</f>
        <v>0.26588983202248972</v>
      </c>
      <c r="R1117">
        <f t="shared" si="255"/>
        <v>0</v>
      </c>
      <c r="S1117">
        <f t="shared" si="256"/>
        <v>0</v>
      </c>
      <c r="T1117">
        <f>SUM($S$3:S1117)</f>
        <v>7.2147878577769012E-2</v>
      </c>
      <c r="V1117">
        <f t="shared" si="257"/>
        <v>0</v>
      </c>
      <c r="W1117">
        <f>IF(M1117&lt;0,SUM($V$3:V1117),0)</f>
        <v>0</v>
      </c>
      <c r="Y1117">
        <v>0</v>
      </c>
      <c r="Z1117">
        <f t="shared" si="258"/>
        <v>0</v>
      </c>
      <c r="AA1117">
        <f t="shared" si="259"/>
        <v>0</v>
      </c>
      <c r="AB1117">
        <f>SUM($AA$3:AA1117)</f>
        <v>5.0321219515288763E-2</v>
      </c>
    </row>
    <row r="1118" spans="1:28" x14ac:dyDescent="0.3">
      <c r="A1118" s="9" t="s">
        <v>18</v>
      </c>
      <c r="B1118" s="9">
        <v>1115</v>
      </c>
      <c r="C1118" s="9">
        <v>93</v>
      </c>
      <c r="D1118" s="10">
        <v>68</v>
      </c>
      <c r="E1118" s="3">
        <f t="shared" si="260"/>
        <v>0.56944444444444564</v>
      </c>
      <c r="F1118" s="3">
        <f t="shared" si="261"/>
        <v>2.0500000000000043</v>
      </c>
      <c r="H1118" s="13">
        <f t="shared" si="250"/>
        <v>18.888888888888889</v>
      </c>
      <c r="I1118">
        <f>'Panigale V4s 21 Data'!$B$8*'Panigale V4s 21 Data'!$B$5*'Panigale V4s 21 Data'!$B$7*0.5*(Calculations!$H1118*Calculations!$H1118)</f>
        <v>40.074509638516673</v>
      </c>
      <c r="J1118" s="3">
        <f>$E1118*'Panigale V4s 21 Data'!$B$3</f>
        <v>153.75000000000031</v>
      </c>
      <c r="K1118" s="27">
        <f>'Panigale V4s 21 Data'!$B$12</f>
        <v>52.974000000000004</v>
      </c>
      <c r="L1118" s="3">
        <f t="shared" si="251"/>
        <v>246.79850963851698</v>
      </c>
      <c r="M1118">
        <f t="shared" si="249"/>
        <v>4661.7496265053205</v>
      </c>
      <c r="N1118">
        <f t="shared" si="252"/>
        <v>1.2949304518070335E-3</v>
      </c>
      <c r="O1118">
        <f t="shared" si="253"/>
        <v>4661.7496265053205</v>
      </c>
      <c r="P1118">
        <f t="shared" si="254"/>
        <v>1.2949304518070335E-3</v>
      </c>
      <c r="Q1118">
        <f>SUM($P$3:P1118)</f>
        <v>0.26718476247429673</v>
      </c>
      <c r="R1118">
        <f t="shared" si="255"/>
        <v>0</v>
      </c>
      <c r="S1118">
        <f t="shared" si="256"/>
        <v>0</v>
      </c>
      <c r="T1118">
        <f>SUM($S$3:S1118)</f>
        <v>7.2147878577769012E-2</v>
      </c>
      <c r="V1118">
        <f t="shared" si="257"/>
        <v>0</v>
      </c>
      <c r="W1118">
        <f>IF(M1118&lt;0,SUM($V$3:V1118),0)</f>
        <v>0</v>
      </c>
      <c r="Y1118">
        <v>0</v>
      </c>
      <c r="Z1118">
        <f t="shared" si="258"/>
        <v>0</v>
      </c>
      <c r="AA1118">
        <f t="shared" si="259"/>
        <v>0</v>
      </c>
      <c r="AB1118">
        <f>SUM($AA$3:AA1118)</f>
        <v>5.0321219515288763E-2</v>
      </c>
    </row>
    <row r="1119" spans="1:28" x14ac:dyDescent="0.3">
      <c r="A1119" s="9" t="s">
        <v>18</v>
      </c>
      <c r="B1119" s="9">
        <v>1116</v>
      </c>
      <c r="C1119" s="9">
        <v>94</v>
      </c>
      <c r="D1119" s="10">
        <v>69.400000000000006</v>
      </c>
      <c r="E1119" s="3">
        <f t="shared" si="260"/>
        <v>0.23611111111111149</v>
      </c>
      <c r="F1119" s="3">
        <f t="shared" si="261"/>
        <v>0.85000000000000142</v>
      </c>
      <c r="H1119" s="13">
        <f t="shared" si="250"/>
        <v>19.277777777777779</v>
      </c>
      <c r="I1119">
        <f>'Panigale V4s 21 Data'!$B$8*'Panigale V4s 21 Data'!$B$5*'Panigale V4s 21 Data'!$B$7*0.5*(Calculations!$H1119*Calculations!$H1119)</f>
        <v>41.741623106091296</v>
      </c>
      <c r="J1119" s="3">
        <f>$E1119*'Panigale V4s 21 Data'!$B$3</f>
        <v>63.750000000000107</v>
      </c>
      <c r="K1119" s="27">
        <f>'Panigale V4s 21 Data'!$B$12</f>
        <v>52.974000000000004</v>
      </c>
      <c r="L1119" s="3">
        <f t="shared" si="251"/>
        <v>158.46562310609141</v>
      </c>
      <c r="M1119">
        <f t="shared" si="249"/>
        <v>3054.8650676563179</v>
      </c>
      <c r="N1119">
        <f t="shared" si="252"/>
        <v>8.4857362990453276E-4</v>
      </c>
      <c r="O1119">
        <f t="shared" si="253"/>
        <v>3054.8650676563179</v>
      </c>
      <c r="P1119">
        <f t="shared" si="254"/>
        <v>8.4857362990453276E-4</v>
      </c>
      <c r="Q1119">
        <f>SUM($P$3:P1119)</f>
        <v>0.26803333610420127</v>
      </c>
      <c r="R1119">
        <f t="shared" si="255"/>
        <v>0</v>
      </c>
      <c r="S1119">
        <f t="shared" si="256"/>
        <v>0</v>
      </c>
      <c r="T1119">
        <f>SUM($S$3:S1119)</f>
        <v>7.2147878577769012E-2</v>
      </c>
      <c r="V1119">
        <f t="shared" si="257"/>
        <v>0</v>
      </c>
      <c r="W1119">
        <f>IF(M1119&lt;0,SUM($V$3:V1119),0)</f>
        <v>0</v>
      </c>
      <c r="Y1119">
        <v>0</v>
      </c>
      <c r="Z1119">
        <f t="shared" si="258"/>
        <v>0</v>
      </c>
      <c r="AA1119">
        <f t="shared" si="259"/>
        <v>0</v>
      </c>
      <c r="AB1119">
        <f>SUM($AA$3:AA1119)</f>
        <v>5.0321219515288763E-2</v>
      </c>
    </row>
    <row r="1120" spans="1:28" x14ac:dyDescent="0.3">
      <c r="A1120" s="9" t="s">
        <v>18</v>
      </c>
      <c r="B1120" s="9">
        <v>1117</v>
      </c>
      <c r="C1120" s="9">
        <v>95</v>
      </c>
      <c r="D1120" s="10">
        <v>69.7</v>
      </c>
      <c r="E1120" s="3">
        <f t="shared" si="260"/>
        <v>-1.3888888888890073E-2</v>
      </c>
      <c r="F1120" s="3">
        <f t="shared" si="261"/>
        <v>-5.0000000000004263E-2</v>
      </c>
      <c r="H1120" s="13">
        <f t="shared" si="250"/>
        <v>19.361111111111111</v>
      </c>
      <c r="I1120">
        <f>'Panigale V4s 21 Data'!$B$8*'Panigale V4s 21 Data'!$B$5*'Panigale V4s 21 Data'!$B$7*0.5*(Calculations!$H1120*Calculations!$H1120)</f>
        <v>42.103281688966575</v>
      </c>
      <c r="J1120" s="3">
        <f>$E1120*'Panigale V4s 21 Data'!$B$3</f>
        <v>-3.7500000000003197</v>
      </c>
      <c r="K1120" s="27">
        <f>'Panigale V4s 21 Data'!$B$12</f>
        <v>52.974000000000004</v>
      </c>
      <c r="L1120" s="3">
        <f t="shared" si="251"/>
        <v>91.327281688966252</v>
      </c>
      <c r="M1120">
        <f t="shared" si="249"/>
        <v>1768.1976482558189</v>
      </c>
      <c r="N1120">
        <f t="shared" si="252"/>
        <v>4.9116601340439415E-4</v>
      </c>
      <c r="O1120">
        <f t="shared" si="253"/>
        <v>1768.1976482558189</v>
      </c>
      <c r="P1120">
        <f t="shared" si="254"/>
        <v>4.9116601340439415E-4</v>
      </c>
      <c r="Q1120">
        <f>SUM($P$3:P1120)</f>
        <v>0.26852450211760565</v>
      </c>
      <c r="R1120">
        <f t="shared" si="255"/>
        <v>0</v>
      </c>
      <c r="S1120">
        <f t="shared" si="256"/>
        <v>0</v>
      </c>
      <c r="T1120">
        <f>SUM($S$3:S1120)</f>
        <v>7.2147878577769012E-2</v>
      </c>
      <c r="V1120">
        <f t="shared" si="257"/>
        <v>0</v>
      </c>
      <c r="W1120">
        <f>IF(M1120&lt;0,SUM($V$3:V1120),0)</f>
        <v>0</v>
      </c>
      <c r="Y1120">
        <v>0</v>
      </c>
      <c r="Z1120">
        <f t="shared" si="258"/>
        <v>0</v>
      </c>
      <c r="AA1120">
        <f t="shared" si="259"/>
        <v>0</v>
      </c>
      <c r="AB1120">
        <f>SUM($AA$3:AA1120)</f>
        <v>5.0321219515288763E-2</v>
      </c>
    </row>
    <row r="1121" spans="1:28" x14ac:dyDescent="0.3">
      <c r="A1121" s="9" t="s">
        <v>18</v>
      </c>
      <c r="B1121" s="9">
        <v>1118</v>
      </c>
      <c r="C1121" s="9">
        <v>96</v>
      </c>
      <c r="D1121" s="10">
        <v>69.3</v>
      </c>
      <c r="E1121" s="3">
        <f t="shared" si="260"/>
        <v>-0.2222222222222234</v>
      </c>
      <c r="F1121" s="3">
        <f t="shared" si="261"/>
        <v>-0.80000000000000426</v>
      </c>
      <c r="H1121" s="13">
        <f t="shared" si="250"/>
        <v>19.25</v>
      </c>
      <c r="I1121">
        <f>'Panigale V4s 21 Data'!$B$8*'Panigale V4s 21 Data'!$B$5*'Panigale V4s 21 Data'!$B$7*0.5*(Calculations!$H1121*Calculations!$H1121)</f>
        <v>41.621416910441162</v>
      </c>
      <c r="J1121" s="3">
        <f>$E1121*'Panigale V4s 21 Data'!$B$3</f>
        <v>-60.00000000000032</v>
      </c>
      <c r="K1121" s="27">
        <f>'Panigale V4s 21 Data'!$B$12</f>
        <v>52.974000000000004</v>
      </c>
      <c r="L1121" s="3">
        <f t="shared" si="251"/>
        <v>34.595416910440846</v>
      </c>
      <c r="M1121">
        <f t="shared" si="249"/>
        <v>665.96177552598624</v>
      </c>
      <c r="N1121">
        <f t="shared" si="252"/>
        <v>1.8498938209055173E-4</v>
      </c>
      <c r="O1121">
        <f t="shared" si="253"/>
        <v>665.96177552598624</v>
      </c>
      <c r="P1121">
        <f t="shared" si="254"/>
        <v>1.8498938209055173E-4</v>
      </c>
      <c r="Q1121">
        <f>SUM($P$3:P1121)</f>
        <v>0.2687094914996962</v>
      </c>
      <c r="R1121">
        <f t="shared" si="255"/>
        <v>0</v>
      </c>
      <c r="S1121">
        <f t="shared" si="256"/>
        <v>0</v>
      </c>
      <c r="T1121">
        <f>SUM($S$3:S1121)</f>
        <v>7.2147878577769012E-2</v>
      </c>
      <c r="V1121">
        <f t="shared" si="257"/>
        <v>0</v>
      </c>
      <c r="W1121">
        <f>IF(M1121&lt;0,SUM($V$3:V1121),0)</f>
        <v>0</v>
      </c>
      <c r="Y1121">
        <v>0</v>
      </c>
      <c r="Z1121">
        <f t="shared" si="258"/>
        <v>0</v>
      </c>
      <c r="AA1121">
        <f t="shared" si="259"/>
        <v>0</v>
      </c>
      <c r="AB1121">
        <f>SUM($AA$3:AA1121)</f>
        <v>5.0321219515288763E-2</v>
      </c>
    </row>
    <row r="1122" spans="1:28" x14ac:dyDescent="0.3">
      <c r="A1122" s="9" t="s">
        <v>18</v>
      </c>
      <c r="B1122" s="9">
        <v>1119</v>
      </c>
      <c r="C1122" s="9">
        <v>97</v>
      </c>
      <c r="D1122" s="10">
        <v>68.099999999999994</v>
      </c>
      <c r="E1122" s="3">
        <f t="shared" si="260"/>
        <v>-0.33333333333333215</v>
      </c>
      <c r="F1122" s="3">
        <f t="shared" si="261"/>
        <v>-1.1999999999999957</v>
      </c>
      <c r="H1122" s="13">
        <f t="shared" si="250"/>
        <v>18.916666666666664</v>
      </c>
      <c r="I1122">
        <f>'Panigale V4s 21 Data'!$B$8*'Panigale V4s 21 Data'!$B$5*'Panigale V4s 21 Data'!$B$7*0.5*(Calculations!$H1122*Calculations!$H1122)</f>
        <v>40.192462509662903</v>
      </c>
      <c r="J1122" s="3">
        <f>$E1122*'Panigale V4s 21 Data'!$B$3</f>
        <v>-89.999999999999687</v>
      </c>
      <c r="K1122" s="27">
        <f>'Panigale V4s 21 Data'!$B$12</f>
        <v>52.974000000000004</v>
      </c>
      <c r="L1122" s="3">
        <f t="shared" si="251"/>
        <v>3.1664625096632193</v>
      </c>
      <c r="M1122">
        <f t="shared" si="249"/>
        <v>59.898915807795888</v>
      </c>
      <c r="N1122">
        <f t="shared" si="252"/>
        <v>1.6638587724387748E-5</v>
      </c>
      <c r="O1122">
        <f t="shared" si="253"/>
        <v>59.898915807795888</v>
      </c>
      <c r="P1122">
        <f t="shared" si="254"/>
        <v>1.6638587724387748E-5</v>
      </c>
      <c r="Q1122">
        <f>SUM($P$3:P1122)</f>
        <v>0.26872613008742058</v>
      </c>
      <c r="R1122">
        <f t="shared" si="255"/>
        <v>0</v>
      </c>
      <c r="S1122">
        <f t="shared" si="256"/>
        <v>0</v>
      </c>
      <c r="T1122">
        <f>SUM($S$3:S1122)</f>
        <v>7.2147878577769012E-2</v>
      </c>
      <c r="V1122">
        <f t="shared" si="257"/>
        <v>0</v>
      </c>
      <c r="W1122">
        <f>IF(M1122&lt;0,SUM($V$3:V1122),0)</f>
        <v>0</v>
      </c>
      <c r="Y1122">
        <v>0</v>
      </c>
      <c r="Z1122">
        <f t="shared" si="258"/>
        <v>0</v>
      </c>
      <c r="AA1122">
        <f t="shared" si="259"/>
        <v>0</v>
      </c>
      <c r="AB1122">
        <f>SUM($AA$3:AA1122)</f>
        <v>5.0321219515288763E-2</v>
      </c>
    </row>
    <row r="1123" spans="1:28" x14ac:dyDescent="0.3">
      <c r="A1123" s="9" t="s">
        <v>18</v>
      </c>
      <c r="B1123" s="9">
        <v>1120</v>
      </c>
      <c r="C1123" s="9">
        <v>98</v>
      </c>
      <c r="D1123" s="10">
        <v>66.900000000000006</v>
      </c>
      <c r="E1123" s="3">
        <f t="shared" si="260"/>
        <v>-0.26388888888888767</v>
      </c>
      <c r="F1123" s="3">
        <f t="shared" si="261"/>
        <v>-0.94999999999999574</v>
      </c>
      <c r="H1123" s="13">
        <f t="shared" si="250"/>
        <v>18.583333333333336</v>
      </c>
      <c r="I1123">
        <f>'Panigale V4s 21 Data'!$B$8*'Panigale V4s 21 Data'!$B$5*'Panigale V4s 21 Data'!$B$7*0.5*(Calculations!$H1123*Calculations!$H1123)</f>
        <v>38.788468011081669</v>
      </c>
      <c r="J1123" s="3">
        <f>$E1123*'Panigale V4s 21 Data'!$B$3</f>
        <v>-71.249999999999673</v>
      </c>
      <c r="K1123" s="27">
        <f>'Panigale V4s 21 Data'!$B$12</f>
        <v>52.974000000000004</v>
      </c>
      <c r="L1123" s="3">
        <f t="shared" si="251"/>
        <v>20.512468011081999</v>
      </c>
      <c r="M1123">
        <f t="shared" si="249"/>
        <v>381.19003053927389</v>
      </c>
      <c r="N1123">
        <f t="shared" si="252"/>
        <v>1.0588611959424275E-4</v>
      </c>
      <c r="O1123">
        <f t="shared" si="253"/>
        <v>381.19003053927389</v>
      </c>
      <c r="P1123">
        <f t="shared" si="254"/>
        <v>1.0588611959424275E-4</v>
      </c>
      <c r="Q1123">
        <f>SUM($P$3:P1123)</f>
        <v>0.2688320162070148</v>
      </c>
      <c r="R1123">
        <f t="shared" si="255"/>
        <v>0</v>
      </c>
      <c r="S1123">
        <f t="shared" si="256"/>
        <v>0</v>
      </c>
      <c r="T1123">
        <f>SUM($S$3:S1123)</f>
        <v>7.2147878577769012E-2</v>
      </c>
      <c r="V1123">
        <f t="shared" si="257"/>
        <v>0</v>
      </c>
      <c r="W1123">
        <f>IF(M1123&lt;0,SUM($V$3:V1123),0)</f>
        <v>0</v>
      </c>
      <c r="Y1123">
        <v>0</v>
      </c>
      <c r="Z1123">
        <f t="shared" si="258"/>
        <v>0</v>
      </c>
      <c r="AA1123">
        <f t="shared" si="259"/>
        <v>0</v>
      </c>
      <c r="AB1123">
        <f>SUM($AA$3:AA1123)</f>
        <v>5.0321219515288763E-2</v>
      </c>
    </row>
    <row r="1124" spans="1:28" x14ac:dyDescent="0.3">
      <c r="A1124" s="9" t="s">
        <v>18</v>
      </c>
      <c r="B1124" s="9">
        <v>1121</v>
      </c>
      <c r="C1124" s="9">
        <v>99</v>
      </c>
      <c r="D1124" s="10">
        <v>66.2</v>
      </c>
      <c r="E1124" s="3">
        <f t="shared" si="260"/>
        <v>-0.16666666666666705</v>
      </c>
      <c r="F1124" s="3">
        <f t="shared" si="261"/>
        <v>-0.60000000000000142</v>
      </c>
      <c r="H1124" s="13">
        <f t="shared" si="250"/>
        <v>18.388888888888889</v>
      </c>
      <c r="I1124">
        <f>'Panigale V4s 21 Data'!$B$8*'Panigale V4s 21 Data'!$B$5*'Panigale V4s 21 Data'!$B$7*0.5*(Calculations!$H1124*Calculations!$H1124)</f>
        <v>37.980997841743303</v>
      </c>
      <c r="J1124" s="3">
        <f>$E1124*'Panigale V4s 21 Data'!$B$3</f>
        <v>-45.000000000000099</v>
      </c>
      <c r="K1124" s="27">
        <f>'Panigale V4s 21 Data'!$B$12</f>
        <v>52.974000000000004</v>
      </c>
      <c r="L1124" s="3">
        <f t="shared" si="251"/>
        <v>45.954997841743207</v>
      </c>
      <c r="M1124">
        <f t="shared" si="249"/>
        <v>845.06134920094451</v>
      </c>
      <c r="N1124">
        <f t="shared" si="252"/>
        <v>2.3473926366692903E-4</v>
      </c>
      <c r="O1124">
        <f t="shared" si="253"/>
        <v>845.06134920094451</v>
      </c>
      <c r="P1124">
        <f t="shared" si="254"/>
        <v>2.3473926366692903E-4</v>
      </c>
      <c r="Q1124">
        <f>SUM($P$3:P1124)</f>
        <v>0.26906675547068171</v>
      </c>
      <c r="R1124">
        <f t="shared" si="255"/>
        <v>0</v>
      </c>
      <c r="S1124">
        <f t="shared" si="256"/>
        <v>0</v>
      </c>
      <c r="T1124">
        <f>SUM($S$3:S1124)</f>
        <v>7.2147878577769012E-2</v>
      </c>
      <c r="V1124">
        <f t="shared" si="257"/>
        <v>0</v>
      </c>
      <c r="W1124">
        <f>IF(M1124&lt;0,SUM($V$3:V1124),0)</f>
        <v>0</v>
      </c>
      <c r="Y1124">
        <v>0</v>
      </c>
      <c r="Z1124">
        <f t="shared" si="258"/>
        <v>0</v>
      </c>
      <c r="AA1124">
        <f t="shared" si="259"/>
        <v>0</v>
      </c>
      <c r="AB1124">
        <f>SUM($AA$3:AA1124)</f>
        <v>5.0321219515288763E-2</v>
      </c>
    </row>
    <row r="1125" spans="1:28" x14ac:dyDescent="0.3">
      <c r="A1125" s="9" t="s">
        <v>18</v>
      </c>
      <c r="B1125" s="9">
        <v>1122</v>
      </c>
      <c r="C1125" s="9">
        <v>100</v>
      </c>
      <c r="D1125" s="10">
        <v>65.7</v>
      </c>
      <c r="E1125" s="3">
        <f t="shared" si="260"/>
        <v>-0.18055555555555516</v>
      </c>
      <c r="F1125" s="3">
        <f t="shared" si="261"/>
        <v>-0.64999999999999858</v>
      </c>
      <c r="H1125" s="13">
        <f t="shared" si="250"/>
        <v>18.25</v>
      </c>
      <c r="I1125">
        <f>'Panigale V4s 21 Data'!$B$8*'Panigale V4s 21 Data'!$B$5*'Panigale V4s 21 Data'!$B$7*0.5*(Calculations!$H1125*Calculations!$H1125)</f>
        <v>37.409433414697411</v>
      </c>
      <c r="J1125" s="3">
        <f>$E1125*'Panigale V4s 21 Data'!$B$3</f>
        <v>-48.749999999999893</v>
      </c>
      <c r="K1125" s="27">
        <f>'Panigale V4s 21 Data'!$B$12</f>
        <v>52.974000000000004</v>
      </c>
      <c r="L1125" s="3">
        <f t="shared" si="251"/>
        <v>41.633433414697521</v>
      </c>
      <c r="M1125">
        <f t="shared" si="249"/>
        <v>759.81015981822975</v>
      </c>
      <c r="N1125">
        <f t="shared" si="252"/>
        <v>2.1105837772728605E-4</v>
      </c>
      <c r="O1125">
        <f t="shared" si="253"/>
        <v>759.81015981822975</v>
      </c>
      <c r="P1125">
        <f t="shared" si="254"/>
        <v>2.1105837772728605E-4</v>
      </c>
      <c r="Q1125">
        <f>SUM($P$3:P1125)</f>
        <v>0.26927781384840899</v>
      </c>
      <c r="R1125">
        <f t="shared" si="255"/>
        <v>0</v>
      </c>
      <c r="S1125">
        <f t="shared" si="256"/>
        <v>0</v>
      </c>
      <c r="T1125">
        <f>SUM($S$3:S1125)</f>
        <v>7.2147878577769012E-2</v>
      </c>
      <c r="V1125">
        <f t="shared" si="257"/>
        <v>0</v>
      </c>
      <c r="W1125">
        <f>IF(M1125&lt;0,SUM($V$3:V1125),0)</f>
        <v>0</v>
      </c>
      <c r="Y1125">
        <v>0</v>
      </c>
      <c r="Z1125">
        <f t="shared" si="258"/>
        <v>0</v>
      </c>
      <c r="AA1125">
        <f t="shared" si="259"/>
        <v>0</v>
      </c>
      <c r="AB1125">
        <f>SUM($AA$3:AA1125)</f>
        <v>5.0321219515288763E-2</v>
      </c>
    </row>
    <row r="1126" spans="1:28" x14ac:dyDescent="0.3">
      <c r="A1126" s="9" t="s">
        <v>18</v>
      </c>
      <c r="B1126" s="9">
        <v>1123</v>
      </c>
      <c r="C1126" s="9">
        <v>101</v>
      </c>
      <c r="D1126" s="10">
        <v>64.900000000000006</v>
      </c>
      <c r="E1126" s="3">
        <f t="shared" si="260"/>
        <v>-0.34722222222222221</v>
      </c>
      <c r="F1126" s="3">
        <f t="shared" si="261"/>
        <v>-1.25</v>
      </c>
      <c r="H1126" s="13">
        <f t="shared" si="250"/>
        <v>18.027777777777779</v>
      </c>
      <c r="I1126">
        <f>'Panigale V4s 21 Data'!$B$8*'Panigale V4s 21 Data'!$B$5*'Panigale V4s 21 Data'!$B$7*0.5*(Calculations!$H1126*Calculations!$H1126)</f>
        <v>36.503943629439576</v>
      </c>
      <c r="J1126" s="3">
        <f>$E1126*'Panigale V4s 21 Data'!$B$3</f>
        <v>-93.75</v>
      </c>
      <c r="K1126" s="27">
        <f>'Panigale V4s 21 Data'!$B$12</f>
        <v>52.974000000000004</v>
      </c>
      <c r="L1126" s="3">
        <f t="shared" si="251"/>
        <v>-4.2720563705604206</v>
      </c>
      <c r="M1126">
        <f t="shared" si="249"/>
        <v>-77.015682902603146</v>
      </c>
      <c r="N1126">
        <f t="shared" si="252"/>
        <v>-2.1393245250723098E-5</v>
      </c>
      <c r="O1126">
        <f t="shared" si="253"/>
        <v>0</v>
      </c>
      <c r="P1126">
        <f t="shared" si="254"/>
        <v>0</v>
      </c>
      <c r="Q1126">
        <f>SUM($P$3:P1126)</f>
        <v>0.26927781384840899</v>
      </c>
      <c r="R1126">
        <f t="shared" si="255"/>
        <v>77.015682902603146</v>
      </c>
      <c r="S1126">
        <f t="shared" si="256"/>
        <v>2.1393245250723098E-5</v>
      </c>
      <c r="T1126">
        <f>SUM($S$3:S1126)</f>
        <v>7.2169271823019729E-2</v>
      </c>
      <c r="V1126">
        <f t="shared" si="257"/>
        <v>60.58785266106338</v>
      </c>
      <c r="W1126">
        <f>IF(M1126&lt;0,SUM($V$1126:V1126),0)</f>
        <v>60.58785266106338</v>
      </c>
      <c r="Y1126">
        <v>0</v>
      </c>
      <c r="Z1126">
        <f t="shared" si="258"/>
        <v>0</v>
      </c>
      <c r="AA1126">
        <f t="shared" si="259"/>
        <v>0</v>
      </c>
      <c r="AB1126">
        <f>SUM($AA$3:AA1126)</f>
        <v>5.0321219515288763E-2</v>
      </c>
    </row>
    <row r="1127" spans="1:28" x14ac:dyDescent="0.3">
      <c r="A1127" s="9" t="s">
        <v>18</v>
      </c>
      <c r="B1127" s="9">
        <v>1124</v>
      </c>
      <c r="C1127" s="9">
        <v>102</v>
      </c>
      <c r="D1127" s="10">
        <v>63.2</v>
      </c>
      <c r="E1127" s="3">
        <f t="shared" si="260"/>
        <v>-0.63888888888889006</v>
      </c>
      <c r="F1127" s="3">
        <f t="shared" si="261"/>
        <v>-2.3000000000000043</v>
      </c>
      <c r="H1127" s="13">
        <f t="shared" si="250"/>
        <v>17.555555555555557</v>
      </c>
      <c r="I1127">
        <f>'Panigale V4s 21 Data'!$B$8*'Panigale V4s 21 Data'!$B$5*'Panigale V4s 21 Data'!$B$7*0.5*(Calculations!$H1127*Calculations!$H1127)</f>
        <v>34.616611024772673</v>
      </c>
      <c r="J1127" s="3">
        <f>$E1127*'Panigale V4s 21 Data'!$B$3</f>
        <v>-172.50000000000031</v>
      </c>
      <c r="K1127" s="27">
        <f>'Panigale V4s 21 Data'!$B$12</f>
        <v>52.974000000000004</v>
      </c>
      <c r="L1127" s="3">
        <f t="shared" si="251"/>
        <v>-84.909388975227628</v>
      </c>
      <c r="M1127">
        <f t="shared" si="249"/>
        <v>-1490.6314953428853</v>
      </c>
      <c r="N1127">
        <f t="shared" si="252"/>
        <v>-4.1406430426191255E-4</v>
      </c>
      <c r="O1127">
        <f t="shared" si="253"/>
        <v>0</v>
      </c>
      <c r="P1127">
        <f t="shared" si="254"/>
        <v>0</v>
      </c>
      <c r="Q1127">
        <f>SUM($P$3:P1127)</f>
        <v>0.26927781384840899</v>
      </c>
      <c r="R1127">
        <f t="shared" si="255"/>
        <v>1490.6314953428853</v>
      </c>
      <c r="S1127">
        <f t="shared" si="256"/>
        <v>4.1406430426191255E-4</v>
      </c>
      <c r="T1127">
        <f>SUM($S$3:S1127)</f>
        <v>7.2583336127281642E-2</v>
      </c>
      <c r="V1127">
        <f t="shared" si="257"/>
        <v>1172.6723442287712</v>
      </c>
      <c r="W1127">
        <f>IF(M1127&lt;0,SUM($V$1126:V1127),0)</f>
        <v>1233.2601968898346</v>
      </c>
      <c r="Y1127">
        <v>0</v>
      </c>
      <c r="Z1127">
        <f t="shared" si="258"/>
        <v>0</v>
      </c>
      <c r="AA1127">
        <f t="shared" si="259"/>
        <v>0</v>
      </c>
      <c r="AB1127">
        <f>SUM($AA$3:AA1127)</f>
        <v>5.0321219515288763E-2</v>
      </c>
    </row>
    <row r="1128" spans="1:28" x14ac:dyDescent="0.3">
      <c r="A1128" s="9" t="s">
        <v>18</v>
      </c>
      <c r="B1128" s="9">
        <v>1125</v>
      </c>
      <c r="C1128" s="9">
        <v>103</v>
      </c>
      <c r="D1128" s="10">
        <v>60.3</v>
      </c>
      <c r="E1128" s="3">
        <f t="shared" si="260"/>
        <v>-1.0277777777777786</v>
      </c>
      <c r="F1128" s="3">
        <f t="shared" si="261"/>
        <v>-3.7000000000000028</v>
      </c>
      <c r="H1128" s="13">
        <f t="shared" si="250"/>
        <v>16.75</v>
      </c>
      <c r="I1128">
        <f>'Panigale V4s 21 Data'!$B$8*'Panigale V4s 21 Data'!$B$5*'Panigale V4s 21 Data'!$B$7*0.5*(Calculations!$H1128*Calculations!$H1128)</f>
        <v>31.512656520656158</v>
      </c>
      <c r="J1128" s="3">
        <f>$E1128*'Panigale V4s 21 Data'!$B$3</f>
        <v>-277.50000000000023</v>
      </c>
      <c r="K1128" s="27">
        <f>'Panigale V4s 21 Data'!$B$12</f>
        <v>52.974000000000004</v>
      </c>
      <c r="L1128" s="3">
        <f t="shared" si="251"/>
        <v>-193.01334347934409</v>
      </c>
      <c r="M1128">
        <f t="shared" si="249"/>
        <v>-3232.9735032790136</v>
      </c>
      <c r="N1128">
        <f t="shared" si="252"/>
        <v>-8.9804819535528146E-4</v>
      </c>
      <c r="O1128">
        <f t="shared" si="253"/>
        <v>0</v>
      </c>
      <c r="P1128">
        <f t="shared" si="254"/>
        <v>0</v>
      </c>
      <c r="Q1128">
        <f>SUM($P$3:P1128)</f>
        <v>0.26927781384840899</v>
      </c>
      <c r="R1128">
        <f t="shared" si="255"/>
        <v>3232.9735032790136</v>
      </c>
      <c r="S1128">
        <f t="shared" si="256"/>
        <v>8.9804819535528146E-4</v>
      </c>
      <c r="T1128">
        <f>SUM($S$3:S1128)</f>
        <v>7.3481384322636928E-2</v>
      </c>
      <c r="V1128">
        <f t="shared" si="257"/>
        <v>2543.3640901620838</v>
      </c>
      <c r="W1128">
        <f>IF(M1128&lt;0,SUM($V$1126:V1128),0)</f>
        <v>3776.6242870519181</v>
      </c>
      <c r="Y1128">
        <v>0</v>
      </c>
      <c r="Z1128">
        <f t="shared" si="258"/>
        <v>0</v>
      </c>
      <c r="AA1128">
        <f t="shared" si="259"/>
        <v>0</v>
      </c>
      <c r="AB1128">
        <f>SUM($AA$3:AA1128)</f>
        <v>5.0321219515288763E-2</v>
      </c>
    </row>
    <row r="1129" spans="1:28" x14ac:dyDescent="0.3">
      <c r="A1129" s="9" t="s">
        <v>18</v>
      </c>
      <c r="B1129" s="9">
        <v>1126</v>
      </c>
      <c r="C1129" s="9">
        <v>104</v>
      </c>
      <c r="D1129" s="10">
        <v>55.8</v>
      </c>
      <c r="E1129" s="3">
        <f t="shared" si="260"/>
        <v>-1.3611111111111107</v>
      </c>
      <c r="F1129" s="3">
        <f t="shared" si="261"/>
        <v>-4.8999999999999986</v>
      </c>
      <c r="H1129" s="13">
        <f t="shared" si="250"/>
        <v>15.499999999999998</v>
      </c>
      <c r="I1129">
        <f>'Panigale V4s 21 Data'!$B$8*'Panigale V4s 21 Data'!$B$5*'Panigale V4s 21 Data'!$B$7*0.5*(Calculations!$H1129*Calculations!$H1129)</f>
        <v>26.984774262731623</v>
      </c>
      <c r="J1129" s="3">
        <f>$E1129*'Panigale V4s 21 Data'!$B$3</f>
        <v>-367.49999999999989</v>
      </c>
      <c r="K1129" s="27">
        <f>'Panigale V4s 21 Data'!$B$12</f>
        <v>52.974000000000004</v>
      </c>
      <c r="L1129" s="3">
        <f t="shared" si="251"/>
        <v>-287.54122573726829</v>
      </c>
      <c r="M1129">
        <f t="shared" si="249"/>
        <v>-4456.8889989276577</v>
      </c>
      <c r="N1129">
        <f t="shared" si="252"/>
        <v>-1.2380247219243494E-3</v>
      </c>
      <c r="O1129">
        <f t="shared" si="253"/>
        <v>0</v>
      </c>
      <c r="P1129">
        <f t="shared" si="254"/>
        <v>0</v>
      </c>
      <c r="Q1129">
        <f>SUM($P$3:P1129)</f>
        <v>0.26927781384840899</v>
      </c>
      <c r="R1129">
        <f t="shared" si="255"/>
        <v>4456.8889989276577</v>
      </c>
      <c r="S1129">
        <f t="shared" si="256"/>
        <v>1.2380247219243494E-3</v>
      </c>
      <c r="T1129">
        <f>SUM($S$3:S1129)</f>
        <v>7.4719409044561272E-2</v>
      </c>
      <c r="V1129">
        <f t="shared" si="257"/>
        <v>3506.2122910113935</v>
      </c>
      <c r="W1129">
        <f>IF(M1129&lt;0,SUM($V$1126:V1129),0)</f>
        <v>7282.8365780633121</v>
      </c>
      <c r="Y1129">
        <v>0</v>
      </c>
      <c r="Z1129">
        <f t="shared" si="258"/>
        <v>0</v>
      </c>
      <c r="AA1129">
        <f t="shared" si="259"/>
        <v>0</v>
      </c>
      <c r="AB1129">
        <f>SUM($AA$3:AA1129)</f>
        <v>5.0321219515288763E-2</v>
      </c>
    </row>
    <row r="1130" spans="1:28" x14ac:dyDescent="0.3">
      <c r="A1130" s="9" t="s">
        <v>18</v>
      </c>
      <c r="B1130" s="9">
        <v>1127</v>
      </c>
      <c r="C1130" s="9">
        <v>105</v>
      </c>
      <c r="D1130" s="10">
        <v>50.5</v>
      </c>
      <c r="E1130" s="3">
        <f t="shared" si="260"/>
        <v>-1.4722222222222214</v>
      </c>
      <c r="F1130" s="3">
        <f t="shared" si="261"/>
        <v>-5.2999999999999972</v>
      </c>
      <c r="H1130" s="13">
        <f t="shared" si="250"/>
        <v>14.027777777777777</v>
      </c>
      <c r="I1130">
        <f>'Panigale V4s 21 Data'!$B$8*'Panigale V4s 21 Data'!$B$5*'Panigale V4s 21 Data'!$B$7*0.5*(Calculations!$H1130*Calculations!$H1130)</f>
        <v>22.102080061770572</v>
      </c>
      <c r="J1130" s="3">
        <f>$E1130*'Panigale V4s 21 Data'!$B$3</f>
        <v>-397.49999999999977</v>
      </c>
      <c r="K1130" s="27">
        <f>'Panigale V4s 21 Data'!$B$12</f>
        <v>52.974000000000004</v>
      </c>
      <c r="L1130" s="3">
        <f t="shared" si="251"/>
        <v>-322.42391993822923</v>
      </c>
      <c r="M1130">
        <f t="shared" si="249"/>
        <v>-4522.8910991334933</v>
      </c>
      <c r="N1130">
        <f t="shared" si="252"/>
        <v>-1.2563586386481924E-3</v>
      </c>
      <c r="O1130">
        <f t="shared" si="253"/>
        <v>0</v>
      </c>
      <c r="P1130">
        <f t="shared" si="254"/>
        <v>0</v>
      </c>
      <c r="Q1130">
        <f>SUM($P$3:P1130)</f>
        <v>0.26927781384840899</v>
      </c>
      <c r="R1130">
        <f t="shared" si="255"/>
        <v>4522.8910991334933</v>
      </c>
      <c r="S1130">
        <f t="shared" si="256"/>
        <v>1.2563586386481924E-3</v>
      </c>
      <c r="T1130">
        <f>SUM($S$3:S1130)</f>
        <v>7.5975767683209461E-2</v>
      </c>
      <c r="V1130">
        <f t="shared" si="257"/>
        <v>3558.1358132328237</v>
      </c>
      <c r="W1130">
        <f>IF(M1130&lt;0,SUM($V$1126:V1130),0)</f>
        <v>10840.972391296136</v>
      </c>
      <c r="Y1130">
        <v>0</v>
      </c>
      <c r="Z1130">
        <f t="shared" si="258"/>
        <v>0</v>
      </c>
      <c r="AA1130">
        <f t="shared" si="259"/>
        <v>0</v>
      </c>
      <c r="AB1130">
        <f>SUM($AA$3:AA1130)</f>
        <v>5.0321219515288763E-2</v>
      </c>
    </row>
    <row r="1131" spans="1:28" x14ac:dyDescent="0.3">
      <c r="A1131" s="9" t="s">
        <v>18</v>
      </c>
      <c r="B1131" s="9">
        <v>1128</v>
      </c>
      <c r="C1131" s="9">
        <v>106</v>
      </c>
      <c r="D1131" s="10">
        <v>45.2</v>
      </c>
      <c r="E1131" s="3">
        <f t="shared" si="260"/>
        <v>-1.4444444444444442</v>
      </c>
      <c r="F1131" s="3">
        <f t="shared" si="261"/>
        <v>-5.1999999999999993</v>
      </c>
      <c r="H1131" s="13">
        <f t="shared" si="250"/>
        <v>12.555555555555555</v>
      </c>
      <c r="I1131">
        <f>'Panigale V4s 21 Data'!$B$8*'Panigale V4s 21 Data'!$B$5*'Panigale V4s 21 Data'!$B$7*0.5*(Calculations!$H1131*Calculations!$H1131)</f>
        <v>17.70627728630517</v>
      </c>
      <c r="J1131" s="3">
        <f>$E1131*'Panigale V4s 21 Data'!$B$3</f>
        <v>-389.99999999999994</v>
      </c>
      <c r="K1131" s="27">
        <f>'Panigale V4s 21 Data'!$B$12</f>
        <v>52.974000000000004</v>
      </c>
      <c r="L1131" s="3">
        <f t="shared" si="251"/>
        <v>-319.31972271369477</v>
      </c>
      <c r="M1131">
        <f t="shared" si="249"/>
        <v>-4009.2365185163899</v>
      </c>
      <c r="N1131">
        <f t="shared" si="252"/>
        <v>-1.1136768106989974E-3</v>
      </c>
      <c r="O1131">
        <f t="shared" si="253"/>
        <v>0</v>
      </c>
      <c r="P1131">
        <f t="shared" si="254"/>
        <v>0</v>
      </c>
      <c r="Q1131">
        <f>SUM($P$3:P1131)</f>
        <v>0.26927781384840899</v>
      </c>
      <c r="R1131">
        <f t="shared" si="255"/>
        <v>4009.2365185163899</v>
      </c>
      <c r="S1131">
        <f t="shared" si="256"/>
        <v>1.1136768106989974E-3</v>
      </c>
      <c r="T1131">
        <f>SUM($S$3:S1131)</f>
        <v>7.7089444493908463E-2</v>
      </c>
      <c r="V1131">
        <f t="shared" si="257"/>
        <v>3154.0463229342513</v>
      </c>
      <c r="W1131">
        <f>IF(M1131&lt;0,SUM($V$1126:V1131),0)</f>
        <v>13995.018714230388</v>
      </c>
      <c r="Y1131">
        <v>0</v>
      </c>
      <c r="Z1131">
        <f t="shared" si="258"/>
        <v>0</v>
      </c>
      <c r="AA1131">
        <f t="shared" si="259"/>
        <v>0</v>
      </c>
      <c r="AB1131">
        <f>SUM($AA$3:AA1131)</f>
        <v>5.0321219515288763E-2</v>
      </c>
    </row>
    <row r="1132" spans="1:28" x14ac:dyDescent="0.3">
      <c r="A1132" s="9" t="s">
        <v>18</v>
      </c>
      <c r="B1132" s="9">
        <v>1129</v>
      </c>
      <c r="C1132" s="9">
        <v>107</v>
      </c>
      <c r="D1132" s="10">
        <v>40.1</v>
      </c>
      <c r="E1132" s="3">
        <f t="shared" si="260"/>
        <v>-1.25</v>
      </c>
      <c r="F1132" s="3">
        <f t="shared" si="261"/>
        <v>-4.5</v>
      </c>
      <c r="H1132" s="13">
        <f t="shared" si="250"/>
        <v>11.138888888888889</v>
      </c>
      <c r="I1132">
        <f>'Panigale V4s 21 Data'!$B$8*'Panigale V4s 21 Data'!$B$5*'Panigale V4s 21 Data'!$B$7*0.5*(Calculations!$H1132*Calculations!$H1132)</f>
        <v>13.936032059652076</v>
      </c>
      <c r="J1132" s="3">
        <f>$E1132*'Panigale V4s 21 Data'!$B$3</f>
        <v>-337.5</v>
      </c>
      <c r="K1132" s="27">
        <f>'Panigale V4s 21 Data'!$B$12</f>
        <v>52.974000000000004</v>
      </c>
      <c r="L1132" s="3">
        <f t="shared" si="251"/>
        <v>-270.58996794034795</v>
      </c>
      <c r="M1132">
        <f t="shared" si="249"/>
        <v>-3014.0715873355425</v>
      </c>
      <c r="N1132">
        <f t="shared" si="252"/>
        <v>-8.3724210759320624E-4</v>
      </c>
      <c r="O1132">
        <f t="shared" si="253"/>
        <v>0</v>
      </c>
      <c r="P1132">
        <f t="shared" si="254"/>
        <v>0</v>
      </c>
      <c r="Q1132">
        <f>SUM($P$3:P1132)</f>
        <v>0.26927781384840899</v>
      </c>
      <c r="R1132">
        <f t="shared" si="255"/>
        <v>3014.0715873355425</v>
      </c>
      <c r="S1132">
        <f t="shared" si="256"/>
        <v>8.3724210759320624E-4</v>
      </c>
      <c r="T1132">
        <f>SUM($S$3:S1132)</f>
        <v>7.7926686601501663E-2</v>
      </c>
      <c r="V1132">
        <f t="shared" si="257"/>
        <v>2371.1550473989346</v>
      </c>
      <c r="W1132">
        <f>IF(M1132&lt;0,SUM($V$1126:V1132),0)</f>
        <v>16366.173761629321</v>
      </c>
      <c r="Y1132">
        <v>0</v>
      </c>
      <c r="Z1132">
        <f t="shared" si="258"/>
        <v>0</v>
      </c>
      <c r="AA1132">
        <f t="shared" si="259"/>
        <v>0</v>
      </c>
      <c r="AB1132">
        <f>SUM($AA$3:AA1132)</f>
        <v>5.0321219515288763E-2</v>
      </c>
    </row>
    <row r="1133" spans="1:28" x14ac:dyDescent="0.3">
      <c r="A1133" s="9" t="s">
        <v>18</v>
      </c>
      <c r="B1133" s="9">
        <v>1130</v>
      </c>
      <c r="C1133" s="9">
        <v>108</v>
      </c>
      <c r="D1133" s="10">
        <v>36.200000000000003</v>
      </c>
      <c r="E1133" s="3">
        <f t="shared" si="260"/>
        <v>-1.0000000000000004</v>
      </c>
      <c r="F1133" s="3">
        <f t="shared" si="261"/>
        <v>-3.6000000000000014</v>
      </c>
      <c r="H1133" s="13">
        <f t="shared" si="250"/>
        <v>10.055555555555555</v>
      </c>
      <c r="I1133">
        <f>'Panigale V4s 21 Data'!$B$8*'Panigale V4s 21 Data'!$B$5*'Panigale V4s 21 Data'!$B$7*0.5*(Calculations!$H1133*Calculations!$H1133)</f>
        <v>11.357102164943292</v>
      </c>
      <c r="J1133" s="3">
        <f>$E1133*'Panigale V4s 21 Data'!$B$3</f>
        <v>-270.00000000000011</v>
      </c>
      <c r="K1133" s="27">
        <f>'Panigale V4s 21 Data'!$B$12</f>
        <v>52.974000000000004</v>
      </c>
      <c r="L1133" s="3">
        <f t="shared" si="251"/>
        <v>-205.66889783505684</v>
      </c>
      <c r="M1133">
        <f t="shared" si="249"/>
        <v>-2068.1150282302938</v>
      </c>
      <c r="N1133">
        <f t="shared" si="252"/>
        <v>-5.7447639673063715E-4</v>
      </c>
      <c r="O1133">
        <f t="shared" si="253"/>
        <v>0</v>
      </c>
      <c r="P1133">
        <f t="shared" si="254"/>
        <v>0</v>
      </c>
      <c r="Q1133">
        <f>SUM($P$3:P1133)</f>
        <v>0.26927781384840899</v>
      </c>
      <c r="R1133">
        <f t="shared" si="255"/>
        <v>2068.1150282302938</v>
      </c>
      <c r="S1133">
        <f t="shared" si="256"/>
        <v>5.7447639673063715E-4</v>
      </c>
      <c r="T1133">
        <f>SUM($S$3:S1133)</f>
        <v>7.8501162998232302E-2</v>
      </c>
      <c r="V1133">
        <f t="shared" si="257"/>
        <v>1626.975752133631</v>
      </c>
      <c r="W1133">
        <f>IF(M1133&lt;0,SUM($V$1126:V1133),0)</f>
        <v>17993.149513762954</v>
      </c>
      <c r="Y1133">
        <v>0</v>
      </c>
      <c r="Z1133">
        <f t="shared" si="258"/>
        <v>0</v>
      </c>
      <c r="AA1133">
        <f t="shared" si="259"/>
        <v>0</v>
      </c>
      <c r="AB1133">
        <f>SUM($AA$3:AA1133)</f>
        <v>5.0321219515288763E-2</v>
      </c>
    </row>
    <row r="1134" spans="1:28" x14ac:dyDescent="0.3">
      <c r="A1134" s="9" t="s">
        <v>18</v>
      </c>
      <c r="B1134" s="9">
        <v>1131</v>
      </c>
      <c r="C1134" s="9">
        <v>109</v>
      </c>
      <c r="D1134" s="10">
        <v>32.9</v>
      </c>
      <c r="E1134" s="3">
        <f t="shared" si="260"/>
        <v>-0.88888888888888917</v>
      </c>
      <c r="F1134" s="3">
        <f t="shared" si="261"/>
        <v>-3.2000000000000011</v>
      </c>
      <c r="H1134" s="13">
        <f t="shared" si="250"/>
        <v>9.1388888888888875</v>
      </c>
      <c r="I1134">
        <f>'Panigale V4s 21 Data'!$B$8*'Panigale V4s 21 Data'!$B$5*'Panigale V4s 21 Data'!$B$7*0.5*(Calculations!$H1134*Calculations!$H1134)</f>
        <v>9.380849908699572</v>
      </c>
      <c r="J1134" s="3">
        <f>$E1134*'Panigale V4s 21 Data'!$B$3</f>
        <v>-240.00000000000009</v>
      </c>
      <c r="K1134" s="27">
        <f>'Panigale V4s 21 Data'!$B$12</f>
        <v>52.974000000000004</v>
      </c>
      <c r="L1134" s="3">
        <f t="shared" si="251"/>
        <v>-177.64515009130054</v>
      </c>
      <c r="M1134">
        <f t="shared" si="249"/>
        <v>-1623.4792883343853</v>
      </c>
      <c r="N1134">
        <f t="shared" si="252"/>
        <v>-4.5096646898177374E-4</v>
      </c>
      <c r="O1134">
        <f t="shared" si="253"/>
        <v>0</v>
      </c>
      <c r="P1134">
        <f t="shared" si="254"/>
        <v>0</v>
      </c>
      <c r="Q1134">
        <f>SUM($P$3:P1134)</f>
        <v>0.26927781384840899</v>
      </c>
      <c r="R1134">
        <f t="shared" si="255"/>
        <v>1623.4792883343853</v>
      </c>
      <c r="S1134">
        <f t="shared" si="256"/>
        <v>4.5096646898177374E-4</v>
      </c>
      <c r="T1134">
        <f>SUM($S$3:S1134)</f>
        <v>7.8952129467214069E-2</v>
      </c>
      <c r="V1134">
        <f t="shared" si="257"/>
        <v>1277.1830387362193</v>
      </c>
      <c r="W1134">
        <f>IF(M1134&lt;0,SUM($V$1126:V1134),0)</f>
        <v>19270.332552499174</v>
      </c>
      <c r="Y1134">
        <v>0</v>
      </c>
      <c r="Z1134">
        <f t="shared" si="258"/>
        <v>0</v>
      </c>
      <c r="AA1134">
        <f t="shared" si="259"/>
        <v>0</v>
      </c>
      <c r="AB1134">
        <f>SUM($AA$3:AA1134)</f>
        <v>5.0321219515288763E-2</v>
      </c>
    </row>
    <row r="1135" spans="1:28" x14ac:dyDescent="0.3">
      <c r="A1135" s="9" t="s">
        <v>18</v>
      </c>
      <c r="B1135" s="9">
        <v>1132</v>
      </c>
      <c r="C1135" s="9">
        <v>110</v>
      </c>
      <c r="D1135" s="10">
        <v>29.8</v>
      </c>
      <c r="E1135" s="3">
        <f t="shared" si="260"/>
        <v>-0.87499999999999956</v>
      </c>
      <c r="F1135" s="3">
        <f t="shared" si="261"/>
        <v>-3.1499999999999986</v>
      </c>
      <c r="H1135" s="13">
        <f t="shared" si="250"/>
        <v>8.2777777777777786</v>
      </c>
      <c r="I1135">
        <f>'Panigale V4s 21 Data'!$B$8*'Panigale V4s 21 Data'!$B$5*'Panigale V4s 21 Data'!$B$7*0.5*(Calculations!$H1135*Calculations!$H1135)</f>
        <v>7.6963165093832941</v>
      </c>
      <c r="J1135" s="3">
        <f>$E1135*'Panigale V4s 21 Data'!$B$3</f>
        <v>-236.24999999999989</v>
      </c>
      <c r="K1135" s="27">
        <f>'Panigale V4s 21 Data'!$B$12</f>
        <v>52.974000000000004</v>
      </c>
      <c r="L1135" s="3">
        <f t="shared" si="251"/>
        <v>-175.57968349061662</v>
      </c>
      <c r="M1135">
        <f t="shared" si="249"/>
        <v>-1453.409602227882</v>
      </c>
      <c r="N1135">
        <f t="shared" si="252"/>
        <v>-4.0372488950774497E-4</v>
      </c>
      <c r="O1135">
        <f t="shared" si="253"/>
        <v>0</v>
      </c>
      <c r="P1135">
        <f t="shared" si="254"/>
        <v>0</v>
      </c>
      <c r="Q1135">
        <f>SUM($P$3:P1135)</f>
        <v>0.26927781384840899</v>
      </c>
      <c r="R1135">
        <f t="shared" si="255"/>
        <v>1453.409602227882</v>
      </c>
      <c r="S1135">
        <f t="shared" si="256"/>
        <v>4.0372488950774497E-4</v>
      </c>
      <c r="T1135">
        <f>SUM($S$3:S1135)</f>
        <v>7.9355854356721808E-2</v>
      </c>
      <c r="V1135">
        <f t="shared" si="257"/>
        <v>1143.3900670246637</v>
      </c>
      <c r="W1135">
        <f>IF(M1135&lt;0,SUM($V$1126:V1135),0)</f>
        <v>20413.722619523836</v>
      </c>
      <c r="Y1135">
        <v>0</v>
      </c>
      <c r="Z1135">
        <f t="shared" si="258"/>
        <v>0</v>
      </c>
      <c r="AA1135">
        <f t="shared" si="259"/>
        <v>0</v>
      </c>
      <c r="AB1135">
        <f>SUM($AA$3:AA1135)</f>
        <v>5.0321219515288763E-2</v>
      </c>
    </row>
    <row r="1136" spans="1:28" x14ac:dyDescent="0.3">
      <c r="A1136" s="9" t="s">
        <v>18</v>
      </c>
      <c r="B1136" s="9">
        <v>1133</v>
      </c>
      <c r="C1136" s="9">
        <v>111</v>
      </c>
      <c r="D1136" s="10">
        <v>26.6</v>
      </c>
      <c r="E1136" s="3">
        <f t="shared" si="260"/>
        <v>-0.94444444444444453</v>
      </c>
      <c r="F1136" s="3">
        <f t="shared" si="261"/>
        <v>-3.4000000000000004</v>
      </c>
      <c r="H1136" s="13">
        <f t="shared" si="250"/>
        <v>7.3888888888888893</v>
      </c>
      <c r="I1136">
        <f>'Panigale V4s 21 Data'!$B$8*'Panigale V4s 21 Data'!$B$5*'Panigale V4s 21 Data'!$B$7*0.5*(Calculations!$H1136*Calculations!$H1136)</f>
        <v>6.1321626383712928</v>
      </c>
      <c r="J1136" s="3">
        <f>$E1136*'Panigale V4s 21 Data'!$B$3</f>
        <v>-255.00000000000003</v>
      </c>
      <c r="K1136" s="27">
        <f>'Panigale V4s 21 Data'!$B$12</f>
        <v>52.974000000000004</v>
      </c>
      <c r="L1136" s="3">
        <f t="shared" si="251"/>
        <v>-195.89383736162875</v>
      </c>
      <c r="M1136">
        <f t="shared" si="249"/>
        <v>-1447.4377982831459</v>
      </c>
      <c r="N1136">
        <f t="shared" si="252"/>
        <v>-4.0206605507865162E-4</v>
      </c>
      <c r="O1136">
        <f t="shared" si="253"/>
        <v>0</v>
      </c>
      <c r="P1136">
        <f t="shared" si="254"/>
        <v>0</v>
      </c>
      <c r="Q1136">
        <f>SUM($P$3:P1136)</f>
        <v>0.26927781384840899</v>
      </c>
      <c r="R1136">
        <f t="shared" si="255"/>
        <v>1447.4377982831459</v>
      </c>
      <c r="S1136">
        <f t="shared" si="256"/>
        <v>4.0206605507865162E-4</v>
      </c>
      <c r="T1136">
        <f>SUM($S$3:S1136)</f>
        <v>7.9757920411800465E-2</v>
      </c>
      <c r="V1136">
        <f t="shared" si="257"/>
        <v>1138.6920787203594</v>
      </c>
      <c r="W1136">
        <f>IF(M1136&lt;0,SUM($V$1126:V1136),0)</f>
        <v>21552.414698244196</v>
      </c>
      <c r="Y1136">
        <v>0</v>
      </c>
      <c r="Z1136">
        <f t="shared" si="258"/>
        <v>0</v>
      </c>
      <c r="AA1136">
        <f t="shared" si="259"/>
        <v>0</v>
      </c>
      <c r="AB1136">
        <f>SUM($AA$3:AA1136)</f>
        <v>5.0321219515288763E-2</v>
      </c>
    </row>
    <row r="1137" spans="1:28" x14ac:dyDescent="0.3">
      <c r="A1137" s="9" t="s">
        <v>18</v>
      </c>
      <c r="B1137" s="9">
        <v>1134</v>
      </c>
      <c r="C1137" s="9">
        <v>112</v>
      </c>
      <c r="D1137" s="10">
        <v>23</v>
      </c>
      <c r="E1137" s="3">
        <f t="shared" si="260"/>
        <v>-1.0000000000000004</v>
      </c>
      <c r="F1137" s="3">
        <f t="shared" si="261"/>
        <v>-3.6000000000000014</v>
      </c>
      <c r="H1137" s="13">
        <f t="shared" si="250"/>
        <v>6.3888888888888884</v>
      </c>
      <c r="I1137">
        <f>'Panigale V4s 21 Data'!$B$8*'Panigale V4s 21 Data'!$B$5*'Panigale V4s 21 Data'!$B$7*0.5*(Calculations!$H1137*Calculations!$H1137)</f>
        <v>4.5846487021572919</v>
      </c>
      <c r="J1137" s="3">
        <f>$E1137*'Panigale V4s 21 Data'!$B$3</f>
        <v>-270.00000000000011</v>
      </c>
      <c r="K1137" s="27">
        <f>'Panigale V4s 21 Data'!$B$12</f>
        <v>52.974000000000004</v>
      </c>
      <c r="L1137" s="3">
        <f t="shared" si="251"/>
        <v>-212.44135129784286</v>
      </c>
      <c r="M1137">
        <f t="shared" si="249"/>
        <v>-1357.2641888473293</v>
      </c>
      <c r="N1137">
        <f t="shared" si="252"/>
        <v>-3.7701783023536928E-4</v>
      </c>
      <c r="O1137">
        <f t="shared" si="253"/>
        <v>0</v>
      </c>
      <c r="P1137">
        <f t="shared" si="254"/>
        <v>0</v>
      </c>
      <c r="Q1137">
        <f>SUM($P$3:P1137)</f>
        <v>0.26927781384840899</v>
      </c>
      <c r="R1137">
        <f t="shared" si="255"/>
        <v>1357.2641888473293</v>
      </c>
      <c r="S1137">
        <f t="shared" si="256"/>
        <v>3.7701783023536928E-4</v>
      </c>
      <c r="T1137">
        <f>SUM($S$3:S1137)</f>
        <v>8.0134938242035839E-2</v>
      </c>
      <c r="V1137">
        <f t="shared" si="257"/>
        <v>1067.7529510452496</v>
      </c>
      <c r="W1137">
        <f>IF(M1137&lt;0,SUM($V$1126:V1137),0)</f>
        <v>22620.167649289448</v>
      </c>
      <c r="Y1137">
        <v>0</v>
      </c>
      <c r="Z1137">
        <f t="shared" si="258"/>
        <v>0</v>
      </c>
      <c r="AA1137">
        <f t="shared" si="259"/>
        <v>0</v>
      </c>
      <c r="AB1137">
        <f>SUM($AA$3:AA1137)</f>
        <v>5.0321219515288763E-2</v>
      </c>
    </row>
    <row r="1138" spans="1:28" x14ac:dyDescent="0.3">
      <c r="A1138" s="9" t="s">
        <v>18</v>
      </c>
      <c r="B1138" s="9">
        <v>1135</v>
      </c>
      <c r="C1138" s="9">
        <v>113</v>
      </c>
      <c r="D1138" s="10">
        <v>19.399999999999999</v>
      </c>
      <c r="E1138" s="3">
        <f t="shared" si="260"/>
        <v>-0.93055555555555547</v>
      </c>
      <c r="F1138" s="3">
        <f t="shared" si="261"/>
        <v>-3.3499999999999996</v>
      </c>
      <c r="H1138" s="13">
        <f t="shared" si="250"/>
        <v>5.3888888888888884</v>
      </c>
      <c r="I1138">
        <f>'Panigale V4s 21 Data'!$B$8*'Panigale V4s 21 Data'!$B$5*'Panigale V4s 21 Data'!$B$7*0.5*(Calculations!$H1138*Calculations!$H1138)</f>
        <v>3.2617738857162917</v>
      </c>
      <c r="J1138" s="3">
        <f>$E1138*'Panigale V4s 21 Data'!$B$3</f>
        <v>-251.24999999999997</v>
      </c>
      <c r="K1138" s="27">
        <f>'Panigale V4s 21 Data'!$B$12</f>
        <v>52.974000000000004</v>
      </c>
      <c r="L1138" s="3">
        <f t="shared" si="251"/>
        <v>-195.0142261142837</v>
      </c>
      <c r="M1138">
        <f t="shared" si="249"/>
        <v>-1050.9099962825287</v>
      </c>
      <c r="N1138">
        <f t="shared" si="252"/>
        <v>-2.9191944341181353E-4</v>
      </c>
      <c r="O1138">
        <f t="shared" si="253"/>
        <v>0</v>
      </c>
      <c r="P1138">
        <f t="shared" si="254"/>
        <v>0</v>
      </c>
      <c r="Q1138">
        <f>SUM($P$3:P1138)</f>
        <v>0.26927781384840899</v>
      </c>
      <c r="R1138">
        <f t="shared" si="255"/>
        <v>1050.9099962825287</v>
      </c>
      <c r="S1138">
        <f t="shared" si="256"/>
        <v>2.9191944341181353E-4</v>
      </c>
      <c r="T1138">
        <f>SUM($S$3:S1138)</f>
        <v>8.0426857685447647E-2</v>
      </c>
      <c r="V1138">
        <f t="shared" si="257"/>
        <v>826.74563952548408</v>
      </c>
      <c r="W1138">
        <f>IF(M1138&lt;0,SUM($V$1126:V1138),0)</f>
        <v>23446.913288814932</v>
      </c>
      <c r="Y1138">
        <v>0</v>
      </c>
      <c r="Z1138">
        <f t="shared" si="258"/>
        <v>0</v>
      </c>
      <c r="AA1138">
        <f t="shared" si="259"/>
        <v>0</v>
      </c>
      <c r="AB1138">
        <f>SUM($AA$3:AA1138)</f>
        <v>5.0321219515288763E-2</v>
      </c>
    </row>
    <row r="1139" spans="1:28" x14ac:dyDescent="0.3">
      <c r="A1139" s="9" t="s">
        <v>18</v>
      </c>
      <c r="B1139" s="9">
        <v>1136</v>
      </c>
      <c r="C1139" s="9">
        <v>114</v>
      </c>
      <c r="D1139" s="10">
        <v>16.3</v>
      </c>
      <c r="E1139" s="3">
        <f t="shared" si="260"/>
        <v>-0.66666666666666652</v>
      </c>
      <c r="F1139" s="3">
        <f t="shared" si="261"/>
        <v>-2.3999999999999995</v>
      </c>
      <c r="H1139" s="13">
        <f t="shared" si="250"/>
        <v>4.5277777777777777</v>
      </c>
      <c r="I1139">
        <f>'Panigale V4s 21 Data'!$B$8*'Panigale V4s 21 Data'!$B$5*'Panigale V4s 21 Data'!$B$7*0.5*(Calculations!$H1139*Calculations!$H1139)</f>
        <v>2.3026376440003231</v>
      </c>
      <c r="J1139" s="3">
        <f>$E1139*'Panigale V4s 21 Data'!$B$3</f>
        <v>-179.99999999999997</v>
      </c>
      <c r="K1139" s="27">
        <f>'Panigale V4s 21 Data'!$B$12</f>
        <v>52.974000000000004</v>
      </c>
      <c r="L1139" s="3">
        <f t="shared" si="251"/>
        <v>-124.72336235599964</v>
      </c>
      <c r="M1139">
        <f t="shared" si="249"/>
        <v>-564.71966844522058</v>
      </c>
      <c r="N1139">
        <f t="shared" si="252"/>
        <v>-1.5686657456811682E-4</v>
      </c>
      <c r="O1139">
        <f t="shared" si="253"/>
        <v>0</v>
      </c>
      <c r="P1139">
        <f t="shared" si="254"/>
        <v>0</v>
      </c>
      <c r="Q1139">
        <f>SUM($P$3:P1139)</f>
        <v>0.26927781384840899</v>
      </c>
      <c r="R1139">
        <f t="shared" si="255"/>
        <v>564.71966844522058</v>
      </c>
      <c r="S1139">
        <f t="shared" si="256"/>
        <v>1.5686657456811682E-4</v>
      </c>
      <c r="T1139">
        <f>SUM($S$3:S1139)</f>
        <v>8.0583724260015768E-2</v>
      </c>
      <c r="V1139">
        <f t="shared" si="257"/>
        <v>444.26213956751275</v>
      </c>
      <c r="W1139">
        <f>IF(M1139&lt;0,SUM($V$1126:V1139),0)</f>
        <v>23891.175428382445</v>
      </c>
      <c r="Y1139">
        <v>0</v>
      </c>
      <c r="Z1139">
        <f t="shared" si="258"/>
        <v>0</v>
      </c>
      <c r="AA1139">
        <f t="shared" si="259"/>
        <v>0</v>
      </c>
      <c r="AB1139">
        <f>SUM($AA$3:AA1139)</f>
        <v>5.0321219515288763E-2</v>
      </c>
    </row>
    <row r="1140" spans="1:28" x14ac:dyDescent="0.3">
      <c r="A1140" s="9" t="s">
        <v>18</v>
      </c>
      <c r="B1140" s="9">
        <v>1137</v>
      </c>
      <c r="C1140" s="9">
        <v>115</v>
      </c>
      <c r="D1140" s="10">
        <v>14.6</v>
      </c>
      <c r="E1140" s="3">
        <f t="shared" si="260"/>
        <v>-0.29166666666666685</v>
      </c>
      <c r="F1140" s="3">
        <f t="shared" si="261"/>
        <v>-1.0500000000000007</v>
      </c>
      <c r="H1140" s="13">
        <f t="shared" si="250"/>
        <v>4.0555555555555554</v>
      </c>
      <c r="I1140">
        <f>'Panigale V4s 21 Data'!$B$8*'Panigale V4s 21 Data'!$B$5*'Panigale V4s 21 Data'!$B$7*0.5*(Calculations!$H1140*Calculations!$H1140)</f>
        <v>1.8473794278862916</v>
      </c>
      <c r="J1140" s="3">
        <f>$E1140*'Panigale V4s 21 Data'!$B$3</f>
        <v>-78.750000000000057</v>
      </c>
      <c r="K1140" s="27">
        <f>'Panigale V4s 21 Data'!$B$12</f>
        <v>52.974000000000004</v>
      </c>
      <c r="L1140" s="3">
        <f t="shared" si="251"/>
        <v>-23.928620572113758</v>
      </c>
      <c r="M1140">
        <f t="shared" si="249"/>
        <v>-97.043850098016904</v>
      </c>
      <c r="N1140">
        <f t="shared" si="252"/>
        <v>-2.6956625027226916E-5</v>
      </c>
      <c r="O1140">
        <f t="shared" si="253"/>
        <v>0</v>
      </c>
      <c r="P1140">
        <f t="shared" si="254"/>
        <v>0</v>
      </c>
      <c r="Q1140">
        <f>SUM($P$3:P1140)</f>
        <v>0.26927781384840899</v>
      </c>
      <c r="R1140">
        <f t="shared" si="255"/>
        <v>97.043850098016904</v>
      </c>
      <c r="S1140">
        <f t="shared" si="256"/>
        <v>2.6956625027226916E-5</v>
      </c>
      <c r="T1140">
        <f>SUM($S$3:S1140)</f>
        <v>8.0610680885043001E-2</v>
      </c>
      <c r="V1140">
        <f t="shared" si="257"/>
        <v>76.343911652859418</v>
      </c>
      <c r="W1140">
        <f>IF(M1140&lt;0,SUM($V$1126:V1140),0)</f>
        <v>23967.519340035306</v>
      </c>
      <c r="Y1140">
        <v>0</v>
      </c>
      <c r="Z1140">
        <f t="shared" si="258"/>
        <v>0</v>
      </c>
      <c r="AA1140">
        <f t="shared" si="259"/>
        <v>0</v>
      </c>
      <c r="AB1140">
        <f>SUM($AA$3:AA1140)</f>
        <v>5.0321219515288763E-2</v>
      </c>
    </row>
    <row r="1141" spans="1:28" x14ac:dyDescent="0.3">
      <c r="A1141" s="9" t="s">
        <v>18</v>
      </c>
      <c r="B1141" s="9">
        <v>1138</v>
      </c>
      <c r="C1141" s="9">
        <v>116</v>
      </c>
      <c r="D1141" s="10">
        <v>14.2</v>
      </c>
      <c r="E1141" s="3">
        <f t="shared" si="260"/>
        <v>-4.1666666666666519E-2</v>
      </c>
      <c r="F1141" s="3">
        <f t="shared" si="261"/>
        <v>-0.14999999999999947</v>
      </c>
      <c r="H1141" s="13">
        <f t="shared" si="250"/>
        <v>3.9444444444444442</v>
      </c>
      <c r="I1141">
        <f>'Panigale V4s 21 Data'!$B$8*'Panigale V4s 21 Data'!$B$5*'Panigale V4s 21 Data'!$B$7*0.5*(Calculations!$H1141*Calculations!$H1141)</f>
        <v>1.7475398190982918</v>
      </c>
      <c r="J1141" s="3">
        <f>$E1141*'Panigale V4s 21 Data'!$B$3</f>
        <v>-11.249999999999961</v>
      </c>
      <c r="K1141" s="27">
        <f>'Panigale V4s 21 Data'!$B$12</f>
        <v>52.974000000000004</v>
      </c>
      <c r="L1141" s="3">
        <f t="shared" si="251"/>
        <v>43.471539819098332</v>
      </c>
      <c r="M1141">
        <f t="shared" si="249"/>
        <v>171.47107373088787</v>
      </c>
      <c r="N1141">
        <f t="shared" si="252"/>
        <v>4.7630853814135519E-5</v>
      </c>
      <c r="O1141">
        <f t="shared" si="253"/>
        <v>171.47107373088787</v>
      </c>
      <c r="P1141">
        <f t="shared" si="254"/>
        <v>4.7630853814135519E-5</v>
      </c>
      <c r="Q1141">
        <f>SUM($P$3:P1141)</f>
        <v>0.26932544470222314</v>
      </c>
      <c r="R1141">
        <f t="shared" si="255"/>
        <v>0</v>
      </c>
      <c r="S1141">
        <f t="shared" si="256"/>
        <v>0</v>
      </c>
      <c r="T1141">
        <f>SUM($S$3:S1141)</f>
        <v>8.0610680885043001E-2</v>
      </c>
      <c r="V1141">
        <f t="shared" si="257"/>
        <v>0</v>
      </c>
      <c r="W1141">
        <f>IF(M1141&lt;0,SUM($V$3:V1141),0)</f>
        <v>0</v>
      </c>
      <c r="Y1141">
        <f>O1141</f>
        <v>171.47107373088787</v>
      </c>
      <c r="Z1141">
        <f t="shared" si="258"/>
        <v>0.17147107373088788</v>
      </c>
      <c r="AA1141">
        <f t="shared" si="259"/>
        <v>4.7630853814135519E-5</v>
      </c>
      <c r="AB1141">
        <f>SUM($AA$3:AA1141)</f>
        <v>5.0368850369102901E-2</v>
      </c>
    </row>
    <row r="1142" spans="1:28" x14ac:dyDescent="0.3">
      <c r="A1142" s="9" t="s">
        <v>18</v>
      </c>
      <c r="B1142" s="9">
        <v>1139</v>
      </c>
      <c r="C1142" s="9">
        <v>117</v>
      </c>
      <c r="D1142" s="10">
        <v>14.3</v>
      </c>
      <c r="E1142" s="3">
        <f t="shared" si="260"/>
        <v>5.5555555555555601E-2</v>
      </c>
      <c r="F1142" s="3">
        <f t="shared" si="261"/>
        <v>0.20000000000000018</v>
      </c>
      <c r="H1142" s="13">
        <f t="shared" si="250"/>
        <v>3.9722222222222223</v>
      </c>
      <c r="I1142">
        <f>'Panigale V4s 21 Data'!$B$8*'Panigale V4s 21 Data'!$B$5*'Panigale V4s 21 Data'!$B$7*0.5*(Calculations!$H1142*Calculations!$H1142)</f>
        <v>1.7722397223140733</v>
      </c>
      <c r="J1142" s="3">
        <f>$E1142*'Panigale V4s 21 Data'!$B$3</f>
        <v>15.000000000000012</v>
      </c>
      <c r="K1142" s="27">
        <f>'Panigale V4s 21 Data'!$B$12</f>
        <v>52.974000000000004</v>
      </c>
      <c r="L1142" s="3">
        <f t="shared" si="251"/>
        <v>69.746239722314087</v>
      </c>
      <c r="M1142">
        <f t="shared" si="249"/>
        <v>277.04756334141427</v>
      </c>
      <c r="N1142">
        <f t="shared" si="252"/>
        <v>7.6957656483726188E-5</v>
      </c>
      <c r="O1142">
        <f t="shared" si="253"/>
        <v>277.04756334141427</v>
      </c>
      <c r="P1142">
        <f t="shared" si="254"/>
        <v>7.6957656483726188E-5</v>
      </c>
      <c r="Q1142">
        <f>SUM($P$3:P1142)</f>
        <v>0.26940240235870688</v>
      </c>
      <c r="R1142">
        <f t="shared" si="255"/>
        <v>0</v>
      </c>
      <c r="S1142">
        <f t="shared" si="256"/>
        <v>0</v>
      </c>
      <c r="T1142">
        <f>SUM($S$3:S1142)</f>
        <v>8.0610680885043001E-2</v>
      </c>
      <c r="V1142">
        <f t="shared" si="257"/>
        <v>0</v>
      </c>
      <c r="W1142">
        <f>IF(M1142&lt;0,SUM($V$3:V1142),0)</f>
        <v>0</v>
      </c>
      <c r="Y1142">
        <f t="shared" ref="Y1142:Y1148" si="262">O1142</f>
        <v>277.04756334141427</v>
      </c>
      <c r="Z1142">
        <f t="shared" si="258"/>
        <v>0.27704756334141428</v>
      </c>
      <c r="AA1142">
        <f t="shared" si="259"/>
        <v>7.6957656483726188E-5</v>
      </c>
      <c r="AB1142">
        <f>SUM($AA$3:AA1142)</f>
        <v>5.0445808025586625E-2</v>
      </c>
    </row>
    <row r="1143" spans="1:28" x14ac:dyDescent="0.3">
      <c r="A1143" s="9" t="s">
        <v>18</v>
      </c>
      <c r="B1143" s="9">
        <v>1140</v>
      </c>
      <c r="C1143" s="9">
        <v>118</v>
      </c>
      <c r="D1143" s="10">
        <v>14.6</v>
      </c>
      <c r="E1143" s="3">
        <f t="shared" si="260"/>
        <v>0.11111111111111097</v>
      </c>
      <c r="F1143" s="3">
        <f t="shared" si="261"/>
        <v>0.39999999999999947</v>
      </c>
      <c r="H1143" s="13">
        <f t="shared" si="250"/>
        <v>4.0555555555555554</v>
      </c>
      <c r="I1143">
        <f>'Panigale V4s 21 Data'!$B$8*'Panigale V4s 21 Data'!$B$5*'Panigale V4s 21 Data'!$B$7*0.5*(Calculations!$H1143*Calculations!$H1143)</f>
        <v>1.8473794278862916</v>
      </c>
      <c r="J1143" s="3">
        <f>$E1143*'Panigale V4s 21 Data'!$B$3</f>
        <v>29.999999999999961</v>
      </c>
      <c r="K1143" s="27">
        <f>'Panigale V4s 21 Data'!$B$12</f>
        <v>52.974000000000004</v>
      </c>
      <c r="L1143" s="3">
        <f t="shared" si="251"/>
        <v>84.821379427886257</v>
      </c>
      <c r="M1143">
        <f t="shared" si="249"/>
        <v>343.9978165686498</v>
      </c>
      <c r="N1143">
        <f t="shared" si="252"/>
        <v>9.5554949046847173E-5</v>
      </c>
      <c r="O1143">
        <f t="shared" si="253"/>
        <v>343.9978165686498</v>
      </c>
      <c r="P1143">
        <f t="shared" si="254"/>
        <v>9.5554949046847173E-5</v>
      </c>
      <c r="Q1143">
        <f>SUM($P$3:P1143)</f>
        <v>0.26949795730775372</v>
      </c>
      <c r="R1143">
        <f t="shared" si="255"/>
        <v>0</v>
      </c>
      <c r="S1143">
        <f t="shared" si="256"/>
        <v>0</v>
      </c>
      <c r="T1143">
        <f>SUM($S$3:S1143)</f>
        <v>8.0610680885043001E-2</v>
      </c>
      <c r="V1143">
        <f t="shared" si="257"/>
        <v>0</v>
      </c>
      <c r="W1143">
        <f>IF(M1143&lt;0,SUM($V$3:V1143),0)</f>
        <v>0</v>
      </c>
      <c r="Y1143">
        <f t="shared" si="262"/>
        <v>343.9978165686498</v>
      </c>
      <c r="Z1143">
        <f t="shared" si="258"/>
        <v>0.34399781656864981</v>
      </c>
      <c r="AA1143">
        <f t="shared" si="259"/>
        <v>9.5554949046847173E-5</v>
      </c>
      <c r="AB1143">
        <f>SUM($AA$3:AA1143)</f>
        <v>5.0541362974633471E-2</v>
      </c>
    </row>
    <row r="1144" spans="1:28" x14ac:dyDescent="0.3">
      <c r="A1144" s="9" t="s">
        <v>18</v>
      </c>
      <c r="B1144" s="9">
        <v>1141</v>
      </c>
      <c r="C1144" s="9">
        <v>119</v>
      </c>
      <c r="D1144" s="10">
        <v>15.1</v>
      </c>
      <c r="E1144" s="3">
        <f t="shared" si="260"/>
        <v>0.24999999999999983</v>
      </c>
      <c r="F1144" s="3">
        <f t="shared" si="261"/>
        <v>0.89999999999999947</v>
      </c>
      <c r="H1144" s="13">
        <f t="shared" si="250"/>
        <v>4.1944444444444446</v>
      </c>
      <c r="I1144">
        <f>'Panigale V4s 21 Data'!$B$8*'Panigale V4s 21 Data'!$B$5*'Panigale V4s 21 Data'!$B$7*0.5*(Calculations!$H1144*Calculations!$H1144)</f>
        <v>1.9760789235895735</v>
      </c>
      <c r="J1144" s="3">
        <f>$E1144*'Panigale V4s 21 Data'!$B$3</f>
        <v>67.499999999999957</v>
      </c>
      <c r="K1144" s="27">
        <f>'Panigale V4s 21 Data'!$B$12</f>
        <v>52.974000000000004</v>
      </c>
      <c r="L1144" s="3">
        <f t="shared" si="251"/>
        <v>122.45007892358953</v>
      </c>
      <c r="M1144">
        <f t="shared" si="249"/>
        <v>513.61005326283384</v>
      </c>
      <c r="N1144">
        <f t="shared" si="252"/>
        <v>1.4266945923967607E-4</v>
      </c>
      <c r="O1144">
        <f t="shared" si="253"/>
        <v>513.61005326283384</v>
      </c>
      <c r="P1144">
        <f t="shared" si="254"/>
        <v>1.4266945923967607E-4</v>
      </c>
      <c r="Q1144">
        <f>SUM($P$3:P1144)</f>
        <v>0.26964062676699341</v>
      </c>
      <c r="R1144">
        <f t="shared" si="255"/>
        <v>0</v>
      </c>
      <c r="S1144">
        <f t="shared" si="256"/>
        <v>0</v>
      </c>
      <c r="T1144">
        <f>SUM($S$3:S1144)</f>
        <v>8.0610680885043001E-2</v>
      </c>
      <c r="V1144">
        <f t="shared" si="257"/>
        <v>0</v>
      </c>
      <c r="W1144">
        <f>IF(M1144&lt;0,SUM($V$3:V1144),0)</f>
        <v>0</v>
      </c>
      <c r="Y1144">
        <f t="shared" si="262"/>
        <v>513.61005326283384</v>
      </c>
      <c r="Z1144">
        <f t="shared" si="258"/>
        <v>0.51361005326283382</v>
      </c>
      <c r="AA1144">
        <f t="shared" si="259"/>
        <v>1.4266945923967607E-4</v>
      </c>
      <c r="AB1144">
        <f>SUM($AA$3:AA1144)</f>
        <v>5.068403243387315E-2</v>
      </c>
    </row>
    <row r="1145" spans="1:28" x14ac:dyDescent="0.3">
      <c r="A1145" s="9" t="s">
        <v>18</v>
      </c>
      <c r="B1145" s="9">
        <v>1142</v>
      </c>
      <c r="C1145" s="9">
        <v>120</v>
      </c>
      <c r="D1145" s="10">
        <v>16.399999999999999</v>
      </c>
      <c r="E1145" s="3">
        <f t="shared" si="260"/>
        <v>0.5555555555555558</v>
      </c>
      <c r="F1145" s="3">
        <f t="shared" si="261"/>
        <v>2.0000000000000009</v>
      </c>
      <c r="H1145" s="13">
        <f t="shared" si="250"/>
        <v>4.5555555555555554</v>
      </c>
      <c r="I1145">
        <f>'Panigale V4s 21 Data'!$B$8*'Panigale V4s 21 Data'!$B$5*'Panigale V4s 21 Data'!$B$7*0.5*(Calculations!$H1145*Calculations!$H1145)</f>
        <v>2.3309775329531668</v>
      </c>
      <c r="J1145" s="3">
        <f>$E1145*'Panigale V4s 21 Data'!$B$3</f>
        <v>150.00000000000006</v>
      </c>
      <c r="K1145" s="27">
        <f>'Panigale V4s 21 Data'!$B$12</f>
        <v>52.974000000000004</v>
      </c>
      <c r="L1145" s="3">
        <f t="shared" si="251"/>
        <v>205.30497753295322</v>
      </c>
      <c r="M1145">
        <f t="shared" si="249"/>
        <v>935.27823098345345</v>
      </c>
      <c r="N1145">
        <f t="shared" si="252"/>
        <v>2.5979950860651483E-4</v>
      </c>
      <c r="O1145">
        <f t="shared" si="253"/>
        <v>935.27823098345345</v>
      </c>
      <c r="P1145">
        <f t="shared" si="254"/>
        <v>2.5979950860651483E-4</v>
      </c>
      <c r="Q1145">
        <f>SUM($P$3:P1145)</f>
        <v>0.2699004262755999</v>
      </c>
      <c r="R1145">
        <f t="shared" si="255"/>
        <v>0</v>
      </c>
      <c r="S1145">
        <f t="shared" si="256"/>
        <v>0</v>
      </c>
      <c r="T1145">
        <f>SUM($S$3:S1145)</f>
        <v>8.0610680885043001E-2</v>
      </c>
      <c r="V1145">
        <f t="shared" si="257"/>
        <v>0</v>
      </c>
      <c r="W1145">
        <f>IF(M1145&lt;0,SUM($V$3:V1145),0)</f>
        <v>0</v>
      </c>
      <c r="Y1145">
        <f t="shared" si="262"/>
        <v>935.27823098345345</v>
      </c>
      <c r="Z1145">
        <f t="shared" si="258"/>
        <v>0.93527823098345342</v>
      </c>
      <c r="AA1145">
        <f t="shared" si="259"/>
        <v>2.5979950860651483E-4</v>
      </c>
      <c r="AB1145">
        <f>SUM($AA$3:AA1145)</f>
        <v>5.0943831942479666E-2</v>
      </c>
    </row>
    <row r="1146" spans="1:28" x14ac:dyDescent="0.3">
      <c r="A1146" s="9" t="s">
        <v>18</v>
      </c>
      <c r="B1146" s="9">
        <v>1143</v>
      </c>
      <c r="C1146" s="9">
        <v>121</v>
      </c>
      <c r="D1146" s="10">
        <v>19.100000000000001</v>
      </c>
      <c r="E1146" s="3">
        <f t="shared" si="260"/>
        <v>0.84722222222222243</v>
      </c>
      <c r="F1146" s="3">
        <f t="shared" si="261"/>
        <v>3.0500000000000007</v>
      </c>
      <c r="H1146" s="13">
        <f t="shared" si="250"/>
        <v>5.3055555555555562</v>
      </c>
      <c r="I1146">
        <f>'Panigale V4s 21 Data'!$B$8*'Panigale V4s 21 Data'!$B$5*'Panigale V4s 21 Data'!$B$7*0.5*(Calculations!$H1146*Calculations!$H1146)</f>
        <v>3.1616742779470743</v>
      </c>
      <c r="J1146" s="3">
        <f>$E1146*'Panigale V4s 21 Data'!$B$3</f>
        <v>228.75000000000006</v>
      </c>
      <c r="K1146" s="27">
        <f>'Panigale V4s 21 Data'!$B$12</f>
        <v>52.974000000000004</v>
      </c>
      <c r="L1146" s="3">
        <f t="shared" si="251"/>
        <v>284.88567427794715</v>
      </c>
      <c r="M1146">
        <f t="shared" si="249"/>
        <v>1511.476771863553</v>
      </c>
      <c r="N1146">
        <f t="shared" si="252"/>
        <v>4.19854658850987E-4</v>
      </c>
      <c r="O1146">
        <f t="shared" si="253"/>
        <v>1511.476771863553</v>
      </c>
      <c r="P1146">
        <f t="shared" si="254"/>
        <v>4.19854658850987E-4</v>
      </c>
      <c r="Q1146">
        <f>SUM($P$3:P1146)</f>
        <v>0.27032028093445087</v>
      </c>
      <c r="R1146">
        <f t="shared" si="255"/>
        <v>0</v>
      </c>
      <c r="S1146">
        <f t="shared" si="256"/>
        <v>0</v>
      </c>
      <c r="T1146">
        <f>SUM($S$3:S1146)</f>
        <v>8.0610680885043001E-2</v>
      </c>
      <c r="V1146">
        <f t="shared" si="257"/>
        <v>0</v>
      </c>
      <c r="W1146">
        <f>IF(M1146&lt;0,SUM($V$3:V1146),0)</f>
        <v>0</v>
      </c>
      <c r="Y1146">
        <f t="shared" si="262"/>
        <v>1511.476771863553</v>
      </c>
      <c r="Z1146">
        <f t="shared" si="258"/>
        <v>1.5114767718635531</v>
      </c>
      <c r="AA1146">
        <f t="shared" si="259"/>
        <v>4.19854658850987E-4</v>
      </c>
      <c r="AB1146">
        <f>SUM($AA$3:AA1146)</f>
        <v>5.1363686601330651E-2</v>
      </c>
    </row>
    <row r="1147" spans="1:28" x14ac:dyDescent="0.3">
      <c r="A1147" s="9" t="s">
        <v>18</v>
      </c>
      <c r="B1147" s="9">
        <v>1144</v>
      </c>
      <c r="C1147" s="9">
        <v>122</v>
      </c>
      <c r="D1147" s="10">
        <v>22.5</v>
      </c>
      <c r="E1147" s="3">
        <f t="shared" si="260"/>
        <v>0.73611111111111072</v>
      </c>
      <c r="F1147" s="3">
        <f t="shared" si="261"/>
        <v>2.6499999999999986</v>
      </c>
      <c r="H1147" s="13">
        <f t="shared" si="250"/>
        <v>6.25</v>
      </c>
      <c r="I1147">
        <f>'Panigale V4s 21 Data'!$B$8*'Panigale V4s 21 Data'!$B$5*'Panigale V4s 21 Data'!$B$7*0.5*(Calculations!$H1147*Calculations!$H1147)</f>
        <v>4.387482808066407</v>
      </c>
      <c r="J1147" s="3">
        <f>$E1147*'Panigale V4s 21 Data'!$B$3</f>
        <v>198.74999999999989</v>
      </c>
      <c r="K1147" s="27">
        <f>'Panigale V4s 21 Data'!$B$12</f>
        <v>52.974000000000004</v>
      </c>
      <c r="L1147" s="3">
        <f t="shared" si="251"/>
        <v>256.11148280806628</v>
      </c>
      <c r="M1147">
        <f t="shared" si="249"/>
        <v>1600.6967675504143</v>
      </c>
      <c r="N1147">
        <f t="shared" si="252"/>
        <v>4.4463799098622619E-4</v>
      </c>
      <c r="O1147">
        <f t="shared" si="253"/>
        <v>1600.6967675504143</v>
      </c>
      <c r="P1147">
        <f t="shared" si="254"/>
        <v>4.4463799098622619E-4</v>
      </c>
      <c r="Q1147">
        <f>SUM($P$3:P1147)</f>
        <v>0.27076491892543708</v>
      </c>
      <c r="R1147">
        <f t="shared" si="255"/>
        <v>0</v>
      </c>
      <c r="S1147">
        <f t="shared" si="256"/>
        <v>0</v>
      </c>
      <c r="T1147">
        <f>SUM($S$3:S1147)</f>
        <v>8.0610680885043001E-2</v>
      </c>
      <c r="V1147">
        <f t="shared" si="257"/>
        <v>0</v>
      </c>
      <c r="W1147">
        <f>IF(M1147&lt;0,SUM($V$3:V1147),0)</f>
        <v>0</v>
      </c>
      <c r="Y1147">
        <f t="shared" si="262"/>
        <v>1600.6967675504143</v>
      </c>
      <c r="Z1147">
        <f t="shared" si="258"/>
        <v>1.6006967675504142</v>
      </c>
      <c r="AA1147">
        <f t="shared" si="259"/>
        <v>4.4463799098622619E-4</v>
      </c>
      <c r="AB1147">
        <f>SUM($AA$3:AA1147)</f>
        <v>5.1808324592316879E-2</v>
      </c>
    </row>
    <row r="1148" spans="1:28" x14ac:dyDescent="0.3">
      <c r="A1148" s="9" t="s">
        <v>18</v>
      </c>
      <c r="B1148" s="9">
        <v>1145</v>
      </c>
      <c r="C1148" s="9">
        <v>123</v>
      </c>
      <c r="D1148" s="10">
        <v>24.4</v>
      </c>
      <c r="E1148" s="3">
        <f t="shared" si="260"/>
        <v>0.31944444444444453</v>
      </c>
      <c r="F1148" s="3">
        <f t="shared" si="261"/>
        <v>1.1500000000000004</v>
      </c>
      <c r="H1148" s="13">
        <f t="shared" si="250"/>
        <v>6.7777777777777768</v>
      </c>
      <c r="I1148">
        <f>'Panigale V4s 21 Data'!$B$8*'Panigale V4s 21 Data'!$B$5*'Panigale V4s 21 Data'!$B$7*0.5*(Calculations!$H1148*Calculations!$H1148)</f>
        <v>5.1597664486131656</v>
      </c>
      <c r="J1148" s="3">
        <f>$E1148*'Panigale V4s 21 Data'!$B$3</f>
        <v>86.250000000000028</v>
      </c>
      <c r="K1148" s="27">
        <f>'Panigale V4s 21 Data'!$B$12</f>
        <v>52.974000000000004</v>
      </c>
      <c r="L1148" s="3">
        <f t="shared" si="251"/>
        <v>144.38376644861319</v>
      </c>
      <c r="M1148">
        <f t="shared" si="249"/>
        <v>978.60108370726698</v>
      </c>
      <c r="N1148">
        <f t="shared" si="252"/>
        <v>2.718336343631297E-4</v>
      </c>
      <c r="O1148">
        <f t="shared" si="253"/>
        <v>978.60108370726698</v>
      </c>
      <c r="P1148">
        <f t="shared" si="254"/>
        <v>2.718336343631297E-4</v>
      </c>
      <c r="Q1148">
        <f>SUM($P$3:P1148)</f>
        <v>0.2710367525598002</v>
      </c>
      <c r="R1148">
        <f t="shared" si="255"/>
        <v>0</v>
      </c>
      <c r="S1148">
        <f t="shared" si="256"/>
        <v>0</v>
      </c>
      <c r="T1148">
        <f>SUM($S$3:S1148)</f>
        <v>8.0610680885043001E-2</v>
      </c>
      <c r="V1148">
        <f t="shared" si="257"/>
        <v>0</v>
      </c>
      <c r="W1148">
        <f>IF(M1148&lt;0,SUM($V$3:V1148),0)</f>
        <v>0</v>
      </c>
      <c r="Y1148">
        <f t="shared" si="262"/>
        <v>978.60108370726698</v>
      </c>
      <c r="Z1148">
        <f t="shared" si="258"/>
        <v>0.97860108370726695</v>
      </c>
      <c r="AA1148">
        <f t="shared" si="259"/>
        <v>2.718336343631297E-4</v>
      </c>
      <c r="AB1148">
        <f>SUM($AA$3:AA1148)</f>
        <v>5.2080158226680009E-2</v>
      </c>
    </row>
    <row r="1149" spans="1:28" x14ac:dyDescent="0.3">
      <c r="A1149" s="9" t="s">
        <v>18</v>
      </c>
      <c r="B1149" s="9">
        <v>1146</v>
      </c>
      <c r="C1149" s="9">
        <v>124</v>
      </c>
      <c r="D1149" s="10">
        <v>24.8</v>
      </c>
      <c r="E1149" s="3">
        <f t="shared" si="260"/>
        <v>-0.23611111111111099</v>
      </c>
      <c r="F1149" s="3">
        <f t="shared" si="261"/>
        <v>-0.84999999999999964</v>
      </c>
      <c r="H1149" s="13">
        <f t="shared" si="250"/>
        <v>6.8888888888888893</v>
      </c>
      <c r="I1149">
        <f>'Panigale V4s 21 Data'!$B$8*'Panigale V4s 21 Data'!$B$5*'Panigale V4s 21 Data'!$B$7*0.5*(Calculations!$H1149*Calculations!$H1149)</f>
        <v>5.330325780292668</v>
      </c>
      <c r="J1149" s="3">
        <f>$E1149*'Panigale V4s 21 Data'!$B$3</f>
        <v>-63.749999999999972</v>
      </c>
      <c r="K1149" s="27">
        <f>'Panigale V4s 21 Data'!$B$12</f>
        <v>52.974000000000004</v>
      </c>
      <c r="L1149" s="3">
        <f t="shared" si="251"/>
        <v>-5.4456742197072998</v>
      </c>
      <c r="M1149">
        <f t="shared" si="249"/>
        <v>-37.514644624650288</v>
      </c>
      <c r="N1149">
        <f t="shared" si="252"/>
        <v>-1.0420734617958414E-5</v>
      </c>
      <c r="O1149">
        <f t="shared" si="253"/>
        <v>0</v>
      </c>
      <c r="P1149">
        <f t="shared" si="254"/>
        <v>0</v>
      </c>
      <c r="Q1149">
        <f>SUM($P$3:P1149)</f>
        <v>0.2710367525598002</v>
      </c>
      <c r="R1149">
        <f t="shared" si="255"/>
        <v>37.514644624650288</v>
      </c>
      <c r="S1149">
        <f t="shared" si="256"/>
        <v>1.0420734617958414E-5</v>
      </c>
      <c r="T1149">
        <f>SUM($S$3:S1149)</f>
        <v>8.0621101619660962E-2</v>
      </c>
      <c r="V1149">
        <f t="shared" si="257"/>
        <v>29.512583352989257</v>
      </c>
      <c r="W1149">
        <f>IF(M1149&lt;0,SUM($V$1149:V1149),0)</f>
        <v>29.512583352989257</v>
      </c>
      <c r="Y1149">
        <v>0</v>
      </c>
      <c r="Z1149">
        <f t="shared" si="258"/>
        <v>0</v>
      </c>
      <c r="AA1149">
        <f t="shared" si="259"/>
        <v>0</v>
      </c>
      <c r="AB1149">
        <f>SUM($AA$3:AA1149)</f>
        <v>5.2080158226680009E-2</v>
      </c>
    </row>
    <row r="1150" spans="1:28" x14ac:dyDescent="0.3">
      <c r="A1150" s="9" t="s">
        <v>18</v>
      </c>
      <c r="B1150" s="9">
        <v>1147</v>
      </c>
      <c r="C1150" s="9">
        <v>125</v>
      </c>
      <c r="D1150" s="10">
        <v>22.7</v>
      </c>
      <c r="E1150" s="3">
        <f t="shared" si="260"/>
        <v>-1.0277777777777781</v>
      </c>
      <c r="F1150" s="3">
        <f t="shared" si="261"/>
        <v>-3.7000000000000011</v>
      </c>
      <c r="H1150" s="13">
        <f t="shared" si="250"/>
        <v>6.3055555555555554</v>
      </c>
      <c r="I1150">
        <f>'Panigale V4s 21 Data'!$B$8*'Panigale V4s 21 Data'!$B$5*'Panigale V4s 21 Data'!$B$7*0.5*(Calculations!$H1150*Calculations!$H1150)</f>
        <v>4.4658291677403232</v>
      </c>
      <c r="J1150" s="3">
        <f>$E1150*'Panigale V4s 21 Data'!$B$3</f>
        <v>-277.50000000000011</v>
      </c>
      <c r="K1150" s="27">
        <f>'Panigale V4s 21 Data'!$B$12</f>
        <v>52.974000000000004</v>
      </c>
      <c r="L1150" s="3">
        <f t="shared" si="251"/>
        <v>-220.06017083225981</v>
      </c>
      <c r="M1150">
        <f t="shared" si="249"/>
        <v>-1387.6016327478605</v>
      </c>
      <c r="N1150">
        <f t="shared" si="252"/>
        <v>-3.8544489798551687E-4</v>
      </c>
      <c r="O1150">
        <f t="shared" si="253"/>
        <v>0</v>
      </c>
      <c r="P1150">
        <f t="shared" si="254"/>
        <v>0</v>
      </c>
      <c r="Q1150">
        <f>SUM($P$3:P1150)</f>
        <v>0.2710367525598002</v>
      </c>
      <c r="R1150">
        <f t="shared" si="255"/>
        <v>1387.6016327478605</v>
      </c>
      <c r="S1150">
        <f t="shared" si="256"/>
        <v>3.8544489798551687E-4</v>
      </c>
      <c r="T1150">
        <f>SUM($S$3:S1150)</f>
        <v>8.100654651764648E-2</v>
      </c>
      <c r="V1150">
        <f t="shared" si="257"/>
        <v>1091.6192664745781</v>
      </c>
      <c r="W1150">
        <f>IF(M1150&lt;0,SUM($V$1149:V1150),0)</f>
        <v>1121.1318498275673</v>
      </c>
      <c r="Y1150">
        <v>0</v>
      </c>
      <c r="Z1150">
        <f t="shared" si="258"/>
        <v>0</v>
      </c>
      <c r="AA1150">
        <f t="shared" si="259"/>
        <v>0</v>
      </c>
      <c r="AB1150">
        <f>SUM($AA$3:AA1150)</f>
        <v>5.2080158226680009E-2</v>
      </c>
    </row>
    <row r="1151" spans="1:28" x14ac:dyDescent="0.3">
      <c r="A1151" s="9" t="s">
        <v>18</v>
      </c>
      <c r="B1151" s="9">
        <v>1148</v>
      </c>
      <c r="C1151" s="9">
        <v>126</v>
      </c>
      <c r="D1151" s="10">
        <v>17.399999999999999</v>
      </c>
      <c r="E1151" s="3">
        <f t="shared" si="260"/>
        <v>-1.2361111111111109</v>
      </c>
      <c r="F1151" s="3">
        <f t="shared" si="261"/>
        <v>-4.4499999999999993</v>
      </c>
      <c r="H1151" s="13">
        <f t="shared" si="250"/>
        <v>4.833333333333333</v>
      </c>
      <c r="I1151">
        <f>'Panigale V4s 21 Data'!$B$8*'Panigale V4s 21 Data'!$B$5*'Panigale V4s 21 Data'!$B$7*0.5*(Calculations!$H1151*Calculations!$H1151)</f>
        <v>2.623909718459625</v>
      </c>
      <c r="J1151" s="3">
        <f>$E1151*'Panigale V4s 21 Data'!$B$3</f>
        <v>-333.74999999999994</v>
      </c>
      <c r="K1151" s="27">
        <f>'Panigale V4s 21 Data'!$B$12</f>
        <v>52.974000000000004</v>
      </c>
      <c r="L1151" s="3">
        <f t="shared" si="251"/>
        <v>-278.15209028154032</v>
      </c>
      <c r="M1151">
        <f t="shared" si="249"/>
        <v>-1344.4017696941114</v>
      </c>
      <c r="N1151">
        <f t="shared" si="252"/>
        <v>-3.7344493602614208E-4</v>
      </c>
      <c r="O1151">
        <f t="shared" si="253"/>
        <v>0</v>
      </c>
      <c r="P1151">
        <f t="shared" si="254"/>
        <v>0</v>
      </c>
      <c r="Q1151">
        <f>SUM($P$3:P1151)</f>
        <v>0.2710367525598002</v>
      </c>
      <c r="R1151">
        <f t="shared" si="255"/>
        <v>1344.4017696941114</v>
      </c>
      <c r="S1151">
        <f t="shared" si="256"/>
        <v>3.7344493602614208E-4</v>
      </c>
      <c r="T1151">
        <f>SUM($S$3:S1151)</f>
        <v>8.1379991453672626E-2</v>
      </c>
      <c r="V1151">
        <f t="shared" si="257"/>
        <v>1057.634150209509</v>
      </c>
      <c r="W1151">
        <f>IF(M1151&lt;0,SUM($V$1149:V1151),0)</f>
        <v>2178.7660000370761</v>
      </c>
      <c r="Y1151">
        <v>0</v>
      </c>
      <c r="Z1151">
        <f t="shared" si="258"/>
        <v>0</v>
      </c>
      <c r="AA1151">
        <f t="shared" si="259"/>
        <v>0</v>
      </c>
      <c r="AB1151">
        <f>SUM($AA$3:AA1151)</f>
        <v>5.2080158226680009E-2</v>
      </c>
    </row>
    <row r="1152" spans="1:28" x14ac:dyDescent="0.3">
      <c r="A1152" s="9" t="s">
        <v>18</v>
      </c>
      <c r="B1152" s="9">
        <v>1149</v>
      </c>
      <c r="C1152" s="9">
        <v>127</v>
      </c>
      <c r="D1152" s="10">
        <v>13.8</v>
      </c>
      <c r="E1152" s="3">
        <f t="shared" si="260"/>
        <v>-0.74999999999999978</v>
      </c>
      <c r="F1152" s="3">
        <f t="shared" si="261"/>
        <v>-2.6999999999999993</v>
      </c>
      <c r="H1152" s="13">
        <f t="shared" si="250"/>
        <v>3.8333333333333335</v>
      </c>
      <c r="I1152">
        <f>'Panigale V4s 21 Data'!$B$8*'Panigale V4s 21 Data'!$B$5*'Panigale V4s 21 Data'!$B$7*0.5*(Calculations!$H1152*Calculations!$H1152)</f>
        <v>1.6504735327766253</v>
      </c>
      <c r="J1152" s="3">
        <f>$E1152*'Panigale V4s 21 Data'!$B$3</f>
        <v>-202.49999999999994</v>
      </c>
      <c r="K1152" s="27">
        <f>'Panigale V4s 21 Data'!$B$12</f>
        <v>52.974000000000004</v>
      </c>
      <c r="L1152" s="3">
        <f t="shared" si="251"/>
        <v>-147.87552646722332</v>
      </c>
      <c r="M1152">
        <f t="shared" si="249"/>
        <v>-566.85618479102277</v>
      </c>
      <c r="N1152">
        <f t="shared" si="252"/>
        <v>-1.5746005133083964E-4</v>
      </c>
      <c r="O1152">
        <f t="shared" si="253"/>
        <v>0</v>
      </c>
      <c r="P1152">
        <f t="shared" si="254"/>
        <v>0</v>
      </c>
      <c r="Q1152">
        <f>SUM($P$3:P1152)</f>
        <v>0.2710367525598002</v>
      </c>
      <c r="R1152">
        <f t="shared" si="255"/>
        <v>566.85618479102277</v>
      </c>
      <c r="S1152">
        <f t="shared" si="256"/>
        <v>1.5746005133083964E-4</v>
      </c>
      <c r="T1152">
        <f>SUM($S$3:S1152)</f>
        <v>8.1537451505003467E-2</v>
      </c>
      <c r="V1152">
        <f t="shared" si="257"/>
        <v>445.94292629417362</v>
      </c>
      <c r="W1152">
        <f>IF(M1152&lt;0,SUM($V$1149:V1152),0)</f>
        <v>2624.7089263312496</v>
      </c>
      <c r="Y1152">
        <v>0</v>
      </c>
      <c r="Z1152">
        <f t="shared" si="258"/>
        <v>0</v>
      </c>
      <c r="AA1152">
        <f t="shared" si="259"/>
        <v>0</v>
      </c>
      <c r="AB1152">
        <f>SUM($AA$3:AA1152)</f>
        <v>5.2080158226680009E-2</v>
      </c>
    </row>
    <row r="1153" spans="1:28" x14ac:dyDescent="0.3">
      <c r="A1153" s="9" t="s">
        <v>18</v>
      </c>
      <c r="B1153" s="9">
        <v>1150</v>
      </c>
      <c r="C1153" s="9">
        <v>128</v>
      </c>
      <c r="D1153" s="10">
        <v>12</v>
      </c>
      <c r="E1153" s="3">
        <f t="shared" si="260"/>
        <v>-0.25000000000000011</v>
      </c>
      <c r="F1153" s="3">
        <f t="shared" si="261"/>
        <v>-0.90000000000000036</v>
      </c>
      <c r="H1153" s="13">
        <f t="shared" si="250"/>
        <v>3.333333333333333</v>
      </c>
      <c r="I1153">
        <f>'Panigale V4s 21 Data'!$B$8*'Panigale V4s 21 Data'!$B$5*'Panigale V4s 21 Data'!$B$7*0.5*(Calculations!$H1153*Calculations!$H1153)</f>
        <v>1.24799510985</v>
      </c>
      <c r="J1153" s="3">
        <f>$E1153*'Panigale V4s 21 Data'!$B$3</f>
        <v>-67.500000000000028</v>
      </c>
      <c r="K1153" s="27">
        <f>'Panigale V4s 21 Data'!$B$12</f>
        <v>52.974000000000004</v>
      </c>
      <c r="L1153" s="3">
        <f t="shared" si="251"/>
        <v>-13.278004890150029</v>
      </c>
      <c r="M1153">
        <f t="shared" si="249"/>
        <v>-44.260016300500091</v>
      </c>
      <c r="N1153">
        <f t="shared" si="252"/>
        <v>-1.2294448972361136E-5</v>
      </c>
      <c r="O1153">
        <f t="shared" si="253"/>
        <v>0</v>
      </c>
      <c r="P1153">
        <f t="shared" si="254"/>
        <v>0</v>
      </c>
      <c r="Q1153">
        <f>SUM($P$3:P1153)</f>
        <v>0.2710367525598002</v>
      </c>
      <c r="R1153">
        <f t="shared" si="255"/>
        <v>44.260016300500091</v>
      </c>
      <c r="S1153">
        <f t="shared" si="256"/>
        <v>1.2294448972361136E-5</v>
      </c>
      <c r="T1153">
        <f>SUM($S$3:S1153)</f>
        <v>8.1549745953975822E-2</v>
      </c>
      <c r="V1153">
        <f t="shared" si="257"/>
        <v>34.81913352352192</v>
      </c>
      <c r="W1153">
        <f>IF(M1153&lt;0,SUM($V$1149:V1153),0)</f>
        <v>2659.5280598547715</v>
      </c>
      <c r="Y1153">
        <v>0</v>
      </c>
      <c r="Z1153">
        <f t="shared" si="258"/>
        <v>0</v>
      </c>
      <c r="AA1153">
        <f t="shared" si="259"/>
        <v>0</v>
      </c>
      <c r="AB1153">
        <f>SUM($AA$3:AA1153)</f>
        <v>5.2080158226680009E-2</v>
      </c>
    </row>
    <row r="1154" spans="1:28" x14ac:dyDescent="0.3">
      <c r="A1154" s="9" t="s">
        <v>18</v>
      </c>
      <c r="B1154" s="9">
        <v>1151</v>
      </c>
      <c r="C1154" s="9">
        <v>129</v>
      </c>
      <c r="D1154" s="10">
        <v>12</v>
      </c>
      <c r="E1154" s="3">
        <f t="shared" si="260"/>
        <v>0</v>
      </c>
      <c r="F1154" s="3">
        <f t="shared" si="261"/>
        <v>0</v>
      </c>
      <c r="H1154" s="13">
        <f t="shared" si="250"/>
        <v>3.333333333333333</v>
      </c>
      <c r="I1154">
        <f>'Panigale V4s 21 Data'!$B$8*'Panigale V4s 21 Data'!$B$5*'Panigale V4s 21 Data'!$B$7*0.5*(Calculations!$H1154*Calculations!$H1154)</f>
        <v>1.24799510985</v>
      </c>
      <c r="J1154" s="3">
        <f>$E1154*'Panigale V4s 21 Data'!$B$3</f>
        <v>0</v>
      </c>
      <c r="K1154" s="27">
        <f>'Panigale V4s 21 Data'!$B$12</f>
        <v>52.974000000000004</v>
      </c>
      <c r="L1154" s="3">
        <f t="shared" si="251"/>
        <v>54.221995109850006</v>
      </c>
      <c r="M1154">
        <f t="shared" si="249"/>
        <v>180.73998369950002</v>
      </c>
      <c r="N1154">
        <f t="shared" si="252"/>
        <v>5.0205551027638894E-5</v>
      </c>
      <c r="O1154">
        <f t="shared" si="253"/>
        <v>180.73998369950002</v>
      </c>
      <c r="P1154">
        <f t="shared" si="254"/>
        <v>5.0205551027638894E-5</v>
      </c>
      <c r="Q1154">
        <f>SUM($P$3:P1154)</f>
        <v>0.27108695811082784</v>
      </c>
      <c r="R1154">
        <f t="shared" si="255"/>
        <v>0</v>
      </c>
      <c r="S1154">
        <f t="shared" si="256"/>
        <v>0</v>
      </c>
      <c r="T1154">
        <f>SUM($S$3:S1154)</f>
        <v>8.1549745953975822E-2</v>
      </c>
      <c r="V1154">
        <f t="shared" si="257"/>
        <v>0</v>
      </c>
      <c r="W1154">
        <f>IF(M1154&lt;0,SUM($V$3:V1154),0)</f>
        <v>0</v>
      </c>
      <c r="Y1154">
        <f>O1154</f>
        <v>180.73998369950002</v>
      </c>
      <c r="Z1154">
        <f t="shared" si="258"/>
        <v>0.18073998369950001</v>
      </c>
      <c r="AA1154">
        <f t="shared" si="259"/>
        <v>5.0205551027638894E-5</v>
      </c>
      <c r="AB1154">
        <f>SUM($AA$3:AA1154)</f>
        <v>5.2130363777707647E-2</v>
      </c>
    </row>
    <row r="1155" spans="1:28" x14ac:dyDescent="0.3">
      <c r="A1155" s="9" t="s">
        <v>18</v>
      </c>
      <c r="B1155" s="9">
        <v>1152</v>
      </c>
      <c r="C1155" s="9">
        <v>130</v>
      </c>
      <c r="D1155" s="10">
        <v>12</v>
      </c>
      <c r="E1155" s="3">
        <f t="shared" si="260"/>
        <v>0.26388888888888895</v>
      </c>
      <c r="F1155" s="3">
        <f t="shared" si="261"/>
        <v>0.95000000000000018</v>
      </c>
      <c r="H1155" s="13">
        <f t="shared" si="250"/>
        <v>3.333333333333333</v>
      </c>
      <c r="I1155">
        <f>'Panigale V4s 21 Data'!$B$8*'Panigale V4s 21 Data'!$B$5*'Panigale V4s 21 Data'!$B$7*0.5*(Calculations!$H1155*Calculations!$H1155)</f>
        <v>1.24799510985</v>
      </c>
      <c r="J1155" s="3">
        <f>$E1155*'Panigale V4s 21 Data'!$B$3</f>
        <v>71.250000000000014</v>
      </c>
      <c r="K1155" s="27">
        <f>'Panigale V4s 21 Data'!$B$12</f>
        <v>52.974000000000004</v>
      </c>
      <c r="L1155" s="3">
        <f t="shared" si="251"/>
        <v>125.47199510985001</v>
      </c>
      <c r="M1155">
        <f t="shared" ref="M1155:M1218" si="263">L1155*H1155</f>
        <v>418.23998369949999</v>
      </c>
      <c r="N1155">
        <f t="shared" si="252"/>
        <v>1.1617777324986111E-4</v>
      </c>
      <c r="O1155">
        <f t="shared" si="253"/>
        <v>418.23998369949999</v>
      </c>
      <c r="P1155">
        <f t="shared" si="254"/>
        <v>1.1617777324986111E-4</v>
      </c>
      <c r="Q1155">
        <f>SUM($P$3:P1155)</f>
        <v>0.27120313588407768</v>
      </c>
      <c r="R1155">
        <f t="shared" si="255"/>
        <v>0</v>
      </c>
      <c r="S1155">
        <f t="shared" si="256"/>
        <v>0</v>
      </c>
      <c r="T1155">
        <f>SUM($S$3:S1155)</f>
        <v>8.1549745953975822E-2</v>
      </c>
      <c r="V1155">
        <f t="shared" si="257"/>
        <v>0</v>
      </c>
      <c r="W1155">
        <f>IF(M1155&lt;0,SUM($V$3:V1155),0)</f>
        <v>0</v>
      </c>
      <c r="Y1155">
        <f t="shared" ref="Y1155:Y1156" si="264">O1155</f>
        <v>418.23998369949999</v>
      </c>
      <c r="Z1155">
        <f t="shared" si="258"/>
        <v>0.4182399836995</v>
      </c>
      <c r="AA1155">
        <f t="shared" si="259"/>
        <v>1.1617777324986111E-4</v>
      </c>
      <c r="AB1155">
        <f>SUM($AA$3:AA1155)</f>
        <v>5.2246541550957509E-2</v>
      </c>
    </row>
    <row r="1156" spans="1:28" x14ac:dyDescent="0.3">
      <c r="A1156" s="9" t="s">
        <v>18</v>
      </c>
      <c r="B1156" s="9">
        <v>1153</v>
      </c>
      <c r="C1156" s="9">
        <v>131</v>
      </c>
      <c r="D1156" s="10">
        <v>13.9</v>
      </c>
      <c r="E1156" s="3">
        <f t="shared" si="260"/>
        <v>0.94444444444444453</v>
      </c>
      <c r="F1156" s="3">
        <f t="shared" si="261"/>
        <v>3.4000000000000004</v>
      </c>
      <c r="H1156" s="13">
        <f t="shared" ref="H1156:H1219" si="265">$D1156/3.6</f>
        <v>3.8611111111111112</v>
      </c>
      <c r="I1156">
        <f>'Panigale V4s 21 Data'!$B$8*'Panigale V4s 21 Data'!$B$5*'Panigale V4s 21 Data'!$B$7*0.5*(Calculations!$H1156*Calculations!$H1156)</f>
        <v>1.6744801053758231</v>
      </c>
      <c r="J1156" s="3">
        <f>$E1156*'Panigale V4s 21 Data'!$B$3</f>
        <v>255.00000000000003</v>
      </c>
      <c r="K1156" s="27">
        <f>'Panigale V4s 21 Data'!$B$12</f>
        <v>52.974000000000004</v>
      </c>
      <c r="L1156" s="3">
        <f t="shared" ref="L1156:L1219" si="266">I1156+J1156+K1156</f>
        <v>309.64848010537582</v>
      </c>
      <c r="M1156">
        <f t="shared" si="263"/>
        <v>1195.5871870735346</v>
      </c>
      <c r="N1156">
        <f t="shared" ref="N1156:N1219" si="267">M1156/1000/3600</f>
        <v>3.3210755196487072E-4</v>
      </c>
      <c r="O1156">
        <f t="shared" ref="O1156:O1219" si="268">IF(M1156&gt;0,M1156,0)</f>
        <v>1195.5871870735346</v>
      </c>
      <c r="P1156">
        <f t="shared" ref="P1156:P1219" si="269">IF(N1156&gt;0,N1156,0)</f>
        <v>3.3210755196487072E-4</v>
      </c>
      <c r="Q1156">
        <f>SUM($P$3:P1156)</f>
        <v>0.27153524343604257</v>
      </c>
      <c r="R1156">
        <f t="shared" ref="R1156:R1219" si="270">IF(M1156&lt;0,M1156*-1,0)</f>
        <v>0</v>
      </c>
      <c r="S1156">
        <f t="shared" ref="S1156:S1219" si="271">IF(M1156&lt;0,M1156/1000/3600*-1,0)</f>
        <v>0</v>
      </c>
      <c r="T1156">
        <f>SUM($S$3:S1156)</f>
        <v>8.1549745953975822E-2</v>
      </c>
      <c r="V1156">
        <f t="shared" ref="V1156:V1219" si="272">R1156*0.91*0.95*0.91</f>
        <v>0</v>
      </c>
      <c r="W1156">
        <f>IF(M1156&lt;0,SUM($V$3:V1156),0)</f>
        <v>0</v>
      </c>
      <c r="Y1156">
        <f t="shared" si="264"/>
        <v>1195.5871870735346</v>
      </c>
      <c r="Z1156">
        <f t="shared" ref="Z1156:Z1219" si="273">Y1156/1000</f>
        <v>1.1955871870735346</v>
      </c>
      <c r="AA1156">
        <f t="shared" ref="AA1156:AA1219" si="274">Z1156/3600</f>
        <v>3.3210755196487072E-4</v>
      </c>
      <c r="AB1156">
        <f>SUM($AA$3:AA1156)</f>
        <v>5.2578649102922377E-2</v>
      </c>
    </row>
    <row r="1157" spans="1:28" x14ac:dyDescent="0.3">
      <c r="A1157" s="9" t="s">
        <v>18</v>
      </c>
      <c r="B1157" s="9">
        <v>1154</v>
      </c>
      <c r="C1157" s="9">
        <v>132</v>
      </c>
      <c r="D1157" s="10">
        <v>18.8</v>
      </c>
      <c r="E1157" s="3">
        <f t="shared" ref="E1157:E1220" si="275">($D1158-$D1156)/2/3.6</f>
        <v>1.5555555555555556</v>
      </c>
      <c r="F1157" s="3">
        <f t="shared" ref="F1157:F1220" si="276">($D1158-$D1156)/2</f>
        <v>5.6000000000000005</v>
      </c>
      <c r="H1157" s="13">
        <f t="shared" si="265"/>
        <v>5.2222222222222223</v>
      </c>
      <c r="I1157">
        <f>'Panigale V4s 21 Data'!$B$8*'Panigale V4s 21 Data'!$B$5*'Panigale V4s 21 Data'!$B$7*0.5*(Calculations!$H1157*Calculations!$H1157)</f>
        <v>3.0631346640651671</v>
      </c>
      <c r="J1157" s="3">
        <f>$E1157*'Panigale V4s 21 Data'!$B$3</f>
        <v>420</v>
      </c>
      <c r="K1157" s="27">
        <f>'Panigale V4s 21 Data'!$B$12</f>
        <v>52.974000000000004</v>
      </c>
      <c r="L1157" s="3">
        <f t="shared" si="266"/>
        <v>476.03713466406515</v>
      </c>
      <c r="M1157">
        <f t="shared" si="263"/>
        <v>2485.9717032456738</v>
      </c>
      <c r="N1157">
        <f t="shared" si="267"/>
        <v>6.9054769534602047E-4</v>
      </c>
      <c r="O1157">
        <f t="shared" si="268"/>
        <v>2485.9717032456738</v>
      </c>
      <c r="P1157">
        <f t="shared" si="269"/>
        <v>6.9054769534602047E-4</v>
      </c>
      <c r="Q1157">
        <f>SUM($P$3:P1157)</f>
        <v>0.27222579113138862</v>
      </c>
      <c r="R1157">
        <f t="shared" si="270"/>
        <v>0</v>
      </c>
      <c r="S1157">
        <f t="shared" si="271"/>
        <v>0</v>
      </c>
      <c r="T1157">
        <f>SUM($S$3:S1157)</f>
        <v>8.1549745953975822E-2</v>
      </c>
      <c r="V1157">
        <f t="shared" si="272"/>
        <v>0</v>
      </c>
      <c r="W1157">
        <f>IF(M1157&lt;0,SUM($V$3:V1157),0)</f>
        <v>0</v>
      </c>
      <c r="Y1157">
        <f>W1153-SUM(Y1154:Y1156)</f>
        <v>864.96090538223689</v>
      </c>
      <c r="Z1157">
        <f t="shared" si="273"/>
        <v>0.86496090538223691</v>
      </c>
      <c r="AA1157">
        <f t="shared" si="274"/>
        <v>2.4026691816173248E-4</v>
      </c>
      <c r="AB1157">
        <f>SUM($AA$3:AA1157)</f>
        <v>5.2818916021084107E-2</v>
      </c>
    </row>
    <row r="1158" spans="1:28" x14ac:dyDescent="0.3">
      <c r="A1158" s="9" t="s">
        <v>18</v>
      </c>
      <c r="B1158" s="9">
        <v>1155</v>
      </c>
      <c r="C1158" s="9">
        <v>133</v>
      </c>
      <c r="D1158" s="10">
        <v>25.1</v>
      </c>
      <c r="E1158" s="3">
        <f t="shared" si="275"/>
        <v>1.5277777777777777</v>
      </c>
      <c r="F1158" s="3">
        <f t="shared" si="276"/>
        <v>5.5</v>
      </c>
      <c r="H1158" s="13">
        <f t="shared" si="265"/>
        <v>6.9722222222222223</v>
      </c>
      <c r="I1158">
        <f>'Panigale V4s 21 Data'!$B$8*'Panigale V4s 21 Data'!$B$5*'Panigale V4s 21 Data'!$B$7*0.5*(Calculations!$H1158*Calculations!$H1158)</f>
        <v>5.4600652719208238</v>
      </c>
      <c r="J1158" s="3">
        <f>$E1158*'Panigale V4s 21 Data'!$B$3</f>
        <v>412.5</v>
      </c>
      <c r="K1158" s="27">
        <f>'Panigale V4s 21 Data'!$B$12</f>
        <v>52.974000000000004</v>
      </c>
      <c r="L1158" s="3">
        <f t="shared" si="266"/>
        <v>470.93406527192082</v>
      </c>
      <c r="M1158">
        <f t="shared" si="263"/>
        <v>3283.456955090337</v>
      </c>
      <c r="N1158">
        <f t="shared" si="267"/>
        <v>9.1207137641398253E-4</v>
      </c>
      <c r="O1158">
        <f t="shared" si="268"/>
        <v>3283.456955090337</v>
      </c>
      <c r="P1158">
        <f t="shared" si="269"/>
        <v>9.1207137641398253E-4</v>
      </c>
      <c r="Q1158">
        <f>SUM($P$3:P1158)</f>
        <v>0.27313786250780259</v>
      </c>
      <c r="R1158">
        <f t="shared" si="270"/>
        <v>0</v>
      </c>
      <c r="S1158">
        <f t="shared" si="271"/>
        <v>0</v>
      </c>
      <c r="T1158">
        <f>SUM($S$3:S1158)</f>
        <v>8.1549745953975822E-2</v>
      </c>
      <c r="V1158">
        <f t="shared" si="272"/>
        <v>0</v>
      </c>
      <c r="W1158">
        <f>IF(M1158&lt;0,SUM($V$3:V1158),0)</f>
        <v>0</v>
      </c>
      <c r="Y1158">
        <v>0</v>
      </c>
      <c r="Z1158">
        <f t="shared" si="273"/>
        <v>0</v>
      </c>
      <c r="AA1158">
        <f t="shared" si="274"/>
        <v>0</v>
      </c>
      <c r="AB1158">
        <f>SUM($AA$3:AA1158)</f>
        <v>5.2818916021084107E-2</v>
      </c>
    </row>
    <row r="1159" spans="1:28" x14ac:dyDescent="0.3">
      <c r="A1159" s="9" t="s">
        <v>18</v>
      </c>
      <c r="B1159" s="9">
        <v>1156</v>
      </c>
      <c r="C1159" s="9">
        <v>134</v>
      </c>
      <c r="D1159" s="10">
        <v>29.8</v>
      </c>
      <c r="E1159" s="3">
        <f t="shared" si="275"/>
        <v>1.2083333333333328</v>
      </c>
      <c r="F1159" s="3">
        <f t="shared" si="276"/>
        <v>4.3499999999999979</v>
      </c>
      <c r="H1159" s="13">
        <f t="shared" si="265"/>
        <v>8.2777777777777786</v>
      </c>
      <c r="I1159">
        <f>'Panigale V4s 21 Data'!$B$8*'Panigale V4s 21 Data'!$B$5*'Panigale V4s 21 Data'!$B$7*0.5*(Calculations!$H1159*Calculations!$H1159)</f>
        <v>7.6963165093832941</v>
      </c>
      <c r="J1159" s="3">
        <f>$E1159*'Panigale V4s 21 Data'!$B$3</f>
        <v>326.24999999999989</v>
      </c>
      <c r="K1159" s="27">
        <f>'Panigale V4s 21 Data'!$B$12</f>
        <v>52.974000000000004</v>
      </c>
      <c r="L1159" s="3">
        <f t="shared" si="266"/>
        <v>386.92031650938316</v>
      </c>
      <c r="M1159">
        <f t="shared" si="263"/>
        <v>3202.8403977721164</v>
      </c>
      <c r="N1159">
        <f t="shared" si="267"/>
        <v>8.8967788827003225E-4</v>
      </c>
      <c r="O1159">
        <f t="shared" si="268"/>
        <v>3202.8403977721164</v>
      </c>
      <c r="P1159">
        <f t="shared" si="269"/>
        <v>8.8967788827003225E-4</v>
      </c>
      <c r="Q1159">
        <f>SUM($P$3:P1159)</f>
        <v>0.27402754039607263</v>
      </c>
      <c r="R1159">
        <f t="shared" si="270"/>
        <v>0</v>
      </c>
      <c r="S1159">
        <f t="shared" si="271"/>
        <v>0</v>
      </c>
      <c r="T1159">
        <f>SUM($S$3:S1159)</f>
        <v>8.1549745953975822E-2</v>
      </c>
      <c r="V1159">
        <f t="shared" si="272"/>
        <v>0</v>
      </c>
      <c r="W1159">
        <f>IF(M1159&lt;0,SUM($V$3:V1159),0)</f>
        <v>0</v>
      </c>
      <c r="Y1159">
        <v>0</v>
      </c>
      <c r="Z1159">
        <f t="shared" si="273"/>
        <v>0</v>
      </c>
      <c r="AA1159">
        <f t="shared" si="274"/>
        <v>0</v>
      </c>
      <c r="AB1159">
        <f>SUM($AA$3:AA1159)</f>
        <v>5.2818916021084107E-2</v>
      </c>
    </row>
    <row r="1160" spans="1:28" x14ac:dyDescent="0.3">
      <c r="A1160" s="9" t="s">
        <v>18</v>
      </c>
      <c r="B1160" s="9">
        <v>1157</v>
      </c>
      <c r="C1160" s="9">
        <v>135</v>
      </c>
      <c r="D1160" s="10">
        <v>33.799999999999997</v>
      </c>
      <c r="E1160" s="3">
        <f t="shared" si="275"/>
        <v>1.166666666666667</v>
      </c>
      <c r="F1160" s="3">
        <f t="shared" si="276"/>
        <v>4.2000000000000011</v>
      </c>
      <c r="H1160" s="13">
        <f t="shared" si="265"/>
        <v>9.3888888888888875</v>
      </c>
      <c r="I1160">
        <f>'Panigale V4s 21 Data'!$B$8*'Panigale V4s 21 Data'!$B$5*'Panigale V4s 21 Data'!$B$7*0.5*(Calculations!$H1160*Calculations!$H1160)</f>
        <v>9.90110787011829</v>
      </c>
      <c r="J1160" s="3">
        <f>$E1160*'Panigale V4s 21 Data'!$B$3</f>
        <v>315.00000000000006</v>
      </c>
      <c r="K1160" s="27">
        <f>'Panigale V4s 21 Data'!$B$12</f>
        <v>52.974000000000004</v>
      </c>
      <c r="L1160" s="3">
        <f t="shared" si="266"/>
        <v>377.87510787011831</v>
      </c>
      <c r="M1160">
        <f t="shared" si="263"/>
        <v>3547.8274016694436</v>
      </c>
      <c r="N1160">
        <f t="shared" si="267"/>
        <v>9.855076115748455E-4</v>
      </c>
      <c r="O1160">
        <f t="shared" si="268"/>
        <v>3547.8274016694436</v>
      </c>
      <c r="P1160">
        <f t="shared" si="269"/>
        <v>9.855076115748455E-4</v>
      </c>
      <c r="Q1160">
        <f>SUM($P$3:P1160)</f>
        <v>0.27501304800764748</v>
      </c>
      <c r="R1160">
        <f t="shared" si="270"/>
        <v>0</v>
      </c>
      <c r="S1160">
        <f t="shared" si="271"/>
        <v>0</v>
      </c>
      <c r="T1160">
        <f>SUM($S$3:S1160)</f>
        <v>8.1549745953975822E-2</v>
      </c>
      <c r="V1160">
        <f t="shared" si="272"/>
        <v>0</v>
      </c>
      <c r="W1160">
        <f>IF(M1160&lt;0,SUM($V$3:V1160),0)</f>
        <v>0</v>
      </c>
      <c r="Y1160">
        <v>0</v>
      </c>
      <c r="Z1160">
        <f t="shared" si="273"/>
        <v>0</v>
      </c>
      <c r="AA1160">
        <f t="shared" si="274"/>
        <v>0</v>
      </c>
      <c r="AB1160">
        <f>SUM($AA$3:AA1160)</f>
        <v>5.2818916021084107E-2</v>
      </c>
    </row>
    <row r="1161" spans="1:28" x14ac:dyDescent="0.3">
      <c r="A1161" s="9" t="s">
        <v>18</v>
      </c>
      <c r="B1161" s="9">
        <v>1158</v>
      </c>
      <c r="C1161" s="9">
        <v>136</v>
      </c>
      <c r="D1161" s="10">
        <v>38.200000000000003</v>
      </c>
      <c r="E1161" s="3">
        <f t="shared" si="275"/>
        <v>1.3333333333333335</v>
      </c>
      <c r="F1161" s="3">
        <f t="shared" si="276"/>
        <v>4.8000000000000007</v>
      </c>
      <c r="H1161" s="13">
        <f t="shared" si="265"/>
        <v>10.611111111111112</v>
      </c>
      <c r="I1161">
        <f>'Panigale V4s 21 Data'!$B$8*'Panigale V4s 21 Data'!$B$5*'Panigale V4s 21 Data'!$B$7*0.5*(Calculations!$H1161*Calculations!$H1161)</f>
        <v>12.646697111788297</v>
      </c>
      <c r="J1161" s="3">
        <f>$E1161*'Panigale V4s 21 Data'!$B$3</f>
        <v>360.00000000000006</v>
      </c>
      <c r="K1161" s="27">
        <f>'Panigale V4s 21 Data'!$B$12</f>
        <v>52.974000000000004</v>
      </c>
      <c r="L1161" s="3">
        <f t="shared" si="266"/>
        <v>425.62069711178833</v>
      </c>
      <c r="M1161">
        <f t="shared" si="263"/>
        <v>4516.3085082417547</v>
      </c>
      <c r="N1161">
        <f t="shared" si="267"/>
        <v>1.2545301411782653E-3</v>
      </c>
      <c r="O1161">
        <f t="shared" si="268"/>
        <v>4516.3085082417547</v>
      </c>
      <c r="P1161">
        <f t="shared" si="269"/>
        <v>1.2545301411782653E-3</v>
      </c>
      <c r="Q1161">
        <f>SUM($P$3:P1161)</f>
        <v>0.27626757814882574</v>
      </c>
      <c r="R1161">
        <f t="shared" si="270"/>
        <v>0</v>
      </c>
      <c r="S1161">
        <f t="shared" si="271"/>
        <v>0</v>
      </c>
      <c r="T1161">
        <f>SUM($S$3:S1161)</f>
        <v>8.1549745953975822E-2</v>
      </c>
      <c r="V1161">
        <f t="shared" si="272"/>
        <v>0</v>
      </c>
      <c r="W1161">
        <f>IF(M1161&lt;0,SUM($V$3:V1161),0)</f>
        <v>0</v>
      </c>
      <c r="Y1161">
        <v>0</v>
      </c>
      <c r="Z1161">
        <f t="shared" si="273"/>
        <v>0</v>
      </c>
      <c r="AA1161">
        <f t="shared" si="274"/>
        <v>0</v>
      </c>
      <c r="AB1161">
        <f>SUM($AA$3:AA1161)</f>
        <v>5.2818916021084107E-2</v>
      </c>
    </row>
    <row r="1162" spans="1:28" x14ac:dyDescent="0.3">
      <c r="A1162" s="9" t="s">
        <v>18</v>
      </c>
      <c r="B1162" s="9">
        <v>1159</v>
      </c>
      <c r="C1162" s="9">
        <v>137</v>
      </c>
      <c r="D1162" s="10">
        <v>43.4</v>
      </c>
      <c r="E1162" s="3">
        <f t="shared" si="275"/>
        <v>1.4861111111111105</v>
      </c>
      <c r="F1162" s="3">
        <f t="shared" si="276"/>
        <v>5.3499999999999979</v>
      </c>
      <c r="H1162" s="13">
        <f t="shared" si="265"/>
        <v>12.055555555555555</v>
      </c>
      <c r="I1162">
        <f>'Panigale V4s 21 Data'!$B$8*'Panigale V4s 21 Data'!$B$5*'Panigale V4s 21 Data'!$B$7*0.5*(Calculations!$H1162*Calculations!$H1162)</f>
        <v>16.32412270214629</v>
      </c>
      <c r="J1162" s="3">
        <f>$E1162*'Panigale V4s 21 Data'!$B$3</f>
        <v>401.24999999999983</v>
      </c>
      <c r="K1162" s="27">
        <f>'Panigale V4s 21 Data'!$B$12</f>
        <v>52.974000000000004</v>
      </c>
      <c r="L1162" s="3">
        <f t="shared" si="266"/>
        <v>470.54812270214609</v>
      </c>
      <c r="M1162">
        <f t="shared" si="263"/>
        <v>5672.7190347980941</v>
      </c>
      <c r="N1162">
        <f t="shared" si="267"/>
        <v>1.5757552874439151E-3</v>
      </c>
      <c r="O1162">
        <f t="shared" si="268"/>
        <v>5672.7190347980941</v>
      </c>
      <c r="P1162">
        <f t="shared" si="269"/>
        <v>1.5757552874439151E-3</v>
      </c>
      <c r="Q1162">
        <f>SUM($P$3:P1162)</f>
        <v>0.27784333343626966</v>
      </c>
      <c r="R1162">
        <f t="shared" si="270"/>
        <v>0</v>
      </c>
      <c r="S1162">
        <f t="shared" si="271"/>
        <v>0</v>
      </c>
      <c r="T1162">
        <f>SUM($S$3:S1162)</f>
        <v>8.1549745953975822E-2</v>
      </c>
      <c r="V1162">
        <f t="shared" si="272"/>
        <v>0</v>
      </c>
      <c r="W1162">
        <f>IF(M1162&lt;0,SUM($V$3:V1162),0)</f>
        <v>0</v>
      </c>
      <c r="Y1162">
        <v>0</v>
      </c>
      <c r="Z1162">
        <f t="shared" si="273"/>
        <v>0</v>
      </c>
      <c r="AA1162">
        <f t="shared" si="274"/>
        <v>0</v>
      </c>
      <c r="AB1162">
        <f>SUM($AA$3:AA1162)</f>
        <v>5.2818916021084107E-2</v>
      </c>
    </row>
    <row r="1163" spans="1:28" x14ac:dyDescent="0.3">
      <c r="A1163" s="9" t="s">
        <v>18</v>
      </c>
      <c r="B1163" s="9">
        <v>1160</v>
      </c>
      <c r="C1163" s="9">
        <v>138</v>
      </c>
      <c r="D1163" s="10">
        <v>48.9</v>
      </c>
      <c r="E1163" s="3">
        <f t="shared" si="275"/>
        <v>1.4444444444444442</v>
      </c>
      <c r="F1163" s="3">
        <f t="shared" si="276"/>
        <v>5.1999999999999993</v>
      </c>
      <c r="H1163" s="13">
        <f t="shared" si="265"/>
        <v>13.583333333333332</v>
      </c>
      <c r="I1163">
        <f>'Panigale V4s 21 Data'!$B$8*'Panigale V4s 21 Data'!$B$5*'Panigale V4s 21 Data'!$B$7*0.5*(Calculations!$H1163*Calculations!$H1163)</f>
        <v>20.723738796002902</v>
      </c>
      <c r="J1163" s="3">
        <f>$E1163*'Panigale V4s 21 Data'!$B$3</f>
        <v>389.99999999999994</v>
      </c>
      <c r="K1163" s="27">
        <f>'Panigale V4s 21 Data'!$B$12</f>
        <v>52.974000000000004</v>
      </c>
      <c r="L1163" s="3">
        <f t="shared" si="266"/>
        <v>463.69773879600285</v>
      </c>
      <c r="M1163">
        <f t="shared" si="263"/>
        <v>6298.5609519790378</v>
      </c>
      <c r="N1163">
        <f t="shared" si="267"/>
        <v>1.7496002644386216E-3</v>
      </c>
      <c r="O1163">
        <f t="shared" si="268"/>
        <v>6298.5609519790378</v>
      </c>
      <c r="P1163">
        <f t="shared" si="269"/>
        <v>1.7496002644386216E-3</v>
      </c>
      <c r="Q1163">
        <f>SUM($P$3:P1163)</f>
        <v>0.27959293370070826</v>
      </c>
      <c r="R1163">
        <f t="shared" si="270"/>
        <v>0</v>
      </c>
      <c r="S1163">
        <f t="shared" si="271"/>
        <v>0</v>
      </c>
      <c r="T1163">
        <f>SUM($S$3:S1163)</f>
        <v>8.1549745953975822E-2</v>
      </c>
      <c r="V1163">
        <f t="shared" si="272"/>
        <v>0</v>
      </c>
      <c r="W1163">
        <f>IF(M1163&lt;0,SUM($V$3:V1163),0)</f>
        <v>0</v>
      </c>
      <c r="Y1163">
        <v>0</v>
      </c>
      <c r="Z1163">
        <f t="shared" si="273"/>
        <v>0</v>
      </c>
      <c r="AA1163">
        <f t="shared" si="274"/>
        <v>0</v>
      </c>
      <c r="AB1163">
        <f>SUM($AA$3:AA1163)</f>
        <v>5.2818916021084107E-2</v>
      </c>
    </row>
    <row r="1164" spans="1:28" x14ac:dyDescent="0.3">
      <c r="A1164" s="9" t="s">
        <v>18</v>
      </c>
      <c r="B1164" s="9">
        <v>1161</v>
      </c>
      <c r="C1164" s="9">
        <v>139</v>
      </c>
      <c r="D1164" s="10">
        <v>53.8</v>
      </c>
      <c r="E1164" s="3">
        <f t="shared" si="275"/>
        <v>1.2361111111111109</v>
      </c>
      <c r="F1164" s="3">
        <f t="shared" si="276"/>
        <v>4.4499999999999993</v>
      </c>
      <c r="H1164" s="13">
        <f t="shared" si="265"/>
        <v>14.944444444444443</v>
      </c>
      <c r="I1164">
        <f>'Panigale V4s 21 Data'!$B$8*'Panigale V4s 21 Data'!$B$5*'Panigale V4s 21 Data'!$B$7*0.5*(Calculations!$H1164*Calculations!$H1164)</f>
        <v>25.08504837329329</v>
      </c>
      <c r="J1164" s="3">
        <f>$E1164*'Panigale V4s 21 Data'!$B$3</f>
        <v>333.74999999999994</v>
      </c>
      <c r="K1164" s="27">
        <f>'Panigale V4s 21 Data'!$B$12</f>
        <v>52.974000000000004</v>
      </c>
      <c r="L1164" s="3">
        <f t="shared" si="266"/>
        <v>411.80904837329325</v>
      </c>
      <c r="M1164">
        <f t="shared" si="263"/>
        <v>6154.2574451342152</v>
      </c>
      <c r="N1164">
        <f t="shared" si="267"/>
        <v>1.7095159569817265E-3</v>
      </c>
      <c r="O1164">
        <f t="shared" si="268"/>
        <v>6154.2574451342152</v>
      </c>
      <c r="P1164">
        <f t="shared" si="269"/>
        <v>1.7095159569817265E-3</v>
      </c>
      <c r="Q1164">
        <f>SUM($P$3:P1164)</f>
        <v>0.28130244965768997</v>
      </c>
      <c r="R1164">
        <f t="shared" si="270"/>
        <v>0</v>
      </c>
      <c r="S1164">
        <f t="shared" si="271"/>
        <v>0</v>
      </c>
      <c r="T1164">
        <f>SUM($S$3:S1164)</f>
        <v>8.1549745953975822E-2</v>
      </c>
      <c r="V1164">
        <f t="shared" si="272"/>
        <v>0</v>
      </c>
      <c r="W1164">
        <f>IF(M1164&lt;0,SUM($V$3:V1164),0)</f>
        <v>0</v>
      </c>
      <c r="Y1164">
        <v>0</v>
      </c>
      <c r="Z1164">
        <f t="shared" si="273"/>
        <v>0</v>
      </c>
      <c r="AA1164">
        <f t="shared" si="274"/>
        <v>0</v>
      </c>
      <c r="AB1164">
        <f>SUM($AA$3:AA1164)</f>
        <v>5.2818916021084107E-2</v>
      </c>
    </row>
    <row r="1165" spans="1:28" x14ac:dyDescent="0.3">
      <c r="A1165" s="9" t="s">
        <v>18</v>
      </c>
      <c r="B1165" s="9">
        <v>1162</v>
      </c>
      <c r="C1165" s="9">
        <v>140</v>
      </c>
      <c r="D1165" s="10">
        <v>57.8</v>
      </c>
      <c r="E1165" s="3">
        <f t="shared" si="275"/>
        <v>1.0694444444444449</v>
      </c>
      <c r="F1165" s="3">
        <f t="shared" si="276"/>
        <v>3.8500000000000014</v>
      </c>
      <c r="H1165" s="13">
        <f t="shared" si="265"/>
        <v>16.055555555555554</v>
      </c>
      <c r="I1165">
        <f>'Panigale V4s 21 Data'!$B$8*'Panigale V4s 21 Data'!$B$5*'Panigale V4s 21 Data'!$B$7*0.5*(Calculations!$H1165*Calculations!$H1165)</f>
        <v>28.953833213828286</v>
      </c>
      <c r="J1165" s="3">
        <f>$E1165*'Panigale V4s 21 Data'!$B$3</f>
        <v>288.75000000000011</v>
      </c>
      <c r="K1165" s="27">
        <f>'Panigale V4s 21 Data'!$B$12</f>
        <v>52.974000000000004</v>
      </c>
      <c r="L1165" s="3">
        <f t="shared" si="266"/>
        <v>370.67783321382836</v>
      </c>
      <c r="M1165">
        <f t="shared" si="263"/>
        <v>5951.4385443775773</v>
      </c>
      <c r="N1165">
        <f t="shared" si="267"/>
        <v>1.6531773734382159E-3</v>
      </c>
      <c r="O1165">
        <f t="shared" si="268"/>
        <v>5951.4385443775773</v>
      </c>
      <c r="P1165">
        <f t="shared" si="269"/>
        <v>1.6531773734382159E-3</v>
      </c>
      <c r="Q1165">
        <f>SUM($P$3:P1165)</f>
        <v>0.2829556270311282</v>
      </c>
      <c r="R1165">
        <f t="shared" si="270"/>
        <v>0</v>
      </c>
      <c r="S1165">
        <f t="shared" si="271"/>
        <v>0</v>
      </c>
      <c r="T1165">
        <f>SUM($S$3:S1165)</f>
        <v>8.1549745953975822E-2</v>
      </c>
      <c r="V1165">
        <f t="shared" si="272"/>
        <v>0</v>
      </c>
      <c r="W1165">
        <f>IF(M1165&lt;0,SUM($V$3:V1165),0)</f>
        <v>0</v>
      </c>
      <c r="Y1165">
        <v>0</v>
      </c>
      <c r="Z1165">
        <f t="shared" si="273"/>
        <v>0</v>
      </c>
      <c r="AA1165">
        <f t="shared" si="274"/>
        <v>0</v>
      </c>
      <c r="AB1165">
        <f>SUM($AA$3:AA1165)</f>
        <v>5.2818916021084107E-2</v>
      </c>
    </row>
    <row r="1166" spans="1:28" x14ac:dyDescent="0.3">
      <c r="A1166" s="9" t="s">
        <v>18</v>
      </c>
      <c r="B1166" s="9">
        <v>1163</v>
      </c>
      <c r="C1166" s="9">
        <v>141</v>
      </c>
      <c r="D1166" s="10">
        <v>61.5</v>
      </c>
      <c r="E1166" s="3">
        <f t="shared" si="275"/>
        <v>1.0000000000000004</v>
      </c>
      <c r="F1166" s="3">
        <f t="shared" si="276"/>
        <v>3.6000000000000014</v>
      </c>
      <c r="H1166" s="13">
        <f t="shared" si="265"/>
        <v>17.083333333333332</v>
      </c>
      <c r="I1166">
        <f>'Panigale V4s 21 Data'!$B$8*'Panigale V4s 21 Data'!$B$5*'Panigale V4s 21 Data'!$B$7*0.5*(Calculations!$H1166*Calculations!$H1166)</f>
        <v>32.779371557153901</v>
      </c>
      <c r="J1166" s="3">
        <f>$E1166*'Panigale V4s 21 Data'!$B$3</f>
        <v>270.00000000000011</v>
      </c>
      <c r="K1166" s="27">
        <f>'Panigale V4s 21 Data'!$B$12</f>
        <v>52.974000000000004</v>
      </c>
      <c r="L1166" s="3">
        <f t="shared" si="266"/>
        <v>355.75337155715403</v>
      </c>
      <c r="M1166">
        <f t="shared" si="263"/>
        <v>6077.4534307680478</v>
      </c>
      <c r="N1166">
        <f t="shared" si="267"/>
        <v>1.68818150854668E-3</v>
      </c>
      <c r="O1166">
        <f t="shared" si="268"/>
        <v>6077.4534307680478</v>
      </c>
      <c r="P1166">
        <f t="shared" si="269"/>
        <v>1.68818150854668E-3</v>
      </c>
      <c r="Q1166">
        <f>SUM($P$3:P1166)</f>
        <v>0.28464380853967486</v>
      </c>
      <c r="R1166">
        <f t="shared" si="270"/>
        <v>0</v>
      </c>
      <c r="S1166">
        <f t="shared" si="271"/>
        <v>0</v>
      </c>
      <c r="T1166">
        <f>SUM($S$3:S1166)</f>
        <v>8.1549745953975822E-2</v>
      </c>
      <c r="V1166">
        <f t="shared" si="272"/>
        <v>0</v>
      </c>
      <c r="W1166">
        <f>IF(M1166&lt;0,SUM($V$3:V1166),0)</f>
        <v>0</v>
      </c>
      <c r="Y1166">
        <v>0</v>
      </c>
      <c r="Z1166">
        <f t="shared" si="273"/>
        <v>0</v>
      </c>
      <c r="AA1166">
        <f t="shared" si="274"/>
        <v>0</v>
      </c>
      <c r="AB1166">
        <f>SUM($AA$3:AA1166)</f>
        <v>5.2818916021084107E-2</v>
      </c>
    </row>
    <row r="1167" spans="1:28" x14ac:dyDescent="0.3">
      <c r="A1167" s="9" t="s">
        <v>18</v>
      </c>
      <c r="B1167" s="9">
        <v>1164</v>
      </c>
      <c r="C1167" s="9">
        <v>142</v>
      </c>
      <c r="D1167" s="10">
        <v>65</v>
      </c>
      <c r="E1167" s="3">
        <f t="shared" si="275"/>
        <v>0.95833333333333415</v>
      </c>
      <c r="F1167" s="3">
        <f t="shared" si="276"/>
        <v>3.4500000000000028</v>
      </c>
      <c r="H1167" s="13">
        <f t="shared" si="265"/>
        <v>18.055555555555554</v>
      </c>
      <c r="I1167">
        <f>'Panigale V4s 21 Data'!$B$8*'Panigale V4s 21 Data'!$B$5*'Panigale V4s 21 Data'!$B$7*0.5*(Calculations!$H1167*Calculations!$H1167)</f>
        <v>36.616523188307283</v>
      </c>
      <c r="J1167" s="3">
        <f>$E1167*'Panigale V4s 21 Data'!$B$3</f>
        <v>258.75000000000023</v>
      </c>
      <c r="K1167" s="27">
        <f>'Panigale V4s 21 Data'!$B$12</f>
        <v>52.974000000000004</v>
      </c>
      <c r="L1167" s="3">
        <f t="shared" si="266"/>
        <v>348.34052318830749</v>
      </c>
      <c r="M1167">
        <f t="shared" si="263"/>
        <v>6289.4816686777731</v>
      </c>
      <c r="N1167">
        <f t="shared" si="267"/>
        <v>1.7470782412993813E-3</v>
      </c>
      <c r="O1167">
        <f t="shared" si="268"/>
        <v>6289.4816686777731</v>
      </c>
      <c r="P1167">
        <f t="shared" si="269"/>
        <v>1.7470782412993813E-3</v>
      </c>
      <c r="Q1167">
        <f>SUM($P$3:P1167)</f>
        <v>0.28639088678097424</v>
      </c>
      <c r="R1167">
        <f t="shared" si="270"/>
        <v>0</v>
      </c>
      <c r="S1167">
        <f t="shared" si="271"/>
        <v>0</v>
      </c>
      <c r="T1167">
        <f>SUM($S$3:S1167)</f>
        <v>8.1549745953975822E-2</v>
      </c>
      <c r="V1167">
        <f t="shared" si="272"/>
        <v>0</v>
      </c>
      <c r="W1167">
        <f>IF(M1167&lt;0,SUM($V$3:V1167),0)</f>
        <v>0</v>
      </c>
      <c r="Y1167">
        <v>0</v>
      </c>
      <c r="Z1167">
        <f t="shared" si="273"/>
        <v>0</v>
      </c>
      <c r="AA1167">
        <f t="shared" si="274"/>
        <v>0</v>
      </c>
      <c r="AB1167">
        <f>SUM($AA$3:AA1167)</f>
        <v>5.2818916021084107E-2</v>
      </c>
    </row>
    <row r="1168" spans="1:28" x14ac:dyDescent="0.3">
      <c r="A1168" s="9" t="s">
        <v>18</v>
      </c>
      <c r="B1168" s="9">
        <v>1165</v>
      </c>
      <c r="C1168" s="9">
        <v>143</v>
      </c>
      <c r="D1168" s="10">
        <v>68.400000000000006</v>
      </c>
      <c r="E1168" s="3">
        <f t="shared" si="275"/>
        <v>0.91666666666666585</v>
      </c>
      <c r="F1168" s="3">
        <f t="shared" si="276"/>
        <v>3.2999999999999972</v>
      </c>
      <c r="H1168" s="13">
        <f t="shared" si="265"/>
        <v>19</v>
      </c>
      <c r="I1168">
        <f>'Panigale V4s 21 Data'!$B$8*'Panigale V4s 21 Data'!$B$5*'Panigale V4s 21 Data'!$B$7*0.5*(Calculations!$H1168*Calculations!$H1168)</f>
        <v>40.547361119026505</v>
      </c>
      <c r="J1168" s="3">
        <f>$E1168*'Panigale V4s 21 Data'!$B$3</f>
        <v>247.49999999999977</v>
      </c>
      <c r="K1168" s="27">
        <f>'Panigale V4s 21 Data'!$B$12</f>
        <v>52.974000000000004</v>
      </c>
      <c r="L1168" s="3">
        <f t="shared" si="266"/>
        <v>341.02136111902627</v>
      </c>
      <c r="M1168">
        <f t="shared" si="263"/>
        <v>6479.405861261499</v>
      </c>
      <c r="N1168">
        <f t="shared" si="267"/>
        <v>1.7998349614615275E-3</v>
      </c>
      <c r="O1168">
        <f t="shared" si="268"/>
        <v>6479.405861261499</v>
      </c>
      <c r="P1168">
        <f t="shared" si="269"/>
        <v>1.7998349614615275E-3</v>
      </c>
      <c r="Q1168">
        <f>SUM($P$3:P1168)</f>
        <v>0.28819072174243576</v>
      </c>
      <c r="R1168">
        <f t="shared" si="270"/>
        <v>0</v>
      </c>
      <c r="S1168">
        <f t="shared" si="271"/>
        <v>0</v>
      </c>
      <c r="T1168">
        <f>SUM($S$3:S1168)</f>
        <v>8.1549745953975822E-2</v>
      </c>
      <c r="V1168">
        <f t="shared" si="272"/>
        <v>0</v>
      </c>
      <c r="W1168">
        <f>IF(M1168&lt;0,SUM($V$3:V1168),0)</f>
        <v>0</v>
      </c>
      <c r="Y1168">
        <v>0</v>
      </c>
      <c r="Z1168">
        <f t="shared" si="273"/>
        <v>0</v>
      </c>
      <c r="AA1168">
        <f t="shared" si="274"/>
        <v>0</v>
      </c>
      <c r="AB1168">
        <f>SUM($AA$3:AA1168)</f>
        <v>5.2818916021084107E-2</v>
      </c>
    </row>
    <row r="1169" spans="1:28" x14ac:dyDescent="0.3">
      <c r="A1169" s="9" t="s">
        <v>18</v>
      </c>
      <c r="B1169" s="9">
        <v>1166</v>
      </c>
      <c r="C1169" s="9">
        <v>144</v>
      </c>
      <c r="D1169" s="10">
        <v>71.599999999999994</v>
      </c>
      <c r="E1169" s="3">
        <f t="shared" si="275"/>
        <v>0.63888888888888806</v>
      </c>
      <c r="F1169" s="3">
        <f t="shared" si="276"/>
        <v>2.2999999999999972</v>
      </c>
      <c r="H1169" s="13">
        <f t="shared" si="265"/>
        <v>19.888888888888886</v>
      </c>
      <c r="I1169">
        <f>'Panigale V4s 21 Data'!$B$8*'Panigale V4s 21 Data'!$B$5*'Panigale V4s 21 Data'!$B$7*0.5*(Calculations!$H1169*Calculations!$H1169)</f>
        <v>44.430012571893158</v>
      </c>
      <c r="J1169" s="3">
        <f>$E1169*'Panigale V4s 21 Data'!$B$3</f>
        <v>172.49999999999977</v>
      </c>
      <c r="K1169" s="27">
        <f>'Panigale V4s 21 Data'!$B$12</f>
        <v>52.974000000000004</v>
      </c>
      <c r="L1169" s="3">
        <f t="shared" si="266"/>
        <v>269.90401257189291</v>
      </c>
      <c r="M1169">
        <f t="shared" si="263"/>
        <v>5368.090916707647</v>
      </c>
      <c r="N1169">
        <f t="shared" si="267"/>
        <v>1.4911363657521242E-3</v>
      </c>
      <c r="O1169">
        <f t="shared" si="268"/>
        <v>5368.090916707647</v>
      </c>
      <c r="P1169">
        <f t="shared" si="269"/>
        <v>1.4911363657521242E-3</v>
      </c>
      <c r="Q1169">
        <f>SUM($P$3:P1169)</f>
        <v>0.28968185810818786</v>
      </c>
      <c r="R1169">
        <f t="shared" si="270"/>
        <v>0</v>
      </c>
      <c r="S1169">
        <f t="shared" si="271"/>
        <v>0</v>
      </c>
      <c r="T1169">
        <f>SUM($S$3:S1169)</f>
        <v>8.1549745953975822E-2</v>
      </c>
      <c r="V1169">
        <f t="shared" si="272"/>
        <v>0</v>
      </c>
      <c r="W1169">
        <f>IF(M1169&lt;0,SUM($V$3:V1169),0)</f>
        <v>0</v>
      </c>
      <c r="Y1169">
        <v>0</v>
      </c>
      <c r="Z1169">
        <f t="shared" si="273"/>
        <v>0</v>
      </c>
      <c r="AA1169">
        <f t="shared" si="274"/>
        <v>0</v>
      </c>
      <c r="AB1169">
        <f>SUM($AA$3:AA1169)</f>
        <v>5.2818916021084107E-2</v>
      </c>
    </row>
    <row r="1170" spans="1:28" x14ac:dyDescent="0.3">
      <c r="A1170" s="9" t="s">
        <v>18</v>
      </c>
      <c r="B1170" s="9">
        <v>1167</v>
      </c>
      <c r="C1170" s="9">
        <v>145</v>
      </c>
      <c r="D1170" s="10">
        <v>73</v>
      </c>
      <c r="E1170" s="3">
        <f t="shared" si="275"/>
        <v>0.37500000000000039</v>
      </c>
      <c r="F1170" s="3">
        <f t="shared" si="276"/>
        <v>1.3500000000000014</v>
      </c>
      <c r="H1170" s="13">
        <f t="shared" si="265"/>
        <v>20.277777777777779</v>
      </c>
      <c r="I1170">
        <f>'Panigale V4s 21 Data'!$B$8*'Panigale V4s 21 Data'!$B$5*'Panigale V4s 21 Data'!$B$7*0.5*(Calculations!$H1170*Calculations!$H1170)</f>
        <v>46.184485697157299</v>
      </c>
      <c r="J1170" s="3">
        <f>$E1170*'Panigale V4s 21 Data'!$B$3</f>
        <v>101.2500000000001</v>
      </c>
      <c r="K1170" s="27">
        <f>'Panigale V4s 21 Data'!$B$12</f>
        <v>52.974000000000004</v>
      </c>
      <c r="L1170" s="3">
        <f t="shared" si="266"/>
        <v>200.4084856971574</v>
      </c>
      <c r="M1170">
        <f t="shared" si="263"/>
        <v>4063.8387377479144</v>
      </c>
      <c r="N1170">
        <f t="shared" si="267"/>
        <v>1.1288440938188649E-3</v>
      </c>
      <c r="O1170">
        <f t="shared" si="268"/>
        <v>4063.8387377479144</v>
      </c>
      <c r="P1170">
        <f t="shared" si="269"/>
        <v>1.1288440938188649E-3</v>
      </c>
      <c r="Q1170">
        <f>SUM($P$3:P1170)</f>
        <v>0.29081070220200672</v>
      </c>
      <c r="R1170">
        <f t="shared" si="270"/>
        <v>0</v>
      </c>
      <c r="S1170">
        <f t="shared" si="271"/>
        <v>0</v>
      </c>
      <c r="T1170">
        <f>SUM($S$3:S1170)</f>
        <v>8.1549745953975822E-2</v>
      </c>
      <c r="V1170">
        <f t="shared" si="272"/>
        <v>0</v>
      </c>
      <c r="W1170">
        <f>IF(M1170&lt;0,SUM($V$3:V1170),0)</f>
        <v>0</v>
      </c>
      <c r="Y1170">
        <v>0</v>
      </c>
      <c r="Z1170">
        <f t="shared" si="273"/>
        <v>0</v>
      </c>
      <c r="AA1170">
        <f t="shared" si="274"/>
        <v>0</v>
      </c>
      <c r="AB1170">
        <f>SUM($AA$3:AA1170)</f>
        <v>5.2818916021084107E-2</v>
      </c>
    </row>
    <row r="1171" spans="1:28" x14ac:dyDescent="0.3">
      <c r="A1171" s="9" t="s">
        <v>18</v>
      </c>
      <c r="B1171" s="9">
        <v>1168</v>
      </c>
      <c r="C1171" s="9">
        <v>146</v>
      </c>
      <c r="D1171" s="10">
        <v>74.3</v>
      </c>
      <c r="E1171" s="3">
        <f t="shared" si="275"/>
        <v>0.44444444444444481</v>
      </c>
      <c r="F1171" s="3">
        <f t="shared" si="276"/>
        <v>1.6000000000000014</v>
      </c>
      <c r="H1171" s="13">
        <f t="shared" si="265"/>
        <v>20.638888888888889</v>
      </c>
      <c r="I1171">
        <f>'Panigale V4s 21 Data'!$B$8*'Panigale V4s 21 Data'!$B$5*'Panigale V4s 21 Data'!$B$7*0.5*(Calculations!$H1171*Calculations!$H1171)</f>
        <v>47.844059194276582</v>
      </c>
      <c r="J1171" s="3">
        <f>$E1171*'Panigale V4s 21 Data'!$B$3</f>
        <v>120.0000000000001</v>
      </c>
      <c r="K1171" s="27">
        <f>'Panigale V4s 21 Data'!$B$12</f>
        <v>52.974000000000004</v>
      </c>
      <c r="L1171" s="3">
        <f t="shared" si="266"/>
        <v>220.81805919427666</v>
      </c>
      <c r="M1171">
        <f t="shared" si="263"/>
        <v>4557.4393883707653</v>
      </c>
      <c r="N1171">
        <f t="shared" si="267"/>
        <v>1.2659553856585459E-3</v>
      </c>
      <c r="O1171">
        <f t="shared" si="268"/>
        <v>4557.4393883707653</v>
      </c>
      <c r="P1171">
        <f t="shared" si="269"/>
        <v>1.2659553856585459E-3</v>
      </c>
      <c r="Q1171">
        <f>SUM($P$3:P1171)</f>
        <v>0.29207665758766527</v>
      </c>
      <c r="R1171">
        <f t="shared" si="270"/>
        <v>0</v>
      </c>
      <c r="S1171">
        <f t="shared" si="271"/>
        <v>0</v>
      </c>
      <c r="T1171">
        <f>SUM($S$3:S1171)</f>
        <v>8.1549745953975822E-2</v>
      </c>
      <c r="V1171">
        <f t="shared" si="272"/>
        <v>0</v>
      </c>
      <c r="W1171">
        <f>IF(M1171&lt;0,SUM($V$3:V1171),0)</f>
        <v>0</v>
      </c>
      <c r="Y1171">
        <v>0</v>
      </c>
      <c r="Z1171">
        <f t="shared" si="273"/>
        <v>0</v>
      </c>
      <c r="AA1171">
        <f t="shared" si="274"/>
        <v>0</v>
      </c>
      <c r="AB1171">
        <f>SUM($AA$3:AA1171)</f>
        <v>5.2818916021084107E-2</v>
      </c>
    </row>
    <row r="1172" spans="1:28" x14ac:dyDescent="0.3">
      <c r="A1172" s="9" t="s">
        <v>18</v>
      </c>
      <c r="B1172" s="9">
        <v>1169</v>
      </c>
      <c r="C1172" s="9">
        <v>147</v>
      </c>
      <c r="D1172" s="10">
        <v>76.2</v>
      </c>
      <c r="E1172" s="3">
        <f t="shared" si="275"/>
        <v>0.50000000000000122</v>
      </c>
      <c r="F1172" s="3">
        <f t="shared" si="276"/>
        <v>1.8000000000000043</v>
      </c>
      <c r="H1172" s="13">
        <f t="shared" si="265"/>
        <v>21.166666666666668</v>
      </c>
      <c r="I1172">
        <f>'Panigale V4s 21 Data'!$B$8*'Panigale V4s 21 Data'!$B$5*'Panigale V4s 21 Data'!$B$7*0.5*(Calculations!$H1172*Calculations!$H1172)</f>
        <v>50.322282816926638</v>
      </c>
      <c r="J1172" s="3">
        <f>$E1172*'Panigale V4s 21 Data'!$B$3</f>
        <v>135.00000000000034</v>
      </c>
      <c r="K1172" s="27">
        <f>'Panigale V4s 21 Data'!$B$12</f>
        <v>52.974000000000004</v>
      </c>
      <c r="L1172" s="3">
        <f t="shared" si="266"/>
        <v>238.29628281692698</v>
      </c>
      <c r="M1172">
        <f t="shared" si="263"/>
        <v>5043.9379862916212</v>
      </c>
      <c r="N1172">
        <f t="shared" si="267"/>
        <v>1.4010938850810058E-3</v>
      </c>
      <c r="O1172">
        <f t="shared" si="268"/>
        <v>5043.9379862916212</v>
      </c>
      <c r="P1172">
        <f t="shared" si="269"/>
        <v>1.4010938850810058E-3</v>
      </c>
      <c r="Q1172">
        <f>SUM($P$3:P1172)</f>
        <v>0.2934777514727463</v>
      </c>
      <c r="R1172">
        <f t="shared" si="270"/>
        <v>0</v>
      </c>
      <c r="S1172">
        <f t="shared" si="271"/>
        <v>0</v>
      </c>
      <c r="T1172">
        <f>SUM($S$3:S1172)</f>
        <v>8.1549745953975822E-2</v>
      </c>
      <c r="V1172">
        <f t="shared" si="272"/>
        <v>0</v>
      </c>
      <c r="W1172">
        <f>IF(M1172&lt;0,SUM($V$3:V1172),0)</f>
        <v>0</v>
      </c>
      <c r="Y1172">
        <v>0</v>
      </c>
      <c r="Z1172">
        <f t="shared" si="273"/>
        <v>0</v>
      </c>
      <c r="AA1172">
        <f t="shared" si="274"/>
        <v>0</v>
      </c>
      <c r="AB1172">
        <f>SUM($AA$3:AA1172)</f>
        <v>5.2818916021084107E-2</v>
      </c>
    </row>
    <row r="1173" spans="1:28" x14ac:dyDescent="0.3">
      <c r="A1173" s="9" t="s">
        <v>18</v>
      </c>
      <c r="B1173" s="9">
        <v>1170</v>
      </c>
      <c r="C1173" s="9">
        <v>148</v>
      </c>
      <c r="D1173" s="10">
        <v>77.900000000000006</v>
      </c>
      <c r="E1173" s="3">
        <f t="shared" si="275"/>
        <v>0.45833333333333293</v>
      </c>
      <c r="F1173" s="3">
        <f t="shared" si="276"/>
        <v>1.6499999999999986</v>
      </c>
      <c r="H1173" s="13">
        <f t="shared" si="265"/>
        <v>21.638888888888889</v>
      </c>
      <c r="I1173">
        <f>'Panigale V4s 21 Data'!$B$8*'Panigale V4s 21 Data'!$B$5*'Panigale V4s 21 Data'!$B$7*0.5*(Calculations!$H1173*Calculations!$H1173)</f>
        <v>52.592680587255835</v>
      </c>
      <c r="J1173" s="3">
        <f>$E1173*'Panigale V4s 21 Data'!$B$3</f>
        <v>123.74999999999989</v>
      </c>
      <c r="K1173" s="27">
        <f>'Panigale V4s 21 Data'!$B$12</f>
        <v>52.974000000000004</v>
      </c>
      <c r="L1173" s="3">
        <f t="shared" si="266"/>
        <v>229.31668058725575</v>
      </c>
      <c r="M1173">
        <f t="shared" si="263"/>
        <v>4962.1581715964512</v>
      </c>
      <c r="N1173">
        <f t="shared" si="267"/>
        <v>1.3783772698879031E-3</v>
      </c>
      <c r="O1173">
        <f t="shared" si="268"/>
        <v>4962.1581715964512</v>
      </c>
      <c r="P1173">
        <f t="shared" si="269"/>
        <v>1.3783772698879031E-3</v>
      </c>
      <c r="Q1173">
        <f>SUM($P$3:P1173)</f>
        <v>0.29485612874263417</v>
      </c>
      <c r="R1173">
        <f t="shared" si="270"/>
        <v>0</v>
      </c>
      <c r="S1173">
        <f t="shared" si="271"/>
        <v>0</v>
      </c>
      <c r="T1173">
        <f>SUM($S$3:S1173)</f>
        <v>8.1549745953975822E-2</v>
      </c>
      <c r="V1173">
        <f t="shared" si="272"/>
        <v>0</v>
      </c>
      <c r="W1173">
        <f>IF(M1173&lt;0,SUM($V$3:V1173),0)</f>
        <v>0</v>
      </c>
      <c r="Y1173">
        <v>0</v>
      </c>
      <c r="Z1173">
        <f t="shared" si="273"/>
        <v>0</v>
      </c>
      <c r="AA1173">
        <f t="shared" si="274"/>
        <v>0</v>
      </c>
      <c r="AB1173">
        <f>SUM($AA$3:AA1173)</f>
        <v>5.2818916021084107E-2</v>
      </c>
    </row>
    <row r="1174" spans="1:28" x14ac:dyDescent="0.3">
      <c r="A1174" s="9" t="s">
        <v>18</v>
      </c>
      <c r="B1174" s="9">
        <v>1171</v>
      </c>
      <c r="C1174" s="9">
        <v>149</v>
      </c>
      <c r="D1174" s="10">
        <v>79.5</v>
      </c>
      <c r="E1174" s="3">
        <f t="shared" si="275"/>
        <v>0.43055555555555475</v>
      </c>
      <c r="F1174" s="3">
        <f t="shared" si="276"/>
        <v>1.5499999999999972</v>
      </c>
      <c r="H1174" s="13">
        <f t="shared" si="265"/>
        <v>22.083333333333332</v>
      </c>
      <c r="I1174">
        <f>'Panigale V4s 21 Data'!$B$8*'Panigale V4s 21 Data'!$B$5*'Panigale V4s 21 Data'!$B$7*0.5*(Calculations!$H1174*Calculations!$H1174)</f>
        <v>54.775285368260157</v>
      </c>
      <c r="J1174" s="3">
        <f>$E1174*'Panigale V4s 21 Data'!$B$3</f>
        <v>116.24999999999979</v>
      </c>
      <c r="K1174" s="27">
        <f>'Panigale V4s 21 Data'!$B$12</f>
        <v>52.974000000000004</v>
      </c>
      <c r="L1174" s="3">
        <f t="shared" si="266"/>
        <v>223.99928536825996</v>
      </c>
      <c r="M1174">
        <f t="shared" si="263"/>
        <v>4946.6508852157403</v>
      </c>
      <c r="N1174">
        <f t="shared" si="267"/>
        <v>1.3740696903377057E-3</v>
      </c>
      <c r="O1174">
        <f t="shared" si="268"/>
        <v>4946.6508852157403</v>
      </c>
      <c r="P1174">
        <f t="shared" si="269"/>
        <v>1.3740696903377057E-3</v>
      </c>
      <c r="Q1174">
        <f>SUM($P$3:P1174)</f>
        <v>0.29623019843297188</v>
      </c>
      <c r="R1174">
        <f t="shared" si="270"/>
        <v>0</v>
      </c>
      <c r="S1174">
        <f t="shared" si="271"/>
        <v>0</v>
      </c>
      <c r="T1174">
        <f>SUM($S$3:S1174)</f>
        <v>8.1549745953975822E-2</v>
      </c>
      <c r="V1174">
        <f t="shared" si="272"/>
        <v>0</v>
      </c>
      <c r="W1174">
        <f>IF(M1174&lt;0,SUM($V$3:V1174),0)</f>
        <v>0</v>
      </c>
      <c r="Y1174">
        <v>0</v>
      </c>
      <c r="Z1174">
        <f t="shared" si="273"/>
        <v>0</v>
      </c>
      <c r="AA1174">
        <f t="shared" si="274"/>
        <v>0</v>
      </c>
      <c r="AB1174">
        <f>SUM($AA$3:AA1174)</f>
        <v>5.2818916021084107E-2</v>
      </c>
    </row>
    <row r="1175" spans="1:28" x14ac:dyDescent="0.3">
      <c r="A1175" s="9" t="s">
        <v>18</v>
      </c>
      <c r="B1175" s="9">
        <v>1172</v>
      </c>
      <c r="C1175" s="9">
        <v>150</v>
      </c>
      <c r="D1175" s="10">
        <v>81</v>
      </c>
      <c r="E1175" s="3">
        <f t="shared" si="275"/>
        <v>0.38888888888888851</v>
      </c>
      <c r="F1175" s="3">
        <f t="shared" si="276"/>
        <v>1.3999999999999986</v>
      </c>
      <c r="H1175" s="13">
        <f t="shared" si="265"/>
        <v>22.5</v>
      </c>
      <c r="I1175">
        <f>'Panigale V4s 21 Data'!$B$8*'Panigale V4s 21 Data'!$B$5*'Panigale V4s 21 Data'!$B$7*0.5*(Calculations!$H1175*Calculations!$H1175)</f>
        <v>56.861777192540629</v>
      </c>
      <c r="J1175" s="3">
        <f>$E1175*'Panigale V4s 21 Data'!$B$3</f>
        <v>104.9999999999999</v>
      </c>
      <c r="K1175" s="27">
        <f>'Panigale V4s 21 Data'!$B$12</f>
        <v>52.974000000000004</v>
      </c>
      <c r="L1175" s="3">
        <f t="shared" si="266"/>
        <v>214.83577719254055</v>
      </c>
      <c r="M1175">
        <f t="shared" si="263"/>
        <v>4833.8049868321623</v>
      </c>
      <c r="N1175">
        <f t="shared" si="267"/>
        <v>1.3427236074533785E-3</v>
      </c>
      <c r="O1175">
        <f t="shared" si="268"/>
        <v>4833.8049868321623</v>
      </c>
      <c r="P1175">
        <f t="shared" si="269"/>
        <v>1.3427236074533785E-3</v>
      </c>
      <c r="Q1175">
        <f>SUM($P$3:P1175)</f>
        <v>0.29757292204042524</v>
      </c>
      <c r="R1175">
        <f t="shared" si="270"/>
        <v>0</v>
      </c>
      <c r="S1175">
        <f t="shared" si="271"/>
        <v>0</v>
      </c>
      <c r="T1175">
        <f>SUM($S$3:S1175)</f>
        <v>8.1549745953975822E-2</v>
      </c>
      <c r="V1175">
        <f t="shared" si="272"/>
        <v>0</v>
      </c>
      <c r="W1175">
        <f>IF(M1175&lt;0,SUM($V$3:V1175),0)</f>
        <v>0</v>
      </c>
      <c r="Y1175">
        <v>0</v>
      </c>
      <c r="Z1175">
        <f t="shared" si="273"/>
        <v>0</v>
      </c>
      <c r="AA1175">
        <f t="shared" si="274"/>
        <v>0</v>
      </c>
      <c r="AB1175">
        <f>SUM($AA$3:AA1175)</f>
        <v>5.2818916021084107E-2</v>
      </c>
    </row>
    <row r="1176" spans="1:28" x14ac:dyDescent="0.3">
      <c r="A1176" s="9" t="s">
        <v>18</v>
      </c>
      <c r="B1176" s="9">
        <v>1173</v>
      </c>
      <c r="C1176" s="9">
        <v>151</v>
      </c>
      <c r="D1176" s="10">
        <v>82.3</v>
      </c>
      <c r="E1176" s="3">
        <f t="shared" si="275"/>
        <v>0.34722222222222221</v>
      </c>
      <c r="F1176" s="3">
        <f t="shared" si="276"/>
        <v>1.25</v>
      </c>
      <c r="H1176" s="13">
        <f t="shared" si="265"/>
        <v>22.861111111111111</v>
      </c>
      <c r="I1176">
        <f>'Panigale V4s 21 Data'!$B$8*'Panigale V4s 21 Data'!$B$5*'Panigale V4s 21 Data'!$B$7*0.5*(Calculations!$H1176*Calculations!$H1176)</f>
        <v>58.701616649971577</v>
      </c>
      <c r="J1176" s="3">
        <f>$E1176*'Panigale V4s 21 Data'!$B$3</f>
        <v>93.75</v>
      </c>
      <c r="K1176" s="27">
        <f>'Panigale V4s 21 Data'!$B$12</f>
        <v>52.974000000000004</v>
      </c>
      <c r="L1176" s="3">
        <f t="shared" si="266"/>
        <v>205.42561664997157</v>
      </c>
      <c r="M1176">
        <f t="shared" si="263"/>
        <v>4696.2578473035164</v>
      </c>
      <c r="N1176">
        <f t="shared" si="267"/>
        <v>1.3045160686954212E-3</v>
      </c>
      <c r="O1176">
        <f t="shared" si="268"/>
        <v>4696.2578473035164</v>
      </c>
      <c r="P1176">
        <f t="shared" si="269"/>
        <v>1.3045160686954212E-3</v>
      </c>
      <c r="Q1176">
        <f>SUM($P$3:P1176)</f>
        <v>0.29887743810912065</v>
      </c>
      <c r="R1176">
        <f t="shared" si="270"/>
        <v>0</v>
      </c>
      <c r="S1176">
        <f t="shared" si="271"/>
        <v>0</v>
      </c>
      <c r="T1176">
        <f>SUM($S$3:S1176)</f>
        <v>8.1549745953975822E-2</v>
      </c>
      <c r="V1176">
        <f t="shared" si="272"/>
        <v>0</v>
      </c>
      <c r="W1176">
        <f>IF(M1176&lt;0,SUM($V$3:V1176),0)</f>
        <v>0</v>
      </c>
      <c r="Y1176">
        <v>0</v>
      </c>
      <c r="Z1176">
        <f t="shared" si="273"/>
        <v>0</v>
      </c>
      <c r="AA1176">
        <f t="shared" si="274"/>
        <v>0</v>
      </c>
      <c r="AB1176">
        <f>SUM($AA$3:AA1176)</f>
        <v>5.2818916021084107E-2</v>
      </c>
    </row>
    <row r="1177" spans="1:28" x14ac:dyDescent="0.3">
      <c r="A1177" s="9" t="s">
        <v>18</v>
      </c>
      <c r="B1177" s="9">
        <v>1174</v>
      </c>
      <c r="C1177" s="9">
        <v>152</v>
      </c>
      <c r="D1177" s="10">
        <v>83.5</v>
      </c>
      <c r="E1177" s="3">
        <f t="shared" si="275"/>
        <v>0.31944444444444403</v>
      </c>
      <c r="F1177" s="3">
        <f t="shared" si="276"/>
        <v>1.1499999999999986</v>
      </c>
      <c r="H1177" s="13">
        <f t="shared" si="265"/>
        <v>23.194444444444443</v>
      </c>
      <c r="I1177">
        <f>'Panigale V4s 21 Data'!$B$8*'Panigale V4s 21 Data'!$B$5*'Panigale V4s 21 Data'!$B$7*0.5*(Calculations!$H1177*Calculations!$H1177)</f>
        <v>60.425929893414313</v>
      </c>
      <c r="J1177" s="3">
        <f>$E1177*'Panigale V4s 21 Data'!$B$3</f>
        <v>86.249999999999886</v>
      </c>
      <c r="K1177" s="27">
        <f>'Panigale V4s 21 Data'!$B$12</f>
        <v>52.974000000000004</v>
      </c>
      <c r="L1177" s="3">
        <f t="shared" si="266"/>
        <v>199.6499298934142</v>
      </c>
      <c r="M1177">
        <f t="shared" si="263"/>
        <v>4630.7692072500231</v>
      </c>
      <c r="N1177">
        <f t="shared" si="267"/>
        <v>1.2863247797916732E-3</v>
      </c>
      <c r="O1177">
        <f t="shared" si="268"/>
        <v>4630.7692072500231</v>
      </c>
      <c r="P1177">
        <f t="shared" si="269"/>
        <v>1.2863247797916732E-3</v>
      </c>
      <c r="Q1177">
        <f>SUM($P$3:P1177)</f>
        <v>0.30016376288891233</v>
      </c>
      <c r="R1177">
        <f t="shared" si="270"/>
        <v>0</v>
      </c>
      <c r="S1177">
        <f t="shared" si="271"/>
        <v>0</v>
      </c>
      <c r="T1177">
        <f>SUM($S$3:S1177)</f>
        <v>8.1549745953975822E-2</v>
      </c>
      <c r="V1177">
        <f t="shared" si="272"/>
        <v>0</v>
      </c>
      <c r="W1177">
        <f>IF(M1177&lt;0,SUM($V$3:V1177),0)</f>
        <v>0</v>
      </c>
      <c r="Y1177">
        <v>0</v>
      </c>
      <c r="Z1177">
        <f t="shared" si="273"/>
        <v>0</v>
      </c>
      <c r="AA1177">
        <f t="shared" si="274"/>
        <v>0</v>
      </c>
      <c r="AB1177">
        <f>SUM($AA$3:AA1177)</f>
        <v>5.2818916021084107E-2</v>
      </c>
    </row>
    <row r="1178" spans="1:28" x14ac:dyDescent="0.3">
      <c r="A1178" s="9" t="s">
        <v>18</v>
      </c>
      <c r="B1178" s="9">
        <v>1175</v>
      </c>
      <c r="C1178" s="9">
        <v>153</v>
      </c>
      <c r="D1178" s="10">
        <v>84.6</v>
      </c>
      <c r="E1178" s="3">
        <f t="shared" si="275"/>
        <v>0.27777777777777779</v>
      </c>
      <c r="F1178" s="3">
        <f t="shared" si="276"/>
        <v>1</v>
      </c>
      <c r="H1178" s="13">
        <f t="shared" si="265"/>
        <v>23.499999999999996</v>
      </c>
      <c r="I1178">
        <f>'Panigale V4s 21 Data'!$B$8*'Panigale V4s 21 Data'!$B$5*'Panigale V4s 21 Data'!$B$7*0.5*(Calculations!$H1178*Calculations!$H1178)</f>
        <v>62.028476947319618</v>
      </c>
      <c r="J1178" s="3">
        <f>$E1178*'Panigale V4s 21 Data'!$B$3</f>
        <v>75</v>
      </c>
      <c r="K1178" s="27">
        <f>'Panigale V4s 21 Data'!$B$12</f>
        <v>52.974000000000004</v>
      </c>
      <c r="L1178" s="3">
        <f t="shared" si="266"/>
        <v>190.00247694731962</v>
      </c>
      <c r="M1178">
        <f t="shared" si="263"/>
        <v>4465.0582082620103</v>
      </c>
      <c r="N1178">
        <f t="shared" si="267"/>
        <v>1.2402939467394472E-3</v>
      </c>
      <c r="O1178">
        <f t="shared" si="268"/>
        <v>4465.0582082620103</v>
      </c>
      <c r="P1178">
        <f t="shared" si="269"/>
        <v>1.2402939467394472E-3</v>
      </c>
      <c r="Q1178">
        <f>SUM($P$3:P1178)</f>
        <v>0.3014040568356518</v>
      </c>
      <c r="R1178">
        <f t="shared" si="270"/>
        <v>0</v>
      </c>
      <c r="S1178">
        <f t="shared" si="271"/>
        <v>0</v>
      </c>
      <c r="T1178">
        <f>SUM($S$3:S1178)</f>
        <v>8.1549745953975822E-2</v>
      </c>
      <c r="V1178">
        <f t="shared" si="272"/>
        <v>0</v>
      </c>
      <c r="W1178">
        <f>IF(M1178&lt;0,SUM($V$3:V1178),0)</f>
        <v>0</v>
      </c>
      <c r="Y1178">
        <v>0</v>
      </c>
      <c r="Z1178">
        <f t="shared" si="273"/>
        <v>0</v>
      </c>
      <c r="AA1178">
        <f t="shared" si="274"/>
        <v>0</v>
      </c>
      <c r="AB1178">
        <f>SUM($AA$3:AA1178)</f>
        <v>5.2818916021084107E-2</v>
      </c>
    </row>
    <row r="1179" spans="1:28" x14ac:dyDescent="0.3">
      <c r="A1179" s="9" t="s">
        <v>18</v>
      </c>
      <c r="B1179" s="9">
        <v>1176</v>
      </c>
      <c r="C1179" s="9">
        <v>154</v>
      </c>
      <c r="D1179" s="10">
        <v>85.5</v>
      </c>
      <c r="E1179" s="3">
        <f t="shared" si="275"/>
        <v>0.23611111111111149</v>
      </c>
      <c r="F1179" s="3">
        <f t="shared" si="276"/>
        <v>0.85000000000000142</v>
      </c>
      <c r="H1179" s="13">
        <f t="shared" si="265"/>
        <v>23.75</v>
      </c>
      <c r="I1179">
        <f>'Panigale V4s 21 Data'!$B$8*'Panigale V4s 21 Data'!$B$5*'Panigale V4s 21 Data'!$B$7*0.5*(Calculations!$H1179*Calculations!$H1179)</f>
        <v>63.355251748478913</v>
      </c>
      <c r="J1179" s="3">
        <f>$E1179*'Panigale V4s 21 Data'!$B$3</f>
        <v>63.750000000000107</v>
      </c>
      <c r="K1179" s="27">
        <f>'Panigale V4s 21 Data'!$B$12</f>
        <v>52.974000000000004</v>
      </c>
      <c r="L1179" s="3">
        <f t="shared" si="266"/>
        <v>180.07925174847901</v>
      </c>
      <c r="M1179">
        <f t="shared" si="263"/>
        <v>4276.8822290263761</v>
      </c>
      <c r="N1179">
        <f t="shared" si="267"/>
        <v>1.1880228413962157E-3</v>
      </c>
      <c r="O1179">
        <f t="shared" si="268"/>
        <v>4276.8822290263761</v>
      </c>
      <c r="P1179">
        <f t="shared" si="269"/>
        <v>1.1880228413962157E-3</v>
      </c>
      <c r="Q1179">
        <f>SUM($P$3:P1179)</f>
        <v>0.30259207967704804</v>
      </c>
      <c r="R1179">
        <f t="shared" si="270"/>
        <v>0</v>
      </c>
      <c r="S1179">
        <f t="shared" si="271"/>
        <v>0</v>
      </c>
      <c r="T1179">
        <f>SUM($S$3:S1179)</f>
        <v>8.1549745953975822E-2</v>
      </c>
      <c r="V1179">
        <f t="shared" si="272"/>
        <v>0</v>
      </c>
      <c r="W1179">
        <f>IF(M1179&lt;0,SUM($V$3:V1179),0)</f>
        <v>0</v>
      </c>
      <c r="Y1179">
        <v>0</v>
      </c>
      <c r="Z1179">
        <f t="shared" si="273"/>
        <v>0</v>
      </c>
      <c r="AA1179">
        <f t="shared" si="274"/>
        <v>0</v>
      </c>
      <c r="AB1179">
        <f>SUM($AA$3:AA1179)</f>
        <v>5.2818916021084107E-2</v>
      </c>
    </row>
    <row r="1180" spans="1:28" x14ac:dyDescent="0.3">
      <c r="A1180" s="9" t="s">
        <v>18</v>
      </c>
      <c r="B1180" s="9">
        <v>1177</v>
      </c>
      <c r="C1180" s="9">
        <v>155</v>
      </c>
      <c r="D1180" s="10">
        <v>86.3</v>
      </c>
      <c r="E1180" s="3">
        <f t="shared" si="275"/>
        <v>0.22222222222222143</v>
      </c>
      <c r="F1180" s="3">
        <f t="shared" si="276"/>
        <v>0.79999999999999716</v>
      </c>
      <c r="H1180" s="13">
        <f t="shared" si="265"/>
        <v>23.972222222222221</v>
      </c>
      <c r="I1180">
        <f>'Panigale V4s 21 Data'!$B$8*'Panigale V4s 21 Data'!$B$5*'Panigale V4s 21 Data'!$B$7*0.5*(Calculations!$H1180*Calculations!$H1180)</f>
        <v>64.546393747769073</v>
      </c>
      <c r="J1180" s="3">
        <f>$E1180*'Panigale V4s 21 Data'!$B$3</f>
        <v>59.999999999999787</v>
      </c>
      <c r="K1180" s="27">
        <f>'Panigale V4s 21 Data'!$B$12</f>
        <v>52.974000000000004</v>
      </c>
      <c r="L1180" s="3">
        <f t="shared" si="266"/>
        <v>177.52039374776888</v>
      </c>
      <c r="M1180">
        <f t="shared" si="263"/>
        <v>4255.5583278979038</v>
      </c>
      <c r="N1180">
        <f t="shared" si="267"/>
        <v>1.1820995355271955E-3</v>
      </c>
      <c r="O1180">
        <f t="shared" si="268"/>
        <v>4255.5583278979038</v>
      </c>
      <c r="P1180">
        <f t="shared" si="269"/>
        <v>1.1820995355271955E-3</v>
      </c>
      <c r="Q1180">
        <f>SUM($P$3:P1180)</f>
        <v>0.30377417921257521</v>
      </c>
      <c r="R1180">
        <f t="shared" si="270"/>
        <v>0</v>
      </c>
      <c r="S1180">
        <f t="shared" si="271"/>
        <v>0</v>
      </c>
      <c r="T1180">
        <f>SUM($S$3:S1180)</f>
        <v>8.1549745953975822E-2</v>
      </c>
      <c r="V1180">
        <f t="shared" si="272"/>
        <v>0</v>
      </c>
      <c r="W1180">
        <f>IF(M1180&lt;0,SUM($V$3:V1180),0)</f>
        <v>0</v>
      </c>
      <c r="Y1180">
        <v>0</v>
      </c>
      <c r="Z1180">
        <f t="shared" si="273"/>
        <v>0</v>
      </c>
      <c r="AA1180">
        <f t="shared" si="274"/>
        <v>0</v>
      </c>
      <c r="AB1180">
        <f>SUM($AA$3:AA1180)</f>
        <v>5.2818916021084107E-2</v>
      </c>
    </row>
    <row r="1181" spans="1:28" x14ac:dyDescent="0.3">
      <c r="A1181" s="9" t="s">
        <v>18</v>
      </c>
      <c r="B1181" s="9">
        <v>1178</v>
      </c>
      <c r="C1181" s="9">
        <v>156</v>
      </c>
      <c r="D1181" s="10">
        <v>87.1</v>
      </c>
      <c r="E1181" s="3">
        <f t="shared" si="275"/>
        <v>0.24999999999999961</v>
      </c>
      <c r="F1181" s="3">
        <f t="shared" si="276"/>
        <v>0.89999999999999858</v>
      </c>
      <c r="H1181" s="13">
        <f t="shared" si="265"/>
        <v>24.194444444444443</v>
      </c>
      <c r="I1181">
        <f>'Panigale V4s 21 Data'!$B$8*'Panigale V4s 21 Data'!$B$5*'Panigale V4s 21 Data'!$B$7*0.5*(Calculations!$H1181*Calculations!$H1181)</f>
        <v>65.748629036924569</v>
      </c>
      <c r="J1181" s="3">
        <f>$E1181*'Panigale V4s 21 Data'!$B$3</f>
        <v>67.499999999999901</v>
      </c>
      <c r="K1181" s="27">
        <f>'Panigale V4s 21 Data'!$B$12</f>
        <v>52.974000000000004</v>
      </c>
      <c r="L1181" s="3">
        <f t="shared" si="266"/>
        <v>186.22262903692445</v>
      </c>
      <c r="M1181">
        <f t="shared" si="263"/>
        <v>4505.5530525322547</v>
      </c>
      <c r="N1181">
        <f t="shared" si="267"/>
        <v>1.2515425145922931E-3</v>
      </c>
      <c r="O1181">
        <f t="shared" si="268"/>
        <v>4505.5530525322547</v>
      </c>
      <c r="P1181">
        <f t="shared" si="269"/>
        <v>1.2515425145922931E-3</v>
      </c>
      <c r="Q1181">
        <f>SUM($P$3:P1181)</f>
        <v>0.30502572172716752</v>
      </c>
      <c r="R1181">
        <f t="shared" si="270"/>
        <v>0</v>
      </c>
      <c r="S1181">
        <f t="shared" si="271"/>
        <v>0</v>
      </c>
      <c r="T1181">
        <f>SUM($S$3:S1181)</f>
        <v>8.1549745953975822E-2</v>
      </c>
      <c r="V1181">
        <f t="shared" si="272"/>
        <v>0</v>
      </c>
      <c r="W1181">
        <f>IF(M1181&lt;0,SUM($V$3:V1181),0)</f>
        <v>0</v>
      </c>
      <c r="Y1181">
        <v>0</v>
      </c>
      <c r="Z1181">
        <f t="shared" si="273"/>
        <v>0</v>
      </c>
      <c r="AA1181">
        <f t="shared" si="274"/>
        <v>0</v>
      </c>
      <c r="AB1181">
        <f>SUM($AA$3:AA1181)</f>
        <v>5.2818916021084107E-2</v>
      </c>
    </row>
    <row r="1182" spans="1:28" x14ac:dyDescent="0.3">
      <c r="A1182" s="9" t="s">
        <v>18</v>
      </c>
      <c r="B1182" s="9">
        <v>1179</v>
      </c>
      <c r="C1182" s="9">
        <v>157</v>
      </c>
      <c r="D1182" s="10">
        <v>88.1</v>
      </c>
      <c r="E1182" s="3">
        <f t="shared" si="275"/>
        <v>0.27777777777777779</v>
      </c>
      <c r="F1182" s="3">
        <f t="shared" si="276"/>
        <v>1</v>
      </c>
      <c r="H1182" s="13">
        <f t="shared" si="265"/>
        <v>24.472222222222221</v>
      </c>
      <c r="I1182">
        <f>'Panigale V4s 21 Data'!$B$8*'Panigale V4s 21 Data'!$B$5*'Panigale V4s 21 Data'!$B$7*0.5*(Calculations!$H1182*Calculations!$H1182)</f>
        <v>67.26702308724208</v>
      </c>
      <c r="J1182" s="3">
        <f>$E1182*'Panigale V4s 21 Data'!$B$3</f>
        <v>75</v>
      </c>
      <c r="K1182" s="27">
        <f>'Panigale V4s 21 Data'!$B$12</f>
        <v>52.974000000000004</v>
      </c>
      <c r="L1182" s="3">
        <f t="shared" si="266"/>
        <v>195.24102308724207</v>
      </c>
      <c r="M1182">
        <f t="shared" si="263"/>
        <v>4777.9817038850069</v>
      </c>
      <c r="N1182">
        <f t="shared" si="267"/>
        <v>1.3272171399680574E-3</v>
      </c>
      <c r="O1182">
        <f t="shared" si="268"/>
        <v>4777.9817038850069</v>
      </c>
      <c r="P1182">
        <f t="shared" si="269"/>
        <v>1.3272171399680574E-3</v>
      </c>
      <c r="Q1182">
        <f>SUM($P$3:P1182)</f>
        <v>0.3063529388671356</v>
      </c>
      <c r="R1182">
        <f t="shared" si="270"/>
        <v>0</v>
      </c>
      <c r="S1182">
        <f t="shared" si="271"/>
        <v>0</v>
      </c>
      <c r="T1182">
        <f>SUM($S$3:S1182)</f>
        <v>8.1549745953975822E-2</v>
      </c>
      <c r="V1182">
        <f t="shared" si="272"/>
        <v>0</v>
      </c>
      <c r="W1182">
        <f>IF(M1182&lt;0,SUM($V$3:V1182),0)</f>
        <v>0</v>
      </c>
      <c r="Y1182">
        <v>0</v>
      </c>
      <c r="Z1182">
        <f t="shared" si="273"/>
        <v>0</v>
      </c>
      <c r="AA1182">
        <f t="shared" si="274"/>
        <v>0</v>
      </c>
      <c r="AB1182">
        <f>SUM($AA$3:AA1182)</f>
        <v>5.2818916021084107E-2</v>
      </c>
    </row>
    <row r="1183" spans="1:28" x14ac:dyDescent="0.3">
      <c r="A1183" s="9" t="s">
        <v>18</v>
      </c>
      <c r="B1183" s="9">
        <v>1180</v>
      </c>
      <c r="C1183" s="9">
        <v>158</v>
      </c>
      <c r="D1183" s="10">
        <v>89.1</v>
      </c>
      <c r="E1183" s="3">
        <f t="shared" si="275"/>
        <v>0.27777777777777779</v>
      </c>
      <c r="F1183" s="3">
        <f t="shared" si="276"/>
        <v>1</v>
      </c>
      <c r="H1183" s="13">
        <f t="shared" si="265"/>
        <v>24.749999999999996</v>
      </c>
      <c r="I1183">
        <f>'Panigale V4s 21 Data'!$B$8*'Panigale V4s 21 Data'!$B$5*'Panigale V4s 21 Data'!$B$7*0.5*(Calculations!$H1183*Calculations!$H1183)</f>
        <v>68.802750402974141</v>
      </c>
      <c r="J1183" s="3">
        <f>$E1183*'Panigale V4s 21 Data'!$B$3</f>
        <v>75</v>
      </c>
      <c r="K1183" s="27">
        <f>'Panigale V4s 21 Data'!$B$12</f>
        <v>52.974000000000004</v>
      </c>
      <c r="L1183" s="3">
        <f t="shared" si="266"/>
        <v>196.77675040297413</v>
      </c>
      <c r="M1183">
        <f t="shared" si="263"/>
        <v>4870.2245724736094</v>
      </c>
      <c r="N1183">
        <f t="shared" si="267"/>
        <v>1.3528401590204471E-3</v>
      </c>
      <c r="O1183">
        <f t="shared" si="268"/>
        <v>4870.2245724736094</v>
      </c>
      <c r="P1183">
        <f t="shared" si="269"/>
        <v>1.3528401590204471E-3</v>
      </c>
      <c r="Q1183">
        <f>SUM($P$3:P1183)</f>
        <v>0.30770577902615603</v>
      </c>
      <c r="R1183">
        <f t="shared" si="270"/>
        <v>0</v>
      </c>
      <c r="S1183">
        <f t="shared" si="271"/>
        <v>0</v>
      </c>
      <c r="T1183">
        <f>SUM($S$3:S1183)</f>
        <v>8.1549745953975822E-2</v>
      </c>
      <c r="V1183">
        <f t="shared" si="272"/>
        <v>0</v>
      </c>
      <c r="W1183">
        <f>IF(M1183&lt;0,SUM($V$3:V1183),0)</f>
        <v>0</v>
      </c>
      <c r="Y1183">
        <v>0</v>
      </c>
      <c r="Z1183">
        <f t="shared" si="273"/>
        <v>0</v>
      </c>
      <c r="AA1183">
        <f t="shared" si="274"/>
        <v>0</v>
      </c>
      <c r="AB1183">
        <f>SUM($AA$3:AA1183)</f>
        <v>5.2818916021084107E-2</v>
      </c>
    </row>
    <row r="1184" spans="1:28" x14ac:dyDescent="0.3">
      <c r="A1184" s="9" t="s">
        <v>18</v>
      </c>
      <c r="B1184" s="9">
        <v>1181</v>
      </c>
      <c r="C1184" s="9">
        <v>159</v>
      </c>
      <c r="D1184" s="10">
        <v>90.1</v>
      </c>
      <c r="E1184" s="3">
        <f t="shared" si="275"/>
        <v>0.26388888888888967</v>
      </c>
      <c r="F1184" s="3">
        <f t="shared" si="276"/>
        <v>0.95000000000000284</v>
      </c>
      <c r="H1184" s="13">
        <f t="shared" si="265"/>
        <v>25.027777777777775</v>
      </c>
      <c r="I1184">
        <f>'Panigale V4s 21 Data'!$B$8*'Panigale V4s 21 Data'!$B$5*'Panigale V4s 21 Data'!$B$7*0.5*(Calculations!$H1184*Calculations!$H1184)</f>
        <v>70.355810984120808</v>
      </c>
      <c r="J1184" s="3">
        <f>$E1184*'Panigale V4s 21 Data'!$B$3</f>
        <v>71.250000000000213</v>
      </c>
      <c r="K1184" s="27">
        <f>'Panigale V4s 21 Data'!$B$12</f>
        <v>52.974000000000004</v>
      </c>
      <c r="L1184" s="3">
        <f t="shared" si="266"/>
        <v>194.57981098412102</v>
      </c>
      <c r="M1184">
        <f t="shared" si="263"/>
        <v>4869.9002693525836</v>
      </c>
      <c r="N1184">
        <f t="shared" si="267"/>
        <v>1.352750074820162E-3</v>
      </c>
      <c r="O1184">
        <f t="shared" si="268"/>
        <v>4869.9002693525836</v>
      </c>
      <c r="P1184">
        <f t="shared" si="269"/>
        <v>1.352750074820162E-3</v>
      </c>
      <c r="Q1184">
        <f>SUM($P$3:P1184)</f>
        <v>0.3090585291009762</v>
      </c>
      <c r="R1184">
        <f t="shared" si="270"/>
        <v>0</v>
      </c>
      <c r="S1184">
        <f t="shared" si="271"/>
        <v>0</v>
      </c>
      <c r="T1184">
        <f>SUM($S$3:S1184)</f>
        <v>8.1549745953975822E-2</v>
      </c>
      <c r="V1184">
        <f t="shared" si="272"/>
        <v>0</v>
      </c>
      <c r="W1184">
        <f>IF(M1184&lt;0,SUM($V$3:V1184),0)</f>
        <v>0</v>
      </c>
      <c r="Y1184">
        <v>0</v>
      </c>
      <c r="Z1184">
        <f t="shared" si="273"/>
        <v>0</v>
      </c>
      <c r="AA1184">
        <f t="shared" si="274"/>
        <v>0</v>
      </c>
      <c r="AB1184">
        <f>SUM($AA$3:AA1184)</f>
        <v>5.2818916021084107E-2</v>
      </c>
    </row>
    <row r="1185" spans="1:28" x14ac:dyDescent="0.3">
      <c r="A1185" s="9" t="s">
        <v>18</v>
      </c>
      <c r="B1185" s="9">
        <v>1182</v>
      </c>
      <c r="C1185" s="9">
        <v>160</v>
      </c>
      <c r="D1185" s="10">
        <v>91</v>
      </c>
      <c r="E1185" s="3">
        <f t="shared" si="275"/>
        <v>0.2222222222222234</v>
      </c>
      <c r="F1185" s="3">
        <f t="shared" si="276"/>
        <v>0.80000000000000426</v>
      </c>
      <c r="H1185" s="13">
        <f t="shared" si="265"/>
        <v>25.277777777777779</v>
      </c>
      <c r="I1185">
        <f>'Panigale V4s 21 Data'!$B$8*'Panigale V4s 21 Data'!$B$5*'Panigale V4s 21 Data'!$B$7*0.5*(Calculations!$H1185*Calculations!$H1185)</f>
        <v>71.768385449082302</v>
      </c>
      <c r="J1185" s="3">
        <f>$E1185*'Panigale V4s 21 Data'!$B$3</f>
        <v>60.00000000000032</v>
      </c>
      <c r="K1185" s="27">
        <f>'Panigale V4s 21 Data'!$B$12</f>
        <v>52.974000000000004</v>
      </c>
      <c r="L1185" s="3">
        <f t="shared" si="266"/>
        <v>184.74238544908263</v>
      </c>
      <c r="M1185">
        <f t="shared" si="263"/>
        <v>4669.8769655184778</v>
      </c>
      <c r="N1185">
        <f t="shared" si="267"/>
        <v>1.2971880459773551E-3</v>
      </c>
      <c r="O1185">
        <f t="shared" si="268"/>
        <v>4669.8769655184778</v>
      </c>
      <c r="P1185">
        <f t="shared" si="269"/>
        <v>1.2971880459773551E-3</v>
      </c>
      <c r="Q1185">
        <f>SUM($P$3:P1185)</f>
        <v>0.31035571714695354</v>
      </c>
      <c r="R1185">
        <f t="shared" si="270"/>
        <v>0</v>
      </c>
      <c r="S1185">
        <f t="shared" si="271"/>
        <v>0</v>
      </c>
      <c r="T1185">
        <f>SUM($S$3:S1185)</f>
        <v>8.1549745953975822E-2</v>
      </c>
      <c r="V1185">
        <f t="shared" si="272"/>
        <v>0</v>
      </c>
      <c r="W1185">
        <f>IF(M1185&lt;0,SUM($V$3:V1185),0)</f>
        <v>0</v>
      </c>
      <c r="Y1185">
        <v>0</v>
      </c>
      <c r="Z1185">
        <f t="shared" si="273"/>
        <v>0</v>
      </c>
      <c r="AA1185">
        <f t="shared" si="274"/>
        <v>0</v>
      </c>
      <c r="AB1185">
        <f>SUM($AA$3:AA1185)</f>
        <v>5.2818916021084107E-2</v>
      </c>
    </row>
    <row r="1186" spans="1:28" x14ac:dyDescent="0.3">
      <c r="A1186" s="9" t="s">
        <v>18</v>
      </c>
      <c r="B1186" s="9">
        <v>1183</v>
      </c>
      <c r="C1186" s="9">
        <v>161</v>
      </c>
      <c r="D1186" s="10">
        <v>91.7</v>
      </c>
      <c r="E1186" s="3">
        <f t="shared" si="275"/>
        <v>0.18055555555555516</v>
      </c>
      <c r="F1186" s="3">
        <f t="shared" si="276"/>
        <v>0.64999999999999858</v>
      </c>
      <c r="H1186" s="13">
        <f t="shared" si="265"/>
        <v>25.472222222222221</v>
      </c>
      <c r="I1186">
        <f>'Panigale V4s 21 Data'!$B$8*'Panigale V4s 21 Data'!$B$5*'Panigale V4s 21 Data'!$B$7*0.5*(Calculations!$H1186*Calculations!$H1186)</f>
        <v>72.876761106017824</v>
      </c>
      <c r="J1186" s="3">
        <f>$E1186*'Panigale V4s 21 Data'!$B$3</f>
        <v>48.749999999999893</v>
      </c>
      <c r="K1186" s="27">
        <f>'Panigale V4s 21 Data'!$B$12</f>
        <v>52.974000000000004</v>
      </c>
      <c r="L1186" s="3">
        <f t="shared" si="266"/>
        <v>174.60076110601773</v>
      </c>
      <c r="M1186">
        <f t="shared" si="263"/>
        <v>4447.4693870616184</v>
      </c>
      <c r="N1186">
        <f t="shared" si="267"/>
        <v>1.2354081630726718E-3</v>
      </c>
      <c r="O1186">
        <f t="shared" si="268"/>
        <v>4447.4693870616184</v>
      </c>
      <c r="P1186">
        <f t="shared" si="269"/>
        <v>1.2354081630726718E-3</v>
      </c>
      <c r="Q1186">
        <f>SUM($P$3:P1186)</f>
        <v>0.3115911253100262</v>
      </c>
      <c r="R1186">
        <f t="shared" si="270"/>
        <v>0</v>
      </c>
      <c r="S1186">
        <f t="shared" si="271"/>
        <v>0</v>
      </c>
      <c r="T1186">
        <f>SUM($S$3:S1186)</f>
        <v>8.1549745953975822E-2</v>
      </c>
      <c r="V1186">
        <f t="shared" si="272"/>
        <v>0</v>
      </c>
      <c r="W1186">
        <f>IF(M1186&lt;0,SUM($V$3:V1186),0)</f>
        <v>0</v>
      </c>
      <c r="Y1186">
        <v>0</v>
      </c>
      <c r="Z1186">
        <f t="shared" si="273"/>
        <v>0</v>
      </c>
      <c r="AA1186">
        <f t="shared" si="274"/>
        <v>0</v>
      </c>
      <c r="AB1186">
        <f>SUM($AA$3:AA1186)</f>
        <v>5.2818916021084107E-2</v>
      </c>
    </row>
    <row r="1187" spans="1:28" x14ac:dyDescent="0.3">
      <c r="A1187" s="9" t="s">
        <v>18</v>
      </c>
      <c r="B1187" s="9">
        <v>1184</v>
      </c>
      <c r="C1187" s="9">
        <v>162</v>
      </c>
      <c r="D1187" s="10">
        <v>92.3</v>
      </c>
      <c r="E1187" s="3">
        <f t="shared" si="275"/>
        <v>0.15277777777777699</v>
      </c>
      <c r="F1187" s="3">
        <f t="shared" si="276"/>
        <v>0.54999999999999716</v>
      </c>
      <c r="H1187" s="13">
        <f t="shared" si="265"/>
        <v>25.638888888888886</v>
      </c>
      <c r="I1187">
        <f>'Panigale V4s 21 Data'!$B$8*'Panigale V4s 21 Data'!$B$5*'Panigale V4s 21 Data'!$B$7*0.5*(Calculations!$H1187*Calculations!$H1187)</f>
        <v>73.833557356902816</v>
      </c>
      <c r="J1187" s="3">
        <f>$E1187*'Panigale V4s 21 Data'!$B$3</f>
        <v>41.249999999999787</v>
      </c>
      <c r="K1187" s="27">
        <f>'Panigale V4s 21 Data'!$B$12</f>
        <v>52.974000000000004</v>
      </c>
      <c r="L1187" s="3">
        <f t="shared" si="266"/>
        <v>168.05755735690261</v>
      </c>
      <c r="M1187">
        <f t="shared" si="263"/>
        <v>4308.8090400116971</v>
      </c>
      <c r="N1187">
        <f t="shared" si="267"/>
        <v>1.1968914000032491E-3</v>
      </c>
      <c r="O1187">
        <f t="shared" si="268"/>
        <v>4308.8090400116971</v>
      </c>
      <c r="P1187">
        <f t="shared" si="269"/>
        <v>1.1968914000032491E-3</v>
      </c>
      <c r="Q1187">
        <f>SUM($P$3:P1187)</f>
        <v>0.31278801671002943</v>
      </c>
      <c r="R1187">
        <f t="shared" si="270"/>
        <v>0</v>
      </c>
      <c r="S1187">
        <f t="shared" si="271"/>
        <v>0</v>
      </c>
      <c r="T1187">
        <f>SUM($S$3:S1187)</f>
        <v>8.1549745953975822E-2</v>
      </c>
      <c r="V1187">
        <f t="shared" si="272"/>
        <v>0</v>
      </c>
      <c r="W1187">
        <f>IF(M1187&lt;0,SUM($V$3:V1187),0)</f>
        <v>0</v>
      </c>
      <c r="Y1187">
        <v>0</v>
      </c>
      <c r="Z1187">
        <f t="shared" si="273"/>
        <v>0</v>
      </c>
      <c r="AA1187">
        <f t="shared" si="274"/>
        <v>0</v>
      </c>
      <c r="AB1187">
        <f>SUM($AA$3:AA1187)</f>
        <v>5.2818916021084107E-2</v>
      </c>
    </row>
    <row r="1188" spans="1:28" x14ac:dyDescent="0.3">
      <c r="A1188" s="9" t="s">
        <v>18</v>
      </c>
      <c r="B1188" s="9">
        <v>1185</v>
      </c>
      <c r="C1188" s="9">
        <v>163</v>
      </c>
      <c r="D1188" s="10">
        <v>92.8</v>
      </c>
      <c r="E1188" s="3">
        <f t="shared" si="275"/>
        <v>0.11111111111111072</v>
      </c>
      <c r="F1188" s="3">
        <f t="shared" si="276"/>
        <v>0.39999999999999858</v>
      </c>
      <c r="H1188" s="13">
        <f t="shared" si="265"/>
        <v>25.777777777777775</v>
      </c>
      <c r="I1188">
        <f>'Panigale V4s 21 Data'!$B$8*'Panigale V4s 21 Data'!$B$5*'Panigale V4s 21 Data'!$B$7*0.5*(Calculations!$H1188*Calculations!$H1188)</f>
        <v>74.635654213962653</v>
      </c>
      <c r="J1188" s="3">
        <f>$E1188*'Panigale V4s 21 Data'!$B$3</f>
        <v>29.999999999999893</v>
      </c>
      <c r="K1188" s="27">
        <f>'Panigale V4s 21 Data'!$B$12</f>
        <v>52.974000000000004</v>
      </c>
      <c r="L1188" s="3">
        <f t="shared" si="266"/>
        <v>157.60965421396253</v>
      </c>
      <c r="M1188">
        <f t="shared" si="263"/>
        <v>4062.8266419599227</v>
      </c>
      <c r="N1188">
        <f t="shared" si="267"/>
        <v>1.1285629560999785E-3</v>
      </c>
      <c r="O1188">
        <f t="shared" si="268"/>
        <v>4062.8266419599227</v>
      </c>
      <c r="P1188">
        <f t="shared" si="269"/>
        <v>1.1285629560999785E-3</v>
      </c>
      <c r="Q1188">
        <f>SUM($P$3:P1188)</f>
        <v>0.3139165796661294</v>
      </c>
      <c r="R1188">
        <f t="shared" si="270"/>
        <v>0</v>
      </c>
      <c r="S1188">
        <f t="shared" si="271"/>
        <v>0</v>
      </c>
      <c r="T1188">
        <f>SUM($S$3:S1188)</f>
        <v>8.1549745953975822E-2</v>
      </c>
      <c r="V1188">
        <f t="shared" si="272"/>
        <v>0</v>
      </c>
      <c r="W1188">
        <f>IF(M1188&lt;0,SUM($V$3:V1188),0)</f>
        <v>0</v>
      </c>
      <c r="Y1188">
        <v>0</v>
      </c>
      <c r="Z1188">
        <f t="shared" si="273"/>
        <v>0</v>
      </c>
      <c r="AA1188">
        <f t="shared" si="274"/>
        <v>0</v>
      </c>
      <c r="AB1188">
        <f>SUM($AA$3:AA1188)</f>
        <v>5.2818916021084107E-2</v>
      </c>
    </row>
    <row r="1189" spans="1:28" x14ac:dyDescent="0.3">
      <c r="A1189" s="9" t="s">
        <v>18</v>
      </c>
      <c r="B1189" s="9">
        <v>1186</v>
      </c>
      <c r="C1189" s="9">
        <v>164</v>
      </c>
      <c r="D1189" s="10">
        <v>93.1</v>
      </c>
      <c r="E1189" s="3">
        <f t="shared" si="275"/>
        <v>4.1666666666666269E-2</v>
      </c>
      <c r="F1189" s="3">
        <f t="shared" si="276"/>
        <v>0.14999999999999858</v>
      </c>
      <c r="H1189" s="13">
        <f t="shared" si="265"/>
        <v>25.861111111111107</v>
      </c>
      <c r="I1189">
        <f>'Panigale V4s 21 Data'!$B$8*'Panigale V4s 21 Data'!$B$5*'Panigale V4s 21 Data'!$B$7*0.5*(Calculations!$H1189*Calculations!$H1189)</f>
        <v>75.118992320048307</v>
      </c>
      <c r="J1189" s="3">
        <f>$E1189*'Panigale V4s 21 Data'!$B$3</f>
        <v>11.249999999999893</v>
      </c>
      <c r="K1189" s="27">
        <f>'Panigale V4s 21 Data'!$B$12</f>
        <v>52.974000000000004</v>
      </c>
      <c r="L1189" s="3">
        <f t="shared" si="266"/>
        <v>139.34299232004821</v>
      </c>
      <c r="M1189">
        <f t="shared" si="263"/>
        <v>3603.5646069434683</v>
      </c>
      <c r="N1189">
        <f t="shared" si="267"/>
        <v>1.0009901685954078E-3</v>
      </c>
      <c r="O1189">
        <f t="shared" si="268"/>
        <v>3603.5646069434683</v>
      </c>
      <c r="P1189">
        <f t="shared" si="269"/>
        <v>1.0009901685954078E-3</v>
      </c>
      <c r="Q1189">
        <f>SUM($P$3:P1189)</f>
        <v>0.3149175698347248</v>
      </c>
      <c r="R1189">
        <f t="shared" si="270"/>
        <v>0</v>
      </c>
      <c r="S1189">
        <f t="shared" si="271"/>
        <v>0</v>
      </c>
      <c r="T1189">
        <f>SUM($S$3:S1189)</f>
        <v>8.1549745953975822E-2</v>
      </c>
      <c r="V1189">
        <f t="shared" si="272"/>
        <v>0</v>
      </c>
      <c r="W1189">
        <f>IF(M1189&lt;0,SUM($V$3:V1189),0)</f>
        <v>0</v>
      </c>
      <c r="Y1189">
        <v>0</v>
      </c>
      <c r="Z1189">
        <f t="shared" si="273"/>
        <v>0</v>
      </c>
      <c r="AA1189">
        <f t="shared" si="274"/>
        <v>0</v>
      </c>
      <c r="AB1189">
        <f>SUM($AA$3:AA1189)</f>
        <v>5.2818916021084107E-2</v>
      </c>
    </row>
    <row r="1190" spans="1:28" x14ac:dyDescent="0.3">
      <c r="A1190" s="9" t="s">
        <v>18</v>
      </c>
      <c r="B1190" s="9">
        <v>1187</v>
      </c>
      <c r="C1190" s="9">
        <v>165</v>
      </c>
      <c r="D1190" s="10">
        <v>93.1</v>
      </c>
      <c r="E1190" s="3">
        <f t="shared" si="275"/>
        <v>0</v>
      </c>
      <c r="F1190" s="3">
        <f t="shared" si="276"/>
        <v>0</v>
      </c>
      <c r="H1190" s="13">
        <f t="shared" si="265"/>
        <v>25.861111111111107</v>
      </c>
      <c r="I1190">
        <f>'Panigale V4s 21 Data'!$B$8*'Panigale V4s 21 Data'!$B$5*'Panigale V4s 21 Data'!$B$7*0.5*(Calculations!$H1190*Calculations!$H1190)</f>
        <v>75.118992320048307</v>
      </c>
      <c r="J1190" s="3">
        <f>$E1190*'Panigale V4s 21 Data'!$B$3</f>
        <v>0</v>
      </c>
      <c r="K1190" s="27">
        <f>'Panigale V4s 21 Data'!$B$12</f>
        <v>52.974000000000004</v>
      </c>
      <c r="L1190" s="3">
        <f t="shared" si="266"/>
        <v>128.09299232004832</v>
      </c>
      <c r="M1190">
        <f t="shared" si="263"/>
        <v>3312.6271069434715</v>
      </c>
      <c r="N1190">
        <f t="shared" si="267"/>
        <v>9.2017419637318654E-4</v>
      </c>
      <c r="O1190">
        <f t="shared" si="268"/>
        <v>3312.6271069434715</v>
      </c>
      <c r="P1190">
        <f t="shared" si="269"/>
        <v>9.2017419637318654E-4</v>
      </c>
      <c r="Q1190">
        <f>SUM($P$3:P1190)</f>
        <v>0.31583774403109799</v>
      </c>
      <c r="R1190">
        <f t="shared" si="270"/>
        <v>0</v>
      </c>
      <c r="S1190">
        <f t="shared" si="271"/>
        <v>0</v>
      </c>
      <c r="T1190">
        <f>SUM($S$3:S1190)</f>
        <v>8.1549745953975822E-2</v>
      </c>
      <c r="V1190">
        <f t="shared" si="272"/>
        <v>0</v>
      </c>
      <c r="W1190">
        <f>IF(M1190&lt;0,SUM($V$3:V1190),0)</f>
        <v>0</v>
      </c>
      <c r="Y1190">
        <v>0</v>
      </c>
      <c r="Z1190">
        <f t="shared" si="273"/>
        <v>0</v>
      </c>
      <c r="AA1190">
        <f t="shared" si="274"/>
        <v>0</v>
      </c>
      <c r="AB1190">
        <f>SUM($AA$3:AA1190)</f>
        <v>5.2818916021084107E-2</v>
      </c>
    </row>
    <row r="1191" spans="1:28" x14ac:dyDescent="0.3">
      <c r="A1191" s="9" t="s">
        <v>18</v>
      </c>
      <c r="B1191" s="9">
        <v>1188</v>
      </c>
      <c r="C1191" s="9">
        <v>166</v>
      </c>
      <c r="D1191" s="10">
        <v>93.1</v>
      </c>
      <c r="E1191" s="3">
        <f t="shared" si="275"/>
        <v>0</v>
      </c>
      <c r="F1191" s="3">
        <f t="shared" si="276"/>
        <v>0</v>
      </c>
      <c r="H1191" s="13">
        <f t="shared" si="265"/>
        <v>25.861111111111107</v>
      </c>
      <c r="I1191">
        <f>'Panigale V4s 21 Data'!$B$8*'Panigale V4s 21 Data'!$B$5*'Panigale V4s 21 Data'!$B$7*0.5*(Calculations!$H1191*Calculations!$H1191)</f>
        <v>75.118992320048307</v>
      </c>
      <c r="J1191" s="3">
        <f>$E1191*'Panigale V4s 21 Data'!$B$3</f>
        <v>0</v>
      </c>
      <c r="K1191" s="27">
        <f>'Panigale V4s 21 Data'!$B$12</f>
        <v>52.974000000000004</v>
      </c>
      <c r="L1191" s="3">
        <f t="shared" si="266"/>
        <v>128.09299232004832</v>
      </c>
      <c r="M1191">
        <f t="shared" si="263"/>
        <v>3312.6271069434715</v>
      </c>
      <c r="N1191">
        <f t="shared" si="267"/>
        <v>9.2017419637318654E-4</v>
      </c>
      <c r="O1191">
        <f t="shared" si="268"/>
        <v>3312.6271069434715</v>
      </c>
      <c r="P1191">
        <f t="shared" si="269"/>
        <v>9.2017419637318654E-4</v>
      </c>
      <c r="Q1191">
        <f>SUM($P$3:P1191)</f>
        <v>0.31675791822747118</v>
      </c>
      <c r="R1191">
        <f t="shared" si="270"/>
        <v>0</v>
      </c>
      <c r="S1191">
        <f t="shared" si="271"/>
        <v>0</v>
      </c>
      <c r="T1191">
        <f>SUM($S$3:S1191)</f>
        <v>8.1549745953975822E-2</v>
      </c>
      <c r="V1191">
        <f t="shared" si="272"/>
        <v>0</v>
      </c>
      <c r="W1191">
        <f>IF(M1191&lt;0,SUM($V$3:V1191),0)</f>
        <v>0</v>
      </c>
      <c r="Y1191">
        <v>0</v>
      </c>
      <c r="Z1191">
        <f t="shared" si="273"/>
        <v>0</v>
      </c>
      <c r="AA1191">
        <f t="shared" si="274"/>
        <v>0</v>
      </c>
      <c r="AB1191">
        <f>SUM($AA$3:AA1191)</f>
        <v>5.2818916021084107E-2</v>
      </c>
    </row>
    <row r="1192" spans="1:28" x14ac:dyDescent="0.3">
      <c r="A1192" s="9" t="s">
        <v>18</v>
      </c>
      <c r="B1192" s="9">
        <v>1189</v>
      </c>
      <c r="C1192" s="9">
        <v>167</v>
      </c>
      <c r="D1192" s="10">
        <v>93.1</v>
      </c>
      <c r="E1192" s="3">
        <f t="shared" si="275"/>
        <v>0</v>
      </c>
      <c r="F1192" s="3">
        <f t="shared" si="276"/>
        <v>0</v>
      </c>
      <c r="H1192" s="13">
        <f t="shared" si="265"/>
        <v>25.861111111111107</v>
      </c>
      <c r="I1192">
        <f>'Panigale V4s 21 Data'!$B$8*'Panigale V4s 21 Data'!$B$5*'Panigale V4s 21 Data'!$B$7*0.5*(Calculations!$H1192*Calculations!$H1192)</f>
        <v>75.118992320048307</v>
      </c>
      <c r="J1192" s="3">
        <f>$E1192*'Panigale V4s 21 Data'!$B$3</f>
        <v>0</v>
      </c>
      <c r="K1192" s="27">
        <f>'Panigale V4s 21 Data'!$B$12</f>
        <v>52.974000000000004</v>
      </c>
      <c r="L1192" s="3">
        <f t="shared" si="266"/>
        <v>128.09299232004832</v>
      </c>
      <c r="M1192">
        <f t="shared" si="263"/>
        <v>3312.6271069434715</v>
      </c>
      <c r="N1192">
        <f t="shared" si="267"/>
        <v>9.2017419637318654E-4</v>
      </c>
      <c r="O1192">
        <f t="shared" si="268"/>
        <v>3312.6271069434715</v>
      </c>
      <c r="P1192">
        <f t="shared" si="269"/>
        <v>9.2017419637318654E-4</v>
      </c>
      <c r="Q1192">
        <f>SUM($P$3:P1192)</f>
        <v>0.31767809242384437</v>
      </c>
      <c r="R1192">
        <f t="shared" si="270"/>
        <v>0</v>
      </c>
      <c r="S1192">
        <f t="shared" si="271"/>
        <v>0</v>
      </c>
      <c r="T1192">
        <f>SUM($S$3:S1192)</f>
        <v>8.1549745953975822E-2</v>
      </c>
      <c r="V1192">
        <f t="shared" si="272"/>
        <v>0</v>
      </c>
      <c r="W1192">
        <f>IF(M1192&lt;0,SUM($V$3:V1192),0)</f>
        <v>0</v>
      </c>
      <c r="Y1192">
        <v>0</v>
      </c>
      <c r="Z1192">
        <f t="shared" si="273"/>
        <v>0</v>
      </c>
      <c r="AA1192">
        <f t="shared" si="274"/>
        <v>0</v>
      </c>
      <c r="AB1192">
        <f>SUM($AA$3:AA1192)</f>
        <v>5.2818916021084107E-2</v>
      </c>
    </row>
    <row r="1193" spans="1:28" x14ac:dyDescent="0.3">
      <c r="A1193" s="9" t="s">
        <v>18</v>
      </c>
      <c r="B1193" s="9">
        <v>1190</v>
      </c>
      <c r="C1193" s="9">
        <v>168</v>
      </c>
      <c r="D1193" s="10">
        <v>93.1</v>
      </c>
      <c r="E1193" s="3">
        <f t="shared" si="275"/>
        <v>0</v>
      </c>
      <c r="F1193" s="3">
        <f t="shared" si="276"/>
        <v>0</v>
      </c>
      <c r="H1193" s="13">
        <f t="shared" si="265"/>
        <v>25.861111111111107</v>
      </c>
      <c r="I1193">
        <f>'Panigale V4s 21 Data'!$B$8*'Panigale V4s 21 Data'!$B$5*'Panigale V4s 21 Data'!$B$7*0.5*(Calculations!$H1193*Calculations!$H1193)</f>
        <v>75.118992320048307</v>
      </c>
      <c r="J1193" s="3">
        <f>$E1193*'Panigale V4s 21 Data'!$B$3</f>
        <v>0</v>
      </c>
      <c r="K1193" s="27">
        <f>'Panigale V4s 21 Data'!$B$12</f>
        <v>52.974000000000004</v>
      </c>
      <c r="L1193" s="3">
        <f t="shared" si="266"/>
        <v>128.09299232004832</v>
      </c>
      <c r="M1193">
        <f t="shared" si="263"/>
        <v>3312.6271069434715</v>
      </c>
      <c r="N1193">
        <f t="shared" si="267"/>
        <v>9.2017419637318654E-4</v>
      </c>
      <c r="O1193">
        <f t="shared" si="268"/>
        <v>3312.6271069434715</v>
      </c>
      <c r="P1193">
        <f t="shared" si="269"/>
        <v>9.2017419637318654E-4</v>
      </c>
      <c r="Q1193">
        <f>SUM($P$3:P1193)</f>
        <v>0.31859826662021756</v>
      </c>
      <c r="R1193">
        <f t="shared" si="270"/>
        <v>0</v>
      </c>
      <c r="S1193">
        <f t="shared" si="271"/>
        <v>0</v>
      </c>
      <c r="T1193">
        <f>SUM($S$3:S1193)</f>
        <v>8.1549745953975822E-2</v>
      </c>
      <c r="V1193">
        <f t="shared" si="272"/>
        <v>0</v>
      </c>
      <c r="W1193">
        <f>IF(M1193&lt;0,SUM($V$3:V1193),0)</f>
        <v>0</v>
      </c>
      <c r="Y1193">
        <v>0</v>
      </c>
      <c r="Z1193">
        <f t="shared" si="273"/>
        <v>0</v>
      </c>
      <c r="AA1193">
        <f t="shared" si="274"/>
        <v>0</v>
      </c>
      <c r="AB1193">
        <f>SUM($AA$3:AA1193)</f>
        <v>5.2818916021084107E-2</v>
      </c>
    </row>
    <row r="1194" spans="1:28" x14ac:dyDescent="0.3">
      <c r="A1194" s="9" t="s">
        <v>18</v>
      </c>
      <c r="B1194" s="9">
        <v>1191</v>
      </c>
      <c r="C1194" s="9">
        <v>169</v>
      </c>
      <c r="D1194" s="10">
        <v>93.1</v>
      </c>
      <c r="E1194" s="3">
        <f t="shared" si="275"/>
        <v>0</v>
      </c>
      <c r="F1194" s="3">
        <f t="shared" si="276"/>
        <v>0</v>
      </c>
      <c r="H1194" s="13">
        <f t="shared" si="265"/>
        <v>25.861111111111107</v>
      </c>
      <c r="I1194">
        <f>'Panigale V4s 21 Data'!$B$8*'Panigale V4s 21 Data'!$B$5*'Panigale V4s 21 Data'!$B$7*0.5*(Calculations!$H1194*Calculations!$H1194)</f>
        <v>75.118992320048307</v>
      </c>
      <c r="J1194" s="3">
        <f>$E1194*'Panigale V4s 21 Data'!$B$3</f>
        <v>0</v>
      </c>
      <c r="K1194" s="27">
        <f>'Panigale V4s 21 Data'!$B$12</f>
        <v>52.974000000000004</v>
      </c>
      <c r="L1194" s="3">
        <f t="shared" si="266"/>
        <v>128.09299232004832</v>
      </c>
      <c r="M1194">
        <f t="shared" si="263"/>
        <v>3312.6271069434715</v>
      </c>
      <c r="N1194">
        <f t="shared" si="267"/>
        <v>9.2017419637318654E-4</v>
      </c>
      <c r="O1194">
        <f t="shared" si="268"/>
        <v>3312.6271069434715</v>
      </c>
      <c r="P1194">
        <f t="shared" si="269"/>
        <v>9.2017419637318654E-4</v>
      </c>
      <c r="Q1194">
        <f>SUM($P$3:P1194)</f>
        <v>0.31951844081659075</v>
      </c>
      <c r="R1194">
        <f t="shared" si="270"/>
        <v>0</v>
      </c>
      <c r="S1194">
        <f t="shared" si="271"/>
        <v>0</v>
      </c>
      <c r="T1194">
        <f>SUM($S$3:S1194)</f>
        <v>8.1549745953975822E-2</v>
      </c>
      <c r="V1194">
        <f t="shared" si="272"/>
        <v>0</v>
      </c>
      <c r="W1194">
        <f>IF(M1194&lt;0,SUM($V$3:V1194),0)</f>
        <v>0</v>
      </c>
      <c r="Y1194">
        <v>0</v>
      </c>
      <c r="Z1194">
        <f t="shared" si="273"/>
        <v>0</v>
      </c>
      <c r="AA1194">
        <f t="shared" si="274"/>
        <v>0</v>
      </c>
      <c r="AB1194">
        <f>SUM($AA$3:AA1194)</f>
        <v>5.2818916021084107E-2</v>
      </c>
    </row>
    <row r="1195" spans="1:28" x14ac:dyDescent="0.3">
      <c r="A1195" s="9" t="s">
        <v>18</v>
      </c>
      <c r="B1195" s="9">
        <v>1192</v>
      </c>
      <c r="C1195" s="9">
        <v>170</v>
      </c>
      <c r="D1195" s="10">
        <v>93.1</v>
      </c>
      <c r="E1195" s="3">
        <f t="shared" si="275"/>
        <v>0</v>
      </c>
      <c r="F1195" s="3">
        <f t="shared" si="276"/>
        <v>0</v>
      </c>
      <c r="H1195" s="13">
        <f t="shared" si="265"/>
        <v>25.861111111111107</v>
      </c>
      <c r="I1195">
        <f>'Panigale V4s 21 Data'!$B$8*'Panigale V4s 21 Data'!$B$5*'Panigale V4s 21 Data'!$B$7*0.5*(Calculations!$H1195*Calculations!$H1195)</f>
        <v>75.118992320048307</v>
      </c>
      <c r="J1195" s="3">
        <f>$E1195*'Panigale V4s 21 Data'!$B$3</f>
        <v>0</v>
      </c>
      <c r="K1195" s="27">
        <f>'Panigale V4s 21 Data'!$B$12</f>
        <v>52.974000000000004</v>
      </c>
      <c r="L1195" s="3">
        <f t="shared" si="266"/>
        <v>128.09299232004832</v>
      </c>
      <c r="M1195">
        <f t="shared" si="263"/>
        <v>3312.6271069434715</v>
      </c>
      <c r="N1195">
        <f t="shared" si="267"/>
        <v>9.2017419637318654E-4</v>
      </c>
      <c r="O1195">
        <f t="shared" si="268"/>
        <v>3312.6271069434715</v>
      </c>
      <c r="P1195">
        <f t="shared" si="269"/>
        <v>9.2017419637318654E-4</v>
      </c>
      <c r="Q1195">
        <f>SUM($P$3:P1195)</f>
        <v>0.32043861501296395</v>
      </c>
      <c r="R1195">
        <f t="shared" si="270"/>
        <v>0</v>
      </c>
      <c r="S1195">
        <f t="shared" si="271"/>
        <v>0</v>
      </c>
      <c r="T1195">
        <f>SUM($S$3:S1195)</f>
        <v>8.1549745953975822E-2</v>
      </c>
      <c r="V1195">
        <f t="shared" si="272"/>
        <v>0</v>
      </c>
      <c r="W1195">
        <f>IF(M1195&lt;0,SUM($V$3:V1195),0)</f>
        <v>0</v>
      </c>
      <c r="Y1195">
        <v>0</v>
      </c>
      <c r="Z1195">
        <f t="shared" si="273"/>
        <v>0</v>
      </c>
      <c r="AA1195">
        <f t="shared" si="274"/>
        <v>0</v>
      </c>
      <c r="AB1195">
        <f>SUM($AA$3:AA1195)</f>
        <v>5.2818916021084107E-2</v>
      </c>
    </row>
    <row r="1196" spans="1:28" x14ac:dyDescent="0.3">
      <c r="A1196" s="9" t="s">
        <v>18</v>
      </c>
      <c r="B1196" s="9">
        <v>1193</v>
      </c>
      <c r="C1196" s="9">
        <v>171</v>
      </c>
      <c r="D1196" s="10">
        <v>93.1</v>
      </c>
      <c r="E1196" s="3">
        <f t="shared" si="275"/>
        <v>0</v>
      </c>
      <c r="F1196" s="3">
        <f t="shared" si="276"/>
        <v>0</v>
      </c>
      <c r="H1196" s="13">
        <f t="shared" si="265"/>
        <v>25.861111111111107</v>
      </c>
      <c r="I1196">
        <f>'Panigale V4s 21 Data'!$B$8*'Panigale V4s 21 Data'!$B$5*'Panigale V4s 21 Data'!$B$7*0.5*(Calculations!$H1196*Calculations!$H1196)</f>
        <v>75.118992320048307</v>
      </c>
      <c r="J1196" s="3">
        <f>$E1196*'Panigale V4s 21 Data'!$B$3</f>
        <v>0</v>
      </c>
      <c r="K1196" s="27">
        <f>'Panigale V4s 21 Data'!$B$12</f>
        <v>52.974000000000004</v>
      </c>
      <c r="L1196" s="3">
        <f t="shared" si="266"/>
        <v>128.09299232004832</v>
      </c>
      <c r="M1196">
        <f t="shared" si="263"/>
        <v>3312.6271069434715</v>
      </c>
      <c r="N1196">
        <f t="shared" si="267"/>
        <v>9.2017419637318654E-4</v>
      </c>
      <c r="O1196">
        <f t="shared" si="268"/>
        <v>3312.6271069434715</v>
      </c>
      <c r="P1196">
        <f t="shared" si="269"/>
        <v>9.2017419637318654E-4</v>
      </c>
      <c r="Q1196">
        <f>SUM($P$3:P1196)</f>
        <v>0.32135878920933714</v>
      </c>
      <c r="R1196">
        <f t="shared" si="270"/>
        <v>0</v>
      </c>
      <c r="S1196">
        <f t="shared" si="271"/>
        <v>0</v>
      </c>
      <c r="T1196">
        <f>SUM($S$3:S1196)</f>
        <v>8.1549745953975822E-2</v>
      </c>
      <c r="V1196">
        <f t="shared" si="272"/>
        <v>0</v>
      </c>
      <c r="W1196">
        <f>IF(M1196&lt;0,SUM($V$3:V1196),0)</f>
        <v>0</v>
      </c>
      <c r="Y1196">
        <v>0</v>
      </c>
      <c r="Z1196">
        <f t="shared" si="273"/>
        <v>0</v>
      </c>
      <c r="AA1196">
        <f t="shared" si="274"/>
        <v>0</v>
      </c>
      <c r="AB1196">
        <f>SUM($AA$3:AA1196)</f>
        <v>5.2818916021084107E-2</v>
      </c>
    </row>
    <row r="1197" spans="1:28" x14ac:dyDescent="0.3">
      <c r="A1197" s="9" t="s">
        <v>18</v>
      </c>
      <c r="B1197" s="9">
        <v>1194</v>
      </c>
      <c r="C1197" s="9">
        <v>172</v>
      </c>
      <c r="D1197" s="10">
        <v>93.1</v>
      </c>
      <c r="E1197" s="3">
        <f t="shared" si="275"/>
        <v>0</v>
      </c>
      <c r="F1197" s="3">
        <f t="shared" si="276"/>
        <v>0</v>
      </c>
      <c r="H1197" s="13">
        <f t="shared" si="265"/>
        <v>25.861111111111107</v>
      </c>
      <c r="I1197">
        <f>'Panigale V4s 21 Data'!$B$8*'Panigale V4s 21 Data'!$B$5*'Panigale V4s 21 Data'!$B$7*0.5*(Calculations!$H1197*Calculations!$H1197)</f>
        <v>75.118992320048307</v>
      </c>
      <c r="J1197" s="3">
        <f>$E1197*'Panigale V4s 21 Data'!$B$3</f>
        <v>0</v>
      </c>
      <c r="K1197" s="27">
        <f>'Panigale V4s 21 Data'!$B$12</f>
        <v>52.974000000000004</v>
      </c>
      <c r="L1197" s="3">
        <f t="shared" si="266"/>
        <v>128.09299232004832</v>
      </c>
      <c r="M1197">
        <f t="shared" si="263"/>
        <v>3312.6271069434715</v>
      </c>
      <c r="N1197">
        <f t="shared" si="267"/>
        <v>9.2017419637318654E-4</v>
      </c>
      <c r="O1197">
        <f t="shared" si="268"/>
        <v>3312.6271069434715</v>
      </c>
      <c r="P1197">
        <f t="shared" si="269"/>
        <v>9.2017419637318654E-4</v>
      </c>
      <c r="Q1197">
        <f>SUM($P$3:P1197)</f>
        <v>0.32227896340571033</v>
      </c>
      <c r="R1197">
        <f t="shared" si="270"/>
        <v>0</v>
      </c>
      <c r="S1197">
        <f t="shared" si="271"/>
        <v>0</v>
      </c>
      <c r="T1197">
        <f>SUM($S$3:S1197)</f>
        <v>8.1549745953975822E-2</v>
      </c>
      <c r="V1197">
        <f t="shared" si="272"/>
        <v>0</v>
      </c>
      <c r="W1197">
        <f>IF(M1197&lt;0,SUM($V$3:V1197),0)</f>
        <v>0</v>
      </c>
      <c r="Y1197">
        <v>0</v>
      </c>
      <c r="Z1197">
        <f t="shared" si="273"/>
        <v>0</v>
      </c>
      <c r="AA1197">
        <f t="shared" si="274"/>
        <v>0</v>
      </c>
      <c r="AB1197">
        <f>SUM($AA$3:AA1197)</f>
        <v>5.2818916021084107E-2</v>
      </c>
    </row>
    <row r="1198" spans="1:28" x14ac:dyDescent="0.3">
      <c r="A1198" s="9" t="s">
        <v>18</v>
      </c>
      <c r="B1198" s="9">
        <v>1195</v>
      </c>
      <c r="C1198" s="9">
        <v>173</v>
      </c>
      <c r="D1198" s="10">
        <v>93.1</v>
      </c>
      <c r="E1198" s="3">
        <f t="shared" si="275"/>
        <v>1.3888888888890073E-2</v>
      </c>
      <c r="F1198" s="3">
        <f t="shared" si="276"/>
        <v>5.0000000000004263E-2</v>
      </c>
      <c r="H1198" s="13">
        <f t="shared" si="265"/>
        <v>25.861111111111107</v>
      </c>
      <c r="I1198">
        <f>'Panigale V4s 21 Data'!$B$8*'Panigale V4s 21 Data'!$B$5*'Panigale V4s 21 Data'!$B$7*0.5*(Calculations!$H1198*Calculations!$H1198)</f>
        <v>75.118992320048307</v>
      </c>
      <c r="J1198" s="3">
        <f>$E1198*'Panigale V4s 21 Data'!$B$3</f>
        <v>3.7500000000003197</v>
      </c>
      <c r="K1198" s="27">
        <f>'Panigale V4s 21 Data'!$B$12</f>
        <v>52.974000000000004</v>
      </c>
      <c r="L1198" s="3">
        <f t="shared" si="266"/>
        <v>131.84299232004861</v>
      </c>
      <c r="M1198">
        <f t="shared" si="263"/>
        <v>3409.6062736101453</v>
      </c>
      <c r="N1198">
        <f t="shared" si="267"/>
        <v>9.4711285378059598E-4</v>
      </c>
      <c r="O1198">
        <f t="shared" si="268"/>
        <v>3409.6062736101453</v>
      </c>
      <c r="P1198">
        <f t="shared" si="269"/>
        <v>9.4711285378059598E-4</v>
      </c>
      <c r="Q1198">
        <f>SUM($P$3:P1198)</f>
        <v>0.3232260762594909</v>
      </c>
      <c r="R1198">
        <f t="shared" si="270"/>
        <v>0</v>
      </c>
      <c r="S1198">
        <f t="shared" si="271"/>
        <v>0</v>
      </c>
      <c r="T1198">
        <f>SUM($S$3:S1198)</f>
        <v>8.1549745953975822E-2</v>
      </c>
      <c r="V1198">
        <f t="shared" si="272"/>
        <v>0</v>
      </c>
      <c r="W1198">
        <f>IF(M1198&lt;0,SUM($V$3:V1198),0)</f>
        <v>0</v>
      </c>
      <c r="Y1198">
        <v>0</v>
      </c>
      <c r="Z1198">
        <f t="shared" si="273"/>
        <v>0</v>
      </c>
      <c r="AA1198">
        <f t="shared" si="274"/>
        <v>0</v>
      </c>
      <c r="AB1198">
        <f>SUM($AA$3:AA1198)</f>
        <v>5.2818916021084107E-2</v>
      </c>
    </row>
    <row r="1199" spans="1:28" x14ac:dyDescent="0.3">
      <c r="A1199" s="9" t="s">
        <v>18</v>
      </c>
      <c r="B1199" s="9">
        <v>1196</v>
      </c>
      <c r="C1199" s="9">
        <v>174</v>
      </c>
      <c r="D1199" s="10">
        <v>93.2</v>
      </c>
      <c r="E1199" s="3">
        <f t="shared" si="275"/>
        <v>1.3888888888890073E-2</v>
      </c>
      <c r="F1199" s="3">
        <f t="shared" si="276"/>
        <v>5.0000000000004263E-2</v>
      </c>
      <c r="H1199" s="13">
        <f t="shared" si="265"/>
        <v>25.888888888888889</v>
      </c>
      <c r="I1199">
        <f>'Panigale V4s 21 Data'!$B$8*'Panigale V4s 21 Data'!$B$5*'Panigale V4s 21 Data'!$B$7*0.5*(Calculations!$H1199*Calculations!$H1199)</f>
        <v>75.280451687385181</v>
      </c>
      <c r="J1199" s="3">
        <f>$E1199*'Panigale V4s 21 Data'!$B$3</f>
        <v>3.7500000000003197</v>
      </c>
      <c r="K1199" s="27">
        <f>'Panigale V4s 21 Data'!$B$12</f>
        <v>52.974000000000004</v>
      </c>
      <c r="L1199" s="3">
        <f t="shared" si="266"/>
        <v>132.00445168738548</v>
      </c>
      <c r="M1199">
        <f t="shared" si="263"/>
        <v>3417.4485825734241</v>
      </c>
      <c r="N1199">
        <f t="shared" si="267"/>
        <v>9.4929127293706217E-4</v>
      </c>
      <c r="O1199">
        <f t="shared" si="268"/>
        <v>3417.4485825734241</v>
      </c>
      <c r="P1199">
        <f t="shared" si="269"/>
        <v>9.4929127293706217E-4</v>
      </c>
      <c r="Q1199">
        <f>SUM($P$3:P1199)</f>
        <v>0.32417536753242798</v>
      </c>
      <c r="R1199">
        <f t="shared" si="270"/>
        <v>0</v>
      </c>
      <c r="S1199">
        <f t="shared" si="271"/>
        <v>0</v>
      </c>
      <c r="T1199">
        <f>SUM($S$3:S1199)</f>
        <v>8.1549745953975822E-2</v>
      </c>
      <c r="V1199">
        <f t="shared" si="272"/>
        <v>0</v>
      </c>
      <c r="W1199">
        <f>IF(M1199&lt;0,SUM($V$3:V1199),0)</f>
        <v>0</v>
      </c>
      <c r="Y1199">
        <v>0</v>
      </c>
      <c r="Z1199">
        <f t="shared" si="273"/>
        <v>0</v>
      </c>
      <c r="AA1199">
        <f t="shared" si="274"/>
        <v>0</v>
      </c>
      <c r="AB1199">
        <f>SUM($AA$3:AA1199)</f>
        <v>5.2818916021084107E-2</v>
      </c>
    </row>
    <row r="1200" spans="1:28" x14ac:dyDescent="0.3">
      <c r="A1200" s="9" t="s">
        <v>18</v>
      </c>
      <c r="B1200" s="9">
        <v>1197</v>
      </c>
      <c r="C1200" s="9">
        <v>175</v>
      </c>
      <c r="D1200" s="10">
        <v>93.2</v>
      </c>
      <c r="E1200" s="3">
        <f t="shared" si="275"/>
        <v>1.3888888888888099E-2</v>
      </c>
      <c r="F1200" s="3">
        <f t="shared" si="276"/>
        <v>4.9999999999997158E-2</v>
      </c>
      <c r="H1200" s="13">
        <f t="shared" si="265"/>
        <v>25.888888888888889</v>
      </c>
      <c r="I1200">
        <f>'Panigale V4s 21 Data'!$B$8*'Panigale V4s 21 Data'!$B$5*'Panigale V4s 21 Data'!$B$7*0.5*(Calculations!$H1200*Calculations!$H1200)</f>
        <v>75.280451687385181</v>
      </c>
      <c r="J1200" s="3">
        <f>$E1200*'Panigale V4s 21 Data'!$B$3</f>
        <v>3.7499999999997868</v>
      </c>
      <c r="K1200" s="27">
        <f>'Panigale V4s 21 Data'!$B$12</f>
        <v>52.974000000000004</v>
      </c>
      <c r="L1200" s="3">
        <f t="shared" si="266"/>
        <v>132.00445168738497</v>
      </c>
      <c r="M1200">
        <f t="shared" si="263"/>
        <v>3417.4485825734109</v>
      </c>
      <c r="N1200">
        <f t="shared" si="267"/>
        <v>9.4929127293705859E-4</v>
      </c>
      <c r="O1200">
        <f t="shared" si="268"/>
        <v>3417.4485825734109</v>
      </c>
      <c r="P1200">
        <f t="shared" si="269"/>
        <v>9.4929127293705859E-4</v>
      </c>
      <c r="Q1200">
        <f>SUM($P$3:P1200)</f>
        <v>0.32512465880536506</v>
      </c>
      <c r="R1200">
        <f t="shared" si="270"/>
        <v>0</v>
      </c>
      <c r="S1200">
        <f t="shared" si="271"/>
        <v>0</v>
      </c>
      <c r="T1200">
        <f>SUM($S$3:S1200)</f>
        <v>8.1549745953975822E-2</v>
      </c>
      <c r="V1200">
        <f t="shared" si="272"/>
        <v>0</v>
      </c>
      <c r="W1200">
        <f>IF(M1200&lt;0,SUM($V$3:V1200),0)</f>
        <v>0</v>
      </c>
      <c r="Y1200">
        <v>0</v>
      </c>
      <c r="Z1200">
        <f t="shared" si="273"/>
        <v>0</v>
      </c>
      <c r="AA1200">
        <f t="shared" si="274"/>
        <v>0</v>
      </c>
      <c r="AB1200">
        <f>SUM($AA$3:AA1200)</f>
        <v>5.2818916021084107E-2</v>
      </c>
    </row>
    <row r="1201" spans="1:28" x14ac:dyDescent="0.3">
      <c r="A1201" s="9" t="s">
        <v>18</v>
      </c>
      <c r="B1201" s="9">
        <v>1198</v>
      </c>
      <c r="C1201" s="9">
        <v>176</v>
      </c>
      <c r="D1201" s="10">
        <v>93.3</v>
      </c>
      <c r="E1201" s="3">
        <f t="shared" si="275"/>
        <v>6.9444444444444448E-2</v>
      </c>
      <c r="F1201" s="3">
        <f t="shared" si="276"/>
        <v>0.25</v>
      </c>
      <c r="H1201" s="13">
        <f t="shared" si="265"/>
        <v>25.916666666666664</v>
      </c>
      <c r="I1201">
        <f>'Panigale V4s 21 Data'!$B$8*'Panigale V4s 21 Data'!$B$5*'Panigale V4s 21 Data'!$B$7*0.5*(Calculations!$H1201*Calculations!$H1201)</f>
        <v>75.442084387376156</v>
      </c>
      <c r="J1201" s="3">
        <f>$E1201*'Panigale V4s 21 Data'!$B$3</f>
        <v>18.75</v>
      </c>
      <c r="K1201" s="27">
        <f>'Panigale V4s 21 Data'!$B$12</f>
        <v>52.974000000000004</v>
      </c>
      <c r="L1201" s="3">
        <f t="shared" si="266"/>
        <v>147.16608438737615</v>
      </c>
      <c r="M1201">
        <f t="shared" si="263"/>
        <v>3814.0543537061649</v>
      </c>
      <c r="N1201">
        <f t="shared" si="267"/>
        <v>1.0594595426961569E-3</v>
      </c>
      <c r="O1201">
        <f t="shared" si="268"/>
        <v>3814.0543537061649</v>
      </c>
      <c r="P1201">
        <f t="shared" si="269"/>
        <v>1.0594595426961569E-3</v>
      </c>
      <c r="Q1201">
        <f>SUM($P$3:P1201)</f>
        <v>0.32618411834806121</v>
      </c>
      <c r="R1201">
        <f t="shared" si="270"/>
        <v>0</v>
      </c>
      <c r="S1201">
        <f t="shared" si="271"/>
        <v>0</v>
      </c>
      <c r="T1201">
        <f>SUM($S$3:S1201)</f>
        <v>8.1549745953975822E-2</v>
      </c>
      <c r="V1201">
        <f t="shared" si="272"/>
        <v>0</v>
      </c>
      <c r="W1201">
        <f>IF(M1201&lt;0,SUM($V$3:V1201),0)</f>
        <v>0</v>
      </c>
      <c r="Y1201">
        <v>0</v>
      </c>
      <c r="Z1201">
        <f t="shared" si="273"/>
        <v>0</v>
      </c>
      <c r="AA1201">
        <f t="shared" si="274"/>
        <v>0</v>
      </c>
      <c r="AB1201">
        <f>SUM($AA$3:AA1201)</f>
        <v>5.2818916021084107E-2</v>
      </c>
    </row>
    <row r="1202" spans="1:28" x14ac:dyDescent="0.3">
      <c r="A1202" s="9" t="s">
        <v>18</v>
      </c>
      <c r="B1202" s="9">
        <v>1199</v>
      </c>
      <c r="C1202" s="9">
        <v>177</v>
      </c>
      <c r="D1202" s="10">
        <v>93.7</v>
      </c>
      <c r="E1202" s="3">
        <f t="shared" si="275"/>
        <v>0.12500000000000078</v>
      </c>
      <c r="F1202" s="3">
        <f t="shared" si="276"/>
        <v>0.45000000000000284</v>
      </c>
      <c r="H1202" s="13">
        <f t="shared" si="265"/>
        <v>26.027777777777779</v>
      </c>
      <c r="I1202">
        <f>'Panigale V4s 21 Data'!$B$8*'Panigale V4s 21 Data'!$B$5*'Panigale V4s 21 Data'!$B$7*0.5*(Calculations!$H1202*Calculations!$H1202)</f>
        <v>76.090348513881594</v>
      </c>
      <c r="J1202" s="3">
        <f>$E1202*'Panigale V4s 21 Data'!$B$3</f>
        <v>33.750000000000213</v>
      </c>
      <c r="K1202" s="27">
        <f>'Panigale V4s 21 Data'!$B$12</f>
        <v>52.974000000000004</v>
      </c>
      <c r="L1202" s="3">
        <f t="shared" si="266"/>
        <v>162.81434851388181</v>
      </c>
      <c r="M1202">
        <f t="shared" si="263"/>
        <v>4237.6956821529793</v>
      </c>
      <c r="N1202">
        <f t="shared" si="267"/>
        <v>1.1771376894869387E-3</v>
      </c>
      <c r="O1202">
        <f t="shared" si="268"/>
        <v>4237.6956821529793</v>
      </c>
      <c r="P1202">
        <f t="shared" si="269"/>
        <v>1.1771376894869387E-3</v>
      </c>
      <c r="Q1202">
        <f>SUM($P$3:P1202)</f>
        <v>0.32736125603754818</v>
      </c>
      <c r="R1202">
        <f t="shared" si="270"/>
        <v>0</v>
      </c>
      <c r="S1202">
        <f t="shared" si="271"/>
        <v>0</v>
      </c>
      <c r="T1202">
        <f>SUM($S$3:S1202)</f>
        <v>8.1549745953975822E-2</v>
      </c>
      <c r="V1202">
        <f t="shared" si="272"/>
        <v>0</v>
      </c>
      <c r="W1202">
        <f>IF(M1202&lt;0,SUM($V$3:V1202),0)</f>
        <v>0</v>
      </c>
      <c r="Y1202">
        <v>0</v>
      </c>
      <c r="Z1202">
        <f t="shared" si="273"/>
        <v>0</v>
      </c>
      <c r="AA1202">
        <f t="shared" si="274"/>
        <v>0</v>
      </c>
      <c r="AB1202">
        <f>SUM($AA$3:AA1202)</f>
        <v>5.2818916021084107E-2</v>
      </c>
    </row>
    <row r="1203" spans="1:28" x14ac:dyDescent="0.3">
      <c r="A1203" s="9" t="s">
        <v>18</v>
      </c>
      <c r="B1203" s="9">
        <v>1200</v>
      </c>
      <c r="C1203" s="9">
        <v>178</v>
      </c>
      <c r="D1203" s="10">
        <v>94.2</v>
      </c>
      <c r="E1203" s="3">
        <f t="shared" si="275"/>
        <v>0.18055555555555516</v>
      </c>
      <c r="F1203" s="3">
        <f t="shared" si="276"/>
        <v>0.64999999999999858</v>
      </c>
      <c r="H1203" s="13">
        <f t="shared" si="265"/>
        <v>26.166666666666668</v>
      </c>
      <c r="I1203">
        <f>'Panigale V4s 21 Data'!$B$8*'Panigale V4s 21 Data'!$B$5*'Panigale V4s 21 Data'!$B$7*0.5*(Calculations!$H1203*Calculations!$H1203)</f>
        <v>76.90457865673163</v>
      </c>
      <c r="J1203" s="3">
        <f>$E1203*'Panigale V4s 21 Data'!$B$3</f>
        <v>48.749999999999893</v>
      </c>
      <c r="K1203" s="27">
        <f>'Panigale V4s 21 Data'!$B$12</f>
        <v>52.974000000000004</v>
      </c>
      <c r="L1203" s="3">
        <f t="shared" si="266"/>
        <v>178.62857865673152</v>
      </c>
      <c r="M1203">
        <f t="shared" si="263"/>
        <v>4674.1144748511415</v>
      </c>
      <c r="N1203">
        <f t="shared" si="267"/>
        <v>1.2983651319030949E-3</v>
      </c>
      <c r="O1203">
        <f t="shared" si="268"/>
        <v>4674.1144748511415</v>
      </c>
      <c r="P1203">
        <f t="shared" si="269"/>
        <v>1.2983651319030949E-3</v>
      </c>
      <c r="Q1203">
        <f>SUM($P$3:P1203)</f>
        <v>0.32865962116945124</v>
      </c>
      <c r="R1203">
        <f t="shared" si="270"/>
        <v>0</v>
      </c>
      <c r="S1203">
        <f t="shared" si="271"/>
        <v>0</v>
      </c>
      <c r="T1203">
        <f>SUM($S$3:S1203)</f>
        <v>8.1549745953975822E-2</v>
      </c>
      <c r="V1203">
        <f t="shared" si="272"/>
        <v>0</v>
      </c>
      <c r="W1203">
        <f>IF(M1203&lt;0,SUM($V$3:V1203),0)</f>
        <v>0</v>
      </c>
      <c r="Y1203">
        <v>0</v>
      </c>
      <c r="Z1203">
        <f t="shared" si="273"/>
        <v>0</v>
      </c>
      <c r="AA1203">
        <f t="shared" si="274"/>
        <v>0</v>
      </c>
      <c r="AB1203">
        <f>SUM($AA$3:AA1203)</f>
        <v>5.2818916021084107E-2</v>
      </c>
    </row>
    <row r="1204" spans="1:28" x14ac:dyDescent="0.3">
      <c r="A1204" s="9" t="s">
        <v>18</v>
      </c>
      <c r="B1204" s="9">
        <v>1201</v>
      </c>
      <c r="C1204" s="9">
        <v>179</v>
      </c>
      <c r="D1204" s="10">
        <v>95</v>
      </c>
      <c r="E1204" s="3">
        <f t="shared" si="275"/>
        <v>0.22222222222222143</v>
      </c>
      <c r="F1204" s="3">
        <f t="shared" si="276"/>
        <v>0.79999999999999716</v>
      </c>
      <c r="H1204" s="13">
        <f t="shared" si="265"/>
        <v>26.388888888888889</v>
      </c>
      <c r="I1204">
        <f>'Panigale V4s 21 Data'!$B$8*'Panigale V4s 21 Data'!$B$5*'Panigale V4s 21 Data'!$B$7*0.5*(Calculations!$H1204*Calculations!$H1204)</f>
        <v>78.216360183307302</v>
      </c>
      <c r="J1204" s="3">
        <f>$E1204*'Panigale V4s 21 Data'!$B$3</f>
        <v>59.999999999999787</v>
      </c>
      <c r="K1204" s="27">
        <f>'Panigale V4s 21 Data'!$B$12</f>
        <v>52.974000000000004</v>
      </c>
      <c r="L1204" s="3">
        <f t="shared" si="266"/>
        <v>191.19036018330706</v>
      </c>
      <c r="M1204">
        <f t="shared" si="263"/>
        <v>5045.3011715039365</v>
      </c>
      <c r="N1204">
        <f t="shared" si="267"/>
        <v>1.4014725476399824E-3</v>
      </c>
      <c r="O1204">
        <f t="shared" si="268"/>
        <v>5045.3011715039365</v>
      </c>
      <c r="P1204">
        <f t="shared" si="269"/>
        <v>1.4014725476399824E-3</v>
      </c>
      <c r="Q1204">
        <f>SUM($P$3:P1204)</f>
        <v>0.33006109371709125</v>
      </c>
      <c r="R1204">
        <f t="shared" si="270"/>
        <v>0</v>
      </c>
      <c r="S1204">
        <f t="shared" si="271"/>
        <v>0</v>
      </c>
      <c r="T1204">
        <f>SUM($S$3:S1204)</f>
        <v>8.1549745953975822E-2</v>
      </c>
      <c r="V1204">
        <f t="shared" si="272"/>
        <v>0</v>
      </c>
      <c r="W1204">
        <f>IF(M1204&lt;0,SUM($V$3:V1204),0)</f>
        <v>0</v>
      </c>
      <c r="Y1204">
        <v>0</v>
      </c>
      <c r="Z1204">
        <f t="shared" si="273"/>
        <v>0</v>
      </c>
      <c r="AA1204">
        <f t="shared" si="274"/>
        <v>0</v>
      </c>
      <c r="AB1204">
        <f>SUM($AA$3:AA1204)</f>
        <v>5.2818916021084107E-2</v>
      </c>
    </row>
    <row r="1205" spans="1:28" x14ac:dyDescent="0.3">
      <c r="A1205" s="9" t="s">
        <v>18</v>
      </c>
      <c r="B1205" s="9">
        <v>1202</v>
      </c>
      <c r="C1205" s="9">
        <v>180</v>
      </c>
      <c r="D1205" s="10">
        <v>95.8</v>
      </c>
      <c r="E1205" s="3">
        <f t="shared" si="275"/>
        <v>0.19444444444444522</v>
      </c>
      <c r="F1205" s="3">
        <f t="shared" si="276"/>
        <v>0.70000000000000284</v>
      </c>
      <c r="H1205" s="13">
        <f t="shared" si="265"/>
        <v>26.611111111111111</v>
      </c>
      <c r="I1205">
        <f>'Panigale V4s 21 Data'!$B$8*'Panigale V4s 21 Data'!$B$5*'Panigale V4s 21 Data'!$B$7*0.5*(Calculations!$H1205*Calculations!$H1205)</f>
        <v>79.539234999748302</v>
      </c>
      <c r="J1205" s="3">
        <f>$E1205*'Panigale V4s 21 Data'!$B$3</f>
        <v>52.500000000000213</v>
      </c>
      <c r="K1205" s="27">
        <f>'Panigale V4s 21 Data'!$B$12</f>
        <v>52.974000000000004</v>
      </c>
      <c r="L1205" s="3">
        <f t="shared" si="266"/>
        <v>185.01323499974853</v>
      </c>
      <c r="M1205">
        <f t="shared" si="263"/>
        <v>4923.4077536044197</v>
      </c>
      <c r="N1205">
        <f t="shared" si="267"/>
        <v>1.3676132648901167E-3</v>
      </c>
      <c r="O1205">
        <f t="shared" si="268"/>
        <v>4923.4077536044197</v>
      </c>
      <c r="P1205">
        <f t="shared" si="269"/>
        <v>1.3676132648901167E-3</v>
      </c>
      <c r="Q1205">
        <f>SUM($P$3:P1205)</f>
        <v>0.33142870698198135</v>
      </c>
      <c r="R1205">
        <f t="shared" si="270"/>
        <v>0</v>
      </c>
      <c r="S1205">
        <f t="shared" si="271"/>
        <v>0</v>
      </c>
      <c r="T1205">
        <f>SUM($S$3:S1205)</f>
        <v>8.1549745953975822E-2</v>
      </c>
      <c r="V1205">
        <f t="shared" si="272"/>
        <v>0</v>
      </c>
      <c r="W1205">
        <f>IF(M1205&lt;0,SUM($V$3:V1205),0)</f>
        <v>0</v>
      </c>
      <c r="Y1205">
        <v>0</v>
      </c>
      <c r="Z1205">
        <f t="shared" si="273"/>
        <v>0</v>
      </c>
      <c r="AA1205">
        <f t="shared" si="274"/>
        <v>0</v>
      </c>
      <c r="AB1205">
        <f>SUM($AA$3:AA1205)</f>
        <v>5.2818916021084107E-2</v>
      </c>
    </row>
    <row r="1206" spans="1:28" x14ac:dyDescent="0.3">
      <c r="A1206" s="9" t="s">
        <v>18</v>
      </c>
      <c r="B1206" s="9">
        <v>1203</v>
      </c>
      <c r="C1206" s="9">
        <v>181</v>
      </c>
      <c r="D1206" s="10">
        <v>96.4</v>
      </c>
      <c r="E1206" s="3">
        <f t="shared" si="275"/>
        <v>0.1388888888888889</v>
      </c>
      <c r="F1206" s="3">
        <f t="shared" si="276"/>
        <v>0.5</v>
      </c>
      <c r="H1206" s="13">
        <f t="shared" si="265"/>
        <v>26.777777777777779</v>
      </c>
      <c r="I1206">
        <f>'Panigale V4s 21 Data'!$B$8*'Panigale V4s 21 Data'!$B$5*'Panigale V4s 21 Data'!$B$7*0.5*(Calculations!$H1206*Calculations!$H1206)</f>
        <v>80.538671083553183</v>
      </c>
      <c r="J1206" s="3">
        <f>$E1206*'Panigale V4s 21 Data'!$B$3</f>
        <v>37.5</v>
      </c>
      <c r="K1206" s="27">
        <f>'Panigale V4s 21 Data'!$B$12</f>
        <v>52.974000000000004</v>
      </c>
      <c r="L1206" s="3">
        <f t="shared" si="266"/>
        <v>171.01267108355319</v>
      </c>
      <c r="M1206">
        <f t="shared" si="263"/>
        <v>4579.3393034595911</v>
      </c>
      <c r="N1206">
        <f t="shared" si="267"/>
        <v>1.2720386954054419E-3</v>
      </c>
      <c r="O1206">
        <f t="shared" si="268"/>
        <v>4579.3393034595911</v>
      </c>
      <c r="P1206">
        <f t="shared" si="269"/>
        <v>1.2720386954054419E-3</v>
      </c>
      <c r="Q1206">
        <f>SUM($P$3:P1206)</f>
        <v>0.33270074567738678</v>
      </c>
      <c r="R1206">
        <f t="shared" si="270"/>
        <v>0</v>
      </c>
      <c r="S1206">
        <f t="shared" si="271"/>
        <v>0</v>
      </c>
      <c r="T1206">
        <f>SUM($S$3:S1206)</f>
        <v>8.1549745953975822E-2</v>
      </c>
      <c r="V1206">
        <f t="shared" si="272"/>
        <v>0</v>
      </c>
      <c r="W1206">
        <f>IF(M1206&lt;0,SUM($V$3:V1206),0)</f>
        <v>0</v>
      </c>
      <c r="Y1206">
        <v>0</v>
      </c>
      <c r="Z1206">
        <f t="shared" si="273"/>
        <v>0</v>
      </c>
      <c r="AA1206">
        <f t="shared" si="274"/>
        <v>0</v>
      </c>
      <c r="AB1206">
        <f>SUM($AA$3:AA1206)</f>
        <v>5.2818916021084107E-2</v>
      </c>
    </row>
    <row r="1207" spans="1:28" x14ac:dyDescent="0.3">
      <c r="A1207" s="9" t="s">
        <v>18</v>
      </c>
      <c r="B1207" s="9">
        <v>1204</v>
      </c>
      <c r="C1207" s="9">
        <v>182</v>
      </c>
      <c r="D1207" s="10">
        <v>96.8</v>
      </c>
      <c r="E1207" s="3">
        <f t="shared" si="275"/>
        <v>8.3333333333332538E-2</v>
      </c>
      <c r="F1207" s="3">
        <f t="shared" si="276"/>
        <v>0.29999999999999716</v>
      </c>
      <c r="H1207" s="13">
        <f t="shared" si="265"/>
        <v>26.888888888888886</v>
      </c>
      <c r="I1207">
        <f>'Panigale V4s 21 Data'!$B$8*'Panigale V4s 21 Data'!$B$5*'Panigale V4s 21 Data'!$B$7*0.5*(Calculations!$H1207*Calculations!$H1207)</f>
        <v>81.208428459172652</v>
      </c>
      <c r="J1207" s="3">
        <f>$E1207*'Panigale V4s 21 Data'!$B$3</f>
        <v>22.499999999999787</v>
      </c>
      <c r="K1207" s="27">
        <f>'Panigale V4s 21 Data'!$B$12</f>
        <v>52.974000000000004</v>
      </c>
      <c r="L1207" s="3">
        <f t="shared" si="266"/>
        <v>156.68242845917246</v>
      </c>
      <c r="M1207">
        <f t="shared" si="263"/>
        <v>4213.0164096799699</v>
      </c>
      <c r="N1207">
        <f t="shared" si="267"/>
        <v>1.1702823360222139E-3</v>
      </c>
      <c r="O1207">
        <f t="shared" si="268"/>
        <v>4213.0164096799699</v>
      </c>
      <c r="P1207">
        <f t="shared" si="269"/>
        <v>1.1702823360222139E-3</v>
      </c>
      <c r="Q1207">
        <f>SUM($P$3:P1207)</f>
        <v>0.33387102801340901</v>
      </c>
      <c r="R1207">
        <f t="shared" si="270"/>
        <v>0</v>
      </c>
      <c r="S1207">
        <f t="shared" si="271"/>
        <v>0</v>
      </c>
      <c r="T1207">
        <f>SUM($S$3:S1207)</f>
        <v>8.1549745953975822E-2</v>
      </c>
      <c r="V1207">
        <f t="shared" si="272"/>
        <v>0</v>
      </c>
      <c r="W1207">
        <f>IF(M1207&lt;0,SUM($V$3:V1207),0)</f>
        <v>0</v>
      </c>
      <c r="Y1207">
        <v>0</v>
      </c>
      <c r="Z1207">
        <f t="shared" si="273"/>
        <v>0</v>
      </c>
      <c r="AA1207">
        <f t="shared" si="274"/>
        <v>0</v>
      </c>
      <c r="AB1207">
        <f>SUM($AA$3:AA1207)</f>
        <v>5.2818916021084107E-2</v>
      </c>
    </row>
    <row r="1208" spans="1:28" x14ac:dyDescent="0.3">
      <c r="A1208" s="9" t="s">
        <v>18</v>
      </c>
      <c r="B1208" s="9">
        <v>1205</v>
      </c>
      <c r="C1208" s="9">
        <v>183</v>
      </c>
      <c r="D1208" s="10">
        <v>97</v>
      </c>
      <c r="E1208" s="3">
        <f t="shared" si="275"/>
        <v>4.1666666666666269E-2</v>
      </c>
      <c r="F1208" s="3">
        <f t="shared" si="276"/>
        <v>0.14999999999999858</v>
      </c>
      <c r="H1208" s="13">
        <f t="shared" si="265"/>
        <v>26.944444444444443</v>
      </c>
      <c r="I1208">
        <f>'Panigale V4s 21 Data'!$B$8*'Panigale V4s 21 Data'!$B$5*'Panigale V4s 21 Data'!$B$7*0.5*(Calculations!$H1208*Calculations!$H1208)</f>
        <v>81.544347142907284</v>
      </c>
      <c r="J1208" s="3">
        <f>$E1208*'Panigale V4s 21 Data'!$B$3</f>
        <v>11.249999999999893</v>
      </c>
      <c r="K1208" s="27">
        <f>'Panigale V4s 21 Data'!$B$12</f>
        <v>52.974000000000004</v>
      </c>
      <c r="L1208" s="3">
        <f t="shared" si="266"/>
        <v>145.7683471429072</v>
      </c>
      <c r="M1208">
        <f t="shared" si="263"/>
        <v>3927.6471313505549</v>
      </c>
      <c r="N1208">
        <f t="shared" si="267"/>
        <v>1.0910130920418208E-3</v>
      </c>
      <c r="O1208">
        <f t="shared" si="268"/>
        <v>3927.6471313505549</v>
      </c>
      <c r="P1208">
        <f t="shared" si="269"/>
        <v>1.0910130920418208E-3</v>
      </c>
      <c r="Q1208">
        <f>SUM($P$3:P1208)</f>
        <v>0.33496204110545086</v>
      </c>
      <c r="R1208">
        <f t="shared" si="270"/>
        <v>0</v>
      </c>
      <c r="S1208">
        <f t="shared" si="271"/>
        <v>0</v>
      </c>
      <c r="T1208">
        <f>SUM($S$3:S1208)</f>
        <v>8.1549745953975822E-2</v>
      </c>
      <c r="V1208">
        <f t="shared" si="272"/>
        <v>0</v>
      </c>
      <c r="W1208">
        <f>IF(M1208&lt;0,SUM($V$3:V1208),0)</f>
        <v>0</v>
      </c>
      <c r="Y1208">
        <v>0</v>
      </c>
      <c r="Z1208">
        <f t="shared" si="273"/>
        <v>0</v>
      </c>
      <c r="AA1208">
        <f t="shared" si="274"/>
        <v>0</v>
      </c>
      <c r="AB1208">
        <f>SUM($AA$3:AA1208)</f>
        <v>5.2818916021084107E-2</v>
      </c>
    </row>
    <row r="1209" spans="1:28" x14ac:dyDescent="0.3">
      <c r="A1209" s="9" t="s">
        <v>18</v>
      </c>
      <c r="B1209" s="9">
        <v>1206</v>
      </c>
      <c r="C1209" s="9">
        <v>184</v>
      </c>
      <c r="D1209" s="10">
        <v>97.1</v>
      </c>
      <c r="E1209" s="3">
        <f t="shared" si="275"/>
        <v>2.7777777777778172E-2</v>
      </c>
      <c r="F1209" s="3">
        <f t="shared" si="276"/>
        <v>0.10000000000000142</v>
      </c>
      <c r="H1209" s="13">
        <f t="shared" si="265"/>
        <v>26.972222222222221</v>
      </c>
      <c r="I1209">
        <f>'Panigale V4s 21 Data'!$B$8*'Panigale V4s 21 Data'!$B$5*'Panigale V4s 21 Data'!$B$7*0.5*(Calculations!$H1209*Calculations!$H1209)</f>
        <v>81.712566483755822</v>
      </c>
      <c r="J1209" s="3">
        <f>$E1209*'Panigale V4s 21 Data'!$B$3</f>
        <v>7.5000000000001066</v>
      </c>
      <c r="K1209" s="27">
        <f>'Panigale V4s 21 Data'!$B$12</f>
        <v>52.974000000000004</v>
      </c>
      <c r="L1209" s="3">
        <f t="shared" si="266"/>
        <v>142.18656648375594</v>
      </c>
      <c r="M1209">
        <f t="shared" si="263"/>
        <v>3835.0876682146391</v>
      </c>
      <c r="N1209">
        <f t="shared" si="267"/>
        <v>1.0653021300596219E-3</v>
      </c>
      <c r="O1209">
        <f t="shared" si="268"/>
        <v>3835.0876682146391</v>
      </c>
      <c r="P1209">
        <f t="shared" si="269"/>
        <v>1.0653021300596219E-3</v>
      </c>
      <c r="Q1209">
        <f>SUM($P$3:P1209)</f>
        <v>0.33602734323551048</v>
      </c>
      <c r="R1209">
        <f t="shared" si="270"/>
        <v>0</v>
      </c>
      <c r="S1209">
        <f t="shared" si="271"/>
        <v>0</v>
      </c>
      <c r="T1209">
        <f>SUM($S$3:S1209)</f>
        <v>8.1549745953975822E-2</v>
      </c>
      <c r="V1209">
        <f t="shared" si="272"/>
        <v>0</v>
      </c>
      <c r="W1209">
        <f>IF(M1209&lt;0,SUM($V$3:V1209),0)</f>
        <v>0</v>
      </c>
      <c r="Y1209">
        <v>0</v>
      </c>
      <c r="Z1209">
        <f t="shared" si="273"/>
        <v>0</v>
      </c>
      <c r="AA1209">
        <f t="shared" si="274"/>
        <v>0</v>
      </c>
      <c r="AB1209">
        <f>SUM($AA$3:AA1209)</f>
        <v>5.2818916021084107E-2</v>
      </c>
    </row>
    <row r="1210" spans="1:28" x14ac:dyDescent="0.3">
      <c r="A1210" s="9" t="s">
        <v>18</v>
      </c>
      <c r="B1210" s="9">
        <v>1207</v>
      </c>
      <c r="C1210" s="9">
        <v>185</v>
      </c>
      <c r="D1210" s="10">
        <v>97.2</v>
      </c>
      <c r="E1210" s="3">
        <f t="shared" si="275"/>
        <v>2.7777777777778172E-2</v>
      </c>
      <c r="F1210" s="3">
        <f t="shared" si="276"/>
        <v>0.10000000000000142</v>
      </c>
      <c r="H1210" s="13">
        <f t="shared" si="265"/>
        <v>27</v>
      </c>
      <c r="I1210">
        <f>'Panigale V4s 21 Data'!$B$8*'Panigale V4s 21 Data'!$B$5*'Panigale V4s 21 Data'!$B$7*0.5*(Calculations!$H1210*Calculations!$H1210)</f>
        <v>81.880959157258502</v>
      </c>
      <c r="J1210" s="3">
        <f>$E1210*'Panigale V4s 21 Data'!$B$3</f>
        <v>7.5000000000001066</v>
      </c>
      <c r="K1210" s="27">
        <f>'Panigale V4s 21 Data'!$B$12</f>
        <v>52.974000000000004</v>
      </c>
      <c r="L1210" s="3">
        <f t="shared" si="266"/>
        <v>142.35495915725863</v>
      </c>
      <c r="M1210">
        <f t="shared" si="263"/>
        <v>3843.5838972459833</v>
      </c>
      <c r="N1210">
        <f t="shared" si="267"/>
        <v>1.0676621936794399E-3</v>
      </c>
      <c r="O1210">
        <f t="shared" si="268"/>
        <v>3843.5838972459833</v>
      </c>
      <c r="P1210">
        <f t="shared" si="269"/>
        <v>1.0676621936794399E-3</v>
      </c>
      <c r="Q1210">
        <f>SUM($P$3:P1210)</f>
        <v>0.33709500542918991</v>
      </c>
      <c r="R1210">
        <f t="shared" si="270"/>
        <v>0</v>
      </c>
      <c r="S1210">
        <f t="shared" si="271"/>
        <v>0</v>
      </c>
      <c r="T1210">
        <f>SUM($S$3:S1210)</f>
        <v>8.1549745953975822E-2</v>
      </c>
      <c r="V1210">
        <f t="shared" si="272"/>
        <v>0</v>
      </c>
      <c r="W1210">
        <f>IF(M1210&lt;0,SUM($V$3:V1210),0)</f>
        <v>0</v>
      </c>
      <c r="Y1210">
        <v>0</v>
      </c>
      <c r="Z1210">
        <f t="shared" si="273"/>
        <v>0</v>
      </c>
      <c r="AA1210">
        <f t="shared" si="274"/>
        <v>0</v>
      </c>
      <c r="AB1210">
        <f>SUM($AA$3:AA1210)</f>
        <v>5.2818916021084107E-2</v>
      </c>
    </row>
    <row r="1211" spans="1:28" x14ac:dyDescent="0.3">
      <c r="A1211" s="9" t="s">
        <v>18</v>
      </c>
      <c r="B1211" s="9">
        <v>1208</v>
      </c>
      <c r="C1211" s="9">
        <v>186</v>
      </c>
      <c r="D1211" s="10">
        <v>97.3</v>
      </c>
      <c r="E1211" s="3">
        <f t="shared" si="275"/>
        <v>2.7777777777778172E-2</v>
      </c>
      <c r="F1211" s="3">
        <f t="shared" si="276"/>
        <v>0.10000000000000142</v>
      </c>
      <c r="H1211" s="13">
        <f t="shared" si="265"/>
        <v>27.027777777777775</v>
      </c>
      <c r="I1211">
        <f>'Panigale V4s 21 Data'!$B$8*'Panigale V4s 21 Data'!$B$5*'Panigale V4s 21 Data'!$B$7*0.5*(Calculations!$H1211*Calculations!$H1211)</f>
        <v>82.049525163415311</v>
      </c>
      <c r="J1211" s="3">
        <f>$E1211*'Panigale V4s 21 Data'!$B$3</f>
        <v>7.5000000000001066</v>
      </c>
      <c r="K1211" s="27">
        <f>'Panigale V4s 21 Data'!$B$12</f>
        <v>52.974000000000004</v>
      </c>
      <c r="L1211" s="3">
        <f t="shared" si="266"/>
        <v>142.5235251634154</v>
      </c>
      <c r="M1211">
        <f t="shared" si="263"/>
        <v>3852.0941662223104</v>
      </c>
      <c r="N1211">
        <f t="shared" si="267"/>
        <v>1.0700261572839751E-3</v>
      </c>
      <c r="O1211">
        <f t="shared" si="268"/>
        <v>3852.0941662223104</v>
      </c>
      <c r="P1211">
        <f t="shared" si="269"/>
        <v>1.0700261572839751E-3</v>
      </c>
      <c r="Q1211">
        <f>SUM($P$3:P1211)</f>
        <v>0.33816503158647387</v>
      </c>
      <c r="R1211">
        <f t="shared" si="270"/>
        <v>0</v>
      </c>
      <c r="S1211">
        <f t="shared" si="271"/>
        <v>0</v>
      </c>
      <c r="T1211">
        <f>SUM($S$3:S1211)</f>
        <v>8.1549745953975822E-2</v>
      </c>
      <c r="V1211">
        <f t="shared" si="272"/>
        <v>0</v>
      </c>
      <c r="W1211">
        <f>IF(M1211&lt;0,SUM($V$3:V1211),0)</f>
        <v>0</v>
      </c>
      <c r="Y1211">
        <v>0</v>
      </c>
      <c r="Z1211">
        <f t="shared" si="273"/>
        <v>0</v>
      </c>
      <c r="AA1211">
        <f t="shared" si="274"/>
        <v>0</v>
      </c>
      <c r="AB1211">
        <f>SUM($AA$3:AA1211)</f>
        <v>5.2818916021084107E-2</v>
      </c>
    </row>
    <row r="1212" spans="1:28" x14ac:dyDescent="0.3">
      <c r="A1212" s="9" t="s">
        <v>18</v>
      </c>
      <c r="B1212" s="9">
        <v>1209</v>
      </c>
      <c r="C1212" s="9">
        <v>187</v>
      </c>
      <c r="D1212" s="10">
        <v>97.4</v>
      </c>
      <c r="E1212" s="3">
        <f t="shared" si="275"/>
        <v>1.3888888888890073E-2</v>
      </c>
      <c r="F1212" s="3">
        <f t="shared" si="276"/>
        <v>5.0000000000004263E-2</v>
      </c>
      <c r="H1212" s="13">
        <f t="shared" si="265"/>
        <v>27.055555555555557</v>
      </c>
      <c r="I1212">
        <f>'Panigale V4s 21 Data'!$B$8*'Panigale V4s 21 Data'!$B$5*'Panigale V4s 21 Data'!$B$7*0.5*(Calculations!$H1212*Calculations!$H1212)</f>
        <v>82.218264502226305</v>
      </c>
      <c r="J1212" s="3">
        <f>$E1212*'Panigale V4s 21 Data'!$B$3</f>
        <v>3.7500000000003197</v>
      </c>
      <c r="K1212" s="27">
        <f>'Panigale V4s 21 Data'!$B$12</f>
        <v>52.974000000000004</v>
      </c>
      <c r="L1212" s="3">
        <f t="shared" si="266"/>
        <v>138.94226450222664</v>
      </c>
      <c r="M1212">
        <f t="shared" si="263"/>
        <v>3759.1601562546875</v>
      </c>
      <c r="N1212">
        <f t="shared" si="267"/>
        <v>1.044211154515191E-3</v>
      </c>
      <c r="O1212">
        <f t="shared" si="268"/>
        <v>3759.1601562546875</v>
      </c>
      <c r="P1212">
        <f t="shared" si="269"/>
        <v>1.044211154515191E-3</v>
      </c>
      <c r="Q1212">
        <f>SUM($P$3:P1212)</f>
        <v>0.33920924274098907</v>
      </c>
      <c r="R1212">
        <f t="shared" si="270"/>
        <v>0</v>
      </c>
      <c r="S1212">
        <f t="shared" si="271"/>
        <v>0</v>
      </c>
      <c r="T1212">
        <f>SUM($S$3:S1212)</f>
        <v>8.1549745953975822E-2</v>
      </c>
      <c r="V1212">
        <f t="shared" si="272"/>
        <v>0</v>
      </c>
      <c r="W1212">
        <f>IF(M1212&lt;0,SUM($V$3:V1212),0)</f>
        <v>0</v>
      </c>
      <c r="Y1212">
        <v>0</v>
      </c>
      <c r="Z1212">
        <f t="shared" si="273"/>
        <v>0</v>
      </c>
      <c r="AA1212">
        <f t="shared" si="274"/>
        <v>0</v>
      </c>
      <c r="AB1212">
        <f>SUM($AA$3:AA1212)</f>
        <v>5.2818916021084107E-2</v>
      </c>
    </row>
    <row r="1213" spans="1:28" x14ac:dyDescent="0.3">
      <c r="A1213" s="9" t="s">
        <v>18</v>
      </c>
      <c r="B1213" s="9">
        <v>1210</v>
      </c>
      <c r="C1213" s="9">
        <v>188</v>
      </c>
      <c r="D1213" s="10">
        <v>97.4</v>
      </c>
      <c r="E1213" s="3">
        <f t="shared" si="275"/>
        <v>0</v>
      </c>
      <c r="F1213" s="3">
        <f t="shared" si="276"/>
        <v>0</v>
      </c>
      <c r="H1213" s="13">
        <f t="shared" si="265"/>
        <v>27.055555555555557</v>
      </c>
      <c r="I1213">
        <f>'Panigale V4s 21 Data'!$B$8*'Panigale V4s 21 Data'!$B$5*'Panigale V4s 21 Data'!$B$7*0.5*(Calculations!$H1213*Calculations!$H1213)</f>
        <v>82.218264502226305</v>
      </c>
      <c r="J1213" s="3">
        <f>$E1213*'Panigale V4s 21 Data'!$B$3</f>
        <v>0</v>
      </c>
      <c r="K1213" s="27">
        <f>'Panigale V4s 21 Data'!$B$12</f>
        <v>52.974000000000004</v>
      </c>
      <c r="L1213" s="3">
        <f t="shared" si="266"/>
        <v>135.19226450222629</v>
      </c>
      <c r="M1213">
        <f t="shared" si="263"/>
        <v>3657.701822921345</v>
      </c>
      <c r="N1213">
        <f t="shared" si="267"/>
        <v>1.0160282841448181E-3</v>
      </c>
      <c r="O1213">
        <f t="shared" si="268"/>
        <v>3657.701822921345</v>
      </c>
      <c r="P1213">
        <f t="shared" si="269"/>
        <v>1.0160282841448181E-3</v>
      </c>
      <c r="Q1213">
        <f>SUM($P$3:P1213)</f>
        <v>0.34022527102513389</v>
      </c>
      <c r="R1213">
        <f t="shared" si="270"/>
        <v>0</v>
      </c>
      <c r="S1213">
        <f t="shared" si="271"/>
        <v>0</v>
      </c>
      <c r="T1213">
        <f>SUM($S$3:S1213)</f>
        <v>8.1549745953975822E-2</v>
      </c>
      <c r="V1213">
        <f t="shared" si="272"/>
        <v>0</v>
      </c>
      <c r="W1213">
        <f>IF(M1213&lt;0,SUM($V$3:V1213),0)</f>
        <v>0</v>
      </c>
      <c r="Y1213">
        <v>0</v>
      </c>
      <c r="Z1213">
        <f t="shared" si="273"/>
        <v>0</v>
      </c>
      <c r="AA1213">
        <f t="shared" si="274"/>
        <v>0</v>
      </c>
      <c r="AB1213">
        <f>SUM($AA$3:AA1213)</f>
        <v>5.2818916021084107E-2</v>
      </c>
    </row>
    <row r="1214" spans="1:28" x14ac:dyDescent="0.3">
      <c r="A1214" s="9" t="s">
        <v>18</v>
      </c>
      <c r="B1214" s="9">
        <v>1211</v>
      </c>
      <c r="C1214" s="9">
        <v>189</v>
      </c>
      <c r="D1214" s="10">
        <v>97.4</v>
      </c>
      <c r="E1214" s="3">
        <f t="shared" si="275"/>
        <v>0</v>
      </c>
      <c r="F1214" s="3">
        <f t="shared" si="276"/>
        <v>0</v>
      </c>
      <c r="H1214" s="13">
        <f t="shared" si="265"/>
        <v>27.055555555555557</v>
      </c>
      <c r="I1214">
        <f>'Panigale V4s 21 Data'!$B$8*'Panigale V4s 21 Data'!$B$5*'Panigale V4s 21 Data'!$B$7*0.5*(Calculations!$H1214*Calculations!$H1214)</f>
        <v>82.218264502226305</v>
      </c>
      <c r="J1214" s="3">
        <f>$E1214*'Panigale V4s 21 Data'!$B$3</f>
        <v>0</v>
      </c>
      <c r="K1214" s="27">
        <f>'Panigale V4s 21 Data'!$B$12</f>
        <v>52.974000000000004</v>
      </c>
      <c r="L1214" s="3">
        <f t="shared" si="266"/>
        <v>135.19226450222629</v>
      </c>
      <c r="M1214">
        <f t="shared" si="263"/>
        <v>3657.701822921345</v>
      </c>
      <c r="N1214">
        <f t="shared" si="267"/>
        <v>1.0160282841448181E-3</v>
      </c>
      <c r="O1214">
        <f t="shared" si="268"/>
        <v>3657.701822921345</v>
      </c>
      <c r="P1214">
        <f t="shared" si="269"/>
        <v>1.0160282841448181E-3</v>
      </c>
      <c r="Q1214">
        <f>SUM($P$3:P1214)</f>
        <v>0.34124129930927871</v>
      </c>
      <c r="R1214">
        <f t="shared" si="270"/>
        <v>0</v>
      </c>
      <c r="S1214">
        <f t="shared" si="271"/>
        <v>0</v>
      </c>
      <c r="T1214">
        <f>SUM($S$3:S1214)</f>
        <v>8.1549745953975822E-2</v>
      </c>
      <c r="V1214">
        <f t="shared" si="272"/>
        <v>0</v>
      </c>
      <c r="W1214">
        <f>IF(M1214&lt;0,SUM($V$3:V1214),0)</f>
        <v>0</v>
      </c>
      <c r="Y1214">
        <v>0</v>
      </c>
      <c r="Z1214">
        <f t="shared" si="273"/>
        <v>0</v>
      </c>
      <c r="AA1214">
        <f t="shared" si="274"/>
        <v>0</v>
      </c>
      <c r="AB1214">
        <f>SUM($AA$3:AA1214)</f>
        <v>5.2818916021084107E-2</v>
      </c>
    </row>
    <row r="1215" spans="1:28" x14ac:dyDescent="0.3">
      <c r="A1215" s="9" t="s">
        <v>18</v>
      </c>
      <c r="B1215" s="9">
        <v>1212</v>
      </c>
      <c r="C1215" s="9">
        <v>190</v>
      </c>
      <c r="D1215" s="10">
        <v>97.4</v>
      </c>
      <c r="E1215" s="3">
        <f t="shared" si="275"/>
        <v>-1.3888888888890073E-2</v>
      </c>
      <c r="F1215" s="3">
        <f t="shared" si="276"/>
        <v>-5.0000000000004263E-2</v>
      </c>
      <c r="H1215" s="13">
        <f t="shared" si="265"/>
        <v>27.055555555555557</v>
      </c>
      <c r="I1215">
        <f>'Panigale V4s 21 Data'!$B$8*'Panigale V4s 21 Data'!$B$5*'Panigale V4s 21 Data'!$B$7*0.5*(Calculations!$H1215*Calculations!$H1215)</f>
        <v>82.218264502226305</v>
      </c>
      <c r="J1215" s="3">
        <f>$E1215*'Panigale V4s 21 Data'!$B$3</f>
        <v>-3.7500000000003197</v>
      </c>
      <c r="K1215" s="27">
        <f>'Panigale V4s 21 Data'!$B$12</f>
        <v>52.974000000000004</v>
      </c>
      <c r="L1215" s="3">
        <f t="shared" si="266"/>
        <v>131.44226450222601</v>
      </c>
      <c r="M1215">
        <f t="shared" si="263"/>
        <v>3556.2434895880037</v>
      </c>
      <c r="N1215">
        <f t="shared" si="267"/>
        <v>9.8784541377444548E-4</v>
      </c>
      <c r="O1215">
        <f t="shared" si="268"/>
        <v>3556.2434895880037</v>
      </c>
      <c r="P1215">
        <f t="shared" si="269"/>
        <v>9.8784541377444548E-4</v>
      </c>
      <c r="Q1215">
        <f>SUM($P$3:P1215)</f>
        <v>0.34222914472305316</v>
      </c>
      <c r="R1215">
        <f t="shared" si="270"/>
        <v>0</v>
      </c>
      <c r="S1215">
        <f t="shared" si="271"/>
        <v>0</v>
      </c>
      <c r="T1215">
        <f>SUM($S$3:S1215)</f>
        <v>8.1549745953975822E-2</v>
      </c>
      <c r="V1215">
        <f t="shared" si="272"/>
        <v>0</v>
      </c>
      <c r="W1215">
        <f>IF(M1215&lt;0,SUM($V$3:V1215),0)</f>
        <v>0</v>
      </c>
      <c r="Y1215">
        <v>0</v>
      </c>
      <c r="Z1215">
        <f t="shared" si="273"/>
        <v>0</v>
      </c>
      <c r="AA1215">
        <f t="shared" si="274"/>
        <v>0</v>
      </c>
      <c r="AB1215">
        <f>SUM($AA$3:AA1215)</f>
        <v>5.2818916021084107E-2</v>
      </c>
    </row>
    <row r="1216" spans="1:28" x14ac:dyDescent="0.3">
      <c r="A1216" s="9" t="s">
        <v>18</v>
      </c>
      <c r="B1216" s="9">
        <v>1213</v>
      </c>
      <c r="C1216" s="9">
        <v>191</v>
      </c>
      <c r="D1216" s="10">
        <v>97.3</v>
      </c>
      <c r="E1216" s="3">
        <f t="shared" si="275"/>
        <v>-1.3888888888890073E-2</v>
      </c>
      <c r="F1216" s="3">
        <f t="shared" si="276"/>
        <v>-5.0000000000004263E-2</v>
      </c>
      <c r="H1216" s="13">
        <f t="shared" si="265"/>
        <v>27.027777777777775</v>
      </c>
      <c r="I1216">
        <f>'Panigale V4s 21 Data'!$B$8*'Panigale V4s 21 Data'!$B$5*'Panigale V4s 21 Data'!$B$7*0.5*(Calculations!$H1216*Calculations!$H1216)</f>
        <v>82.049525163415311</v>
      </c>
      <c r="J1216" s="3">
        <f>$E1216*'Panigale V4s 21 Data'!$B$3</f>
        <v>-3.7500000000003197</v>
      </c>
      <c r="K1216" s="27">
        <f>'Panigale V4s 21 Data'!$B$12</f>
        <v>52.974000000000004</v>
      </c>
      <c r="L1216" s="3">
        <f t="shared" si="266"/>
        <v>131.273525163415</v>
      </c>
      <c r="M1216">
        <f t="shared" si="263"/>
        <v>3548.0316662222995</v>
      </c>
      <c r="N1216">
        <f t="shared" si="267"/>
        <v>9.8556435172841655E-4</v>
      </c>
      <c r="O1216">
        <f t="shared" si="268"/>
        <v>3548.0316662222995</v>
      </c>
      <c r="P1216">
        <f t="shared" si="269"/>
        <v>9.8556435172841655E-4</v>
      </c>
      <c r="Q1216">
        <f>SUM($P$3:P1216)</f>
        <v>0.34321470907478158</v>
      </c>
      <c r="R1216">
        <f t="shared" si="270"/>
        <v>0</v>
      </c>
      <c r="S1216">
        <f t="shared" si="271"/>
        <v>0</v>
      </c>
      <c r="T1216">
        <f>SUM($S$3:S1216)</f>
        <v>8.1549745953975822E-2</v>
      </c>
      <c r="V1216">
        <f t="shared" si="272"/>
        <v>0</v>
      </c>
      <c r="W1216">
        <f>IF(M1216&lt;0,SUM($V$3:V1216),0)</f>
        <v>0</v>
      </c>
      <c r="Y1216">
        <v>0</v>
      </c>
      <c r="Z1216">
        <f t="shared" si="273"/>
        <v>0</v>
      </c>
      <c r="AA1216">
        <f t="shared" si="274"/>
        <v>0</v>
      </c>
      <c r="AB1216">
        <f>SUM($AA$3:AA1216)</f>
        <v>5.2818916021084107E-2</v>
      </c>
    </row>
    <row r="1217" spans="1:28" x14ac:dyDescent="0.3">
      <c r="A1217" s="9" t="s">
        <v>18</v>
      </c>
      <c r="B1217" s="9">
        <v>1214</v>
      </c>
      <c r="C1217" s="9">
        <v>192</v>
      </c>
      <c r="D1217" s="10">
        <v>97.3</v>
      </c>
      <c r="E1217" s="3">
        <f t="shared" si="275"/>
        <v>0</v>
      </c>
      <c r="F1217" s="3">
        <f t="shared" si="276"/>
        <v>0</v>
      </c>
      <c r="H1217" s="13">
        <f t="shared" si="265"/>
        <v>27.027777777777775</v>
      </c>
      <c r="I1217">
        <f>'Panigale V4s 21 Data'!$B$8*'Panigale V4s 21 Data'!$B$5*'Panigale V4s 21 Data'!$B$7*0.5*(Calculations!$H1217*Calculations!$H1217)</f>
        <v>82.049525163415311</v>
      </c>
      <c r="J1217" s="3">
        <f>$E1217*'Panigale V4s 21 Data'!$B$3</f>
        <v>0</v>
      </c>
      <c r="K1217" s="27">
        <f>'Panigale V4s 21 Data'!$B$12</f>
        <v>52.974000000000004</v>
      </c>
      <c r="L1217" s="3">
        <f t="shared" si="266"/>
        <v>135.02352516341531</v>
      </c>
      <c r="M1217">
        <f t="shared" si="263"/>
        <v>3649.3858328889746</v>
      </c>
      <c r="N1217">
        <f t="shared" si="267"/>
        <v>1.013718286913604E-3</v>
      </c>
      <c r="O1217">
        <f t="shared" si="268"/>
        <v>3649.3858328889746</v>
      </c>
      <c r="P1217">
        <f t="shared" si="269"/>
        <v>1.013718286913604E-3</v>
      </c>
      <c r="Q1217">
        <f>SUM($P$3:P1217)</f>
        <v>0.34422842736169518</v>
      </c>
      <c r="R1217">
        <f t="shared" si="270"/>
        <v>0</v>
      </c>
      <c r="S1217">
        <f t="shared" si="271"/>
        <v>0</v>
      </c>
      <c r="T1217">
        <f>SUM($S$3:S1217)</f>
        <v>8.1549745953975822E-2</v>
      </c>
      <c r="V1217">
        <f t="shared" si="272"/>
        <v>0</v>
      </c>
      <c r="W1217">
        <f>IF(M1217&lt;0,SUM($V$3:V1217),0)</f>
        <v>0</v>
      </c>
      <c r="Y1217">
        <v>0</v>
      </c>
      <c r="Z1217">
        <f t="shared" si="273"/>
        <v>0</v>
      </c>
      <c r="AA1217">
        <f t="shared" si="274"/>
        <v>0</v>
      </c>
      <c r="AB1217">
        <f>SUM($AA$3:AA1217)</f>
        <v>5.2818916021084107E-2</v>
      </c>
    </row>
    <row r="1218" spans="1:28" x14ac:dyDescent="0.3">
      <c r="A1218" s="9" t="s">
        <v>18</v>
      </c>
      <c r="B1218" s="9">
        <v>1215</v>
      </c>
      <c r="C1218" s="9">
        <v>193</v>
      </c>
      <c r="D1218" s="10">
        <v>97.3</v>
      </c>
      <c r="E1218" s="3">
        <f t="shared" si="275"/>
        <v>0</v>
      </c>
      <c r="F1218" s="3">
        <f t="shared" si="276"/>
        <v>0</v>
      </c>
      <c r="H1218" s="13">
        <f t="shared" si="265"/>
        <v>27.027777777777775</v>
      </c>
      <c r="I1218">
        <f>'Panigale V4s 21 Data'!$B$8*'Panigale V4s 21 Data'!$B$5*'Panigale V4s 21 Data'!$B$7*0.5*(Calculations!$H1218*Calculations!$H1218)</f>
        <v>82.049525163415311</v>
      </c>
      <c r="J1218" s="3">
        <f>$E1218*'Panigale V4s 21 Data'!$B$3</f>
        <v>0</v>
      </c>
      <c r="K1218" s="27">
        <f>'Panigale V4s 21 Data'!$B$12</f>
        <v>52.974000000000004</v>
      </c>
      <c r="L1218" s="3">
        <f t="shared" si="266"/>
        <v>135.02352516341531</v>
      </c>
      <c r="M1218">
        <f t="shared" si="263"/>
        <v>3649.3858328889746</v>
      </c>
      <c r="N1218">
        <f t="shared" si="267"/>
        <v>1.013718286913604E-3</v>
      </c>
      <c r="O1218">
        <f t="shared" si="268"/>
        <v>3649.3858328889746</v>
      </c>
      <c r="P1218">
        <f t="shared" si="269"/>
        <v>1.013718286913604E-3</v>
      </c>
      <c r="Q1218">
        <f>SUM($P$3:P1218)</f>
        <v>0.34524214564860878</v>
      </c>
      <c r="R1218">
        <f t="shared" si="270"/>
        <v>0</v>
      </c>
      <c r="S1218">
        <f t="shared" si="271"/>
        <v>0</v>
      </c>
      <c r="T1218">
        <f>SUM($S$3:S1218)</f>
        <v>8.1549745953975822E-2</v>
      </c>
      <c r="V1218">
        <f t="shared" si="272"/>
        <v>0</v>
      </c>
      <c r="W1218">
        <f>IF(M1218&lt;0,SUM($V$3:V1218),0)</f>
        <v>0</v>
      </c>
      <c r="Y1218">
        <v>0</v>
      </c>
      <c r="Z1218">
        <f t="shared" si="273"/>
        <v>0</v>
      </c>
      <c r="AA1218">
        <f t="shared" si="274"/>
        <v>0</v>
      </c>
      <c r="AB1218">
        <f>SUM($AA$3:AA1218)</f>
        <v>5.2818916021084107E-2</v>
      </c>
    </row>
    <row r="1219" spans="1:28" x14ac:dyDescent="0.3">
      <c r="A1219" s="9" t="s">
        <v>18</v>
      </c>
      <c r="B1219" s="9">
        <v>1216</v>
      </c>
      <c r="C1219" s="9">
        <v>194</v>
      </c>
      <c r="D1219" s="10">
        <v>97.3</v>
      </c>
      <c r="E1219" s="3">
        <f t="shared" si="275"/>
        <v>-1.3888888888888099E-2</v>
      </c>
      <c r="F1219" s="3">
        <f t="shared" si="276"/>
        <v>-4.9999999999997158E-2</v>
      </c>
      <c r="H1219" s="13">
        <f t="shared" si="265"/>
        <v>27.027777777777775</v>
      </c>
      <c r="I1219">
        <f>'Panigale V4s 21 Data'!$B$8*'Panigale V4s 21 Data'!$B$5*'Panigale V4s 21 Data'!$B$7*0.5*(Calculations!$H1219*Calculations!$H1219)</f>
        <v>82.049525163415311</v>
      </c>
      <c r="J1219" s="3">
        <f>$E1219*'Panigale V4s 21 Data'!$B$3</f>
        <v>-3.7499999999997868</v>
      </c>
      <c r="K1219" s="27">
        <f>'Panigale V4s 21 Data'!$B$12</f>
        <v>52.974000000000004</v>
      </c>
      <c r="L1219" s="3">
        <f t="shared" si="266"/>
        <v>131.27352516341551</v>
      </c>
      <c r="M1219">
        <f t="shared" ref="M1219:M1282" si="277">L1219*H1219</f>
        <v>3548.0316662223136</v>
      </c>
      <c r="N1219">
        <f t="shared" si="267"/>
        <v>9.8556435172842045E-4</v>
      </c>
      <c r="O1219">
        <f t="shared" si="268"/>
        <v>3548.0316662223136</v>
      </c>
      <c r="P1219">
        <f t="shared" si="269"/>
        <v>9.8556435172842045E-4</v>
      </c>
      <c r="Q1219">
        <f>SUM($P$3:P1219)</f>
        <v>0.3462277100003372</v>
      </c>
      <c r="R1219">
        <f t="shared" si="270"/>
        <v>0</v>
      </c>
      <c r="S1219">
        <f t="shared" si="271"/>
        <v>0</v>
      </c>
      <c r="T1219">
        <f>SUM($S$3:S1219)</f>
        <v>8.1549745953975822E-2</v>
      </c>
      <c r="V1219">
        <f t="shared" si="272"/>
        <v>0</v>
      </c>
      <c r="W1219">
        <f>IF(M1219&lt;0,SUM($V$3:V1219),0)</f>
        <v>0</v>
      </c>
      <c r="Y1219">
        <v>0</v>
      </c>
      <c r="Z1219">
        <f t="shared" si="273"/>
        <v>0</v>
      </c>
      <c r="AA1219">
        <f t="shared" si="274"/>
        <v>0</v>
      </c>
      <c r="AB1219">
        <f>SUM($AA$3:AA1219)</f>
        <v>5.2818916021084107E-2</v>
      </c>
    </row>
    <row r="1220" spans="1:28" x14ac:dyDescent="0.3">
      <c r="A1220" s="9" t="s">
        <v>18</v>
      </c>
      <c r="B1220" s="9">
        <v>1217</v>
      </c>
      <c r="C1220" s="9">
        <v>195</v>
      </c>
      <c r="D1220" s="10">
        <v>97.2</v>
      </c>
      <c r="E1220" s="3">
        <f t="shared" si="275"/>
        <v>-2.7777777777778172E-2</v>
      </c>
      <c r="F1220" s="3">
        <f t="shared" si="276"/>
        <v>-0.10000000000000142</v>
      </c>
      <c r="H1220" s="13">
        <f t="shared" ref="H1220:H1283" si="278">$D1220/3.6</f>
        <v>27</v>
      </c>
      <c r="I1220">
        <f>'Panigale V4s 21 Data'!$B$8*'Panigale V4s 21 Data'!$B$5*'Panigale V4s 21 Data'!$B$7*0.5*(Calculations!$H1220*Calculations!$H1220)</f>
        <v>81.880959157258502</v>
      </c>
      <c r="J1220" s="3">
        <f>$E1220*'Panigale V4s 21 Data'!$B$3</f>
        <v>-7.5000000000001066</v>
      </c>
      <c r="K1220" s="27">
        <f>'Panigale V4s 21 Data'!$B$12</f>
        <v>52.974000000000004</v>
      </c>
      <c r="L1220" s="3">
        <f t="shared" ref="L1220:L1283" si="279">I1220+J1220+K1220</f>
        <v>127.35495915725839</v>
      </c>
      <c r="M1220">
        <f t="shared" si="277"/>
        <v>3438.5838972459765</v>
      </c>
      <c r="N1220">
        <f t="shared" ref="N1220:N1283" si="280">M1220/1000/3600</f>
        <v>9.551621936794379E-4</v>
      </c>
      <c r="O1220">
        <f t="shared" ref="O1220:O1283" si="281">IF(M1220&gt;0,M1220,0)</f>
        <v>3438.5838972459765</v>
      </c>
      <c r="P1220">
        <f t="shared" ref="P1220:P1283" si="282">IF(N1220&gt;0,N1220,0)</f>
        <v>9.551621936794379E-4</v>
      </c>
      <c r="Q1220">
        <f>SUM($P$3:P1220)</f>
        <v>0.34718287219401661</v>
      </c>
      <c r="R1220">
        <f t="shared" ref="R1220:R1283" si="283">IF(M1220&lt;0,M1220*-1,0)</f>
        <v>0</v>
      </c>
      <c r="S1220">
        <f t="shared" ref="S1220:S1283" si="284">IF(M1220&lt;0,M1220/1000/3600*-1,0)</f>
        <v>0</v>
      </c>
      <c r="T1220">
        <f>SUM($S$3:S1220)</f>
        <v>8.1549745953975822E-2</v>
      </c>
      <c r="V1220">
        <f t="shared" ref="V1220:V1283" si="285">R1220*0.91*0.95*0.91</f>
        <v>0</v>
      </c>
      <c r="W1220">
        <f>IF(M1220&lt;0,SUM($V$3:V1220),0)</f>
        <v>0</v>
      </c>
      <c r="Y1220">
        <v>0</v>
      </c>
      <c r="Z1220">
        <f t="shared" ref="Z1220:Z1283" si="286">Y1220/1000</f>
        <v>0</v>
      </c>
      <c r="AA1220">
        <f t="shared" ref="AA1220:AA1283" si="287">Z1220/3600</f>
        <v>0</v>
      </c>
      <c r="AB1220">
        <f>SUM($AA$3:AA1220)</f>
        <v>5.2818916021084107E-2</v>
      </c>
    </row>
    <row r="1221" spans="1:28" x14ac:dyDescent="0.3">
      <c r="A1221" s="9" t="s">
        <v>18</v>
      </c>
      <c r="B1221" s="9">
        <v>1218</v>
      </c>
      <c r="C1221" s="9">
        <v>196</v>
      </c>
      <c r="D1221" s="10">
        <v>97.1</v>
      </c>
      <c r="E1221" s="3">
        <f t="shared" ref="E1221:E1284" si="288">($D1222-$D1220)/2/3.6</f>
        <v>-2.7777777777778172E-2</v>
      </c>
      <c r="F1221" s="3">
        <f t="shared" ref="F1221:F1284" si="289">($D1222-$D1220)/2</f>
        <v>-0.10000000000000142</v>
      </c>
      <c r="H1221" s="13">
        <f t="shared" si="278"/>
        <v>26.972222222222221</v>
      </c>
      <c r="I1221">
        <f>'Panigale V4s 21 Data'!$B$8*'Panigale V4s 21 Data'!$B$5*'Panigale V4s 21 Data'!$B$7*0.5*(Calculations!$H1221*Calculations!$H1221)</f>
        <v>81.712566483755822</v>
      </c>
      <c r="J1221" s="3">
        <f>$E1221*'Panigale V4s 21 Data'!$B$3</f>
        <v>-7.5000000000001066</v>
      </c>
      <c r="K1221" s="27">
        <f>'Panigale V4s 21 Data'!$B$12</f>
        <v>52.974000000000004</v>
      </c>
      <c r="L1221" s="3">
        <f t="shared" si="279"/>
        <v>127.18656648375573</v>
      </c>
      <c r="M1221">
        <f t="shared" si="277"/>
        <v>3430.5043348813001</v>
      </c>
      <c r="N1221">
        <f t="shared" si="280"/>
        <v>9.5291787080036114E-4</v>
      </c>
      <c r="O1221">
        <f t="shared" si="281"/>
        <v>3430.5043348813001</v>
      </c>
      <c r="P1221">
        <f t="shared" si="282"/>
        <v>9.5291787080036114E-4</v>
      </c>
      <c r="Q1221">
        <f>SUM($P$3:P1221)</f>
        <v>0.34813579006481699</v>
      </c>
      <c r="R1221">
        <f t="shared" si="283"/>
        <v>0</v>
      </c>
      <c r="S1221">
        <f t="shared" si="284"/>
        <v>0</v>
      </c>
      <c r="T1221">
        <f>SUM($S$3:S1221)</f>
        <v>8.1549745953975822E-2</v>
      </c>
      <c r="V1221">
        <f t="shared" si="285"/>
        <v>0</v>
      </c>
      <c r="W1221">
        <f>IF(M1221&lt;0,SUM($V$3:V1221),0)</f>
        <v>0</v>
      </c>
      <c r="Y1221">
        <v>0</v>
      </c>
      <c r="Z1221">
        <f t="shared" si="286"/>
        <v>0</v>
      </c>
      <c r="AA1221">
        <f t="shared" si="287"/>
        <v>0</v>
      </c>
      <c r="AB1221">
        <f>SUM($AA$3:AA1221)</f>
        <v>5.2818916021084107E-2</v>
      </c>
    </row>
    <row r="1222" spans="1:28" x14ac:dyDescent="0.3">
      <c r="A1222" s="9" t="s">
        <v>18</v>
      </c>
      <c r="B1222" s="9">
        <v>1219</v>
      </c>
      <c r="C1222" s="9">
        <v>197</v>
      </c>
      <c r="D1222" s="10">
        <v>97</v>
      </c>
      <c r="E1222" s="3">
        <f t="shared" si="288"/>
        <v>-2.7777777777776198E-2</v>
      </c>
      <c r="F1222" s="3">
        <f t="shared" si="289"/>
        <v>-9.9999999999994316E-2</v>
      </c>
      <c r="H1222" s="13">
        <f t="shared" si="278"/>
        <v>26.944444444444443</v>
      </c>
      <c r="I1222">
        <f>'Panigale V4s 21 Data'!$B$8*'Panigale V4s 21 Data'!$B$5*'Panigale V4s 21 Data'!$B$7*0.5*(Calculations!$H1222*Calculations!$H1222)</f>
        <v>81.544347142907284</v>
      </c>
      <c r="J1222" s="3">
        <f>$E1222*'Panigale V4s 21 Data'!$B$3</f>
        <v>-7.4999999999995737</v>
      </c>
      <c r="K1222" s="27">
        <f>'Panigale V4s 21 Data'!$B$12</f>
        <v>52.974000000000004</v>
      </c>
      <c r="L1222" s="3">
        <f t="shared" si="279"/>
        <v>127.01834714290771</v>
      </c>
      <c r="M1222">
        <f t="shared" si="277"/>
        <v>3422.4387980172355</v>
      </c>
      <c r="N1222">
        <f t="shared" si="280"/>
        <v>9.5067744389367651E-4</v>
      </c>
      <c r="O1222">
        <f t="shared" si="281"/>
        <v>3422.4387980172355</v>
      </c>
      <c r="P1222">
        <f t="shared" si="282"/>
        <v>9.5067744389367651E-4</v>
      </c>
      <c r="Q1222">
        <f>SUM($P$3:P1222)</f>
        <v>0.34908646750871064</v>
      </c>
      <c r="R1222">
        <f t="shared" si="283"/>
        <v>0</v>
      </c>
      <c r="S1222">
        <f t="shared" si="284"/>
        <v>0</v>
      </c>
      <c r="T1222">
        <f>SUM($S$3:S1222)</f>
        <v>8.1549745953975822E-2</v>
      </c>
      <c r="V1222">
        <f t="shared" si="285"/>
        <v>0</v>
      </c>
      <c r="W1222">
        <f>IF(M1222&lt;0,SUM($V$3:V1222),0)</f>
        <v>0</v>
      </c>
      <c r="Y1222">
        <v>0</v>
      </c>
      <c r="Z1222">
        <f t="shared" si="286"/>
        <v>0</v>
      </c>
      <c r="AA1222">
        <f t="shared" si="287"/>
        <v>0</v>
      </c>
      <c r="AB1222">
        <f>SUM($AA$3:AA1222)</f>
        <v>5.2818916021084107E-2</v>
      </c>
    </row>
    <row r="1223" spans="1:28" x14ac:dyDescent="0.3">
      <c r="A1223" s="9" t="s">
        <v>18</v>
      </c>
      <c r="B1223" s="9">
        <v>1220</v>
      </c>
      <c r="C1223" s="9">
        <v>198</v>
      </c>
      <c r="D1223" s="10">
        <v>96.9</v>
      </c>
      <c r="E1223" s="3">
        <f t="shared" si="288"/>
        <v>-4.1666666666666269E-2</v>
      </c>
      <c r="F1223" s="3">
        <f t="shared" si="289"/>
        <v>-0.14999999999999858</v>
      </c>
      <c r="H1223" s="13">
        <f t="shared" si="278"/>
        <v>26.916666666666668</v>
      </c>
      <c r="I1223">
        <f>'Panigale V4s 21 Data'!$B$8*'Panigale V4s 21 Data'!$B$5*'Panigale V4s 21 Data'!$B$7*0.5*(Calculations!$H1223*Calculations!$H1223)</f>
        <v>81.376301134712918</v>
      </c>
      <c r="J1223" s="3">
        <f>$E1223*'Panigale V4s 21 Data'!$B$3</f>
        <v>-11.249999999999893</v>
      </c>
      <c r="K1223" s="27">
        <f>'Panigale V4s 21 Data'!$B$12</f>
        <v>52.974000000000004</v>
      </c>
      <c r="L1223" s="3">
        <f t="shared" si="279"/>
        <v>123.10030113471304</v>
      </c>
      <c r="M1223">
        <f t="shared" si="277"/>
        <v>3313.4497722093593</v>
      </c>
      <c r="N1223">
        <f t="shared" si="280"/>
        <v>9.2040271450259984E-4</v>
      </c>
      <c r="O1223">
        <f t="shared" si="281"/>
        <v>3313.4497722093593</v>
      </c>
      <c r="P1223">
        <f t="shared" si="282"/>
        <v>9.2040271450259984E-4</v>
      </c>
      <c r="Q1223">
        <f>SUM($P$3:P1223)</f>
        <v>0.35000687022321325</v>
      </c>
      <c r="R1223">
        <f t="shared" si="283"/>
        <v>0</v>
      </c>
      <c r="S1223">
        <f t="shared" si="284"/>
        <v>0</v>
      </c>
      <c r="T1223">
        <f>SUM($S$3:S1223)</f>
        <v>8.1549745953975822E-2</v>
      </c>
      <c r="V1223">
        <f t="shared" si="285"/>
        <v>0</v>
      </c>
      <c r="W1223">
        <f>IF(M1223&lt;0,SUM($V$3:V1223),0)</f>
        <v>0</v>
      </c>
      <c r="Y1223">
        <v>0</v>
      </c>
      <c r="Z1223">
        <f t="shared" si="286"/>
        <v>0</v>
      </c>
      <c r="AA1223">
        <f t="shared" si="287"/>
        <v>0</v>
      </c>
      <c r="AB1223">
        <f>SUM($AA$3:AA1223)</f>
        <v>5.2818916021084107E-2</v>
      </c>
    </row>
    <row r="1224" spans="1:28" x14ac:dyDescent="0.3">
      <c r="A1224" s="9" t="s">
        <v>18</v>
      </c>
      <c r="B1224" s="9">
        <v>1221</v>
      </c>
      <c r="C1224" s="9">
        <v>199</v>
      </c>
      <c r="D1224" s="10">
        <v>96.7</v>
      </c>
      <c r="E1224" s="3">
        <f t="shared" si="288"/>
        <v>-6.9444444444444448E-2</v>
      </c>
      <c r="F1224" s="3">
        <f t="shared" si="289"/>
        <v>-0.25</v>
      </c>
      <c r="H1224" s="13">
        <f t="shared" si="278"/>
        <v>26.861111111111111</v>
      </c>
      <c r="I1224">
        <f>'Panigale V4s 21 Data'!$B$8*'Panigale V4s 21 Data'!$B$5*'Panigale V4s 21 Data'!$B$7*0.5*(Calculations!$H1224*Calculations!$H1224)</f>
        <v>81.040729116286585</v>
      </c>
      <c r="J1224" s="3">
        <f>$E1224*'Panigale V4s 21 Data'!$B$3</f>
        <v>-18.75</v>
      </c>
      <c r="K1224" s="27">
        <f>'Panigale V4s 21 Data'!$B$12</f>
        <v>52.974000000000004</v>
      </c>
      <c r="L1224" s="3">
        <f t="shared" si="279"/>
        <v>115.26472911628659</v>
      </c>
      <c r="M1224">
        <f t="shared" si="277"/>
        <v>3096.1386959846982</v>
      </c>
      <c r="N1224">
        <f t="shared" si="280"/>
        <v>8.6003852666241619E-4</v>
      </c>
      <c r="O1224">
        <f t="shared" si="281"/>
        <v>3096.1386959846982</v>
      </c>
      <c r="P1224">
        <f t="shared" si="282"/>
        <v>8.6003852666241619E-4</v>
      </c>
      <c r="Q1224">
        <f>SUM($P$3:P1224)</f>
        <v>0.35086690874987569</v>
      </c>
      <c r="R1224">
        <f t="shared" si="283"/>
        <v>0</v>
      </c>
      <c r="S1224">
        <f t="shared" si="284"/>
        <v>0</v>
      </c>
      <c r="T1224">
        <f>SUM($S$3:S1224)</f>
        <v>8.1549745953975822E-2</v>
      </c>
      <c r="V1224">
        <f t="shared" si="285"/>
        <v>0</v>
      </c>
      <c r="W1224">
        <f>IF(M1224&lt;0,SUM($V$3:V1224),0)</f>
        <v>0</v>
      </c>
      <c r="Y1224">
        <v>0</v>
      </c>
      <c r="Z1224">
        <f t="shared" si="286"/>
        <v>0</v>
      </c>
      <c r="AA1224">
        <f t="shared" si="287"/>
        <v>0</v>
      </c>
      <c r="AB1224">
        <f>SUM($AA$3:AA1224)</f>
        <v>5.2818916021084107E-2</v>
      </c>
    </row>
    <row r="1225" spans="1:28" x14ac:dyDescent="0.3">
      <c r="A1225" s="9" t="s">
        <v>18</v>
      </c>
      <c r="B1225" s="9">
        <v>1222</v>
      </c>
      <c r="C1225" s="9">
        <v>200</v>
      </c>
      <c r="D1225" s="10">
        <v>96.4</v>
      </c>
      <c r="E1225" s="3">
        <f t="shared" si="288"/>
        <v>-8.3333333333334522E-2</v>
      </c>
      <c r="F1225" s="3">
        <f t="shared" si="289"/>
        <v>-0.30000000000000426</v>
      </c>
      <c r="H1225" s="13">
        <f t="shared" si="278"/>
        <v>26.777777777777779</v>
      </c>
      <c r="I1225">
        <f>'Panigale V4s 21 Data'!$B$8*'Panigale V4s 21 Data'!$B$5*'Panigale V4s 21 Data'!$B$7*0.5*(Calculations!$H1225*Calculations!$H1225)</f>
        <v>80.538671083553183</v>
      </c>
      <c r="J1225" s="3">
        <f>$E1225*'Panigale V4s 21 Data'!$B$3</f>
        <v>-22.50000000000032</v>
      </c>
      <c r="K1225" s="27">
        <f>'Panigale V4s 21 Data'!$B$12</f>
        <v>52.974000000000004</v>
      </c>
      <c r="L1225" s="3">
        <f t="shared" si="279"/>
        <v>111.01267108355287</v>
      </c>
      <c r="M1225">
        <f t="shared" si="277"/>
        <v>2972.6726367929159</v>
      </c>
      <c r="N1225">
        <f t="shared" si="280"/>
        <v>8.2574239910914327E-4</v>
      </c>
      <c r="O1225">
        <f t="shared" si="281"/>
        <v>2972.6726367929159</v>
      </c>
      <c r="P1225">
        <f t="shared" si="282"/>
        <v>8.2574239910914327E-4</v>
      </c>
      <c r="Q1225">
        <f>SUM($P$3:P1225)</f>
        <v>0.35169265114898485</v>
      </c>
      <c r="R1225">
        <f t="shared" si="283"/>
        <v>0</v>
      </c>
      <c r="S1225">
        <f t="shared" si="284"/>
        <v>0</v>
      </c>
      <c r="T1225">
        <f>SUM($S$3:S1225)</f>
        <v>8.1549745953975822E-2</v>
      </c>
      <c r="V1225">
        <f t="shared" si="285"/>
        <v>0</v>
      </c>
      <c r="W1225">
        <f>IF(M1225&lt;0,SUM($V$3:V1225),0)</f>
        <v>0</v>
      </c>
      <c r="Y1225">
        <v>0</v>
      </c>
      <c r="Z1225">
        <f t="shared" si="286"/>
        <v>0</v>
      </c>
      <c r="AA1225">
        <f t="shared" si="287"/>
        <v>0</v>
      </c>
      <c r="AB1225">
        <f>SUM($AA$3:AA1225)</f>
        <v>5.2818916021084107E-2</v>
      </c>
    </row>
    <row r="1226" spans="1:28" x14ac:dyDescent="0.3">
      <c r="A1226" s="9" t="s">
        <v>18</v>
      </c>
      <c r="B1226" s="9">
        <v>1223</v>
      </c>
      <c r="C1226" s="9">
        <v>201</v>
      </c>
      <c r="D1226" s="10">
        <v>96.1</v>
      </c>
      <c r="E1226" s="3">
        <f t="shared" si="288"/>
        <v>-9.7222222222222612E-2</v>
      </c>
      <c r="F1226" s="3">
        <f t="shared" si="289"/>
        <v>-0.35000000000000142</v>
      </c>
      <c r="H1226" s="13">
        <f t="shared" si="278"/>
        <v>26.694444444444443</v>
      </c>
      <c r="I1226">
        <f>'Panigale V4s 21 Data'!$B$8*'Panigale V4s 21 Data'!$B$5*'Panigale V4s 21 Data'!$B$7*0.5*(Calculations!$H1226*Calculations!$H1226)</f>
        <v>80.038173044707079</v>
      </c>
      <c r="J1226" s="3">
        <f>$E1226*'Panigale V4s 21 Data'!$B$3</f>
        <v>-26.250000000000107</v>
      </c>
      <c r="K1226" s="27">
        <f>'Panigale V4s 21 Data'!$B$12</f>
        <v>52.974000000000004</v>
      </c>
      <c r="L1226" s="3">
        <f t="shared" si="279"/>
        <v>106.76217304470697</v>
      </c>
      <c r="M1226">
        <f t="shared" si="277"/>
        <v>2849.9568971100944</v>
      </c>
      <c r="N1226">
        <f t="shared" si="280"/>
        <v>7.9165469364169284E-4</v>
      </c>
      <c r="O1226">
        <f t="shared" si="281"/>
        <v>2849.9568971100944</v>
      </c>
      <c r="P1226">
        <f t="shared" si="282"/>
        <v>7.9165469364169284E-4</v>
      </c>
      <c r="Q1226">
        <f>SUM($P$3:P1226)</f>
        <v>0.35248430584262652</v>
      </c>
      <c r="R1226">
        <f t="shared" si="283"/>
        <v>0</v>
      </c>
      <c r="S1226">
        <f t="shared" si="284"/>
        <v>0</v>
      </c>
      <c r="T1226">
        <f>SUM($S$3:S1226)</f>
        <v>8.1549745953975822E-2</v>
      </c>
      <c r="V1226">
        <f t="shared" si="285"/>
        <v>0</v>
      </c>
      <c r="W1226">
        <f>IF(M1226&lt;0,SUM($V$3:V1226),0)</f>
        <v>0</v>
      </c>
      <c r="Y1226">
        <v>0</v>
      </c>
      <c r="Z1226">
        <f t="shared" si="286"/>
        <v>0</v>
      </c>
      <c r="AA1226">
        <f t="shared" si="287"/>
        <v>0</v>
      </c>
      <c r="AB1226">
        <f>SUM($AA$3:AA1226)</f>
        <v>5.2818916021084107E-2</v>
      </c>
    </row>
    <row r="1227" spans="1:28" x14ac:dyDescent="0.3">
      <c r="A1227" s="9" t="s">
        <v>18</v>
      </c>
      <c r="B1227" s="9">
        <v>1224</v>
      </c>
      <c r="C1227" s="9">
        <v>202</v>
      </c>
      <c r="D1227" s="10">
        <v>95.7</v>
      </c>
      <c r="E1227" s="3">
        <f t="shared" si="288"/>
        <v>-8.3333333333332538E-2</v>
      </c>
      <c r="F1227" s="3">
        <f t="shared" si="289"/>
        <v>-0.29999999999999716</v>
      </c>
      <c r="H1227" s="13">
        <f t="shared" si="278"/>
        <v>26.583333333333332</v>
      </c>
      <c r="I1227">
        <f>'Panigale V4s 21 Data'!$B$8*'Panigale V4s 21 Data'!$B$5*'Panigale V4s 21 Data'!$B$7*0.5*(Calculations!$H1227*Calculations!$H1227)</f>
        <v>79.373268983403662</v>
      </c>
      <c r="J1227" s="3">
        <f>$E1227*'Panigale V4s 21 Data'!$B$3</f>
        <v>-22.499999999999787</v>
      </c>
      <c r="K1227" s="27">
        <f>'Panigale V4s 21 Data'!$B$12</f>
        <v>52.974000000000004</v>
      </c>
      <c r="L1227" s="3">
        <f t="shared" si="279"/>
        <v>109.84726898340388</v>
      </c>
      <c r="M1227">
        <f t="shared" si="277"/>
        <v>2920.1065671421529</v>
      </c>
      <c r="N1227">
        <f t="shared" si="280"/>
        <v>8.1114071309504245E-4</v>
      </c>
      <c r="O1227">
        <f t="shared" si="281"/>
        <v>2920.1065671421529</v>
      </c>
      <c r="P1227">
        <f t="shared" si="282"/>
        <v>8.1114071309504245E-4</v>
      </c>
      <c r="Q1227">
        <f>SUM($P$3:P1227)</f>
        <v>0.35329544655572154</v>
      </c>
      <c r="R1227">
        <f t="shared" si="283"/>
        <v>0</v>
      </c>
      <c r="S1227">
        <f t="shared" si="284"/>
        <v>0</v>
      </c>
      <c r="T1227">
        <f>SUM($S$3:S1227)</f>
        <v>8.1549745953975822E-2</v>
      </c>
      <c r="V1227">
        <f t="shared" si="285"/>
        <v>0</v>
      </c>
      <c r="W1227">
        <f>IF(M1227&lt;0,SUM($V$3:V1227),0)</f>
        <v>0</v>
      </c>
      <c r="Y1227">
        <v>0</v>
      </c>
      <c r="Z1227">
        <f t="shared" si="286"/>
        <v>0</v>
      </c>
      <c r="AA1227">
        <f t="shared" si="287"/>
        <v>0</v>
      </c>
      <c r="AB1227">
        <f>SUM($AA$3:AA1227)</f>
        <v>5.2818916021084107E-2</v>
      </c>
    </row>
    <row r="1228" spans="1:28" x14ac:dyDescent="0.3">
      <c r="A1228" s="9" t="s">
        <v>18</v>
      </c>
      <c r="B1228" s="9">
        <v>1225</v>
      </c>
      <c r="C1228" s="9">
        <v>203</v>
      </c>
      <c r="D1228" s="10">
        <v>95.5</v>
      </c>
      <c r="E1228" s="3">
        <f t="shared" si="288"/>
        <v>-5.5555555555556344E-2</v>
      </c>
      <c r="F1228" s="3">
        <f t="shared" si="289"/>
        <v>-0.20000000000000284</v>
      </c>
      <c r="H1228" s="13">
        <f t="shared" si="278"/>
        <v>26.527777777777779</v>
      </c>
      <c r="I1228">
        <f>'Panigale V4s 21 Data'!$B$8*'Panigale V4s 21 Data'!$B$5*'Panigale V4s 21 Data'!$B$7*0.5*(Calculations!$H1228*Calculations!$H1228)</f>
        <v>79.041856948676838</v>
      </c>
      <c r="J1228" s="3">
        <f>$E1228*'Panigale V4s 21 Data'!$B$3</f>
        <v>-15.000000000000213</v>
      </c>
      <c r="K1228" s="27">
        <f>'Panigale V4s 21 Data'!$B$12</f>
        <v>52.974000000000004</v>
      </c>
      <c r="L1228" s="3">
        <f t="shared" si="279"/>
        <v>117.01585694867663</v>
      </c>
      <c r="M1228">
        <f t="shared" si="277"/>
        <v>3104.1706496107272</v>
      </c>
      <c r="N1228">
        <f t="shared" si="280"/>
        <v>8.6226962489186865E-4</v>
      </c>
      <c r="O1228">
        <f t="shared" si="281"/>
        <v>3104.1706496107272</v>
      </c>
      <c r="P1228">
        <f t="shared" si="282"/>
        <v>8.6226962489186865E-4</v>
      </c>
      <c r="Q1228">
        <f>SUM($P$3:P1228)</f>
        <v>0.35415771618061342</v>
      </c>
      <c r="R1228">
        <f t="shared" si="283"/>
        <v>0</v>
      </c>
      <c r="S1228">
        <f t="shared" si="284"/>
        <v>0</v>
      </c>
      <c r="T1228">
        <f>SUM($S$3:S1228)</f>
        <v>8.1549745953975822E-2</v>
      </c>
      <c r="V1228">
        <f t="shared" si="285"/>
        <v>0</v>
      </c>
      <c r="W1228">
        <f>IF(M1228&lt;0,SUM($V$3:V1228),0)</f>
        <v>0</v>
      </c>
      <c r="Y1228">
        <v>0</v>
      </c>
      <c r="Z1228">
        <f t="shared" si="286"/>
        <v>0</v>
      </c>
      <c r="AA1228">
        <f t="shared" si="287"/>
        <v>0</v>
      </c>
      <c r="AB1228">
        <f>SUM($AA$3:AA1228)</f>
        <v>5.2818916021084107E-2</v>
      </c>
    </row>
    <row r="1229" spans="1:28" x14ac:dyDescent="0.3">
      <c r="A1229" s="9" t="s">
        <v>18</v>
      </c>
      <c r="B1229" s="9">
        <v>1226</v>
      </c>
      <c r="C1229" s="9">
        <v>204</v>
      </c>
      <c r="D1229" s="10">
        <v>95.3</v>
      </c>
      <c r="E1229" s="3">
        <f t="shared" si="288"/>
        <v>-4.1666666666666269E-2</v>
      </c>
      <c r="F1229" s="3">
        <f t="shared" si="289"/>
        <v>-0.14999999999999858</v>
      </c>
      <c r="H1229" s="13">
        <f t="shared" si="278"/>
        <v>26.472222222222221</v>
      </c>
      <c r="I1229">
        <f>'Panigale V4s 21 Data'!$B$8*'Panigale V4s 21 Data'!$B$5*'Panigale V4s 21 Data'!$B$7*0.5*(Calculations!$H1229*Calculations!$H1229)</f>
        <v>78.711138244566584</v>
      </c>
      <c r="J1229" s="3">
        <f>$E1229*'Panigale V4s 21 Data'!$B$3</f>
        <v>-11.249999999999893</v>
      </c>
      <c r="K1229" s="27">
        <f>'Panigale V4s 21 Data'!$B$12</f>
        <v>52.974000000000004</v>
      </c>
      <c r="L1229" s="3">
        <f t="shared" si="279"/>
        <v>120.43513824456669</v>
      </c>
      <c r="M1229">
        <f t="shared" si="277"/>
        <v>3188.1857429742236</v>
      </c>
      <c r="N1229">
        <f t="shared" si="280"/>
        <v>8.8560715082617323E-4</v>
      </c>
      <c r="O1229">
        <f t="shared" si="281"/>
        <v>3188.1857429742236</v>
      </c>
      <c r="P1229">
        <f t="shared" si="282"/>
        <v>8.8560715082617323E-4</v>
      </c>
      <c r="Q1229">
        <f>SUM($P$3:P1229)</f>
        <v>0.35504332333143962</v>
      </c>
      <c r="R1229">
        <f t="shared" si="283"/>
        <v>0</v>
      </c>
      <c r="S1229">
        <f t="shared" si="284"/>
        <v>0</v>
      </c>
      <c r="T1229">
        <f>SUM($S$3:S1229)</f>
        <v>8.1549745953975822E-2</v>
      </c>
      <c r="V1229">
        <f t="shared" si="285"/>
        <v>0</v>
      </c>
      <c r="W1229">
        <f>IF(M1229&lt;0,SUM($V$3:V1229),0)</f>
        <v>0</v>
      </c>
      <c r="Y1229">
        <v>0</v>
      </c>
      <c r="Z1229">
        <f t="shared" si="286"/>
        <v>0</v>
      </c>
      <c r="AA1229">
        <f t="shared" si="287"/>
        <v>0</v>
      </c>
      <c r="AB1229">
        <f>SUM($AA$3:AA1229)</f>
        <v>5.2818916021084107E-2</v>
      </c>
    </row>
    <row r="1230" spans="1:28" x14ac:dyDescent="0.3">
      <c r="A1230" s="9" t="s">
        <v>18</v>
      </c>
      <c r="B1230" s="9">
        <v>1227</v>
      </c>
      <c r="C1230" s="9">
        <v>205</v>
      </c>
      <c r="D1230" s="10">
        <v>95.2</v>
      </c>
      <c r="E1230" s="3">
        <f t="shared" si="288"/>
        <v>-4.1666666666666269E-2</v>
      </c>
      <c r="F1230" s="3">
        <f t="shared" si="289"/>
        <v>-0.14999999999999858</v>
      </c>
      <c r="H1230" s="13">
        <f t="shared" si="278"/>
        <v>26.444444444444443</v>
      </c>
      <c r="I1230">
        <f>'Panigale V4s 21 Data'!$B$8*'Panigale V4s 21 Data'!$B$5*'Panigale V4s 21 Data'!$B$7*0.5*(Calculations!$H1230*Calculations!$H1230)</f>
        <v>78.546038891492671</v>
      </c>
      <c r="J1230" s="3">
        <f>$E1230*'Panigale V4s 21 Data'!$B$3</f>
        <v>-11.249999999999893</v>
      </c>
      <c r="K1230" s="27">
        <f>'Panigale V4s 21 Data'!$B$12</f>
        <v>52.974000000000004</v>
      </c>
      <c r="L1230" s="3">
        <f t="shared" si="279"/>
        <v>120.27003889149277</v>
      </c>
      <c r="M1230">
        <f t="shared" si="277"/>
        <v>3180.4743617972531</v>
      </c>
      <c r="N1230">
        <f t="shared" si="280"/>
        <v>8.8346510049923702E-4</v>
      </c>
      <c r="O1230">
        <f t="shared" si="281"/>
        <v>3180.4743617972531</v>
      </c>
      <c r="P1230">
        <f t="shared" si="282"/>
        <v>8.8346510049923702E-4</v>
      </c>
      <c r="Q1230">
        <f>SUM($P$3:P1230)</f>
        <v>0.35592678843193887</v>
      </c>
      <c r="R1230">
        <f t="shared" si="283"/>
        <v>0</v>
      </c>
      <c r="S1230">
        <f t="shared" si="284"/>
        <v>0</v>
      </c>
      <c r="T1230">
        <f>SUM($S$3:S1230)</f>
        <v>8.1549745953975822E-2</v>
      </c>
      <c r="V1230">
        <f t="shared" si="285"/>
        <v>0</v>
      </c>
      <c r="W1230">
        <f>IF(M1230&lt;0,SUM($V$3:V1230),0)</f>
        <v>0</v>
      </c>
      <c r="Y1230">
        <v>0</v>
      </c>
      <c r="Z1230">
        <f t="shared" si="286"/>
        <v>0</v>
      </c>
      <c r="AA1230">
        <f t="shared" si="287"/>
        <v>0</v>
      </c>
      <c r="AB1230">
        <f>SUM($AA$3:AA1230)</f>
        <v>5.2818916021084107E-2</v>
      </c>
    </row>
    <row r="1231" spans="1:28" x14ac:dyDescent="0.3">
      <c r="A1231" s="9" t="s">
        <v>18</v>
      </c>
      <c r="B1231" s="9">
        <v>1228</v>
      </c>
      <c r="C1231" s="9">
        <v>206</v>
      </c>
      <c r="D1231" s="10">
        <v>95</v>
      </c>
      <c r="E1231" s="3">
        <f t="shared" si="288"/>
        <v>-4.1666666666666269E-2</v>
      </c>
      <c r="F1231" s="3">
        <f t="shared" si="289"/>
        <v>-0.14999999999999858</v>
      </c>
      <c r="H1231" s="13">
        <f t="shared" si="278"/>
        <v>26.388888888888889</v>
      </c>
      <c r="I1231">
        <f>'Panigale V4s 21 Data'!$B$8*'Panigale V4s 21 Data'!$B$5*'Panigale V4s 21 Data'!$B$7*0.5*(Calculations!$H1231*Calculations!$H1231)</f>
        <v>78.216360183307302</v>
      </c>
      <c r="J1231" s="3">
        <f>$E1231*'Panigale V4s 21 Data'!$B$3</f>
        <v>-11.249999999999893</v>
      </c>
      <c r="K1231" s="27">
        <f>'Panigale V4s 21 Data'!$B$12</f>
        <v>52.974000000000004</v>
      </c>
      <c r="L1231" s="3">
        <f t="shared" si="279"/>
        <v>119.94036018330742</v>
      </c>
      <c r="M1231">
        <f t="shared" si="277"/>
        <v>3165.0928381706126</v>
      </c>
      <c r="N1231">
        <f t="shared" si="280"/>
        <v>8.7919245504739234E-4</v>
      </c>
      <c r="O1231">
        <f t="shared" si="281"/>
        <v>3165.0928381706126</v>
      </c>
      <c r="P1231">
        <f t="shared" si="282"/>
        <v>8.7919245504739234E-4</v>
      </c>
      <c r="Q1231">
        <f>SUM($P$3:P1231)</f>
        <v>0.35680598088698628</v>
      </c>
      <c r="R1231">
        <f t="shared" si="283"/>
        <v>0</v>
      </c>
      <c r="S1231">
        <f t="shared" si="284"/>
        <v>0</v>
      </c>
      <c r="T1231">
        <f>SUM($S$3:S1231)</f>
        <v>8.1549745953975822E-2</v>
      </c>
      <c r="V1231">
        <f t="shared" si="285"/>
        <v>0</v>
      </c>
      <c r="W1231">
        <f>IF(M1231&lt;0,SUM($V$3:V1231),0)</f>
        <v>0</v>
      </c>
      <c r="Y1231">
        <v>0</v>
      </c>
      <c r="Z1231">
        <f t="shared" si="286"/>
        <v>0</v>
      </c>
      <c r="AA1231">
        <f t="shared" si="287"/>
        <v>0</v>
      </c>
      <c r="AB1231">
        <f>SUM($AA$3:AA1231)</f>
        <v>5.2818916021084107E-2</v>
      </c>
    </row>
    <row r="1232" spans="1:28" x14ac:dyDescent="0.3">
      <c r="A1232" s="9" t="s">
        <v>18</v>
      </c>
      <c r="B1232" s="9">
        <v>1229</v>
      </c>
      <c r="C1232" s="9">
        <v>207</v>
      </c>
      <c r="D1232" s="10">
        <v>94.9</v>
      </c>
      <c r="E1232" s="3">
        <f t="shared" si="288"/>
        <v>-4.1666666666666269E-2</v>
      </c>
      <c r="F1232" s="3">
        <f t="shared" si="289"/>
        <v>-0.14999999999999858</v>
      </c>
      <c r="H1232" s="13">
        <f t="shared" si="278"/>
        <v>26.361111111111111</v>
      </c>
      <c r="I1232">
        <f>'Panigale V4s 21 Data'!$B$8*'Panigale V4s 21 Data'!$B$5*'Panigale V4s 21 Data'!$B$7*0.5*(Calculations!$H1232*Calculations!$H1232)</f>
        <v>78.051780828195817</v>
      </c>
      <c r="J1232" s="3">
        <f>$E1232*'Panigale V4s 21 Data'!$B$3</f>
        <v>-11.249999999999893</v>
      </c>
      <c r="K1232" s="27">
        <f>'Panigale V4s 21 Data'!$B$12</f>
        <v>52.974000000000004</v>
      </c>
      <c r="L1232" s="3">
        <f t="shared" si="279"/>
        <v>119.77578082819592</v>
      </c>
      <c r="M1232">
        <f t="shared" si="277"/>
        <v>3157.4226668321644</v>
      </c>
      <c r="N1232">
        <f t="shared" si="280"/>
        <v>8.7706185189782349E-4</v>
      </c>
      <c r="O1232">
        <f t="shared" si="281"/>
        <v>3157.4226668321644</v>
      </c>
      <c r="P1232">
        <f t="shared" si="282"/>
        <v>8.7706185189782349E-4</v>
      </c>
      <c r="Q1232">
        <f>SUM($P$3:P1232)</f>
        <v>0.35768304273888413</v>
      </c>
      <c r="R1232">
        <f t="shared" si="283"/>
        <v>0</v>
      </c>
      <c r="S1232">
        <f t="shared" si="284"/>
        <v>0</v>
      </c>
      <c r="T1232">
        <f>SUM($S$3:S1232)</f>
        <v>8.1549745953975822E-2</v>
      </c>
      <c r="V1232">
        <f t="shared" si="285"/>
        <v>0</v>
      </c>
      <c r="W1232">
        <f>IF(M1232&lt;0,SUM($V$3:V1232),0)</f>
        <v>0</v>
      </c>
      <c r="Y1232">
        <v>0</v>
      </c>
      <c r="Z1232">
        <f t="shared" si="286"/>
        <v>0</v>
      </c>
      <c r="AA1232">
        <f t="shared" si="287"/>
        <v>0</v>
      </c>
      <c r="AB1232">
        <f>SUM($AA$3:AA1232)</f>
        <v>5.2818916021084107E-2</v>
      </c>
    </row>
    <row r="1233" spans="1:28" x14ac:dyDescent="0.3">
      <c r="A1233" s="9" t="s">
        <v>18</v>
      </c>
      <c r="B1233" s="9">
        <v>1230</v>
      </c>
      <c r="C1233" s="9">
        <v>208</v>
      </c>
      <c r="D1233" s="10">
        <v>94.7</v>
      </c>
      <c r="E1233" s="3">
        <f t="shared" si="288"/>
        <v>-5.5555555555556344E-2</v>
      </c>
      <c r="F1233" s="3">
        <f t="shared" si="289"/>
        <v>-0.20000000000000284</v>
      </c>
      <c r="H1233" s="13">
        <f t="shared" si="278"/>
        <v>26.305555555555557</v>
      </c>
      <c r="I1233">
        <f>'Panigale V4s 21 Data'!$B$8*'Panigale V4s 21 Data'!$B$5*'Panigale V4s 21 Data'!$B$7*0.5*(Calculations!$H1233*Calculations!$H1233)</f>
        <v>77.723142115935346</v>
      </c>
      <c r="J1233" s="3">
        <f>$E1233*'Panigale V4s 21 Data'!$B$3</f>
        <v>-15.000000000000213</v>
      </c>
      <c r="K1233" s="27">
        <f>'Panigale V4s 21 Data'!$B$12</f>
        <v>52.974000000000004</v>
      </c>
      <c r="L1233" s="3">
        <f t="shared" si="279"/>
        <v>115.69714211593514</v>
      </c>
      <c r="M1233">
        <f t="shared" si="277"/>
        <v>3043.4775995497384</v>
      </c>
      <c r="N1233">
        <f t="shared" si="280"/>
        <v>8.4541044431937177E-4</v>
      </c>
      <c r="O1233">
        <f t="shared" si="281"/>
        <v>3043.4775995497384</v>
      </c>
      <c r="P1233">
        <f t="shared" si="282"/>
        <v>8.4541044431937177E-4</v>
      </c>
      <c r="Q1233">
        <f>SUM($P$3:P1233)</f>
        <v>0.35852845318320348</v>
      </c>
      <c r="R1233">
        <f t="shared" si="283"/>
        <v>0</v>
      </c>
      <c r="S1233">
        <f t="shared" si="284"/>
        <v>0</v>
      </c>
      <c r="T1233">
        <f>SUM($S$3:S1233)</f>
        <v>8.1549745953975822E-2</v>
      </c>
      <c r="V1233">
        <f t="shared" si="285"/>
        <v>0</v>
      </c>
      <c r="W1233">
        <f>IF(M1233&lt;0,SUM($V$3:V1233),0)</f>
        <v>0</v>
      </c>
      <c r="Y1233">
        <v>0</v>
      </c>
      <c r="Z1233">
        <f t="shared" si="286"/>
        <v>0</v>
      </c>
      <c r="AA1233">
        <f t="shared" si="287"/>
        <v>0</v>
      </c>
      <c r="AB1233">
        <f>SUM($AA$3:AA1233)</f>
        <v>5.2818916021084107E-2</v>
      </c>
    </row>
    <row r="1234" spans="1:28" x14ac:dyDescent="0.3">
      <c r="A1234" s="9" t="s">
        <v>18</v>
      </c>
      <c r="B1234" s="9">
        <v>1231</v>
      </c>
      <c r="C1234" s="9">
        <v>209</v>
      </c>
      <c r="D1234" s="10">
        <v>94.5</v>
      </c>
      <c r="E1234" s="3">
        <f t="shared" si="288"/>
        <v>-4.1666666666666269E-2</v>
      </c>
      <c r="F1234" s="3">
        <f t="shared" si="289"/>
        <v>-0.14999999999999858</v>
      </c>
      <c r="H1234" s="13">
        <f t="shared" si="278"/>
        <v>26.25</v>
      </c>
      <c r="I1234">
        <f>'Panigale V4s 21 Data'!$B$8*'Panigale V4s 21 Data'!$B$5*'Panigale V4s 21 Data'!$B$7*0.5*(Calculations!$H1234*Calculations!$H1234)</f>
        <v>77.395196734291417</v>
      </c>
      <c r="J1234" s="3">
        <f>$E1234*'Panigale V4s 21 Data'!$B$3</f>
        <v>-11.249999999999893</v>
      </c>
      <c r="K1234" s="27">
        <f>'Panigale V4s 21 Data'!$B$12</f>
        <v>52.974000000000004</v>
      </c>
      <c r="L1234" s="3">
        <f t="shared" si="279"/>
        <v>119.11919673429152</v>
      </c>
      <c r="M1234">
        <f t="shared" si="277"/>
        <v>3126.8789142751525</v>
      </c>
      <c r="N1234">
        <f t="shared" si="280"/>
        <v>8.6857747618754235E-4</v>
      </c>
      <c r="O1234">
        <f t="shared" si="281"/>
        <v>3126.8789142751525</v>
      </c>
      <c r="P1234">
        <f t="shared" si="282"/>
        <v>8.6857747618754235E-4</v>
      </c>
      <c r="Q1234">
        <f>SUM($P$3:P1234)</f>
        <v>0.35939703065939099</v>
      </c>
      <c r="R1234">
        <f t="shared" si="283"/>
        <v>0</v>
      </c>
      <c r="S1234">
        <f t="shared" si="284"/>
        <v>0</v>
      </c>
      <c r="T1234">
        <f>SUM($S$3:S1234)</f>
        <v>8.1549745953975822E-2</v>
      </c>
      <c r="V1234">
        <f t="shared" si="285"/>
        <v>0</v>
      </c>
      <c r="W1234">
        <f>IF(M1234&lt;0,SUM($V$3:V1234),0)</f>
        <v>0</v>
      </c>
      <c r="Y1234">
        <v>0</v>
      </c>
      <c r="Z1234">
        <f t="shared" si="286"/>
        <v>0</v>
      </c>
      <c r="AA1234">
        <f t="shared" si="287"/>
        <v>0</v>
      </c>
      <c r="AB1234">
        <f>SUM($AA$3:AA1234)</f>
        <v>5.2818916021084107E-2</v>
      </c>
    </row>
    <row r="1235" spans="1:28" x14ac:dyDescent="0.3">
      <c r="A1235" s="9" t="s">
        <v>18</v>
      </c>
      <c r="B1235" s="9">
        <v>1232</v>
      </c>
      <c r="C1235" s="9">
        <v>210</v>
      </c>
      <c r="D1235" s="10">
        <v>94.4</v>
      </c>
      <c r="E1235" s="3">
        <f t="shared" si="288"/>
        <v>-1.3888888888888099E-2</v>
      </c>
      <c r="F1235" s="3">
        <f t="shared" si="289"/>
        <v>-4.9999999999997158E-2</v>
      </c>
      <c r="H1235" s="13">
        <f t="shared" si="278"/>
        <v>26.222222222222221</v>
      </c>
      <c r="I1235">
        <f>'Panigale V4s 21 Data'!$B$8*'Panigale V4s 21 Data'!$B$5*'Panigale V4s 21 Data'!$B$7*0.5*(Calculations!$H1235*Calculations!$H1235)</f>
        <v>77.23148404245066</v>
      </c>
      <c r="J1235" s="3">
        <f>$E1235*'Panigale V4s 21 Data'!$B$3</f>
        <v>-3.7499999999997868</v>
      </c>
      <c r="K1235" s="27">
        <f>'Panigale V4s 21 Data'!$B$12</f>
        <v>52.974000000000004</v>
      </c>
      <c r="L1235" s="3">
        <f t="shared" si="279"/>
        <v>126.45548404245088</v>
      </c>
      <c r="M1235">
        <f t="shared" si="277"/>
        <v>3315.9438037798227</v>
      </c>
      <c r="N1235">
        <f t="shared" si="280"/>
        <v>9.2109550104995069E-4</v>
      </c>
      <c r="O1235">
        <f t="shared" si="281"/>
        <v>3315.9438037798227</v>
      </c>
      <c r="P1235">
        <f t="shared" si="282"/>
        <v>9.2109550104995069E-4</v>
      </c>
      <c r="Q1235">
        <f>SUM($P$3:P1235)</f>
        <v>0.36031812616044095</v>
      </c>
      <c r="R1235">
        <f t="shared" si="283"/>
        <v>0</v>
      </c>
      <c r="S1235">
        <f t="shared" si="284"/>
        <v>0</v>
      </c>
      <c r="T1235">
        <f>SUM($S$3:S1235)</f>
        <v>8.1549745953975822E-2</v>
      </c>
      <c r="V1235">
        <f t="shared" si="285"/>
        <v>0</v>
      </c>
      <c r="W1235">
        <f>IF(M1235&lt;0,SUM($V$3:V1235),0)</f>
        <v>0</v>
      </c>
      <c r="Y1235">
        <v>0</v>
      </c>
      <c r="Z1235">
        <f t="shared" si="286"/>
        <v>0</v>
      </c>
      <c r="AA1235">
        <f t="shared" si="287"/>
        <v>0</v>
      </c>
      <c r="AB1235">
        <f>SUM($AA$3:AA1235)</f>
        <v>5.2818916021084107E-2</v>
      </c>
    </row>
    <row r="1236" spans="1:28" x14ac:dyDescent="0.3">
      <c r="A1236" s="9" t="s">
        <v>18</v>
      </c>
      <c r="B1236" s="9">
        <v>1233</v>
      </c>
      <c r="C1236" s="9">
        <v>211</v>
      </c>
      <c r="D1236" s="10">
        <v>94.4</v>
      </c>
      <c r="E1236" s="3">
        <f t="shared" si="288"/>
        <v>-1.3888888888890073E-2</v>
      </c>
      <c r="F1236" s="3">
        <f t="shared" si="289"/>
        <v>-5.0000000000004263E-2</v>
      </c>
      <c r="H1236" s="13">
        <f t="shared" si="278"/>
        <v>26.222222222222221</v>
      </c>
      <c r="I1236">
        <f>'Panigale V4s 21 Data'!$B$8*'Panigale V4s 21 Data'!$B$5*'Panigale V4s 21 Data'!$B$7*0.5*(Calculations!$H1236*Calculations!$H1236)</f>
        <v>77.23148404245066</v>
      </c>
      <c r="J1236" s="3">
        <f>$E1236*'Panigale V4s 21 Data'!$B$3</f>
        <v>-3.7500000000003197</v>
      </c>
      <c r="K1236" s="27">
        <f>'Panigale V4s 21 Data'!$B$12</f>
        <v>52.974000000000004</v>
      </c>
      <c r="L1236" s="3">
        <f t="shared" si="279"/>
        <v>126.45548404245035</v>
      </c>
      <c r="M1236">
        <f t="shared" si="277"/>
        <v>3315.9438037798091</v>
      </c>
      <c r="N1236">
        <f t="shared" si="280"/>
        <v>9.2109550104994701E-4</v>
      </c>
      <c r="O1236">
        <f t="shared" si="281"/>
        <v>3315.9438037798091</v>
      </c>
      <c r="P1236">
        <f t="shared" si="282"/>
        <v>9.2109550104994701E-4</v>
      </c>
      <c r="Q1236">
        <f>SUM($P$3:P1236)</f>
        <v>0.36123922166149092</v>
      </c>
      <c r="R1236">
        <f t="shared" si="283"/>
        <v>0</v>
      </c>
      <c r="S1236">
        <f t="shared" si="284"/>
        <v>0</v>
      </c>
      <c r="T1236">
        <f>SUM($S$3:S1236)</f>
        <v>8.1549745953975822E-2</v>
      </c>
      <c r="V1236">
        <f t="shared" si="285"/>
        <v>0</v>
      </c>
      <c r="W1236">
        <f>IF(M1236&lt;0,SUM($V$3:V1236),0)</f>
        <v>0</v>
      </c>
      <c r="Y1236">
        <v>0</v>
      </c>
      <c r="Z1236">
        <f t="shared" si="286"/>
        <v>0</v>
      </c>
      <c r="AA1236">
        <f t="shared" si="287"/>
        <v>0</v>
      </c>
      <c r="AB1236">
        <f>SUM($AA$3:AA1236)</f>
        <v>5.2818916021084107E-2</v>
      </c>
    </row>
    <row r="1237" spans="1:28" x14ac:dyDescent="0.3">
      <c r="A1237" s="9" t="s">
        <v>18</v>
      </c>
      <c r="B1237" s="9">
        <v>1234</v>
      </c>
      <c r="C1237" s="9">
        <v>212</v>
      </c>
      <c r="D1237" s="10">
        <v>94.3</v>
      </c>
      <c r="E1237" s="3">
        <f t="shared" si="288"/>
        <v>-1.3888888888890073E-2</v>
      </c>
      <c r="F1237" s="3">
        <f t="shared" si="289"/>
        <v>-5.0000000000004263E-2</v>
      </c>
      <c r="H1237" s="13">
        <f t="shared" si="278"/>
        <v>26.194444444444443</v>
      </c>
      <c r="I1237">
        <f>'Panigale V4s 21 Data'!$B$8*'Panigale V4s 21 Data'!$B$5*'Panigale V4s 21 Data'!$B$7*0.5*(Calculations!$H1237*Calculations!$H1237)</f>
        <v>77.067944683264074</v>
      </c>
      <c r="J1237" s="3">
        <f>$E1237*'Panigale V4s 21 Data'!$B$3</f>
        <v>-3.7500000000003197</v>
      </c>
      <c r="K1237" s="27">
        <f>'Panigale V4s 21 Data'!$B$12</f>
        <v>52.974000000000004</v>
      </c>
      <c r="L1237" s="3">
        <f t="shared" si="279"/>
        <v>126.29194468326376</v>
      </c>
      <c r="M1237">
        <f t="shared" si="277"/>
        <v>3308.1473287866033</v>
      </c>
      <c r="N1237">
        <f t="shared" si="280"/>
        <v>9.1892981355183427E-4</v>
      </c>
      <c r="O1237">
        <f t="shared" si="281"/>
        <v>3308.1473287866033</v>
      </c>
      <c r="P1237">
        <f t="shared" si="282"/>
        <v>9.1892981355183427E-4</v>
      </c>
      <c r="Q1237">
        <f>SUM($P$3:P1237)</f>
        <v>0.36215815147504277</v>
      </c>
      <c r="R1237">
        <f t="shared" si="283"/>
        <v>0</v>
      </c>
      <c r="S1237">
        <f t="shared" si="284"/>
        <v>0</v>
      </c>
      <c r="T1237">
        <f>SUM($S$3:S1237)</f>
        <v>8.1549745953975822E-2</v>
      </c>
      <c r="V1237">
        <f t="shared" si="285"/>
        <v>0</v>
      </c>
      <c r="W1237">
        <f>IF(M1237&lt;0,SUM($V$3:V1237),0)</f>
        <v>0</v>
      </c>
      <c r="Y1237">
        <v>0</v>
      </c>
      <c r="Z1237">
        <f t="shared" si="286"/>
        <v>0</v>
      </c>
      <c r="AA1237">
        <f t="shared" si="287"/>
        <v>0</v>
      </c>
      <c r="AB1237">
        <f>SUM($AA$3:AA1237)</f>
        <v>5.2818916021084107E-2</v>
      </c>
    </row>
    <row r="1238" spans="1:28" x14ac:dyDescent="0.3">
      <c r="A1238" s="9" t="s">
        <v>18</v>
      </c>
      <c r="B1238" s="9">
        <v>1235</v>
      </c>
      <c r="C1238" s="9">
        <v>213</v>
      </c>
      <c r="D1238" s="10">
        <v>94.3</v>
      </c>
      <c r="E1238" s="3">
        <f t="shared" si="288"/>
        <v>-2.7777777777778172E-2</v>
      </c>
      <c r="F1238" s="3">
        <f t="shared" si="289"/>
        <v>-0.10000000000000142</v>
      </c>
      <c r="H1238" s="13">
        <f t="shared" si="278"/>
        <v>26.194444444444443</v>
      </c>
      <c r="I1238">
        <f>'Panigale V4s 21 Data'!$B$8*'Panigale V4s 21 Data'!$B$5*'Panigale V4s 21 Data'!$B$7*0.5*(Calculations!$H1238*Calculations!$H1238)</f>
        <v>77.067944683264074</v>
      </c>
      <c r="J1238" s="3">
        <f>$E1238*'Panigale V4s 21 Data'!$B$3</f>
        <v>-7.5000000000001066</v>
      </c>
      <c r="K1238" s="27">
        <f>'Panigale V4s 21 Data'!$B$12</f>
        <v>52.974000000000004</v>
      </c>
      <c r="L1238" s="3">
        <f t="shared" si="279"/>
        <v>122.54194468326396</v>
      </c>
      <c r="M1238">
        <f t="shared" si="277"/>
        <v>3209.9181621199418</v>
      </c>
      <c r="N1238">
        <f t="shared" si="280"/>
        <v>8.9164393392220608E-4</v>
      </c>
      <c r="O1238">
        <f t="shared" si="281"/>
        <v>3209.9181621199418</v>
      </c>
      <c r="P1238">
        <f t="shared" si="282"/>
        <v>8.9164393392220608E-4</v>
      </c>
      <c r="Q1238">
        <f>SUM($P$3:P1238)</f>
        <v>0.36304979540896498</v>
      </c>
      <c r="R1238">
        <f t="shared" si="283"/>
        <v>0</v>
      </c>
      <c r="S1238">
        <f t="shared" si="284"/>
        <v>0</v>
      </c>
      <c r="T1238">
        <f>SUM($S$3:S1238)</f>
        <v>8.1549745953975822E-2</v>
      </c>
      <c r="V1238">
        <f t="shared" si="285"/>
        <v>0</v>
      </c>
      <c r="W1238">
        <f>IF(M1238&lt;0,SUM($V$3:V1238),0)</f>
        <v>0</v>
      </c>
      <c r="Y1238">
        <v>0</v>
      </c>
      <c r="Z1238">
        <f t="shared" si="286"/>
        <v>0</v>
      </c>
      <c r="AA1238">
        <f t="shared" si="287"/>
        <v>0</v>
      </c>
      <c r="AB1238">
        <f>SUM($AA$3:AA1238)</f>
        <v>5.2818916021084107E-2</v>
      </c>
    </row>
    <row r="1239" spans="1:28" x14ac:dyDescent="0.3">
      <c r="A1239" s="9" t="s">
        <v>18</v>
      </c>
      <c r="B1239" s="9">
        <v>1236</v>
      </c>
      <c r="C1239" s="9">
        <v>214</v>
      </c>
      <c r="D1239" s="10">
        <v>94.1</v>
      </c>
      <c r="E1239" s="3">
        <f t="shared" si="288"/>
        <v>-5.5555555555554373E-2</v>
      </c>
      <c r="F1239" s="3">
        <f t="shared" si="289"/>
        <v>-0.19999999999999574</v>
      </c>
      <c r="H1239" s="13">
        <f t="shared" si="278"/>
        <v>26.138888888888886</v>
      </c>
      <c r="I1239">
        <f>'Panigale V4s 21 Data'!$B$8*'Panigale V4s 21 Data'!$B$5*'Panigale V4s 21 Data'!$B$7*0.5*(Calculations!$H1239*Calculations!$H1239)</f>
        <v>76.741385962853315</v>
      </c>
      <c r="J1239" s="3">
        <f>$E1239*'Panigale V4s 21 Data'!$B$3</f>
        <v>-14.99999999999968</v>
      </c>
      <c r="K1239" s="27">
        <f>'Panigale V4s 21 Data'!$B$12</f>
        <v>52.974000000000004</v>
      </c>
      <c r="L1239" s="3">
        <f t="shared" si="279"/>
        <v>114.71538596285365</v>
      </c>
      <c r="M1239">
        <f t="shared" si="277"/>
        <v>2998.5327275290351</v>
      </c>
      <c r="N1239">
        <f t="shared" si="280"/>
        <v>8.3292575764695427E-4</v>
      </c>
      <c r="O1239">
        <f t="shared" si="281"/>
        <v>2998.5327275290351</v>
      </c>
      <c r="P1239">
        <f t="shared" si="282"/>
        <v>8.3292575764695427E-4</v>
      </c>
      <c r="Q1239">
        <f>SUM($P$3:P1239)</f>
        <v>0.36388272116661191</v>
      </c>
      <c r="R1239">
        <f t="shared" si="283"/>
        <v>0</v>
      </c>
      <c r="S1239">
        <f t="shared" si="284"/>
        <v>0</v>
      </c>
      <c r="T1239">
        <f>SUM($S$3:S1239)</f>
        <v>8.1549745953975822E-2</v>
      </c>
      <c r="V1239">
        <f t="shared" si="285"/>
        <v>0</v>
      </c>
      <c r="W1239">
        <f>IF(M1239&lt;0,SUM($V$3:V1239),0)</f>
        <v>0</v>
      </c>
      <c r="Y1239">
        <v>0</v>
      </c>
      <c r="Z1239">
        <f t="shared" si="286"/>
        <v>0</v>
      </c>
      <c r="AA1239">
        <f t="shared" si="287"/>
        <v>0</v>
      </c>
      <c r="AB1239">
        <f>SUM($AA$3:AA1239)</f>
        <v>5.2818916021084107E-2</v>
      </c>
    </row>
    <row r="1240" spans="1:28" x14ac:dyDescent="0.3">
      <c r="A1240" s="9" t="s">
        <v>18</v>
      </c>
      <c r="B1240" s="9">
        <v>1237</v>
      </c>
      <c r="C1240" s="9">
        <v>215</v>
      </c>
      <c r="D1240" s="10">
        <v>93.9</v>
      </c>
      <c r="E1240" s="3">
        <f t="shared" si="288"/>
        <v>-9.7222222222220642E-2</v>
      </c>
      <c r="F1240" s="3">
        <f t="shared" si="289"/>
        <v>-0.34999999999999432</v>
      </c>
      <c r="H1240" s="13">
        <f t="shared" si="278"/>
        <v>26.083333333333336</v>
      </c>
      <c r="I1240">
        <f>'Panigale V4s 21 Data'!$B$8*'Panigale V4s 21 Data'!$B$5*'Panigale V4s 21 Data'!$B$7*0.5*(Calculations!$H1240*Calculations!$H1240)</f>
        <v>76.415520573059183</v>
      </c>
      <c r="J1240" s="3">
        <f>$E1240*'Panigale V4s 21 Data'!$B$3</f>
        <v>-26.249999999999574</v>
      </c>
      <c r="K1240" s="27">
        <f>'Panigale V4s 21 Data'!$B$12</f>
        <v>52.974000000000004</v>
      </c>
      <c r="L1240" s="3">
        <f t="shared" si="279"/>
        <v>103.13952057305961</v>
      </c>
      <c r="M1240">
        <f t="shared" si="277"/>
        <v>2690.2224949473052</v>
      </c>
      <c r="N1240">
        <f t="shared" si="280"/>
        <v>7.4728402637425149E-4</v>
      </c>
      <c r="O1240">
        <f t="shared" si="281"/>
        <v>2690.2224949473052</v>
      </c>
      <c r="P1240">
        <f t="shared" si="282"/>
        <v>7.4728402637425149E-4</v>
      </c>
      <c r="Q1240">
        <f>SUM($P$3:P1240)</f>
        <v>0.36463000519298616</v>
      </c>
      <c r="R1240">
        <f t="shared" si="283"/>
        <v>0</v>
      </c>
      <c r="S1240">
        <f t="shared" si="284"/>
        <v>0</v>
      </c>
      <c r="T1240">
        <f>SUM($S$3:S1240)</f>
        <v>8.1549745953975822E-2</v>
      </c>
      <c r="V1240">
        <f t="shared" si="285"/>
        <v>0</v>
      </c>
      <c r="W1240">
        <f>IF(M1240&lt;0,SUM($V$3:V1240),0)</f>
        <v>0</v>
      </c>
      <c r="Y1240">
        <v>0</v>
      </c>
      <c r="Z1240">
        <f t="shared" si="286"/>
        <v>0</v>
      </c>
      <c r="AA1240">
        <f t="shared" si="287"/>
        <v>0</v>
      </c>
      <c r="AB1240">
        <f>SUM($AA$3:AA1240)</f>
        <v>5.2818916021084107E-2</v>
      </c>
    </row>
    <row r="1241" spans="1:28" x14ac:dyDescent="0.3">
      <c r="A1241" s="9" t="s">
        <v>18</v>
      </c>
      <c r="B1241" s="9">
        <v>1238</v>
      </c>
      <c r="C1241" s="9">
        <v>216</v>
      </c>
      <c r="D1241" s="10">
        <v>93.4</v>
      </c>
      <c r="E1241" s="3">
        <f t="shared" si="288"/>
        <v>-0.15277777777777896</v>
      </c>
      <c r="F1241" s="3">
        <f t="shared" si="289"/>
        <v>-0.55000000000000426</v>
      </c>
      <c r="H1241" s="13">
        <f t="shared" si="278"/>
        <v>25.944444444444446</v>
      </c>
      <c r="I1241">
        <f>'Panigale V4s 21 Data'!$B$8*'Panigale V4s 21 Data'!$B$5*'Panigale V4s 21 Data'!$B$7*0.5*(Calculations!$H1241*Calculations!$H1241)</f>
        <v>75.603890420021315</v>
      </c>
      <c r="J1241" s="3">
        <f>$E1241*'Panigale V4s 21 Data'!$B$3</f>
        <v>-41.25000000000032</v>
      </c>
      <c r="K1241" s="27">
        <f>'Panigale V4s 21 Data'!$B$12</f>
        <v>52.974000000000004</v>
      </c>
      <c r="L1241" s="3">
        <f t="shared" si="279"/>
        <v>87.327890420020992</v>
      </c>
      <c r="M1241">
        <f t="shared" si="277"/>
        <v>2265.6736014527669</v>
      </c>
      <c r="N1241">
        <f t="shared" si="280"/>
        <v>6.293537781813241E-4</v>
      </c>
      <c r="O1241">
        <f t="shared" si="281"/>
        <v>2265.6736014527669</v>
      </c>
      <c r="P1241">
        <f t="shared" si="282"/>
        <v>6.293537781813241E-4</v>
      </c>
      <c r="Q1241">
        <f>SUM($P$3:P1241)</f>
        <v>0.36525935897116746</v>
      </c>
      <c r="R1241">
        <f t="shared" si="283"/>
        <v>0</v>
      </c>
      <c r="S1241">
        <f t="shared" si="284"/>
        <v>0</v>
      </c>
      <c r="T1241">
        <f>SUM($S$3:S1241)</f>
        <v>8.1549745953975822E-2</v>
      </c>
      <c r="V1241">
        <f t="shared" si="285"/>
        <v>0</v>
      </c>
      <c r="W1241">
        <f>IF(M1241&lt;0,SUM($V$3:V1241),0)</f>
        <v>0</v>
      </c>
      <c r="Y1241">
        <v>0</v>
      </c>
      <c r="Z1241">
        <f t="shared" si="286"/>
        <v>0</v>
      </c>
      <c r="AA1241">
        <f t="shared" si="287"/>
        <v>0</v>
      </c>
      <c r="AB1241">
        <f>SUM($AA$3:AA1241)</f>
        <v>5.2818916021084107E-2</v>
      </c>
    </row>
    <row r="1242" spans="1:28" x14ac:dyDescent="0.3">
      <c r="A1242" s="9" t="s">
        <v>18</v>
      </c>
      <c r="B1242" s="9">
        <v>1239</v>
      </c>
      <c r="C1242" s="9">
        <v>217</v>
      </c>
      <c r="D1242" s="10">
        <v>92.8</v>
      </c>
      <c r="E1242" s="3">
        <f t="shared" si="288"/>
        <v>-0.19444444444444522</v>
      </c>
      <c r="F1242" s="3">
        <f t="shared" si="289"/>
        <v>-0.70000000000000284</v>
      </c>
      <c r="H1242" s="13">
        <f t="shared" si="278"/>
        <v>25.777777777777775</v>
      </c>
      <c r="I1242">
        <f>'Panigale V4s 21 Data'!$B$8*'Panigale V4s 21 Data'!$B$5*'Panigale V4s 21 Data'!$B$7*0.5*(Calculations!$H1242*Calculations!$H1242)</f>
        <v>74.635654213962653</v>
      </c>
      <c r="J1242" s="3">
        <f>$E1242*'Panigale V4s 21 Data'!$B$3</f>
        <v>-52.500000000000213</v>
      </c>
      <c r="K1242" s="27">
        <f>'Panigale V4s 21 Data'!$B$12</f>
        <v>52.974000000000004</v>
      </c>
      <c r="L1242" s="3">
        <f t="shared" si="279"/>
        <v>75.109654213962443</v>
      </c>
      <c r="M1242">
        <f t="shared" si="277"/>
        <v>1936.1599752932539</v>
      </c>
      <c r="N1242">
        <f t="shared" si="280"/>
        <v>5.3782221535923715E-4</v>
      </c>
      <c r="O1242">
        <f t="shared" si="281"/>
        <v>1936.1599752932539</v>
      </c>
      <c r="P1242">
        <f t="shared" si="282"/>
        <v>5.3782221535923715E-4</v>
      </c>
      <c r="Q1242">
        <f>SUM($P$3:P1242)</f>
        <v>0.36579718118652671</v>
      </c>
      <c r="R1242">
        <f t="shared" si="283"/>
        <v>0</v>
      </c>
      <c r="S1242">
        <f t="shared" si="284"/>
        <v>0</v>
      </c>
      <c r="T1242">
        <f>SUM($S$3:S1242)</f>
        <v>8.1549745953975822E-2</v>
      </c>
      <c r="V1242">
        <f t="shared" si="285"/>
        <v>0</v>
      </c>
      <c r="W1242">
        <f>IF(M1242&lt;0,SUM($V$3:V1242),0)</f>
        <v>0</v>
      </c>
      <c r="Y1242">
        <v>0</v>
      </c>
      <c r="Z1242">
        <f t="shared" si="286"/>
        <v>0</v>
      </c>
      <c r="AA1242">
        <f t="shared" si="287"/>
        <v>0</v>
      </c>
      <c r="AB1242">
        <f>SUM($AA$3:AA1242)</f>
        <v>5.2818916021084107E-2</v>
      </c>
    </row>
    <row r="1243" spans="1:28" x14ac:dyDescent="0.3">
      <c r="A1243" s="9" t="s">
        <v>18</v>
      </c>
      <c r="B1243" s="9">
        <v>1240</v>
      </c>
      <c r="C1243" s="9">
        <v>218</v>
      </c>
      <c r="D1243" s="10">
        <v>92</v>
      </c>
      <c r="E1243" s="3">
        <f t="shared" si="288"/>
        <v>-0.20833333333333331</v>
      </c>
      <c r="F1243" s="3">
        <f t="shared" si="289"/>
        <v>-0.75</v>
      </c>
      <c r="H1243" s="13">
        <f t="shared" si="278"/>
        <v>25.555555555555554</v>
      </c>
      <c r="I1243">
        <f>'Panigale V4s 21 Data'!$B$8*'Panigale V4s 21 Data'!$B$5*'Panigale V4s 21 Data'!$B$7*0.5*(Calculations!$H1243*Calculations!$H1243)</f>
        <v>73.354379234516671</v>
      </c>
      <c r="J1243" s="3">
        <f>$E1243*'Panigale V4s 21 Data'!$B$3</f>
        <v>-56.249999999999993</v>
      </c>
      <c r="K1243" s="27">
        <f>'Panigale V4s 21 Data'!$B$12</f>
        <v>52.974000000000004</v>
      </c>
      <c r="L1243" s="3">
        <f t="shared" si="279"/>
        <v>70.078379234516689</v>
      </c>
      <c r="M1243">
        <f t="shared" si="277"/>
        <v>1790.891913770982</v>
      </c>
      <c r="N1243">
        <f t="shared" si="280"/>
        <v>4.9746997604749495E-4</v>
      </c>
      <c r="O1243">
        <f t="shared" si="281"/>
        <v>1790.891913770982</v>
      </c>
      <c r="P1243">
        <f t="shared" si="282"/>
        <v>4.9746997604749495E-4</v>
      </c>
      <c r="Q1243">
        <f>SUM($P$3:P1243)</f>
        <v>0.3662946511625742</v>
      </c>
      <c r="R1243">
        <f t="shared" si="283"/>
        <v>0</v>
      </c>
      <c r="S1243">
        <f t="shared" si="284"/>
        <v>0</v>
      </c>
      <c r="T1243">
        <f>SUM($S$3:S1243)</f>
        <v>8.1549745953975822E-2</v>
      </c>
      <c r="V1243">
        <f t="shared" si="285"/>
        <v>0</v>
      </c>
      <c r="W1243">
        <f>IF(M1243&lt;0,SUM($V$3:V1243),0)</f>
        <v>0</v>
      </c>
      <c r="Y1243">
        <v>0</v>
      </c>
      <c r="Z1243">
        <f t="shared" si="286"/>
        <v>0</v>
      </c>
      <c r="AA1243">
        <f t="shared" si="287"/>
        <v>0</v>
      </c>
      <c r="AB1243">
        <f>SUM($AA$3:AA1243)</f>
        <v>5.2818916021084107E-2</v>
      </c>
    </row>
    <row r="1244" spans="1:28" x14ac:dyDescent="0.3">
      <c r="A1244" s="9" t="s">
        <v>18</v>
      </c>
      <c r="B1244" s="9">
        <v>1241</v>
      </c>
      <c r="C1244" s="9">
        <v>219</v>
      </c>
      <c r="D1244" s="10">
        <v>91.3</v>
      </c>
      <c r="E1244" s="3">
        <f t="shared" si="288"/>
        <v>-0.19444444444444522</v>
      </c>
      <c r="F1244" s="3">
        <f t="shared" si="289"/>
        <v>-0.70000000000000284</v>
      </c>
      <c r="H1244" s="13">
        <f t="shared" si="278"/>
        <v>25.361111111111111</v>
      </c>
      <c r="I1244">
        <f>'Panigale V4s 21 Data'!$B$8*'Panigale V4s 21 Data'!$B$5*'Panigale V4s 21 Data'!$B$7*0.5*(Calculations!$H1244*Calculations!$H1244)</f>
        <v>72.242363591844082</v>
      </c>
      <c r="J1244" s="3">
        <f>$E1244*'Panigale V4s 21 Data'!$B$3</f>
        <v>-52.500000000000213</v>
      </c>
      <c r="K1244" s="27">
        <f>'Panigale V4s 21 Data'!$B$12</f>
        <v>52.974000000000004</v>
      </c>
      <c r="L1244" s="3">
        <f t="shared" si="279"/>
        <v>72.716363591843873</v>
      </c>
      <c r="M1244">
        <f t="shared" si="277"/>
        <v>1844.1677766487071</v>
      </c>
      <c r="N1244">
        <f t="shared" si="280"/>
        <v>5.1226882684686308E-4</v>
      </c>
      <c r="O1244">
        <f t="shared" si="281"/>
        <v>1844.1677766487071</v>
      </c>
      <c r="P1244">
        <f t="shared" si="282"/>
        <v>5.1226882684686308E-4</v>
      </c>
      <c r="Q1244">
        <f>SUM($P$3:P1244)</f>
        <v>0.36680691998942105</v>
      </c>
      <c r="R1244">
        <f t="shared" si="283"/>
        <v>0</v>
      </c>
      <c r="S1244">
        <f t="shared" si="284"/>
        <v>0</v>
      </c>
      <c r="T1244">
        <f>SUM($S$3:S1244)</f>
        <v>8.1549745953975822E-2</v>
      </c>
      <c r="V1244">
        <f t="shared" si="285"/>
        <v>0</v>
      </c>
      <c r="W1244">
        <f>IF(M1244&lt;0,SUM($V$3:V1244),0)</f>
        <v>0</v>
      </c>
      <c r="Y1244">
        <v>0</v>
      </c>
      <c r="Z1244">
        <f t="shared" si="286"/>
        <v>0</v>
      </c>
      <c r="AA1244">
        <f t="shared" si="287"/>
        <v>0</v>
      </c>
      <c r="AB1244">
        <f>SUM($AA$3:AA1244)</f>
        <v>5.2818916021084107E-2</v>
      </c>
    </row>
    <row r="1245" spans="1:28" x14ac:dyDescent="0.3">
      <c r="A1245" s="9" t="s">
        <v>18</v>
      </c>
      <c r="B1245" s="9">
        <v>1242</v>
      </c>
      <c r="C1245" s="9">
        <v>220</v>
      </c>
      <c r="D1245" s="10">
        <v>90.6</v>
      </c>
      <c r="E1245" s="3">
        <f t="shared" si="288"/>
        <v>-0.18055555555555516</v>
      </c>
      <c r="F1245" s="3">
        <f t="shared" si="289"/>
        <v>-0.64999999999999858</v>
      </c>
      <c r="H1245" s="13">
        <f t="shared" si="278"/>
        <v>25.166666666666664</v>
      </c>
      <c r="I1245">
        <f>'Panigale V4s 21 Data'!$B$8*'Panigale V4s 21 Data'!$B$5*'Panigale V4s 21 Data'!$B$7*0.5*(Calculations!$H1245*Calculations!$H1245)</f>
        <v>71.138841249224612</v>
      </c>
      <c r="J1245" s="3">
        <f>$E1245*'Panigale V4s 21 Data'!$B$3</f>
        <v>-48.749999999999893</v>
      </c>
      <c r="K1245" s="27">
        <f>'Panigale V4s 21 Data'!$B$12</f>
        <v>52.974000000000004</v>
      </c>
      <c r="L1245" s="3">
        <f t="shared" si="279"/>
        <v>75.362841249224715</v>
      </c>
      <c r="M1245">
        <f t="shared" si="277"/>
        <v>1896.631504772155</v>
      </c>
      <c r="N1245">
        <f t="shared" si="280"/>
        <v>5.2684208465893201E-4</v>
      </c>
      <c r="O1245">
        <f t="shared" si="281"/>
        <v>1896.631504772155</v>
      </c>
      <c r="P1245">
        <f t="shared" si="282"/>
        <v>5.2684208465893201E-4</v>
      </c>
      <c r="Q1245">
        <f>SUM($P$3:P1245)</f>
        <v>0.36733376207407997</v>
      </c>
      <c r="R1245">
        <f t="shared" si="283"/>
        <v>0</v>
      </c>
      <c r="S1245">
        <f t="shared" si="284"/>
        <v>0</v>
      </c>
      <c r="T1245">
        <f>SUM($S$3:S1245)</f>
        <v>8.1549745953975822E-2</v>
      </c>
      <c r="V1245">
        <f t="shared" si="285"/>
        <v>0</v>
      </c>
      <c r="W1245">
        <f>IF(M1245&lt;0,SUM($V$3:V1245),0)</f>
        <v>0</v>
      </c>
      <c r="Y1245">
        <v>0</v>
      </c>
      <c r="Z1245">
        <f t="shared" si="286"/>
        <v>0</v>
      </c>
      <c r="AA1245">
        <f t="shared" si="287"/>
        <v>0</v>
      </c>
      <c r="AB1245">
        <f>SUM($AA$3:AA1245)</f>
        <v>5.2818916021084107E-2</v>
      </c>
    </row>
    <row r="1246" spans="1:28" x14ac:dyDescent="0.3">
      <c r="A1246" s="9" t="s">
        <v>18</v>
      </c>
      <c r="B1246" s="9">
        <v>1243</v>
      </c>
      <c r="C1246" s="9">
        <v>221</v>
      </c>
      <c r="D1246" s="10">
        <v>90</v>
      </c>
      <c r="E1246" s="3">
        <f t="shared" si="288"/>
        <v>-0.18055555555555516</v>
      </c>
      <c r="F1246" s="3">
        <f t="shared" si="289"/>
        <v>-0.64999999999999858</v>
      </c>
      <c r="H1246" s="13">
        <f t="shared" si="278"/>
        <v>25</v>
      </c>
      <c r="I1246">
        <f>'Panigale V4s 21 Data'!$B$8*'Panigale V4s 21 Data'!$B$5*'Panigale V4s 21 Data'!$B$7*0.5*(Calculations!$H1246*Calculations!$H1246)</f>
        <v>70.199724929062512</v>
      </c>
      <c r="J1246" s="3">
        <f>$E1246*'Panigale V4s 21 Data'!$B$3</f>
        <v>-48.749999999999893</v>
      </c>
      <c r="K1246" s="27">
        <f>'Panigale V4s 21 Data'!$B$12</f>
        <v>52.974000000000004</v>
      </c>
      <c r="L1246" s="3">
        <f t="shared" si="279"/>
        <v>74.423724929062615</v>
      </c>
      <c r="M1246">
        <f t="shared" si="277"/>
        <v>1860.5931232265655</v>
      </c>
      <c r="N1246">
        <f t="shared" si="280"/>
        <v>5.1683142311849048E-4</v>
      </c>
      <c r="O1246">
        <f t="shared" si="281"/>
        <v>1860.5931232265655</v>
      </c>
      <c r="P1246">
        <f t="shared" si="282"/>
        <v>5.1683142311849048E-4</v>
      </c>
      <c r="Q1246">
        <f>SUM($P$3:P1246)</f>
        <v>0.36785059349719845</v>
      </c>
      <c r="R1246">
        <f t="shared" si="283"/>
        <v>0</v>
      </c>
      <c r="S1246">
        <f t="shared" si="284"/>
        <v>0</v>
      </c>
      <c r="T1246">
        <f>SUM($S$3:S1246)</f>
        <v>8.1549745953975822E-2</v>
      </c>
      <c r="V1246">
        <f t="shared" si="285"/>
        <v>0</v>
      </c>
      <c r="W1246">
        <f>IF(M1246&lt;0,SUM($V$3:V1246),0)</f>
        <v>0</v>
      </c>
      <c r="Y1246">
        <v>0</v>
      </c>
      <c r="Z1246">
        <f t="shared" si="286"/>
        <v>0</v>
      </c>
      <c r="AA1246">
        <f t="shared" si="287"/>
        <v>0</v>
      </c>
      <c r="AB1246">
        <f>SUM($AA$3:AA1246)</f>
        <v>5.2818916021084107E-2</v>
      </c>
    </row>
    <row r="1247" spans="1:28" x14ac:dyDescent="0.3">
      <c r="A1247" s="9" t="s">
        <v>18</v>
      </c>
      <c r="B1247" s="9">
        <v>1244</v>
      </c>
      <c r="C1247" s="9">
        <v>222</v>
      </c>
      <c r="D1247" s="10">
        <v>89.3</v>
      </c>
      <c r="E1247" s="3">
        <f t="shared" si="288"/>
        <v>-0.18055555555555516</v>
      </c>
      <c r="F1247" s="3">
        <f t="shared" si="289"/>
        <v>-0.64999999999999858</v>
      </c>
      <c r="H1247" s="13">
        <f t="shared" si="278"/>
        <v>24.805555555555554</v>
      </c>
      <c r="I1247">
        <f>'Panigale V4s 21 Data'!$B$8*'Panigale V4s 21 Data'!$B$5*'Panigale V4s 21 Data'!$B$7*0.5*(Calculations!$H1247*Calculations!$H1247)</f>
        <v>69.111975857970322</v>
      </c>
      <c r="J1247" s="3">
        <f>$E1247*'Panigale V4s 21 Data'!$B$3</f>
        <v>-48.749999999999893</v>
      </c>
      <c r="K1247" s="27">
        <f>'Panigale V4s 21 Data'!$B$12</f>
        <v>52.974000000000004</v>
      </c>
      <c r="L1247" s="3">
        <f t="shared" si="279"/>
        <v>73.335975857970425</v>
      </c>
      <c r="M1247">
        <f t="shared" si="277"/>
        <v>1819.1396233657663</v>
      </c>
      <c r="N1247">
        <f t="shared" si="280"/>
        <v>5.0531656204604611E-4</v>
      </c>
      <c r="O1247">
        <f t="shared" si="281"/>
        <v>1819.1396233657663</v>
      </c>
      <c r="P1247">
        <f t="shared" si="282"/>
        <v>5.0531656204604611E-4</v>
      </c>
      <c r="Q1247">
        <f>SUM($P$3:P1247)</f>
        <v>0.36835591005924451</v>
      </c>
      <c r="R1247">
        <f t="shared" si="283"/>
        <v>0</v>
      </c>
      <c r="S1247">
        <f t="shared" si="284"/>
        <v>0</v>
      </c>
      <c r="T1247">
        <f>SUM($S$3:S1247)</f>
        <v>8.1549745953975822E-2</v>
      </c>
      <c r="V1247">
        <f t="shared" si="285"/>
        <v>0</v>
      </c>
      <c r="W1247">
        <f>IF(M1247&lt;0,SUM($V$3:V1247),0)</f>
        <v>0</v>
      </c>
      <c r="Y1247">
        <v>0</v>
      </c>
      <c r="Z1247">
        <f t="shared" si="286"/>
        <v>0</v>
      </c>
      <c r="AA1247">
        <f t="shared" si="287"/>
        <v>0</v>
      </c>
      <c r="AB1247">
        <f>SUM($AA$3:AA1247)</f>
        <v>5.2818916021084107E-2</v>
      </c>
    </row>
    <row r="1248" spans="1:28" x14ac:dyDescent="0.3">
      <c r="A1248" s="9" t="s">
        <v>18</v>
      </c>
      <c r="B1248" s="9">
        <v>1245</v>
      </c>
      <c r="C1248" s="9">
        <v>223</v>
      </c>
      <c r="D1248" s="10">
        <v>88.7</v>
      </c>
      <c r="E1248" s="3">
        <f t="shared" si="288"/>
        <v>-0.16666666666666705</v>
      </c>
      <c r="F1248" s="3">
        <f t="shared" si="289"/>
        <v>-0.60000000000000142</v>
      </c>
      <c r="H1248" s="13">
        <f t="shared" si="278"/>
        <v>24.638888888888889</v>
      </c>
      <c r="I1248">
        <f>'Panigale V4s 21 Data'!$B$8*'Panigale V4s 21 Data'!$B$5*'Panigale V4s 21 Data'!$B$7*0.5*(Calculations!$H1248*Calculations!$H1248)</f>
        <v>68.186379484831576</v>
      </c>
      <c r="J1248" s="3">
        <f>$E1248*'Panigale V4s 21 Data'!$B$3</f>
        <v>-45.000000000000099</v>
      </c>
      <c r="K1248" s="27">
        <f>'Panigale V4s 21 Data'!$B$12</f>
        <v>52.974000000000004</v>
      </c>
      <c r="L1248" s="3">
        <f t="shared" si="279"/>
        <v>76.160379484831481</v>
      </c>
      <c r="M1248">
        <f t="shared" si="277"/>
        <v>1876.5071278623757</v>
      </c>
      <c r="N1248">
        <f t="shared" si="280"/>
        <v>5.2125197996177105E-4</v>
      </c>
      <c r="O1248">
        <f t="shared" si="281"/>
        <v>1876.5071278623757</v>
      </c>
      <c r="P1248">
        <f t="shared" si="282"/>
        <v>5.2125197996177105E-4</v>
      </c>
      <c r="Q1248">
        <f>SUM($P$3:P1248)</f>
        <v>0.36887716203920629</v>
      </c>
      <c r="R1248">
        <f t="shared" si="283"/>
        <v>0</v>
      </c>
      <c r="S1248">
        <f t="shared" si="284"/>
        <v>0</v>
      </c>
      <c r="T1248">
        <f>SUM($S$3:S1248)</f>
        <v>8.1549745953975822E-2</v>
      </c>
      <c r="V1248">
        <f t="shared" si="285"/>
        <v>0</v>
      </c>
      <c r="W1248">
        <f>IF(M1248&lt;0,SUM($V$3:V1248),0)</f>
        <v>0</v>
      </c>
      <c r="Y1248">
        <v>0</v>
      </c>
      <c r="Z1248">
        <f t="shared" si="286"/>
        <v>0</v>
      </c>
      <c r="AA1248">
        <f t="shared" si="287"/>
        <v>0</v>
      </c>
      <c r="AB1248">
        <f>SUM($AA$3:AA1248)</f>
        <v>5.2818916021084107E-2</v>
      </c>
    </row>
    <row r="1249" spans="1:28" x14ac:dyDescent="0.3">
      <c r="A1249" s="9" t="s">
        <v>18</v>
      </c>
      <c r="B1249" s="9">
        <v>1246</v>
      </c>
      <c r="C1249" s="9">
        <v>224</v>
      </c>
      <c r="D1249" s="10">
        <v>88.1</v>
      </c>
      <c r="E1249" s="3">
        <f t="shared" si="288"/>
        <v>-0.18055555555555516</v>
      </c>
      <c r="F1249" s="3">
        <f t="shared" si="289"/>
        <v>-0.64999999999999858</v>
      </c>
      <c r="H1249" s="13">
        <f t="shared" si="278"/>
        <v>24.472222222222221</v>
      </c>
      <c r="I1249">
        <f>'Panigale V4s 21 Data'!$B$8*'Panigale V4s 21 Data'!$B$5*'Panigale V4s 21 Data'!$B$7*0.5*(Calculations!$H1249*Calculations!$H1249)</f>
        <v>67.26702308724208</v>
      </c>
      <c r="J1249" s="3">
        <f>$E1249*'Panigale V4s 21 Data'!$B$3</f>
        <v>-48.749999999999893</v>
      </c>
      <c r="K1249" s="27">
        <f>'Panigale V4s 21 Data'!$B$12</f>
        <v>52.974000000000004</v>
      </c>
      <c r="L1249" s="3">
        <f t="shared" si="279"/>
        <v>71.491023087242183</v>
      </c>
      <c r="M1249">
        <f t="shared" si="277"/>
        <v>1749.5442038850101</v>
      </c>
      <c r="N1249">
        <f t="shared" si="280"/>
        <v>4.8598450107916949E-4</v>
      </c>
      <c r="O1249">
        <f t="shared" si="281"/>
        <v>1749.5442038850101</v>
      </c>
      <c r="P1249">
        <f t="shared" si="282"/>
        <v>4.8598450107916949E-4</v>
      </c>
      <c r="Q1249">
        <f>SUM($P$3:P1249)</f>
        <v>0.36936314654028546</v>
      </c>
      <c r="R1249">
        <f t="shared" si="283"/>
        <v>0</v>
      </c>
      <c r="S1249">
        <f t="shared" si="284"/>
        <v>0</v>
      </c>
      <c r="T1249">
        <f>SUM($S$3:S1249)</f>
        <v>8.1549745953975822E-2</v>
      </c>
      <c r="V1249">
        <f t="shared" si="285"/>
        <v>0</v>
      </c>
      <c r="W1249">
        <f>IF(M1249&lt;0,SUM($V$3:V1249),0)</f>
        <v>0</v>
      </c>
      <c r="Y1249">
        <v>0</v>
      </c>
      <c r="Z1249">
        <f t="shared" si="286"/>
        <v>0</v>
      </c>
      <c r="AA1249">
        <f t="shared" si="287"/>
        <v>0</v>
      </c>
      <c r="AB1249">
        <f>SUM($AA$3:AA1249)</f>
        <v>5.2818916021084107E-2</v>
      </c>
    </row>
    <row r="1250" spans="1:28" x14ac:dyDescent="0.3">
      <c r="A1250" s="9" t="s">
        <v>18</v>
      </c>
      <c r="B1250" s="9">
        <v>1247</v>
      </c>
      <c r="C1250" s="9">
        <v>225</v>
      </c>
      <c r="D1250" s="10">
        <v>87.4</v>
      </c>
      <c r="E1250" s="3">
        <f t="shared" si="288"/>
        <v>-0.19444444444444325</v>
      </c>
      <c r="F1250" s="3">
        <f t="shared" si="289"/>
        <v>-0.69999999999999574</v>
      </c>
      <c r="H1250" s="13">
        <f t="shared" si="278"/>
        <v>24.277777777777779</v>
      </c>
      <c r="I1250">
        <f>'Panigale V4s 21 Data'!$B$8*'Panigale V4s 21 Data'!$B$5*'Panigale V4s 21 Data'!$B$7*0.5*(Calculations!$H1250*Calculations!$H1250)</f>
        <v>66.202327259151303</v>
      </c>
      <c r="J1250" s="3">
        <f>$E1250*'Panigale V4s 21 Data'!$B$3</f>
        <v>-52.49999999999968</v>
      </c>
      <c r="K1250" s="27">
        <f>'Panigale V4s 21 Data'!$B$12</f>
        <v>52.974000000000004</v>
      </c>
      <c r="L1250" s="3">
        <f t="shared" si="279"/>
        <v>66.676327259151634</v>
      </c>
      <c r="M1250">
        <f t="shared" si="277"/>
        <v>1618.7530562360703</v>
      </c>
      <c r="N1250">
        <f t="shared" si="280"/>
        <v>4.4965362673224179E-4</v>
      </c>
      <c r="O1250">
        <f t="shared" si="281"/>
        <v>1618.7530562360703</v>
      </c>
      <c r="P1250">
        <f t="shared" si="282"/>
        <v>4.4965362673224179E-4</v>
      </c>
      <c r="Q1250">
        <f>SUM($P$3:P1250)</f>
        <v>0.36981280016701767</v>
      </c>
      <c r="R1250">
        <f t="shared" si="283"/>
        <v>0</v>
      </c>
      <c r="S1250">
        <f t="shared" si="284"/>
        <v>0</v>
      </c>
      <c r="T1250">
        <f>SUM($S$3:S1250)</f>
        <v>8.1549745953975822E-2</v>
      </c>
      <c r="V1250">
        <f t="shared" si="285"/>
        <v>0</v>
      </c>
      <c r="W1250">
        <f>IF(M1250&lt;0,SUM($V$3:V1250),0)</f>
        <v>0</v>
      </c>
      <c r="Y1250">
        <v>0</v>
      </c>
      <c r="Z1250">
        <f t="shared" si="286"/>
        <v>0</v>
      </c>
      <c r="AA1250">
        <f t="shared" si="287"/>
        <v>0</v>
      </c>
      <c r="AB1250">
        <f>SUM($AA$3:AA1250)</f>
        <v>5.2818916021084107E-2</v>
      </c>
    </row>
    <row r="1251" spans="1:28" x14ac:dyDescent="0.3">
      <c r="A1251" s="9" t="s">
        <v>18</v>
      </c>
      <c r="B1251" s="9">
        <v>1248</v>
      </c>
      <c r="C1251" s="9">
        <v>226</v>
      </c>
      <c r="D1251" s="10">
        <v>86.7</v>
      </c>
      <c r="E1251" s="3">
        <f t="shared" si="288"/>
        <v>-0.19444444444444522</v>
      </c>
      <c r="F1251" s="3">
        <f t="shared" si="289"/>
        <v>-0.70000000000000284</v>
      </c>
      <c r="H1251" s="13">
        <f t="shared" si="278"/>
        <v>24.083333333333332</v>
      </c>
      <c r="I1251">
        <f>'Panigale V4s 21 Data'!$B$8*'Panigale V4s 21 Data'!$B$5*'Panigale V4s 21 Data'!$B$7*0.5*(Calculations!$H1251*Calculations!$H1251)</f>
        <v>65.146124731113645</v>
      </c>
      <c r="J1251" s="3">
        <f>$E1251*'Panigale V4s 21 Data'!$B$3</f>
        <v>-52.500000000000213</v>
      </c>
      <c r="K1251" s="27">
        <f>'Panigale V4s 21 Data'!$B$12</f>
        <v>52.974000000000004</v>
      </c>
      <c r="L1251" s="3">
        <f t="shared" si="279"/>
        <v>65.620124731113435</v>
      </c>
      <c r="M1251">
        <f t="shared" si="277"/>
        <v>1580.3513372743153</v>
      </c>
      <c r="N1251">
        <f t="shared" si="280"/>
        <v>4.3898648257619866E-4</v>
      </c>
      <c r="O1251">
        <f t="shared" si="281"/>
        <v>1580.3513372743153</v>
      </c>
      <c r="P1251">
        <f t="shared" si="282"/>
        <v>4.3898648257619866E-4</v>
      </c>
      <c r="Q1251">
        <f>SUM($P$3:P1251)</f>
        <v>0.37025178664959385</v>
      </c>
      <c r="R1251">
        <f t="shared" si="283"/>
        <v>0</v>
      </c>
      <c r="S1251">
        <f t="shared" si="284"/>
        <v>0</v>
      </c>
      <c r="T1251">
        <f>SUM($S$3:S1251)</f>
        <v>8.1549745953975822E-2</v>
      </c>
      <c r="V1251">
        <f t="shared" si="285"/>
        <v>0</v>
      </c>
      <c r="W1251">
        <f>IF(M1251&lt;0,SUM($V$3:V1251),0)</f>
        <v>0</v>
      </c>
      <c r="Y1251">
        <v>0</v>
      </c>
      <c r="Z1251">
        <f t="shared" si="286"/>
        <v>0</v>
      </c>
      <c r="AA1251">
        <f t="shared" si="287"/>
        <v>0</v>
      </c>
      <c r="AB1251">
        <f>SUM($AA$3:AA1251)</f>
        <v>5.2818916021084107E-2</v>
      </c>
    </row>
    <row r="1252" spans="1:28" x14ac:dyDescent="0.3">
      <c r="A1252" s="9" t="s">
        <v>18</v>
      </c>
      <c r="B1252" s="9">
        <v>1249</v>
      </c>
      <c r="C1252" s="9">
        <v>227</v>
      </c>
      <c r="D1252" s="10">
        <v>86</v>
      </c>
      <c r="E1252" s="3">
        <f t="shared" si="288"/>
        <v>-0.19444444444444522</v>
      </c>
      <c r="F1252" s="3">
        <f t="shared" si="289"/>
        <v>-0.70000000000000284</v>
      </c>
      <c r="H1252" s="13">
        <f t="shared" si="278"/>
        <v>23.888888888888889</v>
      </c>
      <c r="I1252">
        <f>'Panigale V4s 21 Data'!$B$8*'Panigale V4s 21 Data'!$B$5*'Panigale V4s 21 Data'!$B$7*0.5*(Calculations!$H1252*Calculations!$H1252)</f>
        <v>64.098415503129175</v>
      </c>
      <c r="J1252" s="3">
        <f>$E1252*'Panigale V4s 21 Data'!$B$3</f>
        <v>-52.500000000000213</v>
      </c>
      <c r="K1252" s="27">
        <f>'Panigale V4s 21 Data'!$B$12</f>
        <v>52.974000000000004</v>
      </c>
      <c r="L1252" s="3">
        <f t="shared" si="279"/>
        <v>64.572415503128965</v>
      </c>
      <c r="M1252">
        <f t="shared" si="277"/>
        <v>1542.5632592414142</v>
      </c>
      <c r="N1252">
        <f t="shared" si="280"/>
        <v>4.284897942337262E-4</v>
      </c>
      <c r="O1252">
        <f t="shared" si="281"/>
        <v>1542.5632592414142</v>
      </c>
      <c r="P1252">
        <f t="shared" si="282"/>
        <v>4.284897942337262E-4</v>
      </c>
      <c r="Q1252">
        <f>SUM($P$3:P1252)</f>
        <v>0.37068027644382756</v>
      </c>
      <c r="R1252">
        <f t="shared" si="283"/>
        <v>0</v>
      </c>
      <c r="S1252">
        <f t="shared" si="284"/>
        <v>0</v>
      </c>
      <c r="T1252">
        <f>SUM($S$3:S1252)</f>
        <v>8.1549745953975822E-2</v>
      </c>
      <c r="V1252">
        <f t="shared" si="285"/>
        <v>0</v>
      </c>
      <c r="W1252">
        <f>IF(M1252&lt;0,SUM($V$3:V1252),0)</f>
        <v>0</v>
      </c>
      <c r="Y1252">
        <v>0</v>
      </c>
      <c r="Z1252">
        <f t="shared" si="286"/>
        <v>0</v>
      </c>
      <c r="AA1252">
        <f t="shared" si="287"/>
        <v>0</v>
      </c>
      <c r="AB1252">
        <f>SUM($AA$3:AA1252)</f>
        <v>5.2818916021084107E-2</v>
      </c>
    </row>
    <row r="1253" spans="1:28" x14ac:dyDescent="0.3">
      <c r="A1253" s="9" t="s">
        <v>18</v>
      </c>
      <c r="B1253" s="9">
        <v>1250</v>
      </c>
      <c r="C1253" s="9">
        <v>228</v>
      </c>
      <c r="D1253" s="10">
        <v>85.3</v>
      </c>
      <c r="E1253" s="3">
        <f t="shared" si="288"/>
        <v>-0.18055555555555516</v>
      </c>
      <c r="F1253" s="3">
        <f t="shared" si="289"/>
        <v>-0.64999999999999858</v>
      </c>
      <c r="H1253" s="13">
        <f t="shared" si="278"/>
        <v>23.694444444444443</v>
      </c>
      <c r="I1253">
        <f>'Panigale V4s 21 Data'!$B$8*'Panigale V4s 21 Data'!$B$5*'Panigale V4s 21 Data'!$B$7*0.5*(Calculations!$H1253*Calculations!$H1253)</f>
        <v>63.059199575197816</v>
      </c>
      <c r="J1253" s="3">
        <f>$E1253*'Panigale V4s 21 Data'!$B$3</f>
        <v>-48.749999999999893</v>
      </c>
      <c r="K1253" s="27">
        <f>'Panigale V4s 21 Data'!$B$12</f>
        <v>52.974000000000004</v>
      </c>
      <c r="L1253" s="3">
        <f t="shared" si="279"/>
        <v>67.283199575197926</v>
      </c>
      <c r="M1253">
        <f t="shared" si="277"/>
        <v>1594.2380343789953</v>
      </c>
      <c r="N1253">
        <f t="shared" si="280"/>
        <v>4.4284389843860981E-4</v>
      </c>
      <c r="O1253">
        <f t="shared" si="281"/>
        <v>1594.2380343789953</v>
      </c>
      <c r="P1253">
        <f t="shared" si="282"/>
        <v>4.4284389843860981E-4</v>
      </c>
      <c r="Q1253">
        <f>SUM($P$3:P1253)</f>
        <v>0.37112312034226619</v>
      </c>
      <c r="R1253">
        <f t="shared" si="283"/>
        <v>0</v>
      </c>
      <c r="S1253">
        <f t="shared" si="284"/>
        <v>0</v>
      </c>
      <c r="T1253">
        <f>SUM($S$3:S1253)</f>
        <v>8.1549745953975822E-2</v>
      </c>
      <c r="V1253">
        <f t="shared" si="285"/>
        <v>0</v>
      </c>
      <c r="W1253">
        <f>IF(M1253&lt;0,SUM($V$3:V1253),0)</f>
        <v>0</v>
      </c>
      <c r="Y1253">
        <v>0</v>
      </c>
      <c r="Z1253">
        <f t="shared" si="286"/>
        <v>0</v>
      </c>
      <c r="AA1253">
        <f t="shared" si="287"/>
        <v>0</v>
      </c>
      <c r="AB1253">
        <f>SUM($AA$3:AA1253)</f>
        <v>5.2818916021084107E-2</v>
      </c>
    </row>
    <row r="1254" spans="1:28" x14ac:dyDescent="0.3">
      <c r="A1254" s="9" t="s">
        <v>18</v>
      </c>
      <c r="B1254" s="9">
        <v>1251</v>
      </c>
      <c r="C1254" s="9">
        <v>229</v>
      </c>
      <c r="D1254" s="10">
        <v>84.7</v>
      </c>
      <c r="E1254" s="3">
        <f t="shared" si="288"/>
        <v>-0.16666666666666705</v>
      </c>
      <c r="F1254" s="3">
        <f t="shared" si="289"/>
        <v>-0.60000000000000142</v>
      </c>
      <c r="H1254" s="13">
        <f t="shared" si="278"/>
        <v>23.527777777777779</v>
      </c>
      <c r="I1254">
        <f>'Panigale V4s 21 Data'!$B$8*'Panigale V4s 21 Data'!$B$5*'Panigale V4s 21 Data'!$B$7*0.5*(Calculations!$H1254*Calculations!$H1254)</f>
        <v>62.175203039054082</v>
      </c>
      <c r="J1254" s="3">
        <f>$E1254*'Panigale V4s 21 Data'!$B$3</f>
        <v>-45.000000000000099</v>
      </c>
      <c r="K1254" s="27">
        <f>'Panigale V4s 21 Data'!$B$12</f>
        <v>52.974000000000004</v>
      </c>
      <c r="L1254" s="3">
        <f t="shared" si="279"/>
        <v>70.149203039053987</v>
      </c>
      <c r="M1254">
        <f t="shared" si="277"/>
        <v>1650.4548603910757</v>
      </c>
      <c r="N1254">
        <f t="shared" si="280"/>
        <v>4.5845968344196549E-4</v>
      </c>
      <c r="O1254">
        <f t="shared" si="281"/>
        <v>1650.4548603910757</v>
      </c>
      <c r="P1254">
        <f t="shared" si="282"/>
        <v>4.5845968344196549E-4</v>
      </c>
      <c r="Q1254">
        <f>SUM($P$3:P1254)</f>
        <v>0.37158158002570818</v>
      </c>
      <c r="R1254">
        <f t="shared" si="283"/>
        <v>0</v>
      </c>
      <c r="S1254">
        <f t="shared" si="284"/>
        <v>0</v>
      </c>
      <c r="T1254">
        <f>SUM($S$3:S1254)</f>
        <v>8.1549745953975822E-2</v>
      </c>
      <c r="V1254">
        <f t="shared" si="285"/>
        <v>0</v>
      </c>
      <c r="W1254">
        <f>IF(M1254&lt;0,SUM($V$3:V1254),0)</f>
        <v>0</v>
      </c>
      <c r="Y1254">
        <v>0</v>
      </c>
      <c r="Z1254">
        <f t="shared" si="286"/>
        <v>0</v>
      </c>
      <c r="AA1254">
        <f t="shared" si="287"/>
        <v>0</v>
      </c>
      <c r="AB1254">
        <f>SUM($AA$3:AA1254)</f>
        <v>5.2818916021084107E-2</v>
      </c>
    </row>
    <row r="1255" spans="1:28" x14ac:dyDescent="0.3">
      <c r="A1255" s="9" t="s">
        <v>18</v>
      </c>
      <c r="B1255" s="9">
        <v>1252</v>
      </c>
      <c r="C1255" s="9">
        <v>230</v>
      </c>
      <c r="D1255" s="10">
        <v>84.1</v>
      </c>
      <c r="E1255" s="3">
        <f t="shared" si="288"/>
        <v>-0.16666666666666705</v>
      </c>
      <c r="F1255" s="3">
        <f t="shared" si="289"/>
        <v>-0.60000000000000142</v>
      </c>
      <c r="H1255" s="13">
        <f t="shared" si="278"/>
        <v>23.361111111111111</v>
      </c>
      <c r="I1255">
        <f>'Panigale V4s 21 Data'!$B$8*'Panigale V4s 21 Data'!$B$5*'Panigale V4s 21 Data'!$B$7*0.5*(Calculations!$H1255*Calculations!$H1255)</f>
        <v>61.297446478459577</v>
      </c>
      <c r="J1255" s="3">
        <f>$E1255*'Panigale V4s 21 Data'!$B$3</f>
        <v>-45.000000000000099</v>
      </c>
      <c r="K1255" s="27">
        <f>'Panigale V4s 21 Data'!$B$12</f>
        <v>52.974000000000004</v>
      </c>
      <c r="L1255" s="3">
        <f t="shared" si="279"/>
        <v>69.271446478459481</v>
      </c>
      <c r="M1255">
        <f t="shared" si="277"/>
        <v>1618.2579580106783</v>
      </c>
      <c r="N1255">
        <f t="shared" si="280"/>
        <v>4.4951609944741066E-4</v>
      </c>
      <c r="O1255">
        <f t="shared" si="281"/>
        <v>1618.2579580106783</v>
      </c>
      <c r="P1255">
        <f t="shared" si="282"/>
        <v>4.4951609944741066E-4</v>
      </c>
      <c r="Q1255">
        <f>SUM($P$3:P1255)</f>
        <v>0.37203109612515561</v>
      </c>
      <c r="R1255">
        <f t="shared" si="283"/>
        <v>0</v>
      </c>
      <c r="S1255">
        <f t="shared" si="284"/>
        <v>0</v>
      </c>
      <c r="T1255">
        <f>SUM($S$3:S1255)</f>
        <v>8.1549745953975822E-2</v>
      </c>
      <c r="V1255">
        <f t="shared" si="285"/>
        <v>0</v>
      </c>
      <c r="W1255">
        <f>IF(M1255&lt;0,SUM($V$3:V1255),0)</f>
        <v>0</v>
      </c>
      <c r="Y1255">
        <v>0</v>
      </c>
      <c r="Z1255">
        <f t="shared" si="286"/>
        <v>0</v>
      </c>
      <c r="AA1255">
        <f t="shared" si="287"/>
        <v>0</v>
      </c>
      <c r="AB1255">
        <f>SUM($AA$3:AA1255)</f>
        <v>5.2818916021084107E-2</v>
      </c>
    </row>
    <row r="1256" spans="1:28" x14ac:dyDescent="0.3">
      <c r="A1256" s="9" t="s">
        <v>18</v>
      </c>
      <c r="B1256" s="9">
        <v>1253</v>
      </c>
      <c r="C1256" s="9">
        <v>231</v>
      </c>
      <c r="D1256" s="10">
        <v>83.5</v>
      </c>
      <c r="E1256" s="3">
        <f t="shared" si="288"/>
        <v>-0.16666666666666508</v>
      </c>
      <c r="F1256" s="3">
        <f t="shared" si="289"/>
        <v>-0.59999999999999432</v>
      </c>
      <c r="H1256" s="13">
        <f t="shared" si="278"/>
        <v>23.194444444444443</v>
      </c>
      <c r="I1256">
        <f>'Panigale V4s 21 Data'!$B$8*'Panigale V4s 21 Data'!$B$5*'Panigale V4s 21 Data'!$B$7*0.5*(Calculations!$H1256*Calculations!$H1256)</f>
        <v>60.425929893414313</v>
      </c>
      <c r="J1256" s="3">
        <f>$E1256*'Panigale V4s 21 Data'!$B$3</f>
        <v>-44.999999999999574</v>
      </c>
      <c r="K1256" s="27">
        <f>'Panigale V4s 21 Data'!$B$12</f>
        <v>52.974000000000004</v>
      </c>
      <c r="L1256" s="3">
        <f t="shared" si="279"/>
        <v>68.399929893414736</v>
      </c>
      <c r="M1256">
        <f t="shared" si="277"/>
        <v>1586.4983739167028</v>
      </c>
      <c r="N1256">
        <f t="shared" si="280"/>
        <v>4.406939927546397E-4</v>
      </c>
      <c r="O1256">
        <f t="shared" si="281"/>
        <v>1586.4983739167028</v>
      </c>
      <c r="P1256">
        <f t="shared" si="282"/>
        <v>4.406939927546397E-4</v>
      </c>
      <c r="Q1256">
        <f>SUM($P$3:P1256)</f>
        <v>0.37247179011791026</v>
      </c>
      <c r="R1256">
        <f t="shared" si="283"/>
        <v>0</v>
      </c>
      <c r="S1256">
        <f t="shared" si="284"/>
        <v>0</v>
      </c>
      <c r="T1256">
        <f>SUM($S$3:S1256)</f>
        <v>8.1549745953975822E-2</v>
      </c>
      <c r="V1256">
        <f t="shared" si="285"/>
        <v>0</v>
      </c>
      <c r="W1256">
        <f>IF(M1256&lt;0,SUM($V$3:V1256),0)</f>
        <v>0</v>
      </c>
      <c r="Y1256">
        <v>0</v>
      </c>
      <c r="Z1256">
        <f t="shared" si="286"/>
        <v>0</v>
      </c>
      <c r="AA1256">
        <f t="shared" si="287"/>
        <v>0</v>
      </c>
      <c r="AB1256">
        <f>SUM($AA$3:AA1256)</f>
        <v>5.2818916021084107E-2</v>
      </c>
    </row>
    <row r="1257" spans="1:28" x14ac:dyDescent="0.3">
      <c r="A1257" s="9" t="s">
        <v>18</v>
      </c>
      <c r="B1257" s="9">
        <v>1254</v>
      </c>
      <c r="C1257" s="9">
        <v>232</v>
      </c>
      <c r="D1257" s="10">
        <v>82.9</v>
      </c>
      <c r="E1257" s="3">
        <f t="shared" si="288"/>
        <v>-0.16666666666666705</v>
      </c>
      <c r="F1257" s="3">
        <f t="shared" si="289"/>
        <v>-0.60000000000000142</v>
      </c>
      <c r="H1257" s="13">
        <f t="shared" si="278"/>
        <v>23.027777777777779</v>
      </c>
      <c r="I1257">
        <f>'Panigale V4s 21 Data'!$B$8*'Panigale V4s 21 Data'!$B$5*'Panigale V4s 21 Data'!$B$7*0.5*(Calculations!$H1257*Calculations!$H1257)</f>
        <v>59.560653283918327</v>
      </c>
      <c r="J1257" s="3">
        <f>$E1257*'Panigale V4s 21 Data'!$B$3</f>
        <v>-45.000000000000099</v>
      </c>
      <c r="K1257" s="27">
        <f>'Panigale V4s 21 Data'!$B$12</f>
        <v>52.974000000000004</v>
      </c>
      <c r="L1257" s="3">
        <f t="shared" si="279"/>
        <v>67.534653283918232</v>
      </c>
      <c r="M1257">
        <f t="shared" si="277"/>
        <v>1555.1729881213394</v>
      </c>
      <c r="N1257">
        <f t="shared" si="280"/>
        <v>4.3199249670037204E-4</v>
      </c>
      <c r="O1257">
        <f t="shared" si="281"/>
        <v>1555.1729881213394</v>
      </c>
      <c r="P1257">
        <f t="shared" si="282"/>
        <v>4.3199249670037204E-4</v>
      </c>
      <c r="Q1257">
        <f>SUM($P$3:P1257)</f>
        <v>0.37290378261461066</v>
      </c>
      <c r="R1257">
        <f t="shared" si="283"/>
        <v>0</v>
      </c>
      <c r="S1257">
        <f t="shared" si="284"/>
        <v>0</v>
      </c>
      <c r="T1257">
        <f>SUM($S$3:S1257)</f>
        <v>8.1549745953975822E-2</v>
      </c>
      <c r="V1257">
        <f t="shared" si="285"/>
        <v>0</v>
      </c>
      <c r="W1257">
        <f>IF(M1257&lt;0,SUM($V$3:V1257),0)</f>
        <v>0</v>
      </c>
      <c r="Y1257">
        <v>0</v>
      </c>
      <c r="Z1257">
        <f t="shared" si="286"/>
        <v>0</v>
      </c>
      <c r="AA1257">
        <f t="shared" si="287"/>
        <v>0</v>
      </c>
      <c r="AB1257">
        <f>SUM($AA$3:AA1257)</f>
        <v>5.2818916021084107E-2</v>
      </c>
    </row>
    <row r="1258" spans="1:28" x14ac:dyDescent="0.3">
      <c r="A1258" s="9" t="s">
        <v>18</v>
      </c>
      <c r="B1258" s="9">
        <v>1255</v>
      </c>
      <c r="C1258" s="9">
        <v>233</v>
      </c>
      <c r="D1258" s="10">
        <v>82.3</v>
      </c>
      <c r="E1258" s="3">
        <f t="shared" si="288"/>
        <v>-0.16666666666666705</v>
      </c>
      <c r="F1258" s="3">
        <f t="shared" si="289"/>
        <v>-0.60000000000000142</v>
      </c>
      <c r="H1258" s="13">
        <f t="shared" si="278"/>
        <v>22.861111111111111</v>
      </c>
      <c r="I1258">
        <f>'Panigale V4s 21 Data'!$B$8*'Panigale V4s 21 Data'!$B$5*'Panigale V4s 21 Data'!$B$7*0.5*(Calculations!$H1258*Calculations!$H1258)</f>
        <v>58.701616649971577</v>
      </c>
      <c r="J1258" s="3">
        <f>$E1258*'Panigale V4s 21 Data'!$B$3</f>
        <v>-45.000000000000099</v>
      </c>
      <c r="K1258" s="27">
        <f>'Panigale V4s 21 Data'!$B$12</f>
        <v>52.974000000000004</v>
      </c>
      <c r="L1258" s="3">
        <f t="shared" si="279"/>
        <v>66.675616649971488</v>
      </c>
      <c r="M1258">
        <f t="shared" si="277"/>
        <v>1524.2786806368481</v>
      </c>
      <c r="N1258">
        <f t="shared" si="280"/>
        <v>4.2341074462134667E-4</v>
      </c>
      <c r="O1258">
        <f t="shared" si="281"/>
        <v>1524.2786806368481</v>
      </c>
      <c r="P1258">
        <f t="shared" si="282"/>
        <v>4.2341074462134667E-4</v>
      </c>
      <c r="Q1258">
        <f>SUM($P$3:P1258)</f>
        <v>0.37332719335923198</v>
      </c>
      <c r="R1258">
        <f t="shared" si="283"/>
        <v>0</v>
      </c>
      <c r="S1258">
        <f t="shared" si="284"/>
        <v>0</v>
      </c>
      <c r="T1258">
        <f>SUM($S$3:S1258)</f>
        <v>8.1549745953975822E-2</v>
      </c>
      <c r="V1258">
        <f t="shared" si="285"/>
        <v>0</v>
      </c>
      <c r="W1258">
        <f>IF(M1258&lt;0,SUM($V$3:V1258),0)</f>
        <v>0</v>
      </c>
      <c r="Y1258">
        <v>0</v>
      </c>
      <c r="Z1258">
        <f t="shared" si="286"/>
        <v>0</v>
      </c>
      <c r="AA1258">
        <f t="shared" si="287"/>
        <v>0</v>
      </c>
      <c r="AB1258">
        <f>SUM($AA$3:AA1258)</f>
        <v>5.2818916021084107E-2</v>
      </c>
    </row>
    <row r="1259" spans="1:28" x14ac:dyDescent="0.3">
      <c r="A1259" s="9" t="s">
        <v>18</v>
      </c>
      <c r="B1259" s="9">
        <v>1256</v>
      </c>
      <c r="C1259" s="9">
        <v>234</v>
      </c>
      <c r="D1259" s="10">
        <v>81.7</v>
      </c>
      <c r="E1259" s="3">
        <f t="shared" si="288"/>
        <v>-0.16666666666666705</v>
      </c>
      <c r="F1259" s="3">
        <f t="shared" si="289"/>
        <v>-0.60000000000000142</v>
      </c>
      <c r="H1259" s="13">
        <f t="shared" si="278"/>
        <v>22.694444444444446</v>
      </c>
      <c r="I1259">
        <f>'Panigale V4s 21 Data'!$B$8*'Panigale V4s 21 Data'!$B$5*'Panigale V4s 21 Data'!$B$7*0.5*(Calculations!$H1259*Calculations!$H1259)</f>
        <v>57.848819991574089</v>
      </c>
      <c r="J1259" s="3">
        <f>$E1259*'Panigale V4s 21 Data'!$B$3</f>
        <v>-45.000000000000099</v>
      </c>
      <c r="K1259" s="27">
        <f>'Panigale V4s 21 Data'!$B$12</f>
        <v>52.974000000000004</v>
      </c>
      <c r="L1259" s="3">
        <f t="shared" si="279"/>
        <v>65.822819991573994</v>
      </c>
      <c r="M1259">
        <f t="shared" si="277"/>
        <v>1493.8123314754432</v>
      </c>
      <c r="N1259">
        <f t="shared" si="280"/>
        <v>4.1494786985428976E-4</v>
      </c>
      <c r="O1259">
        <f t="shared" si="281"/>
        <v>1493.8123314754432</v>
      </c>
      <c r="P1259">
        <f t="shared" si="282"/>
        <v>4.1494786985428976E-4</v>
      </c>
      <c r="Q1259">
        <f>SUM($P$3:P1259)</f>
        <v>0.37374214122908628</v>
      </c>
      <c r="R1259">
        <f t="shared" si="283"/>
        <v>0</v>
      </c>
      <c r="S1259">
        <f t="shared" si="284"/>
        <v>0</v>
      </c>
      <c r="T1259">
        <f>SUM($S$3:S1259)</f>
        <v>8.1549745953975822E-2</v>
      </c>
      <c r="V1259">
        <f t="shared" si="285"/>
        <v>0</v>
      </c>
      <c r="W1259">
        <f>IF(M1259&lt;0,SUM($V$3:V1259),0)</f>
        <v>0</v>
      </c>
      <c r="Y1259">
        <v>0</v>
      </c>
      <c r="Z1259">
        <f t="shared" si="286"/>
        <v>0</v>
      </c>
      <c r="AA1259">
        <f t="shared" si="287"/>
        <v>0</v>
      </c>
      <c r="AB1259">
        <f>SUM($AA$3:AA1259)</f>
        <v>5.2818916021084107E-2</v>
      </c>
    </row>
    <row r="1260" spans="1:28" x14ac:dyDescent="0.3">
      <c r="A1260" s="9" t="s">
        <v>18</v>
      </c>
      <c r="B1260" s="9">
        <v>1257</v>
      </c>
      <c r="C1260" s="9">
        <v>235</v>
      </c>
      <c r="D1260" s="10">
        <v>81.099999999999994</v>
      </c>
      <c r="E1260" s="3">
        <f t="shared" si="288"/>
        <v>-0.16666666666666705</v>
      </c>
      <c r="F1260" s="3">
        <f t="shared" si="289"/>
        <v>-0.60000000000000142</v>
      </c>
      <c r="H1260" s="13">
        <f t="shared" si="278"/>
        <v>22.527777777777775</v>
      </c>
      <c r="I1260">
        <f>'Panigale V4s 21 Data'!$B$8*'Panigale V4s 21 Data'!$B$5*'Panigale V4s 21 Data'!$B$7*0.5*(Calculations!$H1260*Calculations!$H1260)</f>
        <v>57.002263308725816</v>
      </c>
      <c r="J1260" s="3">
        <f>$E1260*'Panigale V4s 21 Data'!$B$3</f>
        <v>-45.000000000000099</v>
      </c>
      <c r="K1260" s="27">
        <f>'Panigale V4s 21 Data'!$B$12</f>
        <v>52.974000000000004</v>
      </c>
      <c r="L1260" s="3">
        <f t="shared" si="279"/>
        <v>64.97626330872572</v>
      </c>
      <c r="M1260">
        <f t="shared" si="277"/>
        <v>1463.7708206493487</v>
      </c>
      <c r="N1260">
        <f t="shared" si="280"/>
        <v>4.0660300573593019E-4</v>
      </c>
      <c r="O1260">
        <f t="shared" si="281"/>
        <v>1463.7708206493487</v>
      </c>
      <c r="P1260">
        <f t="shared" si="282"/>
        <v>4.0660300573593019E-4</v>
      </c>
      <c r="Q1260">
        <f>SUM($P$3:P1260)</f>
        <v>0.37414874423482219</v>
      </c>
      <c r="R1260">
        <f t="shared" si="283"/>
        <v>0</v>
      </c>
      <c r="S1260">
        <f t="shared" si="284"/>
        <v>0</v>
      </c>
      <c r="T1260">
        <f>SUM($S$3:S1260)</f>
        <v>8.1549745953975822E-2</v>
      </c>
      <c r="V1260">
        <f t="shared" si="285"/>
        <v>0</v>
      </c>
      <c r="W1260">
        <f>IF(M1260&lt;0,SUM($V$3:V1260),0)</f>
        <v>0</v>
      </c>
      <c r="Y1260">
        <v>0</v>
      </c>
      <c r="Z1260">
        <f t="shared" si="286"/>
        <v>0</v>
      </c>
      <c r="AA1260">
        <f t="shared" si="287"/>
        <v>0</v>
      </c>
      <c r="AB1260">
        <f>SUM($AA$3:AA1260)</f>
        <v>5.2818916021084107E-2</v>
      </c>
    </row>
    <row r="1261" spans="1:28" x14ac:dyDescent="0.3">
      <c r="A1261" s="9" t="s">
        <v>18</v>
      </c>
      <c r="B1261" s="9">
        <v>1258</v>
      </c>
      <c r="C1261" s="9">
        <v>236</v>
      </c>
      <c r="D1261" s="10">
        <v>80.5</v>
      </c>
      <c r="E1261" s="3">
        <f t="shared" si="288"/>
        <v>-0.16666666666666508</v>
      </c>
      <c r="F1261" s="3">
        <f t="shared" si="289"/>
        <v>-0.59999999999999432</v>
      </c>
      <c r="H1261" s="13">
        <f t="shared" si="278"/>
        <v>22.361111111111111</v>
      </c>
      <c r="I1261">
        <f>'Panigale V4s 21 Data'!$B$8*'Panigale V4s 21 Data'!$B$5*'Panigale V4s 21 Data'!$B$7*0.5*(Calculations!$H1261*Calculations!$H1261)</f>
        <v>56.161946601426827</v>
      </c>
      <c r="J1261" s="3">
        <f>$E1261*'Panigale V4s 21 Data'!$B$3</f>
        <v>-44.999999999999574</v>
      </c>
      <c r="K1261" s="27">
        <f>'Panigale V4s 21 Data'!$B$12</f>
        <v>52.974000000000004</v>
      </c>
      <c r="L1261" s="3">
        <f t="shared" si="279"/>
        <v>64.135946601427264</v>
      </c>
      <c r="M1261">
        <f t="shared" si="277"/>
        <v>1434.151028170804</v>
      </c>
      <c r="N1261">
        <f t="shared" si="280"/>
        <v>3.9837528560300112E-4</v>
      </c>
      <c r="O1261">
        <f t="shared" si="281"/>
        <v>1434.151028170804</v>
      </c>
      <c r="P1261">
        <f t="shared" si="282"/>
        <v>3.9837528560300112E-4</v>
      </c>
      <c r="Q1261">
        <f>SUM($P$3:P1261)</f>
        <v>0.37454711952042519</v>
      </c>
      <c r="R1261">
        <f t="shared" si="283"/>
        <v>0</v>
      </c>
      <c r="S1261">
        <f t="shared" si="284"/>
        <v>0</v>
      </c>
      <c r="T1261">
        <f>SUM($S$3:S1261)</f>
        <v>8.1549745953975822E-2</v>
      </c>
      <c r="V1261">
        <f t="shared" si="285"/>
        <v>0</v>
      </c>
      <c r="W1261">
        <f>IF(M1261&lt;0,SUM($V$3:V1261),0)</f>
        <v>0</v>
      </c>
      <c r="Y1261">
        <v>0</v>
      </c>
      <c r="Z1261">
        <f t="shared" si="286"/>
        <v>0</v>
      </c>
      <c r="AA1261">
        <f t="shared" si="287"/>
        <v>0</v>
      </c>
      <c r="AB1261">
        <f>SUM($AA$3:AA1261)</f>
        <v>5.2818916021084107E-2</v>
      </c>
    </row>
    <row r="1262" spans="1:28" x14ac:dyDescent="0.3">
      <c r="A1262" s="9" t="s">
        <v>18</v>
      </c>
      <c r="B1262" s="9">
        <v>1259</v>
      </c>
      <c r="C1262" s="9">
        <v>237</v>
      </c>
      <c r="D1262" s="10">
        <v>79.900000000000006</v>
      </c>
      <c r="E1262" s="3">
        <f t="shared" si="288"/>
        <v>-0.15277777777777699</v>
      </c>
      <c r="F1262" s="3">
        <f t="shared" si="289"/>
        <v>-0.54999999999999716</v>
      </c>
      <c r="H1262" s="13">
        <f t="shared" si="278"/>
        <v>22.194444444444446</v>
      </c>
      <c r="I1262">
        <f>'Panigale V4s 21 Data'!$B$8*'Panigale V4s 21 Data'!$B$5*'Panigale V4s 21 Data'!$B$7*0.5*(Calculations!$H1262*Calculations!$H1262)</f>
        <v>55.327869869677087</v>
      </c>
      <c r="J1262" s="3">
        <f>$E1262*'Panigale V4s 21 Data'!$B$3</f>
        <v>-41.249999999999787</v>
      </c>
      <c r="K1262" s="27">
        <f>'Panigale V4s 21 Data'!$B$12</f>
        <v>52.974000000000004</v>
      </c>
      <c r="L1262" s="3">
        <f t="shared" si="279"/>
        <v>67.051869869677304</v>
      </c>
      <c r="M1262">
        <f t="shared" si="277"/>
        <v>1488.1790007186714</v>
      </c>
      <c r="N1262">
        <f t="shared" si="280"/>
        <v>4.1338305575518652E-4</v>
      </c>
      <c r="O1262">
        <f t="shared" si="281"/>
        <v>1488.1790007186714</v>
      </c>
      <c r="P1262">
        <f t="shared" si="282"/>
        <v>4.1338305575518652E-4</v>
      </c>
      <c r="Q1262">
        <f>SUM($P$3:P1262)</f>
        <v>0.37496050257618035</v>
      </c>
      <c r="R1262">
        <f t="shared" si="283"/>
        <v>0</v>
      </c>
      <c r="S1262">
        <f t="shared" si="284"/>
        <v>0</v>
      </c>
      <c r="T1262">
        <f>SUM($S$3:S1262)</f>
        <v>8.1549745953975822E-2</v>
      </c>
      <c r="V1262">
        <f t="shared" si="285"/>
        <v>0</v>
      </c>
      <c r="W1262">
        <f>IF(M1262&lt;0,SUM($V$3:V1262),0)</f>
        <v>0</v>
      </c>
      <c r="Y1262">
        <v>0</v>
      </c>
      <c r="Z1262">
        <f t="shared" si="286"/>
        <v>0</v>
      </c>
      <c r="AA1262">
        <f t="shared" si="287"/>
        <v>0</v>
      </c>
      <c r="AB1262">
        <f>SUM($AA$3:AA1262)</f>
        <v>5.2818916021084107E-2</v>
      </c>
    </row>
    <row r="1263" spans="1:28" x14ac:dyDescent="0.3">
      <c r="A1263" s="9" t="s">
        <v>18</v>
      </c>
      <c r="B1263" s="9">
        <v>1260</v>
      </c>
      <c r="C1263" s="9">
        <v>238</v>
      </c>
      <c r="D1263" s="10">
        <v>79.400000000000006</v>
      </c>
      <c r="E1263" s="3">
        <f t="shared" si="288"/>
        <v>-0.12500000000000078</v>
      </c>
      <c r="F1263" s="3">
        <f t="shared" si="289"/>
        <v>-0.45000000000000284</v>
      </c>
      <c r="H1263" s="13">
        <f t="shared" si="278"/>
        <v>22.055555555555557</v>
      </c>
      <c r="I1263">
        <f>'Panigale V4s 21 Data'!$B$8*'Panigale V4s 21 Data'!$B$5*'Panigale V4s 21 Data'!$B$7*0.5*(Calculations!$H1263*Calculations!$H1263)</f>
        <v>54.637572574541302</v>
      </c>
      <c r="J1263" s="3">
        <f>$E1263*'Panigale V4s 21 Data'!$B$3</f>
        <v>-33.750000000000213</v>
      </c>
      <c r="K1263" s="27">
        <f>'Panigale V4s 21 Data'!$B$12</f>
        <v>52.974000000000004</v>
      </c>
      <c r="L1263" s="3">
        <f t="shared" si="279"/>
        <v>73.8615725745411</v>
      </c>
      <c r="M1263">
        <f t="shared" si="277"/>
        <v>1629.0580173384899</v>
      </c>
      <c r="N1263">
        <f t="shared" si="280"/>
        <v>4.5251611592735829E-4</v>
      </c>
      <c r="O1263">
        <f t="shared" si="281"/>
        <v>1629.0580173384899</v>
      </c>
      <c r="P1263">
        <f t="shared" si="282"/>
        <v>4.5251611592735829E-4</v>
      </c>
      <c r="Q1263">
        <f>SUM($P$3:P1263)</f>
        <v>0.37541301869210769</v>
      </c>
      <c r="R1263">
        <f t="shared" si="283"/>
        <v>0</v>
      </c>
      <c r="S1263">
        <f t="shared" si="284"/>
        <v>0</v>
      </c>
      <c r="T1263">
        <f>SUM($S$3:S1263)</f>
        <v>8.1549745953975822E-2</v>
      </c>
      <c r="V1263">
        <f t="shared" si="285"/>
        <v>0</v>
      </c>
      <c r="W1263">
        <f>IF(M1263&lt;0,SUM($V$3:V1263),0)</f>
        <v>0</v>
      </c>
      <c r="Y1263">
        <v>0</v>
      </c>
      <c r="Z1263">
        <f t="shared" si="286"/>
        <v>0</v>
      </c>
      <c r="AA1263">
        <f t="shared" si="287"/>
        <v>0</v>
      </c>
      <c r="AB1263">
        <f>SUM($AA$3:AA1263)</f>
        <v>5.2818916021084107E-2</v>
      </c>
    </row>
    <row r="1264" spans="1:28" x14ac:dyDescent="0.3">
      <c r="A1264" s="9" t="s">
        <v>18</v>
      </c>
      <c r="B1264" s="9">
        <v>1261</v>
      </c>
      <c r="C1264" s="9">
        <v>239</v>
      </c>
      <c r="D1264" s="10">
        <v>79</v>
      </c>
      <c r="E1264" s="3">
        <f t="shared" si="288"/>
        <v>-9.7222222222222612E-2</v>
      </c>
      <c r="F1264" s="3">
        <f t="shared" si="289"/>
        <v>-0.35000000000000142</v>
      </c>
      <c r="H1264" s="13">
        <f t="shared" si="278"/>
        <v>21.944444444444443</v>
      </c>
      <c r="I1264">
        <f>'Panigale V4s 21 Data'!$B$8*'Panigale V4s 21 Data'!$B$5*'Panigale V4s 21 Data'!$B$7*0.5*(Calculations!$H1264*Calculations!$H1264)</f>
        <v>54.088454726207289</v>
      </c>
      <c r="J1264" s="3">
        <f>$E1264*'Panigale V4s 21 Data'!$B$3</f>
        <v>-26.250000000000107</v>
      </c>
      <c r="K1264" s="27">
        <f>'Panigale V4s 21 Data'!$B$12</f>
        <v>52.974000000000004</v>
      </c>
      <c r="L1264" s="3">
        <f t="shared" si="279"/>
        <v>80.812454726207193</v>
      </c>
      <c r="M1264">
        <f t="shared" si="277"/>
        <v>1773.3844231584355</v>
      </c>
      <c r="N1264">
        <f t="shared" si="280"/>
        <v>4.9260678421067657E-4</v>
      </c>
      <c r="O1264">
        <f t="shared" si="281"/>
        <v>1773.3844231584355</v>
      </c>
      <c r="P1264">
        <f t="shared" si="282"/>
        <v>4.9260678421067657E-4</v>
      </c>
      <c r="Q1264">
        <f>SUM($P$3:P1264)</f>
        <v>0.37590562547631839</v>
      </c>
      <c r="R1264">
        <f t="shared" si="283"/>
        <v>0</v>
      </c>
      <c r="S1264">
        <f t="shared" si="284"/>
        <v>0</v>
      </c>
      <c r="T1264">
        <f>SUM($S$3:S1264)</f>
        <v>8.1549745953975822E-2</v>
      </c>
      <c r="V1264">
        <f t="shared" si="285"/>
        <v>0</v>
      </c>
      <c r="W1264">
        <f>IF(M1264&lt;0,SUM($V$3:V1264),0)</f>
        <v>0</v>
      </c>
      <c r="Y1264">
        <v>0</v>
      </c>
      <c r="Z1264">
        <f t="shared" si="286"/>
        <v>0</v>
      </c>
      <c r="AA1264">
        <f t="shared" si="287"/>
        <v>0</v>
      </c>
      <c r="AB1264">
        <f>SUM($AA$3:AA1264)</f>
        <v>5.2818916021084107E-2</v>
      </c>
    </row>
    <row r="1265" spans="1:28" x14ac:dyDescent="0.3">
      <c r="A1265" s="9" t="s">
        <v>18</v>
      </c>
      <c r="B1265" s="9">
        <v>1262</v>
      </c>
      <c r="C1265" s="9">
        <v>240</v>
      </c>
      <c r="D1265" s="10">
        <v>78.7</v>
      </c>
      <c r="E1265" s="3">
        <f t="shared" si="288"/>
        <v>-4.1666666666666269E-2</v>
      </c>
      <c r="F1265" s="3">
        <f t="shared" si="289"/>
        <v>-0.14999999999999858</v>
      </c>
      <c r="H1265" s="13">
        <f t="shared" si="278"/>
        <v>21.861111111111111</v>
      </c>
      <c r="I1265">
        <f>'Panigale V4s 21 Data'!$B$8*'Panigale V4s 21 Data'!$B$5*'Panigale V4s 21 Data'!$B$7*0.5*(Calculations!$H1265*Calculations!$H1265)</f>
        <v>53.678436332825328</v>
      </c>
      <c r="J1265" s="3">
        <f>$E1265*'Panigale V4s 21 Data'!$B$3</f>
        <v>-11.249999999999893</v>
      </c>
      <c r="K1265" s="27">
        <f>'Panigale V4s 21 Data'!$B$12</f>
        <v>52.974000000000004</v>
      </c>
      <c r="L1265" s="3">
        <f t="shared" si="279"/>
        <v>95.402436332825431</v>
      </c>
      <c r="M1265">
        <f t="shared" si="277"/>
        <v>2085.6032609426002</v>
      </c>
      <c r="N1265">
        <f t="shared" si="280"/>
        <v>5.7933423915072226E-4</v>
      </c>
      <c r="O1265">
        <f t="shared" si="281"/>
        <v>2085.6032609426002</v>
      </c>
      <c r="P1265">
        <f t="shared" si="282"/>
        <v>5.7933423915072226E-4</v>
      </c>
      <c r="Q1265">
        <f>SUM($P$3:P1265)</f>
        <v>0.37648495971546914</v>
      </c>
      <c r="R1265">
        <f t="shared" si="283"/>
        <v>0</v>
      </c>
      <c r="S1265">
        <f t="shared" si="284"/>
        <v>0</v>
      </c>
      <c r="T1265">
        <f>SUM($S$3:S1265)</f>
        <v>8.1549745953975822E-2</v>
      </c>
      <c r="V1265">
        <f t="shared" si="285"/>
        <v>0</v>
      </c>
      <c r="W1265">
        <f>IF(M1265&lt;0,SUM($V$3:V1265),0)</f>
        <v>0</v>
      </c>
      <c r="Y1265">
        <v>0</v>
      </c>
      <c r="Z1265">
        <f t="shared" si="286"/>
        <v>0</v>
      </c>
      <c r="AA1265">
        <f t="shared" si="287"/>
        <v>0</v>
      </c>
      <c r="AB1265">
        <f>SUM($AA$3:AA1265)</f>
        <v>5.2818916021084107E-2</v>
      </c>
    </row>
    <row r="1266" spans="1:28" x14ac:dyDescent="0.3">
      <c r="A1266" s="9" t="s">
        <v>18</v>
      </c>
      <c r="B1266" s="9">
        <v>1263</v>
      </c>
      <c r="C1266" s="9">
        <v>241</v>
      </c>
      <c r="D1266" s="10">
        <v>78.7</v>
      </c>
      <c r="E1266" s="3">
        <f t="shared" si="288"/>
        <v>1.3888888888888099E-2</v>
      </c>
      <c r="F1266" s="3">
        <f t="shared" si="289"/>
        <v>4.9999999999997158E-2</v>
      </c>
      <c r="H1266" s="13">
        <f t="shared" si="278"/>
        <v>21.861111111111111</v>
      </c>
      <c r="I1266">
        <f>'Panigale V4s 21 Data'!$B$8*'Panigale V4s 21 Data'!$B$5*'Panigale V4s 21 Data'!$B$7*0.5*(Calculations!$H1266*Calculations!$H1266)</f>
        <v>53.678436332825328</v>
      </c>
      <c r="J1266" s="3">
        <f>$E1266*'Panigale V4s 21 Data'!$B$3</f>
        <v>3.7499999999997868</v>
      </c>
      <c r="K1266" s="27">
        <f>'Panigale V4s 21 Data'!$B$12</f>
        <v>52.974000000000004</v>
      </c>
      <c r="L1266" s="3">
        <f t="shared" si="279"/>
        <v>110.40243633282512</v>
      </c>
      <c r="M1266">
        <f t="shared" si="277"/>
        <v>2413.5199276092603</v>
      </c>
      <c r="N1266">
        <f t="shared" si="280"/>
        <v>6.7042220211368348E-4</v>
      </c>
      <c r="O1266">
        <f t="shared" si="281"/>
        <v>2413.5199276092603</v>
      </c>
      <c r="P1266">
        <f t="shared" si="282"/>
        <v>6.7042220211368348E-4</v>
      </c>
      <c r="Q1266">
        <f>SUM($P$3:P1266)</f>
        <v>0.3771553819175828</v>
      </c>
      <c r="R1266">
        <f t="shared" si="283"/>
        <v>0</v>
      </c>
      <c r="S1266">
        <f t="shared" si="284"/>
        <v>0</v>
      </c>
      <c r="T1266">
        <f>SUM($S$3:S1266)</f>
        <v>8.1549745953975822E-2</v>
      </c>
      <c r="V1266">
        <f t="shared" si="285"/>
        <v>0</v>
      </c>
      <c r="W1266">
        <f>IF(M1266&lt;0,SUM($V$3:V1266),0)</f>
        <v>0</v>
      </c>
      <c r="Y1266">
        <v>0</v>
      </c>
      <c r="Z1266">
        <f t="shared" si="286"/>
        <v>0</v>
      </c>
      <c r="AA1266">
        <f t="shared" si="287"/>
        <v>0</v>
      </c>
      <c r="AB1266">
        <f>SUM($AA$3:AA1266)</f>
        <v>5.2818916021084107E-2</v>
      </c>
    </row>
    <row r="1267" spans="1:28" x14ac:dyDescent="0.3">
      <c r="A1267" s="9" t="s">
        <v>18</v>
      </c>
      <c r="B1267" s="9">
        <v>1264</v>
      </c>
      <c r="C1267" s="9">
        <v>242</v>
      </c>
      <c r="D1267" s="10">
        <v>78.8</v>
      </c>
      <c r="E1267" s="3">
        <f t="shared" si="288"/>
        <v>5.5555555555554373E-2</v>
      </c>
      <c r="F1267" s="3">
        <f t="shared" si="289"/>
        <v>0.19999999999999574</v>
      </c>
      <c r="H1267" s="13">
        <f t="shared" si="278"/>
        <v>21.888888888888889</v>
      </c>
      <c r="I1267">
        <f>'Panigale V4s 21 Data'!$B$8*'Panigale V4s 21 Data'!$B$5*'Panigale V4s 21 Data'!$B$7*0.5*(Calculations!$H1267*Calculations!$H1267)</f>
        <v>53.814935797965177</v>
      </c>
      <c r="J1267" s="3">
        <f>$E1267*'Panigale V4s 21 Data'!$B$3</f>
        <v>14.99999999999968</v>
      </c>
      <c r="K1267" s="27">
        <f>'Panigale V4s 21 Data'!$B$12</f>
        <v>52.974000000000004</v>
      </c>
      <c r="L1267" s="3">
        <f t="shared" si="279"/>
        <v>121.78893579796487</v>
      </c>
      <c r="M1267">
        <f t="shared" si="277"/>
        <v>2665.8244835776754</v>
      </c>
      <c r="N1267">
        <f t="shared" si="280"/>
        <v>7.4050680099379878E-4</v>
      </c>
      <c r="O1267">
        <f t="shared" si="281"/>
        <v>2665.8244835776754</v>
      </c>
      <c r="P1267">
        <f t="shared" si="282"/>
        <v>7.4050680099379878E-4</v>
      </c>
      <c r="Q1267">
        <f>SUM($P$3:P1267)</f>
        <v>0.3778958887185766</v>
      </c>
      <c r="R1267">
        <f t="shared" si="283"/>
        <v>0</v>
      </c>
      <c r="S1267">
        <f t="shared" si="284"/>
        <v>0</v>
      </c>
      <c r="T1267">
        <f>SUM($S$3:S1267)</f>
        <v>8.1549745953975822E-2</v>
      </c>
      <c r="V1267">
        <f t="shared" si="285"/>
        <v>0</v>
      </c>
      <c r="W1267">
        <f>IF(M1267&lt;0,SUM($V$3:V1267),0)</f>
        <v>0</v>
      </c>
      <c r="Y1267">
        <v>0</v>
      </c>
      <c r="Z1267">
        <f t="shared" si="286"/>
        <v>0</v>
      </c>
      <c r="AA1267">
        <f t="shared" si="287"/>
        <v>0</v>
      </c>
      <c r="AB1267">
        <f>SUM($AA$3:AA1267)</f>
        <v>5.2818916021084107E-2</v>
      </c>
    </row>
    <row r="1268" spans="1:28" x14ac:dyDescent="0.3">
      <c r="A1268" s="9" t="s">
        <v>18</v>
      </c>
      <c r="B1268" s="9">
        <v>1265</v>
      </c>
      <c r="C1268" s="9">
        <v>243</v>
      </c>
      <c r="D1268" s="10">
        <v>79.099999999999994</v>
      </c>
      <c r="E1268" s="3">
        <f t="shared" si="288"/>
        <v>8.3333333333334522E-2</v>
      </c>
      <c r="F1268" s="3">
        <f t="shared" si="289"/>
        <v>0.30000000000000426</v>
      </c>
      <c r="H1268" s="13">
        <f t="shared" si="278"/>
        <v>21.972222222222221</v>
      </c>
      <c r="I1268">
        <f>'Panigale V4s 21 Data'!$B$8*'Panigale V4s 21 Data'!$B$5*'Panigale V4s 21 Data'!$B$7*0.5*(Calculations!$H1268*Calculations!$H1268)</f>
        <v>54.225474189309573</v>
      </c>
      <c r="J1268" s="3">
        <f>$E1268*'Panigale V4s 21 Data'!$B$3</f>
        <v>22.50000000000032</v>
      </c>
      <c r="K1268" s="27">
        <f>'Panigale V4s 21 Data'!$B$12</f>
        <v>52.974000000000004</v>
      </c>
      <c r="L1268" s="3">
        <f t="shared" si="279"/>
        <v>129.69947418930991</v>
      </c>
      <c r="M1268">
        <f t="shared" si="277"/>
        <v>2849.7856689928926</v>
      </c>
      <c r="N1268">
        <f t="shared" si="280"/>
        <v>7.9160713027580344E-4</v>
      </c>
      <c r="O1268">
        <f t="shared" si="281"/>
        <v>2849.7856689928926</v>
      </c>
      <c r="P1268">
        <f t="shared" si="282"/>
        <v>7.9160713027580344E-4</v>
      </c>
      <c r="Q1268">
        <f>SUM($P$3:P1268)</f>
        <v>0.37868749584885242</v>
      </c>
      <c r="R1268">
        <f t="shared" si="283"/>
        <v>0</v>
      </c>
      <c r="S1268">
        <f t="shared" si="284"/>
        <v>0</v>
      </c>
      <c r="T1268">
        <f>SUM($S$3:S1268)</f>
        <v>8.1549745953975822E-2</v>
      </c>
      <c r="V1268">
        <f t="shared" si="285"/>
        <v>0</v>
      </c>
      <c r="W1268">
        <f>IF(M1268&lt;0,SUM($V$3:V1268),0)</f>
        <v>0</v>
      </c>
      <c r="Y1268">
        <v>0</v>
      </c>
      <c r="Z1268">
        <f t="shared" si="286"/>
        <v>0</v>
      </c>
      <c r="AA1268">
        <f t="shared" si="287"/>
        <v>0</v>
      </c>
      <c r="AB1268">
        <f>SUM($AA$3:AA1268)</f>
        <v>5.2818916021084107E-2</v>
      </c>
    </row>
    <row r="1269" spans="1:28" x14ac:dyDescent="0.3">
      <c r="A1269" s="9" t="s">
        <v>18</v>
      </c>
      <c r="B1269" s="9">
        <v>1266</v>
      </c>
      <c r="C1269" s="9">
        <v>244</v>
      </c>
      <c r="D1269" s="10">
        <v>79.400000000000006</v>
      </c>
      <c r="E1269" s="3">
        <f t="shared" si="288"/>
        <v>6.9444444444444448E-2</v>
      </c>
      <c r="F1269" s="3">
        <f t="shared" si="289"/>
        <v>0.25</v>
      </c>
      <c r="H1269" s="13">
        <f t="shared" si="278"/>
        <v>22.055555555555557</v>
      </c>
      <c r="I1269">
        <f>'Panigale V4s 21 Data'!$B$8*'Panigale V4s 21 Data'!$B$5*'Panigale V4s 21 Data'!$B$7*0.5*(Calculations!$H1269*Calculations!$H1269)</f>
        <v>54.637572574541302</v>
      </c>
      <c r="J1269" s="3">
        <f>$E1269*'Panigale V4s 21 Data'!$B$3</f>
        <v>18.75</v>
      </c>
      <c r="K1269" s="27">
        <f>'Panigale V4s 21 Data'!$B$12</f>
        <v>52.974000000000004</v>
      </c>
      <c r="L1269" s="3">
        <f t="shared" si="279"/>
        <v>126.36157257454131</v>
      </c>
      <c r="M1269">
        <f t="shared" si="277"/>
        <v>2786.9746840051612</v>
      </c>
      <c r="N1269">
        <f t="shared" si="280"/>
        <v>7.7415963444587817E-4</v>
      </c>
      <c r="O1269">
        <f t="shared" si="281"/>
        <v>2786.9746840051612</v>
      </c>
      <c r="P1269">
        <f t="shared" si="282"/>
        <v>7.7415963444587817E-4</v>
      </c>
      <c r="Q1269">
        <f>SUM($P$3:P1269)</f>
        <v>0.3794616554832983</v>
      </c>
      <c r="R1269">
        <f t="shared" si="283"/>
        <v>0</v>
      </c>
      <c r="S1269">
        <f t="shared" si="284"/>
        <v>0</v>
      </c>
      <c r="T1269">
        <f>SUM($S$3:S1269)</f>
        <v>8.1549745953975822E-2</v>
      </c>
      <c r="V1269">
        <f t="shared" si="285"/>
        <v>0</v>
      </c>
      <c r="W1269">
        <f>IF(M1269&lt;0,SUM($V$3:V1269),0)</f>
        <v>0</v>
      </c>
      <c r="Y1269">
        <v>0</v>
      </c>
      <c r="Z1269">
        <f t="shared" si="286"/>
        <v>0</v>
      </c>
      <c r="AA1269">
        <f t="shared" si="287"/>
        <v>0</v>
      </c>
      <c r="AB1269">
        <f>SUM($AA$3:AA1269)</f>
        <v>5.2818916021084107E-2</v>
      </c>
    </row>
    <row r="1270" spans="1:28" x14ac:dyDescent="0.3">
      <c r="A1270" s="9" t="s">
        <v>18</v>
      </c>
      <c r="B1270" s="9">
        <v>1267</v>
      </c>
      <c r="C1270" s="9">
        <v>245</v>
      </c>
      <c r="D1270" s="10">
        <v>79.599999999999994</v>
      </c>
      <c r="E1270" s="3">
        <f t="shared" si="288"/>
        <v>5.5555555555554373E-2</v>
      </c>
      <c r="F1270" s="3">
        <f t="shared" si="289"/>
        <v>0.19999999999999574</v>
      </c>
      <c r="H1270" s="13">
        <f t="shared" si="278"/>
        <v>22.111111111111111</v>
      </c>
      <c r="I1270">
        <f>'Panigale V4s 21 Data'!$B$8*'Panigale V4s 21 Data'!$B$5*'Panigale V4s 21 Data'!$B$7*0.5*(Calculations!$H1270*Calculations!$H1270)</f>
        <v>54.913171494633168</v>
      </c>
      <c r="J1270" s="3">
        <f>$E1270*'Panigale V4s 21 Data'!$B$3</f>
        <v>14.99999999999968</v>
      </c>
      <c r="K1270" s="27">
        <f>'Panigale V4s 21 Data'!$B$12</f>
        <v>52.974000000000004</v>
      </c>
      <c r="L1270" s="3">
        <f t="shared" si="279"/>
        <v>122.88717149463285</v>
      </c>
      <c r="M1270">
        <f t="shared" si="277"/>
        <v>2717.1719030479931</v>
      </c>
      <c r="N1270">
        <f t="shared" si="280"/>
        <v>7.5476997306888705E-4</v>
      </c>
      <c r="O1270">
        <f t="shared" si="281"/>
        <v>2717.1719030479931</v>
      </c>
      <c r="P1270">
        <f t="shared" si="282"/>
        <v>7.5476997306888705E-4</v>
      </c>
      <c r="Q1270">
        <f>SUM($P$3:P1270)</f>
        <v>0.38021642545636719</v>
      </c>
      <c r="R1270">
        <f t="shared" si="283"/>
        <v>0</v>
      </c>
      <c r="S1270">
        <f t="shared" si="284"/>
        <v>0</v>
      </c>
      <c r="T1270">
        <f>SUM($S$3:S1270)</f>
        <v>8.1549745953975822E-2</v>
      </c>
      <c r="V1270">
        <f t="shared" si="285"/>
        <v>0</v>
      </c>
      <c r="W1270">
        <f>IF(M1270&lt;0,SUM($V$3:V1270),0)</f>
        <v>0</v>
      </c>
      <c r="Y1270">
        <v>0</v>
      </c>
      <c r="Z1270">
        <f t="shared" si="286"/>
        <v>0</v>
      </c>
      <c r="AA1270">
        <f t="shared" si="287"/>
        <v>0</v>
      </c>
      <c r="AB1270">
        <f>SUM($AA$3:AA1270)</f>
        <v>5.2818916021084107E-2</v>
      </c>
    </row>
    <row r="1271" spans="1:28" x14ac:dyDescent="0.3">
      <c r="A1271" s="9" t="s">
        <v>18</v>
      </c>
      <c r="B1271" s="9">
        <v>1268</v>
      </c>
      <c r="C1271" s="9">
        <v>246</v>
      </c>
      <c r="D1271" s="10">
        <v>79.8</v>
      </c>
      <c r="E1271" s="3">
        <f t="shared" si="288"/>
        <v>2.7777777777778172E-2</v>
      </c>
      <c r="F1271" s="3">
        <f t="shared" si="289"/>
        <v>0.10000000000000142</v>
      </c>
      <c r="H1271" s="13">
        <f t="shared" si="278"/>
        <v>22.166666666666664</v>
      </c>
      <c r="I1271">
        <f>'Panigale V4s 21 Data'!$B$8*'Panigale V4s 21 Data'!$B$5*'Panigale V4s 21 Data'!$B$7*0.5*(Calculations!$H1271*Calculations!$H1271)</f>
        <v>55.189463745341619</v>
      </c>
      <c r="J1271" s="3">
        <f>$E1271*'Panigale V4s 21 Data'!$B$3</f>
        <v>7.5000000000001066</v>
      </c>
      <c r="K1271" s="27">
        <f>'Panigale V4s 21 Data'!$B$12</f>
        <v>52.974000000000004</v>
      </c>
      <c r="L1271" s="3">
        <f t="shared" si="279"/>
        <v>115.66346374534173</v>
      </c>
      <c r="M1271">
        <f t="shared" si="277"/>
        <v>2563.8734463550745</v>
      </c>
      <c r="N1271">
        <f t="shared" si="280"/>
        <v>7.1218706843196504E-4</v>
      </c>
      <c r="O1271">
        <f t="shared" si="281"/>
        <v>2563.8734463550745</v>
      </c>
      <c r="P1271">
        <f t="shared" si="282"/>
        <v>7.1218706843196504E-4</v>
      </c>
      <c r="Q1271">
        <f>SUM($P$3:P1271)</f>
        <v>0.38092861252479915</v>
      </c>
      <c r="R1271">
        <f t="shared" si="283"/>
        <v>0</v>
      </c>
      <c r="S1271">
        <f t="shared" si="284"/>
        <v>0</v>
      </c>
      <c r="T1271">
        <f>SUM($S$3:S1271)</f>
        <v>8.1549745953975822E-2</v>
      </c>
      <c r="V1271">
        <f t="shared" si="285"/>
        <v>0</v>
      </c>
      <c r="W1271">
        <f>IF(M1271&lt;0,SUM($V$3:V1271),0)</f>
        <v>0</v>
      </c>
      <c r="Y1271">
        <v>0</v>
      </c>
      <c r="Z1271">
        <f t="shared" si="286"/>
        <v>0</v>
      </c>
      <c r="AA1271">
        <f t="shared" si="287"/>
        <v>0</v>
      </c>
      <c r="AB1271">
        <f>SUM($AA$3:AA1271)</f>
        <v>5.2818916021084107E-2</v>
      </c>
    </row>
    <row r="1272" spans="1:28" x14ac:dyDescent="0.3">
      <c r="A1272" s="9" t="s">
        <v>18</v>
      </c>
      <c r="B1272" s="9">
        <v>1269</v>
      </c>
      <c r="C1272" s="9">
        <v>247</v>
      </c>
      <c r="D1272" s="10">
        <v>79.8</v>
      </c>
      <c r="E1272" s="3">
        <f t="shared" si="288"/>
        <v>-2.7777777777778172E-2</v>
      </c>
      <c r="F1272" s="3">
        <f t="shared" si="289"/>
        <v>-0.10000000000000142</v>
      </c>
      <c r="H1272" s="13">
        <f t="shared" si="278"/>
        <v>22.166666666666664</v>
      </c>
      <c r="I1272">
        <f>'Panigale V4s 21 Data'!$B$8*'Panigale V4s 21 Data'!$B$5*'Panigale V4s 21 Data'!$B$7*0.5*(Calculations!$H1272*Calculations!$H1272)</f>
        <v>55.189463745341619</v>
      </c>
      <c r="J1272" s="3">
        <f>$E1272*'Panigale V4s 21 Data'!$B$3</f>
        <v>-7.5000000000001066</v>
      </c>
      <c r="K1272" s="27">
        <f>'Panigale V4s 21 Data'!$B$12</f>
        <v>52.974000000000004</v>
      </c>
      <c r="L1272" s="3">
        <f t="shared" si="279"/>
        <v>100.66346374534152</v>
      </c>
      <c r="M1272">
        <f t="shared" si="277"/>
        <v>2231.37344635507</v>
      </c>
      <c r="N1272">
        <f t="shared" si="280"/>
        <v>6.1982595732085275E-4</v>
      </c>
      <c r="O1272">
        <f t="shared" si="281"/>
        <v>2231.37344635507</v>
      </c>
      <c r="P1272">
        <f t="shared" si="282"/>
        <v>6.1982595732085275E-4</v>
      </c>
      <c r="Q1272">
        <f>SUM($P$3:P1272)</f>
        <v>0.38154843848212</v>
      </c>
      <c r="R1272">
        <f t="shared" si="283"/>
        <v>0</v>
      </c>
      <c r="S1272">
        <f t="shared" si="284"/>
        <v>0</v>
      </c>
      <c r="T1272">
        <f>SUM($S$3:S1272)</f>
        <v>8.1549745953975822E-2</v>
      </c>
      <c r="V1272">
        <f t="shared" si="285"/>
        <v>0</v>
      </c>
      <c r="W1272">
        <f>IF(M1272&lt;0,SUM($V$3:V1272),0)</f>
        <v>0</v>
      </c>
      <c r="Y1272">
        <v>0</v>
      </c>
      <c r="Z1272">
        <f t="shared" si="286"/>
        <v>0</v>
      </c>
      <c r="AA1272">
        <f t="shared" si="287"/>
        <v>0</v>
      </c>
      <c r="AB1272">
        <f>SUM($AA$3:AA1272)</f>
        <v>5.2818916021084107E-2</v>
      </c>
    </row>
    <row r="1273" spans="1:28" x14ac:dyDescent="0.3">
      <c r="A1273" s="9" t="s">
        <v>18</v>
      </c>
      <c r="B1273" s="9">
        <v>1270</v>
      </c>
      <c r="C1273" s="9">
        <v>248</v>
      </c>
      <c r="D1273" s="10">
        <v>79.599999999999994</v>
      </c>
      <c r="E1273" s="3">
        <f t="shared" si="288"/>
        <v>-6.9444444444444448E-2</v>
      </c>
      <c r="F1273" s="3">
        <f t="shared" si="289"/>
        <v>-0.25</v>
      </c>
      <c r="H1273" s="13">
        <f t="shared" si="278"/>
        <v>22.111111111111111</v>
      </c>
      <c r="I1273">
        <f>'Panigale V4s 21 Data'!$B$8*'Panigale V4s 21 Data'!$B$5*'Panigale V4s 21 Data'!$B$7*0.5*(Calculations!$H1273*Calculations!$H1273)</f>
        <v>54.913171494633168</v>
      </c>
      <c r="J1273" s="3">
        <f>$E1273*'Panigale V4s 21 Data'!$B$3</f>
        <v>-18.75</v>
      </c>
      <c r="K1273" s="27">
        <f>'Panigale V4s 21 Data'!$B$12</f>
        <v>52.974000000000004</v>
      </c>
      <c r="L1273" s="3">
        <f t="shared" si="279"/>
        <v>89.137171494633179</v>
      </c>
      <c r="M1273">
        <f t="shared" si="277"/>
        <v>1970.9219030480003</v>
      </c>
      <c r="N1273">
        <f t="shared" si="280"/>
        <v>5.4747830640222228E-4</v>
      </c>
      <c r="O1273">
        <f t="shared" si="281"/>
        <v>1970.9219030480003</v>
      </c>
      <c r="P1273">
        <f t="shared" si="282"/>
        <v>5.4747830640222228E-4</v>
      </c>
      <c r="Q1273">
        <f>SUM($P$3:P1273)</f>
        <v>0.38209591678852223</v>
      </c>
      <c r="R1273">
        <f t="shared" si="283"/>
        <v>0</v>
      </c>
      <c r="S1273">
        <f t="shared" si="284"/>
        <v>0</v>
      </c>
      <c r="T1273">
        <f>SUM($S$3:S1273)</f>
        <v>8.1549745953975822E-2</v>
      </c>
      <c r="V1273">
        <f t="shared" si="285"/>
        <v>0</v>
      </c>
      <c r="W1273">
        <f>IF(M1273&lt;0,SUM($V$3:V1273),0)</f>
        <v>0</v>
      </c>
      <c r="Y1273">
        <v>0</v>
      </c>
      <c r="Z1273">
        <f t="shared" si="286"/>
        <v>0</v>
      </c>
      <c r="AA1273">
        <f t="shared" si="287"/>
        <v>0</v>
      </c>
      <c r="AB1273">
        <f>SUM($AA$3:AA1273)</f>
        <v>5.2818916021084107E-2</v>
      </c>
    </row>
    <row r="1274" spans="1:28" x14ac:dyDescent="0.3">
      <c r="A1274" s="9" t="s">
        <v>18</v>
      </c>
      <c r="B1274" s="9">
        <v>1271</v>
      </c>
      <c r="C1274" s="9">
        <v>249</v>
      </c>
      <c r="D1274" s="10">
        <v>79.3</v>
      </c>
      <c r="E1274" s="3">
        <f t="shared" si="288"/>
        <v>-9.7222222222220642E-2</v>
      </c>
      <c r="F1274" s="3">
        <f t="shared" si="289"/>
        <v>-0.34999999999999432</v>
      </c>
      <c r="H1274" s="13">
        <f t="shared" si="278"/>
        <v>22.027777777777775</v>
      </c>
      <c r="I1274">
        <f>'Panigale V4s 21 Data'!$B$8*'Panigale V4s 21 Data'!$B$5*'Panigale V4s 21 Data'!$B$7*0.5*(Calculations!$H1274*Calculations!$H1274)</f>
        <v>54.500033113476569</v>
      </c>
      <c r="J1274" s="3">
        <f>$E1274*'Panigale V4s 21 Data'!$B$3</f>
        <v>-26.249999999999574</v>
      </c>
      <c r="K1274" s="27">
        <f>'Panigale V4s 21 Data'!$B$12</f>
        <v>52.974000000000004</v>
      </c>
      <c r="L1274" s="3">
        <f t="shared" si="279"/>
        <v>81.224033113476992</v>
      </c>
      <c r="M1274">
        <f t="shared" si="277"/>
        <v>1789.1849516385346</v>
      </c>
      <c r="N1274">
        <f t="shared" si="280"/>
        <v>4.9699581989959296E-4</v>
      </c>
      <c r="O1274">
        <f t="shared" si="281"/>
        <v>1789.1849516385346</v>
      </c>
      <c r="P1274">
        <f t="shared" si="282"/>
        <v>4.9699581989959296E-4</v>
      </c>
      <c r="Q1274">
        <f>SUM($P$3:P1274)</f>
        <v>0.38259291260842182</v>
      </c>
      <c r="R1274">
        <f t="shared" si="283"/>
        <v>0</v>
      </c>
      <c r="S1274">
        <f t="shared" si="284"/>
        <v>0</v>
      </c>
      <c r="T1274">
        <f>SUM($S$3:S1274)</f>
        <v>8.1549745953975822E-2</v>
      </c>
      <c r="V1274">
        <f t="shared" si="285"/>
        <v>0</v>
      </c>
      <c r="W1274">
        <f>IF(M1274&lt;0,SUM($V$3:V1274),0)</f>
        <v>0</v>
      </c>
      <c r="Y1274">
        <v>0</v>
      </c>
      <c r="Z1274">
        <f t="shared" si="286"/>
        <v>0</v>
      </c>
      <c r="AA1274">
        <f t="shared" si="287"/>
        <v>0</v>
      </c>
      <c r="AB1274">
        <f>SUM($AA$3:AA1274)</f>
        <v>5.2818916021084107E-2</v>
      </c>
    </row>
    <row r="1275" spans="1:28" x14ac:dyDescent="0.3">
      <c r="A1275" s="9" t="s">
        <v>18</v>
      </c>
      <c r="B1275" s="9">
        <v>1272</v>
      </c>
      <c r="C1275" s="9">
        <v>250</v>
      </c>
      <c r="D1275" s="10">
        <v>78.900000000000006</v>
      </c>
      <c r="E1275" s="3">
        <f t="shared" si="288"/>
        <v>-0.11111111111111072</v>
      </c>
      <c r="F1275" s="3">
        <f t="shared" si="289"/>
        <v>-0.39999999999999858</v>
      </c>
      <c r="H1275" s="13">
        <f t="shared" si="278"/>
        <v>21.916666666666668</v>
      </c>
      <c r="I1275">
        <f>'Panigale V4s 21 Data'!$B$8*'Panigale V4s 21 Data'!$B$5*'Panigale V4s 21 Data'!$B$7*0.5*(Calculations!$H1275*Calculations!$H1275)</f>
        <v>53.951608595759168</v>
      </c>
      <c r="J1275" s="3">
        <f>$E1275*'Panigale V4s 21 Data'!$B$3</f>
        <v>-29.999999999999893</v>
      </c>
      <c r="K1275" s="27">
        <f>'Panigale V4s 21 Data'!$B$12</f>
        <v>52.974000000000004</v>
      </c>
      <c r="L1275" s="3">
        <f t="shared" si="279"/>
        <v>76.925608595759286</v>
      </c>
      <c r="M1275">
        <f t="shared" si="277"/>
        <v>1685.9529217237243</v>
      </c>
      <c r="N1275">
        <f t="shared" si="280"/>
        <v>4.6832025603436785E-4</v>
      </c>
      <c r="O1275">
        <f t="shared" si="281"/>
        <v>1685.9529217237243</v>
      </c>
      <c r="P1275">
        <f t="shared" si="282"/>
        <v>4.6832025603436785E-4</v>
      </c>
      <c r="Q1275">
        <f>SUM($P$3:P1275)</f>
        <v>0.3830612328644562</v>
      </c>
      <c r="R1275">
        <f t="shared" si="283"/>
        <v>0</v>
      </c>
      <c r="S1275">
        <f t="shared" si="284"/>
        <v>0</v>
      </c>
      <c r="T1275">
        <f>SUM($S$3:S1275)</f>
        <v>8.1549745953975822E-2</v>
      </c>
      <c r="V1275">
        <f t="shared" si="285"/>
        <v>0</v>
      </c>
      <c r="W1275">
        <f>IF(M1275&lt;0,SUM($V$3:V1275),0)</f>
        <v>0</v>
      </c>
      <c r="Y1275">
        <v>0</v>
      </c>
      <c r="Z1275">
        <f t="shared" si="286"/>
        <v>0</v>
      </c>
      <c r="AA1275">
        <f t="shared" si="287"/>
        <v>0</v>
      </c>
      <c r="AB1275">
        <f>SUM($AA$3:AA1275)</f>
        <v>5.2818916021084107E-2</v>
      </c>
    </row>
    <row r="1276" spans="1:28" x14ac:dyDescent="0.3">
      <c r="A1276" s="9" t="s">
        <v>18</v>
      </c>
      <c r="B1276" s="9">
        <v>1273</v>
      </c>
      <c r="C1276" s="9">
        <v>251</v>
      </c>
      <c r="D1276" s="10">
        <v>78.5</v>
      </c>
      <c r="E1276" s="3">
        <f t="shared" si="288"/>
        <v>-9.7222222222222612E-2</v>
      </c>
      <c r="F1276" s="3">
        <f t="shared" si="289"/>
        <v>-0.35000000000000142</v>
      </c>
      <c r="H1276" s="13">
        <f t="shared" si="278"/>
        <v>21.805555555555554</v>
      </c>
      <c r="I1276">
        <f>'Panigale V4s 21 Data'!$B$8*'Panigale V4s 21 Data'!$B$5*'Panigale V4s 21 Data'!$B$7*0.5*(Calculations!$H1276*Calculations!$H1276)</f>
        <v>53.405957400508072</v>
      </c>
      <c r="J1276" s="3">
        <f>$E1276*'Panigale V4s 21 Data'!$B$3</f>
        <v>-26.250000000000107</v>
      </c>
      <c r="K1276" s="27">
        <f>'Panigale V4s 21 Data'!$B$12</f>
        <v>52.974000000000004</v>
      </c>
      <c r="L1276" s="3">
        <f t="shared" si="279"/>
        <v>80.129957400507976</v>
      </c>
      <c r="M1276">
        <f t="shared" si="277"/>
        <v>1747.2782377610765</v>
      </c>
      <c r="N1276">
        <f t="shared" si="280"/>
        <v>4.8535506604474349E-4</v>
      </c>
      <c r="O1276">
        <f t="shared" si="281"/>
        <v>1747.2782377610765</v>
      </c>
      <c r="P1276">
        <f t="shared" si="282"/>
        <v>4.8535506604474349E-4</v>
      </c>
      <c r="Q1276">
        <f>SUM($P$3:P1276)</f>
        <v>0.38354658793050095</v>
      </c>
      <c r="R1276">
        <f t="shared" si="283"/>
        <v>0</v>
      </c>
      <c r="S1276">
        <f t="shared" si="284"/>
        <v>0</v>
      </c>
      <c r="T1276">
        <f>SUM($S$3:S1276)</f>
        <v>8.1549745953975822E-2</v>
      </c>
      <c r="V1276">
        <f t="shared" si="285"/>
        <v>0</v>
      </c>
      <c r="W1276">
        <f>IF(M1276&lt;0,SUM($V$3:V1276),0)</f>
        <v>0</v>
      </c>
      <c r="Y1276">
        <v>0</v>
      </c>
      <c r="Z1276">
        <f t="shared" si="286"/>
        <v>0</v>
      </c>
      <c r="AA1276">
        <f t="shared" si="287"/>
        <v>0</v>
      </c>
      <c r="AB1276">
        <f>SUM($AA$3:AA1276)</f>
        <v>5.2818916021084107E-2</v>
      </c>
    </row>
    <row r="1277" spans="1:28" x14ac:dyDescent="0.3">
      <c r="A1277" s="9" t="s">
        <v>18</v>
      </c>
      <c r="B1277" s="9">
        <v>1274</v>
      </c>
      <c r="C1277" s="9">
        <v>252</v>
      </c>
      <c r="D1277" s="10">
        <v>78.2</v>
      </c>
      <c r="E1277" s="3">
        <f t="shared" si="288"/>
        <v>-8.3333333333332538E-2</v>
      </c>
      <c r="F1277" s="3">
        <f t="shared" si="289"/>
        <v>-0.29999999999999716</v>
      </c>
      <c r="H1277" s="13">
        <f t="shared" si="278"/>
        <v>21.722222222222221</v>
      </c>
      <c r="I1277">
        <f>'Panigale V4s 21 Data'!$B$8*'Panigale V4s 21 Data'!$B$5*'Panigale V4s 21 Data'!$B$7*0.5*(Calculations!$H1277*Calculations!$H1277)</f>
        <v>52.998538996938294</v>
      </c>
      <c r="J1277" s="3">
        <f>$E1277*'Panigale V4s 21 Data'!$B$3</f>
        <v>-22.499999999999787</v>
      </c>
      <c r="K1277" s="27">
        <f>'Panigale V4s 21 Data'!$B$12</f>
        <v>52.974000000000004</v>
      </c>
      <c r="L1277" s="3">
        <f t="shared" si="279"/>
        <v>83.472538996938511</v>
      </c>
      <c r="M1277">
        <f t="shared" si="277"/>
        <v>1813.2090415446087</v>
      </c>
      <c r="N1277">
        <f t="shared" si="280"/>
        <v>5.0366917820683578E-4</v>
      </c>
      <c r="O1277">
        <f t="shared" si="281"/>
        <v>1813.2090415446087</v>
      </c>
      <c r="P1277">
        <f t="shared" si="282"/>
        <v>5.0366917820683578E-4</v>
      </c>
      <c r="Q1277">
        <f>SUM($P$3:P1277)</f>
        <v>0.38405025710870777</v>
      </c>
      <c r="R1277">
        <f t="shared" si="283"/>
        <v>0</v>
      </c>
      <c r="S1277">
        <f t="shared" si="284"/>
        <v>0</v>
      </c>
      <c r="T1277">
        <f>SUM($S$3:S1277)</f>
        <v>8.1549745953975822E-2</v>
      </c>
      <c r="V1277">
        <f t="shared" si="285"/>
        <v>0</v>
      </c>
      <c r="W1277">
        <f>IF(M1277&lt;0,SUM($V$3:V1277),0)</f>
        <v>0</v>
      </c>
      <c r="Y1277">
        <v>0</v>
      </c>
      <c r="Z1277">
        <f t="shared" si="286"/>
        <v>0</v>
      </c>
      <c r="AA1277">
        <f t="shared" si="287"/>
        <v>0</v>
      </c>
      <c r="AB1277">
        <f>SUM($AA$3:AA1277)</f>
        <v>5.2818916021084107E-2</v>
      </c>
    </row>
    <row r="1278" spans="1:28" x14ac:dyDescent="0.3">
      <c r="A1278" s="9" t="s">
        <v>18</v>
      </c>
      <c r="B1278" s="9">
        <v>1275</v>
      </c>
      <c r="C1278" s="9">
        <v>253</v>
      </c>
      <c r="D1278" s="10">
        <v>77.900000000000006</v>
      </c>
      <c r="E1278" s="3">
        <f t="shared" si="288"/>
        <v>-6.9444444444444448E-2</v>
      </c>
      <c r="F1278" s="3">
        <f t="shared" si="289"/>
        <v>-0.25</v>
      </c>
      <c r="H1278" s="13">
        <f t="shared" si="278"/>
        <v>21.638888888888889</v>
      </c>
      <c r="I1278">
        <f>'Panigale V4s 21 Data'!$B$8*'Panigale V4s 21 Data'!$B$5*'Panigale V4s 21 Data'!$B$7*0.5*(Calculations!$H1278*Calculations!$H1278)</f>
        <v>52.592680587255835</v>
      </c>
      <c r="J1278" s="3">
        <f>$E1278*'Panigale V4s 21 Data'!$B$3</f>
        <v>-18.75</v>
      </c>
      <c r="K1278" s="27">
        <f>'Panigale V4s 21 Data'!$B$12</f>
        <v>52.974000000000004</v>
      </c>
      <c r="L1278" s="3">
        <f t="shared" si="279"/>
        <v>86.816680587255831</v>
      </c>
      <c r="M1278">
        <f t="shared" si="277"/>
        <v>1878.6165049297858</v>
      </c>
      <c r="N1278">
        <f t="shared" si="280"/>
        <v>5.2183791803605162E-4</v>
      </c>
      <c r="O1278">
        <f t="shared" si="281"/>
        <v>1878.6165049297858</v>
      </c>
      <c r="P1278">
        <f t="shared" si="282"/>
        <v>5.2183791803605162E-4</v>
      </c>
      <c r="Q1278">
        <f>SUM($P$3:P1278)</f>
        <v>0.38457209502674383</v>
      </c>
      <c r="R1278">
        <f t="shared" si="283"/>
        <v>0</v>
      </c>
      <c r="S1278">
        <f t="shared" si="284"/>
        <v>0</v>
      </c>
      <c r="T1278">
        <f>SUM($S$3:S1278)</f>
        <v>8.1549745953975822E-2</v>
      </c>
      <c r="V1278">
        <f t="shared" si="285"/>
        <v>0</v>
      </c>
      <c r="W1278">
        <f>IF(M1278&lt;0,SUM($V$3:V1278),0)</f>
        <v>0</v>
      </c>
      <c r="Y1278">
        <v>0</v>
      </c>
      <c r="Z1278">
        <f t="shared" si="286"/>
        <v>0</v>
      </c>
      <c r="AA1278">
        <f t="shared" si="287"/>
        <v>0</v>
      </c>
      <c r="AB1278">
        <f>SUM($AA$3:AA1278)</f>
        <v>5.2818916021084107E-2</v>
      </c>
    </row>
    <row r="1279" spans="1:28" x14ac:dyDescent="0.3">
      <c r="A1279" s="9" t="s">
        <v>18</v>
      </c>
      <c r="B1279" s="9">
        <v>1276</v>
      </c>
      <c r="C1279" s="9">
        <v>254</v>
      </c>
      <c r="D1279" s="10">
        <v>77.7</v>
      </c>
      <c r="E1279" s="3">
        <f t="shared" si="288"/>
        <v>-2.7777777777778172E-2</v>
      </c>
      <c r="F1279" s="3">
        <f t="shared" si="289"/>
        <v>-0.10000000000000142</v>
      </c>
      <c r="H1279" s="13">
        <f t="shared" si="278"/>
        <v>21.583333333333332</v>
      </c>
      <c r="I1279">
        <f>'Panigale V4s 21 Data'!$B$8*'Panigale V4s 21 Data'!$B$5*'Panigale V4s 21 Data'!$B$7*0.5*(Calculations!$H1279*Calculations!$H1279)</f>
        <v>52.322974977404904</v>
      </c>
      <c r="J1279" s="3">
        <f>$E1279*'Panigale V4s 21 Data'!$B$3</f>
        <v>-7.5000000000001066</v>
      </c>
      <c r="K1279" s="27">
        <f>'Panigale V4s 21 Data'!$B$12</f>
        <v>52.974000000000004</v>
      </c>
      <c r="L1279" s="3">
        <f t="shared" si="279"/>
        <v>97.796974977404801</v>
      </c>
      <c r="M1279">
        <f t="shared" si="277"/>
        <v>2110.784709928987</v>
      </c>
      <c r="N1279">
        <f t="shared" si="280"/>
        <v>5.8632908609138523E-4</v>
      </c>
      <c r="O1279">
        <f t="shared" si="281"/>
        <v>2110.784709928987</v>
      </c>
      <c r="P1279">
        <f t="shared" si="282"/>
        <v>5.8632908609138523E-4</v>
      </c>
      <c r="Q1279">
        <f>SUM($P$3:P1279)</f>
        <v>0.38515842411283524</v>
      </c>
      <c r="R1279">
        <f t="shared" si="283"/>
        <v>0</v>
      </c>
      <c r="S1279">
        <f t="shared" si="284"/>
        <v>0</v>
      </c>
      <c r="T1279">
        <f>SUM($S$3:S1279)</f>
        <v>8.1549745953975822E-2</v>
      </c>
      <c r="V1279">
        <f t="shared" si="285"/>
        <v>0</v>
      </c>
      <c r="W1279">
        <f>IF(M1279&lt;0,SUM($V$3:V1279),0)</f>
        <v>0</v>
      </c>
      <c r="Y1279">
        <v>0</v>
      </c>
      <c r="Z1279">
        <f t="shared" si="286"/>
        <v>0</v>
      </c>
      <c r="AA1279">
        <f t="shared" si="287"/>
        <v>0</v>
      </c>
      <c r="AB1279">
        <f>SUM($AA$3:AA1279)</f>
        <v>5.2818916021084107E-2</v>
      </c>
    </row>
    <row r="1280" spans="1:28" x14ac:dyDescent="0.3">
      <c r="A1280" s="9" t="s">
        <v>18</v>
      </c>
      <c r="B1280" s="9">
        <v>1277</v>
      </c>
      <c r="C1280" s="9">
        <v>255</v>
      </c>
      <c r="D1280" s="10">
        <v>77.7</v>
      </c>
      <c r="E1280" s="3">
        <f t="shared" si="288"/>
        <v>1.3888888888888099E-2</v>
      </c>
      <c r="F1280" s="3">
        <f t="shared" si="289"/>
        <v>4.9999999999997158E-2</v>
      </c>
      <c r="H1280" s="13">
        <f t="shared" si="278"/>
        <v>21.583333333333332</v>
      </c>
      <c r="I1280">
        <f>'Panigale V4s 21 Data'!$B$8*'Panigale V4s 21 Data'!$B$5*'Panigale V4s 21 Data'!$B$7*0.5*(Calculations!$H1280*Calculations!$H1280)</f>
        <v>52.322974977404904</v>
      </c>
      <c r="J1280" s="3">
        <f>$E1280*'Panigale V4s 21 Data'!$B$3</f>
        <v>3.7499999999997868</v>
      </c>
      <c r="K1280" s="27">
        <f>'Panigale V4s 21 Data'!$B$12</f>
        <v>52.974000000000004</v>
      </c>
      <c r="L1280" s="3">
        <f t="shared" si="279"/>
        <v>109.04697497740469</v>
      </c>
      <c r="M1280">
        <f t="shared" si="277"/>
        <v>2353.5972099289843</v>
      </c>
      <c r="N1280">
        <f t="shared" si="280"/>
        <v>6.5377700275805119E-4</v>
      </c>
      <c r="O1280">
        <f t="shared" si="281"/>
        <v>2353.5972099289843</v>
      </c>
      <c r="P1280">
        <f t="shared" si="282"/>
        <v>6.5377700275805119E-4</v>
      </c>
      <c r="Q1280">
        <f>SUM($P$3:P1280)</f>
        <v>0.38581220111559328</v>
      </c>
      <c r="R1280">
        <f t="shared" si="283"/>
        <v>0</v>
      </c>
      <c r="S1280">
        <f t="shared" si="284"/>
        <v>0</v>
      </c>
      <c r="T1280">
        <f>SUM($S$3:S1280)</f>
        <v>8.1549745953975822E-2</v>
      </c>
      <c r="V1280">
        <f t="shared" si="285"/>
        <v>0</v>
      </c>
      <c r="W1280">
        <f>IF(M1280&lt;0,SUM($V$3:V1280),0)</f>
        <v>0</v>
      </c>
      <c r="Y1280">
        <v>0</v>
      </c>
      <c r="Z1280">
        <f t="shared" si="286"/>
        <v>0</v>
      </c>
      <c r="AA1280">
        <f t="shared" si="287"/>
        <v>0</v>
      </c>
      <c r="AB1280">
        <f>SUM($AA$3:AA1280)</f>
        <v>5.2818916021084107E-2</v>
      </c>
    </row>
    <row r="1281" spans="1:28" x14ac:dyDescent="0.3">
      <c r="A1281" s="9" t="s">
        <v>18</v>
      </c>
      <c r="B1281" s="9">
        <v>1278</v>
      </c>
      <c r="C1281" s="9">
        <v>256</v>
      </c>
      <c r="D1281" s="10">
        <v>77.8</v>
      </c>
      <c r="E1281" s="3">
        <f t="shared" si="288"/>
        <v>2.7777777777778172E-2</v>
      </c>
      <c r="F1281" s="3">
        <f t="shared" si="289"/>
        <v>0.10000000000000142</v>
      </c>
      <c r="H1281" s="13">
        <f t="shared" si="278"/>
        <v>21.611111111111111</v>
      </c>
      <c r="I1281">
        <f>'Panigale V4s 21 Data'!$B$8*'Panigale V4s 21 Data'!$B$5*'Panigale V4s 21 Data'!$B$7*0.5*(Calculations!$H1281*Calculations!$H1281)</f>
        <v>52.457741116003298</v>
      </c>
      <c r="J1281" s="3">
        <f>$E1281*'Panigale V4s 21 Data'!$B$3</f>
        <v>7.5000000000001066</v>
      </c>
      <c r="K1281" s="27">
        <f>'Panigale V4s 21 Data'!$B$12</f>
        <v>52.974000000000004</v>
      </c>
      <c r="L1281" s="3">
        <f t="shared" si="279"/>
        <v>112.93174111600341</v>
      </c>
      <c r="M1281">
        <f t="shared" si="277"/>
        <v>2440.5804052291846</v>
      </c>
      <c r="N1281">
        <f t="shared" si="280"/>
        <v>6.7793900145255131E-4</v>
      </c>
      <c r="O1281">
        <f t="shared" si="281"/>
        <v>2440.5804052291846</v>
      </c>
      <c r="P1281">
        <f t="shared" si="282"/>
        <v>6.7793900145255131E-4</v>
      </c>
      <c r="Q1281">
        <f>SUM($P$3:P1281)</f>
        <v>0.38649014011704586</v>
      </c>
      <c r="R1281">
        <f t="shared" si="283"/>
        <v>0</v>
      </c>
      <c r="S1281">
        <f t="shared" si="284"/>
        <v>0</v>
      </c>
      <c r="T1281">
        <f>SUM($S$3:S1281)</f>
        <v>8.1549745953975822E-2</v>
      </c>
      <c r="V1281">
        <f t="shared" si="285"/>
        <v>0</v>
      </c>
      <c r="W1281">
        <f>IF(M1281&lt;0,SUM($V$3:V1281),0)</f>
        <v>0</v>
      </c>
      <c r="Y1281">
        <v>0</v>
      </c>
      <c r="Z1281">
        <f t="shared" si="286"/>
        <v>0</v>
      </c>
      <c r="AA1281">
        <f t="shared" si="287"/>
        <v>0</v>
      </c>
      <c r="AB1281">
        <f>SUM($AA$3:AA1281)</f>
        <v>5.2818916021084107E-2</v>
      </c>
    </row>
    <row r="1282" spans="1:28" x14ac:dyDescent="0.3">
      <c r="A1282" s="9" t="s">
        <v>18</v>
      </c>
      <c r="B1282" s="9">
        <v>1279</v>
      </c>
      <c r="C1282" s="9">
        <v>257</v>
      </c>
      <c r="D1282" s="10">
        <v>77.900000000000006</v>
      </c>
      <c r="E1282" s="3">
        <f t="shared" si="288"/>
        <v>4.1666666666666269E-2</v>
      </c>
      <c r="F1282" s="3">
        <f t="shared" si="289"/>
        <v>0.14999999999999858</v>
      </c>
      <c r="H1282" s="13">
        <f t="shared" si="278"/>
        <v>21.638888888888889</v>
      </c>
      <c r="I1282">
        <f>'Panigale V4s 21 Data'!$B$8*'Panigale V4s 21 Data'!$B$5*'Panigale V4s 21 Data'!$B$7*0.5*(Calculations!$H1282*Calculations!$H1282)</f>
        <v>52.592680587255835</v>
      </c>
      <c r="J1282" s="3">
        <f>$E1282*'Panigale V4s 21 Data'!$B$3</f>
        <v>11.249999999999893</v>
      </c>
      <c r="K1282" s="27">
        <f>'Panigale V4s 21 Data'!$B$12</f>
        <v>52.974000000000004</v>
      </c>
      <c r="L1282" s="3">
        <f t="shared" si="279"/>
        <v>116.81668058725573</v>
      </c>
      <c r="M1282">
        <f t="shared" si="277"/>
        <v>2527.7831715964503</v>
      </c>
      <c r="N1282">
        <f t="shared" si="280"/>
        <v>7.0216199211012504E-4</v>
      </c>
      <c r="O1282">
        <f t="shared" si="281"/>
        <v>2527.7831715964503</v>
      </c>
      <c r="P1282">
        <f t="shared" si="282"/>
        <v>7.0216199211012504E-4</v>
      </c>
      <c r="Q1282">
        <f>SUM($P$3:P1282)</f>
        <v>0.38719230210915601</v>
      </c>
      <c r="R1282">
        <f t="shared" si="283"/>
        <v>0</v>
      </c>
      <c r="S1282">
        <f t="shared" si="284"/>
        <v>0</v>
      </c>
      <c r="T1282">
        <f>SUM($S$3:S1282)</f>
        <v>8.1549745953975822E-2</v>
      </c>
      <c r="V1282">
        <f t="shared" si="285"/>
        <v>0</v>
      </c>
      <c r="W1282">
        <f>IF(M1282&lt;0,SUM($V$3:V1282),0)</f>
        <v>0</v>
      </c>
      <c r="Y1282">
        <v>0</v>
      </c>
      <c r="Z1282">
        <f t="shared" si="286"/>
        <v>0</v>
      </c>
      <c r="AA1282">
        <f t="shared" si="287"/>
        <v>0</v>
      </c>
      <c r="AB1282">
        <f>SUM($AA$3:AA1282)</f>
        <v>5.2818916021084107E-2</v>
      </c>
    </row>
    <row r="1283" spans="1:28" x14ac:dyDescent="0.3">
      <c r="A1283" s="9" t="s">
        <v>18</v>
      </c>
      <c r="B1283" s="9">
        <v>1280</v>
      </c>
      <c r="C1283" s="9">
        <v>258</v>
      </c>
      <c r="D1283" s="10">
        <v>78.099999999999994</v>
      </c>
      <c r="E1283" s="3">
        <f t="shared" si="288"/>
        <v>5.5555555555554373E-2</v>
      </c>
      <c r="F1283" s="3">
        <f t="shared" si="289"/>
        <v>0.19999999999999574</v>
      </c>
      <c r="H1283" s="13">
        <f t="shared" si="278"/>
        <v>21.694444444444443</v>
      </c>
      <c r="I1283">
        <f>'Panigale V4s 21 Data'!$B$8*'Panigale V4s 21 Data'!$B$5*'Panigale V4s 21 Data'!$B$7*0.5*(Calculations!$H1283*Calculations!$H1283)</f>
        <v>52.863079527723322</v>
      </c>
      <c r="J1283" s="3">
        <f>$E1283*'Panigale V4s 21 Data'!$B$3</f>
        <v>14.99999999999968</v>
      </c>
      <c r="K1283" s="27">
        <f>'Panigale V4s 21 Data'!$B$12</f>
        <v>52.974000000000004</v>
      </c>
      <c r="L1283" s="3">
        <f t="shared" si="279"/>
        <v>120.83707952772301</v>
      </c>
      <c r="M1283">
        <f t="shared" ref="M1283:M1346" si="290">L1283*H1283</f>
        <v>2621.4933086431015</v>
      </c>
      <c r="N1283">
        <f t="shared" si="280"/>
        <v>7.2819258573419477E-4</v>
      </c>
      <c r="O1283">
        <f t="shared" si="281"/>
        <v>2621.4933086431015</v>
      </c>
      <c r="P1283">
        <f t="shared" si="282"/>
        <v>7.2819258573419477E-4</v>
      </c>
      <c r="Q1283">
        <f>SUM($P$3:P1283)</f>
        <v>0.38792049469489021</v>
      </c>
      <c r="R1283">
        <f t="shared" si="283"/>
        <v>0</v>
      </c>
      <c r="S1283">
        <f t="shared" si="284"/>
        <v>0</v>
      </c>
      <c r="T1283">
        <f>SUM($S$3:S1283)</f>
        <v>8.1549745953975822E-2</v>
      </c>
      <c r="V1283">
        <f t="shared" si="285"/>
        <v>0</v>
      </c>
      <c r="W1283">
        <f>IF(M1283&lt;0,SUM($V$3:V1283),0)</f>
        <v>0</v>
      </c>
      <c r="Y1283">
        <v>0</v>
      </c>
      <c r="Z1283">
        <f t="shared" si="286"/>
        <v>0</v>
      </c>
      <c r="AA1283">
        <f t="shared" si="287"/>
        <v>0</v>
      </c>
      <c r="AB1283">
        <f>SUM($AA$3:AA1283)</f>
        <v>5.2818916021084107E-2</v>
      </c>
    </row>
    <row r="1284" spans="1:28" x14ac:dyDescent="0.3">
      <c r="A1284" s="9" t="s">
        <v>18</v>
      </c>
      <c r="B1284" s="9">
        <v>1281</v>
      </c>
      <c r="C1284" s="9">
        <v>259</v>
      </c>
      <c r="D1284" s="10">
        <v>78.3</v>
      </c>
      <c r="E1284" s="3">
        <f t="shared" si="288"/>
        <v>2.7777777777778172E-2</v>
      </c>
      <c r="F1284" s="3">
        <f t="shared" si="289"/>
        <v>0.10000000000000142</v>
      </c>
      <c r="H1284" s="13">
        <f t="shared" ref="H1284:H1347" si="291">$D1284/3.6</f>
        <v>21.75</v>
      </c>
      <c r="I1284">
        <f>'Panigale V4s 21 Data'!$B$8*'Panigale V4s 21 Data'!$B$5*'Panigale V4s 21 Data'!$B$7*0.5*(Calculations!$H1284*Calculations!$H1284)</f>
        <v>53.134171798807415</v>
      </c>
      <c r="J1284" s="3">
        <f>$E1284*'Panigale V4s 21 Data'!$B$3</f>
        <v>7.5000000000001066</v>
      </c>
      <c r="K1284" s="27">
        <f>'Panigale V4s 21 Data'!$B$12</f>
        <v>52.974000000000004</v>
      </c>
      <c r="L1284" s="3">
        <f t="shared" ref="L1284:L1347" si="292">I1284+J1284+K1284</f>
        <v>113.60817179880752</v>
      </c>
      <c r="M1284">
        <f t="shared" si="290"/>
        <v>2470.9777366240637</v>
      </c>
      <c r="N1284">
        <f t="shared" ref="N1284:N1347" si="293">M1284/1000/3600</f>
        <v>6.8638270461779546E-4</v>
      </c>
      <c r="O1284">
        <f t="shared" ref="O1284:O1347" si="294">IF(M1284&gt;0,M1284,0)</f>
        <v>2470.9777366240637</v>
      </c>
      <c r="P1284">
        <f t="shared" ref="P1284:P1347" si="295">IF(N1284&gt;0,N1284,0)</f>
        <v>6.8638270461779546E-4</v>
      </c>
      <c r="Q1284">
        <f>SUM($P$3:P1284)</f>
        <v>0.388606877399508</v>
      </c>
      <c r="R1284">
        <f t="shared" ref="R1284:R1347" si="296">IF(M1284&lt;0,M1284*-1,0)</f>
        <v>0</v>
      </c>
      <c r="S1284">
        <f t="shared" ref="S1284:S1347" si="297">IF(M1284&lt;0,M1284/1000/3600*-1,0)</f>
        <v>0</v>
      </c>
      <c r="T1284">
        <f>SUM($S$3:S1284)</f>
        <v>8.1549745953975822E-2</v>
      </c>
      <c r="V1284">
        <f t="shared" ref="V1284:V1347" si="298">R1284*0.91*0.95*0.91</f>
        <v>0</v>
      </c>
      <c r="W1284">
        <f>IF(M1284&lt;0,SUM($V$3:V1284),0)</f>
        <v>0</v>
      </c>
      <c r="Y1284">
        <v>0</v>
      </c>
      <c r="Z1284">
        <f t="shared" ref="Z1284:Z1347" si="299">Y1284/1000</f>
        <v>0</v>
      </c>
      <c r="AA1284">
        <f t="shared" ref="AA1284:AA1347" si="300">Z1284/3600</f>
        <v>0</v>
      </c>
      <c r="AB1284">
        <f>SUM($AA$3:AA1284)</f>
        <v>5.2818916021084107E-2</v>
      </c>
    </row>
    <row r="1285" spans="1:28" x14ac:dyDescent="0.3">
      <c r="A1285" s="9" t="s">
        <v>18</v>
      </c>
      <c r="B1285" s="9">
        <v>1282</v>
      </c>
      <c r="C1285" s="9">
        <v>260</v>
      </c>
      <c r="D1285" s="10">
        <v>78.3</v>
      </c>
      <c r="E1285" s="3">
        <f t="shared" ref="E1285:E1348" si="301">($D1286-$D1284)/2/3.6</f>
        <v>1.3888888888890073E-2</v>
      </c>
      <c r="F1285" s="3">
        <f t="shared" ref="F1285:F1348" si="302">($D1286-$D1284)/2</f>
        <v>5.0000000000004263E-2</v>
      </c>
      <c r="H1285" s="13">
        <f t="shared" si="291"/>
        <v>21.75</v>
      </c>
      <c r="I1285">
        <f>'Panigale V4s 21 Data'!$B$8*'Panigale V4s 21 Data'!$B$5*'Panigale V4s 21 Data'!$B$7*0.5*(Calculations!$H1285*Calculations!$H1285)</f>
        <v>53.134171798807415</v>
      </c>
      <c r="J1285" s="3">
        <f>$E1285*'Panigale V4s 21 Data'!$B$3</f>
        <v>3.7500000000003197</v>
      </c>
      <c r="K1285" s="27">
        <f>'Panigale V4s 21 Data'!$B$12</f>
        <v>52.974000000000004</v>
      </c>
      <c r="L1285" s="3">
        <f t="shared" si="292"/>
        <v>109.85817179880775</v>
      </c>
      <c r="M1285">
        <f t="shared" si="290"/>
        <v>2389.4152366240683</v>
      </c>
      <c r="N1285">
        <f t="shared" si="293"/>
        <v>6.6372645461779676E-4</v>
      </c>
      <c r="O1285">
        <f t="shared" si="294"/>
        <v>2389.4152366240683</v>
      </c>
      <c r="P1285">
        <f t="shared" si="295"/>
        <v>6.6372645461779676E-4</v>
      </c>
      <c r="Q1285">
        <f>SUM($P$3:P1285)</f>
        <v>0.38927060385412582</v>
      </c>
      <c r="R1285">
        <f t="shared" si="296"/>
        <v>0</v>
      </c>
      <c r="S1285">
        <f t="shared" si="297"/>
        <v>0</v>
      </c>
      <c r="T1285">
        <f>SUM($S$3:S1285)</f>
        <v>8.1549745953975822E-2</v>
      </c>
      <c r="V1285">
        <f t="shared" si="298"/>
        <v>0</v>
      </c>
      <c r="W1285">
        <f>IF(M1285&lt;0,SUM($V$3:V1285),0)</f>
        <v>0</v>
      </c>
      <c r="Y1285">
        <v>0</v>
      </c>
      <c r="Z1285">
        <f t="shared" si="299"/>
        <v>0</v>
      </c>
      <c r="AA1285">
        <f t="shared" si="300"/>
        <v>0</v>
      </c>
      <c r="AB1285">
        <f>SUM($AA$3:AA1285)</f>
        <v>5.2818916021084107E-2</v>
      </c>
    </row>
    <row r="1286" spans="1:28" x14ac:dyDescent="0.3">
      <c r="A1286" s="9" t="s">
        <v>18</v>
      </c>
      <c r="B1286" s="9">
        <v>1283</v>
      </c>
      <c r="C1286" s="9">
        <v>261</v>
      </c>
      <c r="D1286" s="10">
        <v>78.400000000000006</v>
      </c>
      <c r="E1286" s="3">
        <f t="shared" si="301"/>
        <v>1.3888888888890073E-2</v>
      </c>
      <c r="F1286" s="3">
        <f t="shared" si="302"/>
        <v>5.0000000000004263E-2</v>
      </c>
      <c r="H1286" s="13">
        <f t="shared" si="291"/>
        <v>21.777777777777779</v>
      </c>
      <c r="I1286">
        <f>'Panigale V4s 21 Data'!$B$8*'Panigale V4s 21 Data'!$B$5*'Panigale V4s 21 Data'!$B$7*0.5*(Calculations!$H1286*Calculations!$H1286)</f>
        <v>53.269977933330679</v>
      </c>
      <c r="J1286" s="3">
        <f>$E1286*'Panigale V4s 21 Data'!$B$3</f>
        <v>3.7500000000003197</v>
      </c>
      <c r="K1286" s="27">
        <f>'Panigale V4s 21 Data'!$B$12</f>
        <v>52.974000000000004</v>
      </c>
      <c r="L1286" s="3">
        <f t="shared" si="292"/>
        <v>109.993977933331</v>
      </c>
      <c r="M1286">
        <f t="shared" si="290"/>
        <v>2395.424408325875</v>
      </c>
      <c r="N1286">
        <f t="shared" si="293"/>
        <v>6.6539566897940979E-4</v>
      </c>
      <c r="O1286">
        <f t="shared" si="294"/>
        <v>2395.424408325875</v>
      </c>
      <c r="P1286">
        <f t="shared" si="295"/>
        <v>6.6539566897940979E-4</v>
      </c>
      <c r="Q1286">
        <f>SUM($P$3:P1286)</f>
        <v>0.3899359995231052</v>
      </c>
      <c r="R1286">
        <f t="shared" si="296"/>
        <v>0</v>
      </c>
      <c r="S1286">
        <f t="shared" si="297"/>
        <v>0</v>
      </c>
      <c r="T1286">
        <f>SUM($S$3:S1286)</f>
        <v>8.1549745953975822E-2</v>
      </c>
      <c r="V1286">
        <f t="shared" si="298"/>
        <v>0</v>
      </c>
      <c r="W1286">
        <f>IF(M1286&lt;0,SUM($V$3:V1286),0)</f>
        <v>0</v>
      </c>
      <c r="Y1286">
        <v>0</v>
      </c>
      <c r="Z1286">
        <f t="shared" si="299"/>
        <v>0</v>
      </c>
      <c r="AA1286">
        <f t="shared" si="300"/>
        <v>0</v>
      </c>
      <c r="AB1286">
        <f>SUM($AA$3:AA1286)</f>
        <v>5.2818916021084107E-2</v>
      </c>
    </row>
    <row r="1287" spans="1:28" x14ac:dyDescent="0.3">
      <c r="A1287" s="9" t="s">
        <v>18</v>
      </c>
      <c r="B1287" s="9">
        <v>1284</v>
      </c>
      <c r="C1287" s="9">
        <v>262</v>
      </c>
      <c r="D1287" s="10">
        <v>78.400000000000006</v>
      </c>
      <c r="E1287" s="3">
        <f t="shared" si="301"/>
        <v>0</v>
      </c>
      <c r="F1287" s="3">
        <f t="shared" si="302"/>
        <v>0</v>
      </c>
      <c r="H1287" s="13">
        <f t="shared" si="291"/>
        <v>21.777777777777779</v>
      </c>
      <c r="I1287">
        <f>'Panigale V4s 21 Data'!$B$8*'Panigale V4s 21 Data'!$B$5*'Panigale V4s 21 Data'!$B$7*0.5*(Calculations!$H1287*Calculations!$H1287)</f>
        <v>53.269977933330679</v>
      </c>
      <c r="J1287" s="3">
        <f>$E1287*'Panigale V4s 21 Data'!$B$3</f>
        <v>0</v>
      </c>
      <c r="K1287" s="27">
        <f>'Panigale V4s 21 Data'!$B$12</f>
        <v>52.974000000000004</v>
      </c>
      <c r="L1287" s="3">
        <f t="shared" si="292"/>
        <v>106.24397793333068</v>
      </c>
      <c r="M1287">
        <f t="shared" si="290"/>
        <v>2313.7577416592017</v>
      </c>
      <c r="N1287">
        <f t="shared" si="293"/>
        <v>6.4271048379422268E-4</v>
      </c>
      <c r="O1287">
        <f t="shared" si="294"/>
        <v>2313.7577416592017</v>
      </c>
      <c r="P1287">
        <f t="shared" si="295"/>
        <v>6.4271048379422268E-4</v>
      </c>
      <c r="Q1287">
        <f>SUM($P$3:P1287)</f>
        <v>0.39057871000689942</v>
      </c>
      <c r="R1287">
        <f t="shared" si="296"/>
        <v>0</v>
      </c>
      <c r="S1287">
        <f t="shared" si="297"/>
        <v>0</v>
      </c>
      <c r="T1287">
        <f>SUM($S$3:S1287)</f>
        <v>8.1549745953975822E-2</v>
      </c>
      <c r="V1287">
        <f t="shared" si="298"/>
        <v>0</v>
      </c>
      <c r="W1287">
        <f>IF(M1287&lt;0,SUM($V$3:V1287),0)</f>
        <v>0</v>
      </c>
      <c r="Y1287">
        <v>0</v>
      </c>
      <c r="Z1287">
        <f t="shared" si="299"/>
        <v>0</v>
      </c>
      <c r="AA1287">
        <f t="shared" si="300"/>
        <v>0</v>
      </c>
      <c r="AB1287">
        <f>SUM($AA$3:AA1287)</f>
        <v>5.2818916021084107E-2</v>
      </c>
    </row>
    <row r="1288" spans="1:28" x14ac:dyDescent="0.3">
      <c r="A1288" s="9" t="s">
        <v>18</v>
      </c>
      <c r="B1288" s="9">
        <v>1285</v>
      </c>
      <c r="C1288" s="9">
        <v>263</v>
      </c>
      <c r="D1288" s="10">
        <v>78.400000000000006</v>
      </c>
      <c r="E1288" s="3">
        <f t="shared" si="301"/>
        <v>-2.7777777777778172E-2</v>
      </c>
      <c r="F1288" s="3">
        <f t="shared" si="302"/>
        <v>-0.10000000000000142</v>
      </c>
      <c r="H1288" s="13">
        <f t="shared" si="291"/>
        <v>21.777777777777779</v>
      </c>
      <c r="I1288">
        <f>'Panigale V4s 21 Data'!$B$8*'Panigale V4s 21 Data'!$B$5*'Panigale V4s 21 Data'!$B$7*0.5*(Calculations!$H1288*Calculations!$H1288)</f>
        <v>53.269977933330679</v>
      </c>
      <c r="J1288" s="3">
        <f>$E1288*'Panigale V4s 21 Data'!$B$3</f>
        <v>-7.5000000000001066</v>
      </c>
      <c r="K1288" s="27">
        <f>'Panigale V4s 21 Data'!$B$12</f>
        <v>52.974000000000004</v>
      </c>
      <c r="L1288" s="3">
        <f t="shared" si="292"/>
        <v>98.743977933330569</v>
      </c>
      <c r="M1288">
        <f t="shared" si="290"/>
        <v>2150.4244083258659</v>
      </c>
      <c r="N1288">
        <f t="shared" si="293"/>
        <v>5.9734011342385161E-4</v>
      </c>
      <c r="O1288">
        <f t="shared" si="294"/>
        <v>2150.4244083258659</v>
      </c>
      <c r="P1288">
        <f t="shared" si="295"/>
        <v>5.9734011342385161E-4</v>
      </c>
      <c r="Q1288">
        <f>SUM($P$3:P1288)</f>
        <v>0.39117605012032325</v>
      </c>
      <c r="R1288">
        <f t="shared" si="296"/>
        <v>0</v>
      </c>
      <c r="S1288">
        <f t="shared" si="297"/>
        <v>0</v>
      </c>
      <c r="T1288">
        <f>SUM($S$3:S1288)</f>
        <v>8.1549745953975822E-2</v>
      </c>
      <c r="V1288">
        <f t="shared" si="298"/>
        <v>0</v>
      </c>
      <c r="W1288">
        <f>IF(M1288&lt;0,SUM($V$3:V1288),0)</f>
        <v>0</v>
      </c>
      <c r="Y1288">
        <v>0</v>
      </c>
      <c r="Z1288">
        <f t="shared" si="299"/>
        <v>0</v>
      </c>
      <c r="AA1288">
        <f t="shared" si="300"/>
        <v>0</v>
      </c>
      <c r="AB1288">
        <f>SUM($AA$3:AA1288)</f>
        <v>5.2818916021084107E-2</v>
      </c>
    </row>
    <row r="1289" spans="1:28" x14ac:dyDescent="0.3">
      <c r="A1289" s="9" t="s">
        <v>18</v>
      </c>
      <c r="B1289" s="9">
        <v>1286</v>
      </c>
      <c r="C1289" s="9">
        <v>264</v>
      </c>
      <c r="D1289" s="10">
        <v>78.2</v>
      </c>
      <c r="E1289" s="3">
        <f t="shared" si="301"/>
        <v>-5.5555555555556344E-2</v>
      </c>
      <c r="F1289" s="3">
        <f t="shared" si="302"/>
        <v>-0.20000000000000284</v>
      </c>
      <c r="H1289" s="13">
        <f t="shared" si="291"/>
        <v>21.722222222222221</v>
      </c>
      <c r="I1289">
        <f>'Panigale V4s 21 Data'!$B$8*'Panigale V4s 21 Data'!$B$5*'Panigale V4s 21 Data'!$B$7*0.5*(Calculations!$H1289*Calculations!$H1289)</f>
        <v>52.998538996938294</v>
      </c>
      <c r="J1289" s="3">
        <f>$E1289*'Panigale V4s 21 Data'!$B$3</f>
        <v>-15.000000000000213</v>
      </c>
      <c r="K1289" s="27">
        <f>'Panigale V4s 21 Data'!$B$12</f>
        <v>52.974000000000004</v>
      </c>
      <c r="L1289" s="3">
        <f t="shared" si="292"/>
        <v>90.972538996938084</v>
      </c>
      <c r="M1289">
        <f t="shared" si="290"/>
        <v>1976.1257082112661</v>
      </c>
      <c r="N1289">
        <f t="shared" si="293"/>
        <v>5.4892380783646286E-4</v>
      </c>
      <c r="O1289">
        <f t="shared" si="294"/>
        <v>1976.1257082112661</v>
      </c>
      <c r="P1289">
        <f t="shared" si="295"/>
        <v>5.4892380783646286E-4</v>
      </c>
      <c r="Q1289">
        <f>SUM($P$3:P1289)</f>
        <v>0.39172497392815969</v>
      </c>
      <c r="R1289">
        <f t="shared" si="296"/>
        <v>0</v>
      </c>
      <c r="S1289">
        <f t="shared" si="297"/>
        <v>0</v>
      </c>
      <c r="T1289">
        <f>SUM($S$3:S1289)</f>
        <v>8.1549745953975822E-2</v>
      </c>
      <c r="V1289">
        <f t="shared" si="298"/>
        <v>0</v>
      </c>
      <c r="W1289">
        <f>IF(M1289&lt;0,SUM($V$3:V1289),0)</f>
        <v>0</v>
      </c>
      <c r="Y1289">
        <v>0</v>
      </c>
      <c r="Z1289">
        <f t="shared" si="299"/>
        <v>0</v>
      </c>
      <c r="AA1289">
        <f t="shared" si="300"/>
        <v>0</v>
      </c>
      <c r="AB1289">
        <f>SUM($AA$3:AA1289)</f>
        <v>5.2818916021084107E-2</v>
      </c>
    </row>
    <row r="1290" spans="1:28" x14ac:dyDescent="0.3">
      <c r="A1290" s="9" t="s">
        <v>18</v>
      </c>
      <c r="B1290" s="9">
        <v>1287</v>
      </c>
      <c r="C1290" s="9">
        <v>265</v>
      </c>
      <c r="D1290" s="10">
        <v>78</v>
      </c>
      <c r="E1290" s="3">
        <f t="shared" si="301"/>
        <v>-6.9444444444444448E-2</v>
      </c>
      <c r="F1290" s="3">
        <f t="shared" si="302"/>
        <v>-0.25</v>
      </c>
      <c r="H1290" s="13">
        <f t="shared" si="291"/>
        <v>21.666666666666668</v>
      </c>
      <c r="I1290">
        <f>'Panigale V4s 21 Data'!$B$8*'Panigale V4s 21 Data'!$B$5*'Panigale V4s 21 Data'!$B$7*0.5*(Calculations!$H1290*Calculations!$H1290)</f>
        <v>52.727793391162514</v>
      </c>
      <c r="J1290" s="3">
        <f>$E1290*'Panigale V4s 21 Data'!$B$3</f>
        <v>-18.75</v>
      </c>
      <c r="K1290" s="27">
        <f>'Panigale V4s 21 Data'!$B$12</f>
        <v>52.974000000000004</v>
      </c>
      <c r="L1290" s="3">
        <f t="shared" si="292"/>
        <v>86.951793391162511</v>
      </c>
      <c r="M1290">
        <f t="shared" si="290"/>
        <v>1883.9555234751879</v>
      </c>
      <c r="N1290">
        <f t="shared" si="293"/>
        <v>5.233209787431078E-4</v>
      </c>
      <c r="O1290">
        <f t="shared" si="294"/>
        <v>1883.9555234751879</v>
      </c>
      <c r="P1290">
        <f t="shared" si="295"/>
        <v>5.233209787431078E-4</v>
      </c>
      <c r="Q1290">
        <f>SUM($P$3:P1290)</f>
        <v>0.39224829490690277</v>
      </c>
      <c r="R1290">
        <f t="shared" si="296"/>
        <v>0</v>
      </c>
      <c r="S1290">
        <f t="shared" si="297"/>
        <v>0</v>
      </c>
      <c r="T1290">
        <f>SUM($S$3:S1290)</f>
        <v>8.1549745953975822E-2</v>
      </c>
      <c r="V1290">
        <f t="shared" si="298"/>
        <v>0</v>
      </c>
      <c r="W1290">
        <f>IF(M1290&lt;0,SUM($V$3:V1290),0)</f>
        <v>0</v>
      </c>
      <c r="Y1290">
        <v>0</v>
      </c>
      <c r="Z1290">
        <f t="shared" si="299"/>
        <v>0</v>
      </c>
      <c r="AA1290">
        <f t="shared" si="300"/>
        <v>0</v>
      </c>
      <c r="AB1290">
        <f>SUM($AA$3:AA1290)</f>
        <v>5.2818916021084107E-2</v>
      </c>
    </row>
    <row r="1291" spans="1:28" x14ac:dyDescent="0.3">
      <c r="A1291" s="9" t="s">
        <v>18</v>
      </c>
      <c r="B1291" s="9">
        <v>1288</v>
      </c>
      <c r="C1291" s="9">
        <v>266</v>
      </c>
      <c r="D1291" s="10">
        <v>77.7</v>
      </c>
      <c r="E1291" s="3">
        <f t="shared" si="301"/>
        <v>-9.7222222222222612E-2</v>
      </c>
      <c r="F1291" s="3">
        <f t="shared" si="302"/>
        <v>-0.35000000000000142</v>
      </c>
      <c r="H1291" s="13">
        <f t="shared" si="291"/>
        <v>21.583333333333332</v>
      </c>
      <c r="I1291">
        <f>'Panigale V4s 21 Data'!$B$8*'Panigale V4s 21 Data'!$B$5*'Panigale V4s 21 Data'!$B$7*0.5*(Calculations!$H1291*Calculations!$H1291)</f>
        <v>52.322974977404904</v>
      </c>
      <c r="J1291" s="3">
        <f>$E1291*'Panigale V4s 21 Data'!$B$3</f>
        <v>-26.250000000000107</v>
      </c>
      <c r="K1291" s="27">
        <f>'Panigale V4s 21 Data'!$B$12</f>
        <v>52.974000000000004</v>
      </c>
      <c r="L1291" s="3">
        <f t="shared" si="292"/>
        <v>79.046974977404801</v>
      </c>
      <c r="M1291">
        <f t="shared" si="290"/>
        <v>1706.0972099289868</v>
      </c>
      <c r="N1291">
        <f t="shared" si="293"/>
        <v>4.7391589164694079E-4</v>
      </c>
      <c r="O1291">
        <f t="shared" si="294"/>
        <v>1706.0972099289868</v>
      </c>
      <c r="P1291">
        <f t="shared" si="295"/>
        <v>4.7391589164694079E-4</v>
      </c>
      <c r="Q1291">
        <f>SUM($P$3:P1291)</f>
        <v>0.39272221079854969</v>
      </c>
      <c r="R1291">
        <f t="shared" si="296"/>
        <v>0</v>
      </c>
      <c r="S1291">
        <f t="shared" si="297"/>
        <v>0</v>
      </c>
      <c r="T1291">
        <f>SUM($S$3:S1291)</f>
        <v>8.1549745953975822E-2</v>
      </c>
      <c r="V1291">
        <f t="shared" si="298"/>
        <v>0</v>
      </c>
      <c r="W1291">
        <f>IF(M1291&lt;0,SUM($V$3:V1291),0)</f>
        <v>0</v>
      </c>
      <c r="Y1291">
        <v>0</v>
      </c>
      <c r="Z1291">
        <f t="shared" si="299"/>
        <v>0</v>
      </c>
      <c r="AA1291">
        <f t="shared" si="300"/>
        <v>0</v>
      </c>
      <c r="AB1291">
        <f>SUM($AA$3:AA1291)</f>
        <v>5.2818916021084107E-2</v>
      </c>
    </row>
    <row r="1292" spans="1:28" x14ac:dyDescent="0.3">
      <c r="A1292" s="9" t="s">
        <v>18</v>
      </c>
      <c r="B1292" s="9">
        <v>1289</v>
      </c>
      <c r="C1292" s="9">
        <v>267</v>
      </c>
      <c r="D1292" s="10">
        <v>77.3</v>
      </c>
      <c r="E1292" s="3">
        <f t="shared" si="301"/>
        <v>-0.11111111111111072</v>
      </c>
      <c r="F1292" s="3">
        <f t="shared" si="302"/>
        <v>-0.39999999999999858</v>
      </c>
      <c r="H1292" s="13">
        <f t="shared" si="291"/>
        <v>21.472222222222221</v>
      </c>
      <c r="I1292">
        <f>'Panigale V4s 21 Data'!$B$8*'Panigale V4s 21 Data'!$B$5*'Panigale V4s 21 Data'!$B$7*0.5*(Calculations!$H1292*Calculations!$H1292)</f>
        <v>51.785643749552818</v>
      </c>
      <c r="J1292" s="3">
        <f>$E1292*'Panigale V4s 21 Data'!$B$3</f>
        <v>-29.999999999999893</v>
      </c>
      <c r="K1292" s="27">
        <f>'Panigale V4s 21 Data'!$B$12</f>
        <v>52.974000000000004</v>
      </c>
      <c r="L1292" s="3">
        <f t="shared" si="292"/>
        <v>74.759643749552936</v>
      </c>
      <c r="M1292">
        <f t="shared" si="290"/>
        <v>1605.2556838445671</v>
      </c>
      <c r="N1292">
        <f t="shared" si="293"/>
        <v>4.4590435662349083E-4</v>
      </c>
      <c r="O1292">
        <f t="shared" si="294"/>
        <v>1605.2556838445671</v>
      </c>
      <c r="P1292">
        <f t="shared" si="295"/>
        <v>4.4590435662349083E-4</v>
      </c>
      <c r="Q1292">
        <f>SUM($P$3:P1292)</f>
        <v>0.39316811515517319</v>
      </c>
      <c r="R1292">
        <f t="shared" si="296"/>
        <v>0</v>
      </c>
      <c r="S1292">
        <f t="shared" si="297"/>
        <v>0</v>
      </c>
      <c r="T1292">
        <f>SUM($S$3:S1292)</f>
        <v>8.1549745953975822E-2</v>
      </c>
      <c r="V1292">
        <f t="shared" si="298"/>
        <v>0</v>
      </c>
      <c r="W1292">
        <f>IF(M1292&lt;0,SUM($V$3:V1292),0)</f>
        <v>0</v>
      </c>
      <c r="Y1292">
        <v>0</v>
      </c>
      <c r="Z1292">
        <f t="shared" si="299"/>
        <v>0</v>
      </c>
      <c r="AA1292">
        <f t="shared" si="300"/>
        <v>0</v>
      </c>
      <c r="AB1292">
        <f>SUM($AA$3:AA1292)</f>
        <v>5.2818916021084107E-2</v>
      </c>
    </row>
    <row r="1293" spans="1:28" x14ac:dyDescent="0.3">
      <c r="A1293" s="9" t="s">
        <v>18</v>
      </c>
      <c r="B1293" s="9">
        <v>1290</v>
      </c>
      <c r="C1293" s="9">
        <v>268</v>
      </c>
      <c r="D1293" s="10">
        <v>76.900000000000006</v>
      </c>
      <c r="E1293" s="3">
        <f t="shared" si="301"/>
        <v>-9.7222222222222612E-2</v>
      </c>
      <c r="F1293" s="3">
        <f t="shared" si="302"/>
        <v>-0.35000000000000142</v>
      </c>
      <c r="H1293" s="13">
        <f t="shared" si="291"/>
        <v>21.361111111111111</v>
      </c>
      <c r="I1293">
        <f>'Panigale V4s 21 Data'!$B$8*'Panigale V4s 21 Data'!$B$5*'Panigale V4s 21 Data'!$B$7*0.5*(Calculations!$H1293*Calculations!$H1293)</f>
        <v>51.251085844167072</v>
      </c>
      <c r="J1293" s="3">
        <f>$E1293*'Panigale V4s 21 Data'!$B$3</f>
        <v>-26.250000000000107</v>
      </c>
      <c r="K1293" s="27">
        <f>'Panigale V4s 21 Data'!$B$12</f>
        <v>52.974000000000004</v>
      </c>
      <c r="L1293" s="3">
        <f t="shared" si="292"/>
        <v>77.975085844166969</v>
      </c>
      <c r="M1293">
        <f t="shared" si="290"/>
        <v>1665.6344726156776</v>
      </c>
      <c r="N1293">
        <f t="shared" si="293"/>
        <v>4.6267624239324374E-4</v>
      </c>
      <c r="O1293">
        <f t="shared" si="294"/>
        <v>1665.6344726156776</v>
      </c>
      <c r="P1293">
        <f t="shared" si="295"/>
        <v>4.6267624239324374E-4</v>
      </c>
      <c r="Q1293">
        <f>SUM($P$3:P1293)</f>
        <v>0.39363079139756646</v>
      </c>
      <c r="R1293">
        <f t="shared" si="296"/>
        <v>0</v>
      </c>
      <c r="S1293">
        <f t="shared" si="297"/>
        <v>0</v>
      </c>
      <c r="T1293">
        <f>SUM($S$3:S1293)</f>
        <v>8.1549745953975822E-2</v>
      </c>
      <c r="V1293">
        <f t="shared" si="298"/>
        <v>0</v>
      </c>
      <c r="W1293">
        <f>IF(M1293&lt;0,SUM($V$3:V1293),0)</f>
        <v>0</v>
      </c>
      <c r="Y1293">
        <v>0</v>
      </c>
      <c r="Z1293">
        <f t="shared" si="299"/>
        <v>0</v>
      </c>
      <c r="AA1293">
        <f t="shared" si="300"/>
        <v>0</v>
      </c>
      <c r="AB1293">
        <f>SUM($AA$3:AA1293)</f>
        <v>5.2818916021084107E-2</v>
      </c>
    </row>
    <row r="1294" spans="1:28" x14ac:dyDescent="0.3">
      <c r="A1294" s="9" t="s">
        <v>18</v>
      </c>
      <c r="B1294" s="9">
        <v>1291</v>
      </c>
      <c r="C1294" s="9">
        <v>269</v>
      </c>
      <c r="D1294" s="10">
        <v>76.599999999999994</v>
      </c>
      <c r="E1294" s="3">
        <f t="shared" si="301"/>
        <v>-9.7222222222222612E-2</v>
      </c>
      <c r="F1294" s="3">
        <f t="shared" si="302"/>
        <v>-0.35000000000000142</v>
      </c>
      <c r="H1294" s="13">
        <f t="shared" si="291"/>
        <v>21.277777777777775</v>
      </c>
      <c r="I1294">
        <f>'Panigale V4s 21 Data'!$B$8*'Panigale V4s 21 Data'!$B$5*'Panigale V4s 21 Data'!$B$7*0.5*(Calculations!$H1294*Calculations!$H1294)</f>
        <v>50.851987407996283</v>
      </c>
      <c r="J1294" s="3">
        <f>$E1294*'Panigale V4s 21 Data'!$B$3</f>
        <v>-26.250000000000107</v>
      </c>
      <c r="K1294" s="27">
        <f>'Panigale V4s 21 Data'!$B$12</f>
        <v>52.974000000000004</v>
      </c>
      <c r="L1294" s="3">
        <f t="shared" si="292"/>
        <v>77.57598740799618</v>
      </c>
      <c r="M1294">
        <f t="shared" si="290"/>
        <v>1650.6446209590297</v>
      </c>
      <c r="N1294">
        <f t="shared" si="293"/>
        <v>4.585123947108416E-4</v>
      </c>
      <c r="O1294">
        <f t="shared" si="294"/>
        <v>1650.6446209590297</v>
      </c>
      <c r="P1294">
        <f t="shared" si="295"/>
        <v>4.585123947108416E-4</v>
      </c>
      <c r="Q1294">
        <f>SUM($P$3:P1294)</f>
        <v>0.3940893037922773</v>
      </c>
      <c r="R1294">
        <f t="shared" si="296"/>
        <v>0</v>
      </c>
      <c r="S1294">
        <f t="shared" si="297"/>
        <v>0</v>
      </c>
      <c r="T1294">
        <f>SUM($S$3:S1294)</f>
        <v>8.1549745953975822E-2</v>
      </c>
      <c r="V1294">
        <f t="shared" si="298"/>
        <v>0</v>
      </c>
      <c r="W1294">
        <f>IF(M1294&lt;0,SUM($V$3:V1294),0)</f>
        <v>0</v>
      </c>
      <c r="Y1294">
        <v>0</v>
      </c>
      <c r="Z1294">
        <f t="shared" si="299"/>
        <v>0</v>
      </c>
      <c r="AA1294">
        <f t="shared" si="300"/>
        <v>0</v>
      </c>
      <c r="AB1294">
        <f>SUM($AA$3:AA1294)</f>
        <v>5.2818916021084107E-2</v>
      </c>
    </row>
    <row r="1295" spans="1:28" x14ac:dyDescent="0.3">
      <c r="A1295" s="9" t="s">
        <v>18</v>
      </c>
      <c r="B1295" s="9">
        <v>1292</v>
      </c>
      <c r="C1295" s="9">
        <v>270</v>
      </c>
      <c r="D1295" s="10">
        <v>76.2</v>
      </c>
      <c r="E1295" s="3">
        <f t="shared" si="301"/>
        <v>-0.12499999999999881</v>
      </c>
      <c r="F1295" s="3">
        <f t="shared" si="302"/>
        <v>-0.44999999999999574</v>
      </c>
      <c r="H1295" s="13">
        <f t="shared" si="291"/>
        <v>21.166666666666668</v>
      </c>
      <c r="I1295">
        <f>'Panigale V4s 21 Data'!$B$8*'Panigale V4s 21 Data'!$B$5*'Panigale V4s 21 Data'!$B$7*0.5*(Calculations!$H1295*Calculations!$H1295)</f>
        <v>50.322282816926638</v>
      </c>
      <c r="J1295" s="3">
        <f>$E1295*'Panigale V4s 21 Data'!$B$3</f>
        <v>-33.74999999999968</v>
      </c>
      <c r="K1295" s="27">
        <f>'Panigale V4s 21 Data'!$B$12</f>
        <v>52.974000000000004</v>
      </c>
      <c r="L1295" s="3">
        <f t="shared" si="292"/>
        <v>69.546282816926961</v>
      </c>
      <c r="M1295">
        <f t="shared" si="290"/>
        <v>1472.0629862916207</v>
      </c>
      <c r="N1295">
        <f t="shared" si="293"/>
        <v>4.0890638508100577E-4</v>
      </c>
      <c r="O1295">
        <f t="shared" si="294"/>
        <v>1472.0629862916207</v>
      </c>
      <c r="P1295">
        <f t="shared" si="295"/>
        <v>4.0890638508100577E-4</v>
      </c>
      <c r="Q1295">
        <f>SUM($P$3:P1295)</f>
        <v>0.39449821017735831</v>
      </c>
      <c r="R1295">
        <f t="shared" si="296"/>
        <v>0</v>
      </c>
      <c r="S1295">
        <f t="shared" si="297"/>
        <v>0</v>
      </c>
      <c r="T1295">
        <f>SUM($S$3:S1295)</f>
        <v>8.1549745953975822E-2</v>
      </c>
      <c r="V1295">
        <f t="shared" si="298"/>
        <v>0</v>
      </c>
      <c r="W1295">
        <f>IF(M1295&lt;0,SUM($V$3:V1295),0)</f>
        <v>0</v>
      </c>
      <c r="Y1295">
        <v>0</v>
      </c>
      <c r="Z1295">
        <f t="shared" si="299"/>
        <v>0</v>
      </c>
      <c r="AA1295">
        <f t="shared" si="300"/>
        <v>0</v>
      </c>
      <c r="AB1295">
        <f>SUM($AA$3:AA1295)</f>
        <v>5.2818916021084107E-2</v>
      </c>
    </row>
    <row r="1296" spans="1:28" x14ac:dyDescent="0.3">
      <c r="A1296" s="9" t="s">
        <v>18</v>
      </c>
      <c r="B1296" s="9">
        <v>1293</v>
      </c>
      <c r="C1296" s="9">
        <v>271</v>
      </c>
      <c r="D1296" s="10">
        <v>75.7</v>
      </c>
      <c r="E1296" s="3">
        <f t="shared" si="301"/>
        <v>-0.1388888888888889</v>
      </c>
      <c r="F1296" s="3">
        <f t="shared" si="302"/>
        <v>-0.5</v>
      </c>
      <c r="H1296" s="13">
        <f t="shared" si="291"/>
        <v>21.027777777777779</v>
      </c>
      <c r="I1296">
        <f>'Panigale V4s 21 Data'!$B$8*'Panigale V4s 21 Data'!$B$5*'Panigale V4s 21 Data'!$B$7*0.5*(Calculations!$H1296*Calculations!$H1296)</f>
        <v>49.664052062807833</v>
      </c>
      <c r="J1296" s="3">
        <f>$E1296*'Panigale V4s 21 Data'!$B$3</f>
        <v>-37.5</v>
      </c>
      <c r="K1296" s="27">
        <f>'Panigale V4s 21 Data'!$B$12</f>
        <v>52.974000000000004</v>
      </c>
      <c r="L1296" s="3">
        <f t="shared" si="292"/>
        <v>65.138052062807844</v>
      </c>
      <c r="M1296">
        <f t="shared" si="290"/>
        <v>1369.7084836540428</v>
      </c>
      <c r="N1296">
        <f t="shared" si="293"/>
        <v>3.8047457879278963E-4</v>
      </c>
      <c r="O1296">
        <f t="shared" si="294"/>
        <v>1369.7084836540428</v>
      </c>
      <c r="P1296">
        <f t="shared" si="295"/>
        <v>3.8047457879278963E-4</v>
      </c>
      <c r="Q1296">
        <f>SUM($P$3:P1296)</f>
        <v>0.39487868475615112</v>
      </c>
      <c r="R1296">
        <f t="shared" si="296"/>
        <v>0</v>
      </c>
      <c r="S1296">
        <f t="shared" si="297"/>
        <v>0</v>
      </c>
      <c r="T1296">
        <f>SUM($S$3:S1296)</f>
        <v>8.1549745953975822E-2</v>
      </c>
      <c r="V1296">
        <f t="shared" si="298"/>
        <v>0</v>
      </c>
      <c r="W1296">
        <f>IF(M1296&lt;0,SUM($V$3:V1296),0)</f>
        <v>0</v>
      </c>
      <c r="Y1296">
        <v>0</v>
      </c>
      <c r="Z1296">
        <f t="shared" si="299"/>
        <v>0</v>
      </c>
      <c r="AA1296">
        <f t="shared" si="300"/>
        <v>0</v>
      </c>
      <c r="AB1296">
        <f>SUM($AA$3:AA1296)</f>
        <v>5.2818916021084107E-2</v>
      </c>
    </row>
    <row r="1297" spans="1:28" x14ac:dyDescent="0.3">
      <c r="A1297" s="9" t="s">
        <v>18</v>
      </c>
      <c r="B1297" s="9">
        <v>1294</v>
      </c>
      <c r="C1297" s="9">
        <v>272</v>
      </c>
      <c r="D1297" s="10">
        <v>75.2</v>
      </c>
      <c r="E1297" s="3">
        <f t="shared" si="301"/>
        <v>-0.1388888888888889</v>
      </c>
      <c r="F1297" s="3">
        <f t="shared" si="302"/>
        <v>-0.5</v>
      </c>
      <c r="H1297" s="13">
        <f t="shared" si="291"/>
        <v>20.888888888888889</v>
      </c>
      <c r="I1297">
        <f>'Panigale V4s 21 Data'!$B$8*'Panigale V4s 21 Data'!$B$5*'Panigale V4s 21 Data'!$B$7*0.5*(Calculations!$H1297*Calculations!$H1297)</f>
        <v>49.010154625042674</v>
      </c>
      <c r="J1297" s="3">
        <f>$E1297*'Panigale V4s 21 Data'!$B$3</f>
        <v>-37.5</v>
      </c>
      <c r="K1297" s="27">
        <f>'Panigale V4s 21 Data'!$B$12</f>
        <v>52.974000000000004</v>
      </c>
      <c r="L1297" s="3">
        <f t="shared" si="292"/>
        <v>64.484154625042677</v>
      </c>
      <c r="M1297">
        <f t="shared" si="290"/>
        <v>1347.002341056447</v>
      </c>
      <c r="N1297">
        <f t="shared" si="293"/>
        <v>3.7416731696012412E-4</v>
      </c>
      <c r="O1297">
        <f t="shared" si="294"/>
        <v>1347.002341056447</v>
      </c>
      <c r="P1297">
        <f t="shared" si="295"/>
        <v>3.7416731696012412E-4</v>
      </c>
      <c r="Q1297">
        <f>SUM($P$3:P1297)</f>
        <v>0.39525285207311123</v>
      </c>
      <c r="R1297">
        <f t="shared" si="296"/>
        <v>0</v>
      </c>
      <c r="S1297">
        <f t="shared" si="297"/>
        <v>0</v>
      </c>
      <c r="T1297">
        <f>SUM($S$3:S1297)</f>
        <v>8.1549745953975822E-2</v>
      </c>
      <c r="V1297">
        <f t="shared" si="298"/>
        <v>0</v>
      </c>
      <c r="W1297">
        <f>IF(M1297&lt;0,SUM($V$3:V1297),0)</f>
        <v>0</v>
      </c>
      <c r="Y1297">
        <v>0</v>
      </c>
      <c r="Z1297">
        <f t="shared" si="299"/>
        <v>0</v>
      </c>
      <c r="AA1297">
        <f t="shared" si="300"/>
        <v>0</v>
      </c>
      <c r="AB1297">
        <f>SUM($AA$3:AA1297)</f>
        <v>5.2818916021084107E-2</v>
      </c>
    </row>
    <row r="1298" spans="1:28" x14ac:dyDescent="0.3">
      <c r="A1298" s="9" t="s">
        <v>18</v>
      </c>
      <c r="B1298" s="9">
        <v>1295</v>
      </c>
      <c r="C1298" s="9">
        <v>273</v>
      </c>
      <c r="D1298" s="10">
        <v>74.7</v>
      </c>
      <c r="E1298" s="3">
        <f t="shared" si="301"/>
        <v>-0.11111111111111072</v>
      </c>
      <c r="F1298" s="3">
        <f t="shared" si="302"/>
        <v>-0.39999999999999858</v>
      </c>
      <c r="H1298" s="13">
        <f t="shared" si="291"/>
        <v>20.75</v>
      </c>
      <c r="I1298">
        <f>'Panigale V4s 21 Data'!$B$8*'Panigale V4s 21 Data'!$B$5*'Panigale V4s 21 Data'!$B$7*0.5*(Calculations!$H1298*Calculations!$H1298)</f>
        <v>48.360590503631158</v>
      </c>
      <c r="J1298" s="3">
        <f>$E1298*'Panigale V4s 21 Data'!$B$3</f>
        <v>-29.999999999999893</v>
      </c>
      <c r="K1298" s="27">
        <f>'Panigale V4s 21 Data'!$B$12</f>
        <v>52.974000000000004</v>
      </c>
      <c r="L1298" s="3">
        <f t="shared" si="292"/>
        <v>71.334590503631262</v>
      </c>
      <c r="M1298">
        <f t="shared" si="290"/>
        <v>1480.1927529503487</v>
      </c>
      <c r="N1298">
        <f t="shared" si="293"/>
        <v>4.1116465359731906E-4</v>
      </c>
      <c r="O1298">
        <f t="shared" si="294"/>
        <v>1480.1927529503487</v>
      </c>
      <c r="P1298">
        <f t="shared" si="295"/>
        <v>4.1116465359731906E-4</v>
      </c>
      <c r="Q1298">
        <f>SUM($P$3:P1298)</f>
        <v>0.39566401672670853</v>
      </c>
      <c r="R1298">
        <f t="shared" si="296"/>
        <v>0</v>
      </c>
      <c r="S1298">
        <f t="shared" si="297"/>
        <v>0</v>
      </c>
      <c r="T1298">
        <f>SUM($S$3:S1298)</f>
        <v>8.1549745953975822E-2</v>
      </c>
      <c r="V1298">
        <f t="shared" si="298"/>
        <v>0</v>
      </c>
      <c r="W1298">
        <f>IF(M1298&lt;0,SUM($V$3:V1298),0)</f>
        <v>0</v>
      </c>
      <c r="Y1298">
        <v>0</v>
      </c>
      <c r="Z1298">
        <f t="shared" si="299"/>
        <v>0</v>
      </c>
      <c r="AA1298">
        <f t="shared" si="300"/>
        <v>0</v>
      </c>
      <c r="AB1298">
        <f>SUM($AA$3:AA1298)</f>
        <v>5.2818916021084107E-2</v>
      </c>
    </row>
    <row r="1299" spans="1:28" x14ac:dyDescent="0.3">
      <c r="A1299" s="9" t="s">
        <v>18</v>
      </c>
      <c r="B1299" s="9">
        <v>1296</v>
      </c>
      <c r="C1299" s="9">
        <v>274</v>
      </c>
      <c r="D1299" s="10">
        <v>74.400000000000006</v>
      </c>
      <c r="E1299" s="3">
        <f t="shared" si="301"/>
        <v>-5.5555555555556344E-2</v>
      </c>
      <c r="F1299" s="3">
        <f t="shared" si="302"/>
        <v>-0.20000000000000284</v>
      </c>
      <c r="H1299" s="13">
        <f t="shared" si="291"/>
        <v>20.666666666666668</v>
      </c>
      <c r="I1299">
        <f>'Panigale V4s 21 Data'!$B$8*'Panigale V4s 21 Data'!$B$5*'Panigale V4s 21 Data'!$B$7*0.5*(Calculations!$H1299*Calculations!$H1299)</f>
        <v>47.972932022634005</v>
      </c>
      <c r="J1299" s="3">
        <f>$E1299*'Panigale V4s 21 Data'!$B$3</f>
        <v>-15.000000000000213</v>
      </c>
      <c r="K1299" s="27">
        <f>'Panigale V4s 21 Data'!$B$12</f>
        <v>52.974000000000004</v>
      </c>
      <c r="L1299" s="3">
        <f t="shared" si="292"/>
        <v>85.946932022633803</v>
      </c>
      <c r="M1299">
        <f t="shared" si="290"/>
        <v>1776.236595134432</v>
      </c>
      <c r="N1299">
        <f t="shared" si="293"/>
        <v>4.9339905420400895E-4</v>
      </c>
      <c r="O1299">
        <f t="shared" si="294"/>
        <v>1776.236595134432</v>
      </c>
      <c r="P1299">
        <f t="shared" si="295"/>
        <v>4.9339905420400895E-4</v>
      </c>
      <c r="Q1299">
        <f>SUM($P$3:P1299)</f>
        <v>0.39615741578091257</v>
      </c>
      <c r="R1299">
        <f t="shared" si="296"/>
        <v>0</v>
      </c>
      <c r="S1299">
        <f t="shared" si="297"/>
        <v>0</v>
      </c>
      <c r="T1299">
        <f>SUM($S$3:S1299)</f>
        <v>8.1549745953975822E-2</v>
      </c>
      <c r="V1299">
        <f t="shared" si="298"/>
        <v>0</v>
      </c>
      <c r="W1299">
        <f>IF(M1299&lt;0,SUM($V$3:V1299),0)</f>
        <v>0</v>
      </c>
      <c r="Y1299">
        <v>0</v>
      </c>
      <c r="Z1299">
        <f t="shared" si="299"/>
        <v>0</v>
      </c>
      <c r="AA1299">
        <f t="shared" si="300"/>
        <v>0</v>
      </c>
      <c r="AB1299">
        <f>SUM($AA$3:AA1299)</f>
        <v>5.2818916021084107E-2</v>
      </c>
    </row>
    <row r="1300" spans="1:28" x14ac:dyDescent="0.3">
      <c r="A1300" s="9" t="s">
        <v>18</v>
      </c>
      <c r="B1300" s="9">
        <v>1297</v>
      </c>
      <c r="C1300" s="9">
        <v>275</v>
      </c>
      <c r="D1300" s="10">
        <v>74.3</v>
      </c>
      <c r="E1300" s="3">
        <f t="shared" si="301"/>
        <v>0</v>
      </c>
      <c r="F1300" s="3">
        <f t="shared" si="302"/>
        <v>0</v>
      </c>
      <c r="H1300" s="13">
        <f t="shared" si="291"/>
        <v>20.638888888888889</v>
      </c>
      <c r="I1300">
        <f>'Panigale V4s 21 Data'!$B$8*'Panigale V4s 21 Data'!$B$5*'Panigale V4s 21 Data'!$B$7*0.5*(Calculations!$H1300*Calculations!$H1300)</f>
        <v>47.844059194276582</v>
      </c>
      <c r="J1300" s="3">
        <f>$E1300*'Panigale V4s 21 Data'!$B$3</f>
        <v>0</v>
      </c>
      <c r="K1300" s="27">
        <f>'Panigale V4s 21 Data'!$B$12</f>
        <v>52.974000000000004</v>
      </c>
      <c r="L1300" s="3">
        <f t="shared" si="292"/>
        <v>100.81805919427659</v>
      </c>
      <c r="M1300">
        <f t="shared" si="290"/>
        <v>2080.7727217040974</v>
      </c>
      <c r="N1300">
        <f t="shared" si="293"/>
        <v>5.7799242269558257E-4</v>
      </c>
      <c r="O1300">
        <f t="shared" si="294"/>
        <v>2080.7727217040974</v>
      </c>
      <c r="P1300">
        <f t="shared" si="295"/>
        <v>5.7799242269558257E-4</v>
      </c>
      <c r="Q1300">
        <f>SUM($P$3:P1300)</f>
        <v>0.39673540820360814</v>
      </c>
      <c r="R1300">
        <f t="shared" si="296"/>
        <v>0</v>
      </c>
      <c r="S1300">
        <f t="shared" si="297"/>
        <v>0</v>
      </c>
      <c r="T1300">
        <f>SUM($S$3:S1300)</f>
        <v>8.1549745953975822E-2</v>
      </c>
      <c r="V1300">
        <f t="shared" si="298"/>
        <v>0</v>
      </c>
      <c r="W1300">
        <f>IF(M1300&lt;0,SUM($V$3:V1300),0)</f>
        <v>0</v>
      </c>
      <c r="Y1300">
        <v>0</v>
      </c>
      <c r="Z1300">
        <f t="shared" si="299"/>
        <v>0</v>
      </c>
      <c r="AA1300">
        <f t="shared" si="300"/>
        <v>0</v>
      </c>
      <c r="AB1300">
        <f>SUM($AA$3:AA1300)</f>
        <v>5.2818916021084107E-2</v>
      </c>
    </row>
    <row r="1301" spans="1:28" x14ac:dyDescent="0.3">
      <c r="A1301" s="9" t="s">
        <v>18</v>
      </c>
      <c r="B1301" s="9">
        <v>1298</v>
      </c>
      <c r="C1301" s="9">
        <v>276</v>
      </c>
      <c r="D1301" s="10">
        <v>74.400000000000006</v>
      </c>
      <c r="E1301" s="3">
        <f t="shared" si="301"/>
        <v>4.1666666666666269E-2</v>
      </c>
      <c r="F1301" s="3">
        <f t="shared" si="302"/>
        <v>0.14999999999999858</v>
      </c>
      <c r="H1301" s="13">
        <f t="shared" si="291"/>
        <v>20.666666666666668</v>
      </c>
      <c r="I1301">
        <f>'Panigale V4s 21 Data'!$B$8*'Panigale V4s 21 Data'!$B$5*'Panigale V4s 21 Data'!$B$7*0.5*(Calculations!$H1301*Calculations!$H1301)</f>
        <v>47.972932022634005</v>
      </c>
      <c r="J1301" s="3">
        <f>$E1301*'Panigale V4s 21 Data'!$B$3</f>
        <v>11.249999999999893</v>
      </c>
      <c r="K1301" s="27">
        <f>'Panigale V4s 21 Data'!$B$12</f>
        <v>52.974000000000004</v>
      </c>
      <c r="L1301" s="3">
        <f t="shared" si="292"/>
        <v>112.1969320226339</v>
      </c>
      <c r="M1301">
        <f t="shared" si="290"/>
        <v>2318.7365951344341</v>
      </c>
      <c r="N1301">
        <f t="shared" si="293"/>
        <v>6.440934986484539E-4</v>
      </c>
      <c r="O1301">
        <f t="shared" si="294"/>
        <v>2318.7365951344341</v>
      </c>
      <c r="P1301">
        <f t="shared" si="295"/>
        <v>6.440934986484539E-4</v>
      </c>
      <c r="Q1301">
        <f>SUM($P$3:P1301)</f>
        <v>0.39737950170225661</v>
      </c>
      <c r="R1301">
        <f t="shared" si="296"/>
        <v>0</v>
      </c>
      <c r="S1301">
        <f t="shared" si="297"/>
        <v>0</v>
      </c>
      <c r="T1301">
        <f>SUM($S$3:S1301)</f>
        <v>8.1549745953975822E-2</v>
      </c>
      <c r="V1301">
        <f t="shared" si="298"/>
        <v>0</v>
      </c>
      <c r="W1301">
        <f>IF(M1301&lt;0,SUM($V$3:V1301),0)</f>
        <v>0</v>
      </c>
      <c r="Y1301">
        <v>0</v>
      </c>
      <c r="Z1301">
        <f t="shared" si="299"/>
        <v>0</v>
      </c>
      <c r="AA1301">
        <f t="shared" si="300"/>
        <v>0</v>
      </c>
      <c r="AB1301">
        <f>SUM($AA$3:AA1301)</f>
        <v>5.2818916021084107E-2</v>
      </c>
    </row>
    <row r="1302" spans="1:28" x14ac:dyDescent="0.3">
      <c r="A1302" s="9" t="s">
        <v>18</v>
      </c>
      <c r="B1302" s="9">
        <v>1299</v>
      </c>
      <c r="C1302" s="9">
        <v>277</v>
      </c>
      <c r="D1302" s="10">
        <v>74.599999999999994</v>
      </c>
      <c r="E1302" s="3">
        <f t="shared" si="301"/>
        <v>6.9444444444444448E-2</v>
      </c>
      <c r="F1302" s="3">
        <f t="shared" si="302"/>
        <v>0.25</v>
      </c>
      <c r="H1302" s="13">
        <f t="shared" si="291"/>
        <v>20.722222222222221</v>
      </c>
      <c r="I1302">
        <f>'Panigale V4s 21 Data'!$B$8*'Panigale V4s 21 Data'!$B$5*'Panigale V4s 21 Data'!$B$7*0.5*(Calculations!$H1302*Calculations!$H1302)</f>
        <v>48.231197677311293</v>
      </c>
      <c r="J1302" s="3">
        <f>$E1302*'Panigale V4s 21 Data'!$B$3</f>
        <v>18.75</v>
      </c>
      <c r="K1302" s="27">
        <f>'Panigale V4s 21 Data'!$B$12</f>
        <v>52.974000000000004</v>
      </c>
      <c r="L1302" s="3">
        <f t="shared" si="292"/>
        <v>119.95519767731129</v>
      </c>
      <c r="M1302">
        <f t="shared" si="290"/>
        <v>2485.7382629798394</v>
      </c>
      <c r="N1302">
        <f t="shared" si="293"/>
        <v>6.904828508277331E-4</v>
      </c>
      <c r="O1302">
        <f t="shared" si="294"/>
        <v>2485.7382629798394</v>
      </c>
      <c r="P1302">
        <f t="shared" si="295"/>
        <v>6.904828508277331E-4</v>
      </c>
      <c r="Q1302">
        <f>SUM($P$3:P1302)</f>
        <v>0.39806998455308434</v>
      </c>
      <c r="R1302">
        <f t="shared" si="296"/>
        <v>0</v>
      </c>
      <c r="S1302">
        <f t="shared" si="297"/>
        <v>0</v>
      </c>
      <c r="T1302">
        <f>SUM($S$3:S1302)</f>
        <v>8.1549745953975822E-2</v>
      </c>
      <c r="V1302">
        <f t="shared" si="298"/>
        <v>0</v>
      </c>
      <c r="W1302">
        <f>IF(M1302&lt;0,SUM($V$3:V1302),0)</f>
        <v>0</v>
      </c>
      <c r="Y1302">
        <v>0</v>
      </c>
      <c r="Z1302">
        <f t="shared" si="299"/>
        <v>0</v>
      </c>
      <c r="AA1302">
        <f t="shared" si="300"/>
        <v>0</v>
      </c>
      <c r="AB1302">
        <f>SUM($AA$3:AA1302)</f>
        <v>5.2818916021084107E-2</v>
      </c>
    </row>
    <row r="1303" spans="1:28" x14ac:dyDescent="0.3">
      <c r="A1303" s="9" t="s">
        <v>18</v>
      </c>
      <c r="B1303" s="9">
        <v>1300</v>
      </c>
      <c r="C1303" s="9">
        <v>278</v>
      </c>
      <c r="D1303" s="10">
        <v>74.900000000000006</v>
      </c>
      <c r="E1303" s="3">
        <f t="shared" si="301"/>
        <v>6.9444444444444448E-2</v>
      </c>
      <c r="F1303" s="3">
        <f t="shared" si="302"/>
        <v>0.25</v>
      </c>
      <c r="H1303" s="13">
        <f t="shared" si="291"/>
        <v>20.805555555555557</v>
      </c>
      <c r="I1303">
        <f>'Panigale V4s 21 Data'!$B$8*'Panigale V4s 21 Data'!$B$5*'Panigale V4s 21 Data'!$B$7*0.5*(Calculations!$H1303*Calculations!$H1303)</f>
        <v>48.619896154233338</v>
      </c>
      <c r="J1303" s="3">
        <f>$E1303*'Panigale V4s 21 Data'!$B$3</f>
        <v>18.75</v>
      </c>
      <c r="K1303" s="27">
        <f>'Panigale V4s 21 Data'!$B$12</f>
        <v>52.974000000000004</v>
      </c>
      <c r="L1303" s="3">
        <f t="shared" si="292"/>
        <v>120.34389615423335</v>
      </c>
      <c r="M1303">
        <f t="shared" si="290"/>
        <v>2503.8216172089105</v>
      </c>
      <c r="N1303">
        <f t="shared" si="293"/>
        <v>6.9550600478025294E-4</v>
      </c>
      <c r="O1303">
        <f t="shared" si="294"/>
        <v>2503.8216172089105</v>
      </c>
      <c r="P1303">
        <f t="shared" si="295"/>
        <v>6.9550600478025294E-4</v>
      </c>
      <c r="Q1303">
        <f>SUM($P$3:P1303)</f>
        <v>0.39876549055786459</v>
      </c>
      <c r="R1303">
        <f t="shared" si="296"/>
        <v>0</v>
      </c>
      <c r="S1303">
        <f t="shared" si="297"/>
        <v>0</v>
      </c>
      <c r="T1303">
        <f>SUM($S$3:S1303)</f>
        <v>8.1549745953975822E-2</v>
      </c>
      <c r="V1303">
        <f t="shared" si="298"/>
        <v>0</v>
      </c>
      <c r="W1303">
        <f>IF(M1303&lt;0,SUM($V$3:V1303),0)</f>
        <v>0</v>
      </c>
      <c r="Y1303">
        <v>0</v>
      </c>
      <c r="Z1303">
        <f t="shared" si="299"/>
        <v>0</v>
      </c>
      <c r="AA1303">
        <f t="shared" si="300"/>
        <v>0</v>
      </c>
      <c r="AB1303">
        <f>SUM($AA$3:AA1303)</f>
        <v>5.2818916021084107E-2</v>
      </c>
    </row>
    <row r="1304" spans="1:28" x14ac:dyDescent="0.3">
      <c r="A1304" s="9" t="s">
        <v>18</v>
      </c>
      <c r="B1304" s="9">
        <v>1301</v>
      </c>
      <c r="C1304" s="9">
        <v>279</v>
      </c>
      <c r="D1304" s="10">
        <v>75.099999999999994</v>
      </c>
      <c r="E1304" s="3">
        <f t="shared" si="301"/>
        <v>5.5555555555554373E-2</v>
      </c>
      <c r="F1304" s="3">
        <f t="shared" si="302"/>
        <v>0.19999999999999574</v>
      </c>
      <c r="H1304" s="13">
        <f t="shared" si="291"/>
        <v>20.861111111111111</v>
      </c>
      <c r="I1304">
        <f>'Panigale V4s 21 Data'!$B$8*'Panigale V4s 21 Data'!$B$5*'Panigale V4s 21 Data'!$B$7*0.5*(Calculations!$H1304*Calculations!$H1304)</f>
        <v>48.879895135452074</v>
      </c>
      <c r="J1304" s="3">
        <f>$E1304*'Panigale V4s 21 Data'!$B$3</f>
        <v>14.99999999999968</v>
      </c>
      <c r="K1304" s="27">
        <f>'Panigale V4s 21 Data'!$B$12</f>
        <v>52.974000000000004</v>
      </c>
      <c r="L1304" s="3">
        <f t="shared" si="292"/>
        <v>116.85389513545175</v>
      </c>
      <c r="M1304">
        <f t="shared" si="290"/>
        <v>2437.702090186785</v>
      </c>
      <c r="N1304">
        <f t="shared" si="293"/>
        <v>6.7713946949632918E-4</v>
      </c>
      <c r="O1304">
        <f t="shared" si="294"/>
        <v>2437.702090186785</v>
      </c>
      <c r="P1304">
        <f t="shared" si="295"/>
        <v>6.7713946949632918E-4</v>
      </c>
      <c r="Q1304">
        <f>SUM($P$3:P1304)</f>
        <v>0.39944263002736091</v>
      </c>
      <c r="R1304">
        <f t="shared" si="296"/>
        <v>0</v>
      </c>
      <c r="S1304">
        <f t="shared" si="297"/>
        <v>0</v>
      </c>
      <c r="T1304">
        <f>SUM($S$3:S1304)</f>
        <v>8.1549745953975822E-2</v>
      </c>
      <c r="V1304">
        <f t="shared" si="298"/>
        <v>0</v>
      </c>
      <c r="W1304">
        <f>IF(M1304&lt;0,SUM($V$3:V1304),0)</f>
        <v>0</v>
      </c>
      <c r="Y1304">
        <v>0</v>
      </c>
      <c r="Z1304">
        <f t="shared" si="299"/>
        <v>0</v>
      </c>
      <c r="AA1304">
        <f t="shared" si="300"/>
        <v>0</v>
      </c>
      <c r="AB1304">
        <f>SUM($AA$3:AA1304)</f>
        <v>5.2818916021084107E-2</v>
      </c>
    </row>
    <row r="1305" spans="1:28" x14ac:dyDescent="0.3">
      <c r="A1305" s="9" t="s">
        <v>18</v>
      </c>
      <c r="B1305" s="9">
        <v>1302</v>
      </c>
      <c r="C1305" s="9">
        <v>280</v>
      </c>
      <c r="D1305" s="10">
        <v>75.3</v>
      </c>
      <c r="E1305" s="3">
        <f t="shared" si="301"/>
        <v>5.5555555555556344E-2</v>
      </c>
      <c r="F1305" s="3">
        <f t="shared" si="302"/>
        <v>0.20000000000000284</v>
      </c>
      <c r="H1305" s="13">
        <f t="shared" si="291"/>
        <v>20.916666666666664</v>
      </c>
      <c r="I1305">
        <f>'Panigale V4s 21 Data'!$B$8*'Panigale V4s 21 Data'!$B$5*'Panigale V4s 21 Data'!$B$7*0.5*(Calculations!$H1305*Calculations!$H1305)</f>
        <v>49.140587447287402</v>
      </c>
      <c r="J1305" s="3">
        <f>$E1305*'Panigale V4s 21 Data'!$B$3</f>
        <v>15.000000000000213</v>
      </c>
      <c r="K1305" s="27">
        <f>'Panigale V4s 21 Data'!$B$12</f>
        <v>52.974000000000004</v>
      </c>
      <c r="L1305" s="3">
        <f t="shared" si="292"/>
        <v>117.11458744728762</v>
      </c>
      <c r="M1305">
        <f t="shared" si="290"/>
        <v>2449.6467874390992</v>
      </c>
      <c r="N1305">
        <f t="shared" si="293"/>
        <v>6.8045744095530534E-4</v>
      </c>
      <c r="O1305">
        <f t="shared" si="294"/>
        <v>2449.6467874390992</v>
      </c>
      <c r="P1305">
        <f t="shared" si="295"/>
        <v>6.8045744095530534E-4</v>
      </c>
      <c r="Q1305">
        <f>SUM($P$3:P1305)</f>
        <v>0.40012308746831621</v>
      </c>
      <c r="R1305">
        <f t="shared" si="296"/>
        <v>0</v>
      </c>
      <c r="S1305">
        <f t="shared" si="297"/>
        <v>0</v>
      </c>
      <c r="T1305">
        <f>SUM($S$3:S1305)</f>
        <v>8.1549745953975822E-2</v>
      </c>
      <c r="V1305">
        <f t="shared" si="298"/>
        <v>0</v>
      </c>
      <c r="W1305">
        <f>IF(M1305&lt;0,SUM($V$3:V1305),0)</f>
        <v>0</v>
      </c>
      <c r="Y1305">
        <v>0</v>
      </c>
      <c r="Z1305">
        <f t="shared" si="299"/>
        <v>0</v>
      </c>
      <c r="AA1305">
        <f t="shared" si="300"/>
        <v>0</v>
      </c>
      <c r="AB1305">
        <f>SUM($AA$3:AA1305)</f>
        <v>5.2818916021084107E-2</v>
      </c>
    </row>
    <row r="1306" spans="1:28" x14ac:dyDescent="0.3">
      <c r="A1306" s="9" t="s">
        <v>18</v>
      </c>
      <c r="B1306" s="9">
        <v>1303</v>
      </c>
      <c r="C1306" s="9">
        <v>281</v>
      </c>
      <c r="D1306" s="10">
        <v>75.5</v>
      </c>
      <c r="E1306" s="3">
        <f t="shared" si="301"/>
        <v>6.9444444444444448E-2</v>
      </c>
      <c r="F1306" s="3">
        <f t="shared" si="302"/>
        <v>0.25</v>
      </c>
      <c r="H1306" s="13">
        <f t="shared" si="291"/>
        <v>20.972222222222221</v>
      </c>
      <c r="I1306">
        <f>'Panigale V4s 21 Data'!$B$8*'Panigale V4s 21 Data'!$B$5*'Panigale V4s 21 Data'!$B$7*0.5*(Calculations!$H1306*Calculations!$H1306)</f>
        <v>49.401973089739329</v>
      </c>
      <c r="J1306" s="3">
        <f>$E1306*'Panigale V4s 21 Data'!$B$3</f>
        <v>18.75</v>
      </c>
      <c r="K1306" s="27">
        <f>'Panigale V4s 21 Data'!$B$12</f>
        <v>52.974000000000004</v>
      </c>
      <c r="L1306" s="3">
        <f t="shared" si="292"/>
        <v>121.12597308973933</v>
      </c>
      <c r="M1306">
        <f t="shared" si="290"/>
        <v>2540.2808245209221</v>
      </c>
      <c r="N1306">
        <f t="shared" si="293"/>
        <v>7.0563356236692288E-4</v>
      </c>
      <c r="O1306">
        <f t="shared" si="294"/>
        <v>2540.2808245209221</v>
      </c>
      <c r="P1306">
        <f t="shared" si="295"/>
        <v>7.0563356236692288E-4</v>
      </c>
      <c r="Q1306">
        <f>SUM($P$3:P1306)</f>
        <v>0.40082872103068312</v>
      </c>
      <c r="R1306">
        <f t="shared" si="296"/>
        <v>0</v>
      </c>
      <c r="S1306">
        <f t="shared" si="297"/>
        <v>0</v>
      </c>
      <c r="T1306">
        <f>SUM($S$3:S1306)</f>
        <v>8.1549745953975822E-2</v>
      </c>
      <c r="V1306">
        <f t="shared" si="298"/>
        <v>0</v>
      </c>
      <c r="W1306">
        <f>IF(M1306&lt;0,SUM($V$3:V1306),0)</f>
        <v>0</v>
      </c>
      <c r="Y1306">
        <v>0</v>
      </c>
      <c r="Z1306">
        <f t="shared" si="299"/>
        <v>0</v>
      </c>
      <c r="AA1306">
        <f t="shared" si="300"/>
        <v>0</v>
      </c>
      <c r="AB1306">
        <f>SUM($AA$3:AA1306)</f>
        <v>5.2818916021084107E-2</v>
      </c>
    </row>
    <row r="1307" spans="1:28" x14ac:dyDescent="0.3">
      <c r="A1307" s="9" t="s">
        <v>18</v>
      </c>
      <c r="B1307" s="9">
        <v>1304</v>
      </c>
      <c r="C1307" s="9">
        <v>282</v>
      </c>
      <c r="D1307" s="10">
        <v>75.8</v>
      </c>
      <c r="E1307" s="3">
        <f t="shared" si="301"/>
        <v>5.5555555555556344E-2</v>
      </c>
      <c r="F1307" s="3">
        <f t="shared" si="302"/>
        <v>0.20000000000000284</v>
      </c>
      <c r="H1307" s="13">
        <f t="shared" si="291"/>
        <v>21.055555555555554</v>
      </c>
      <c r="I1307">
        <f>'Panigale V4s 21 Data'!$B$8*'Panigale V4s 21 Data'!$B$5*'Panigale V4s 21 Data'!$B$7*0.5*(Calculations!$H1307*Calculations!$H1307)</f>
        <v>49.795351548323282</v>
      </c>
      <c r="J1307" s="3">
        <f>$E1307*'Panigale V4s 21 Data'!$B$3</f>
        <v>15.000000000000213</v>
      </c>
      <c r="K1307" s="27">
        <f>'Panigale V4s 21 Data'!$B$12</f>
        <v>52.974000000000004</v>
      </c>
      <c r="L1307" s="3">
        <f t="shared" si="292"/>
        <v>117.7693515483235</v>
      </c>
      <c r="M1307">
        <f t="shared" si="290"/>
        <v>2479.6991242674781</v>
      </c>
      <c r="N1307">
        <f t="shared" si="293"/>
        <v>6.8880531229652167E-4</v>
      </c>
      <c r="O1307">
        <f t="shared" si="294"/>
        <v>2479.6991242674781</v>
      </c>
      <c r="P1307">
        <f t="shared" si="295"/>
        <v>6.8880531229652167E-4</v>
      </c>
      <c r="Q1307">
        <f>SUM($P$3:P1307)</f>
        <v>0.40151752634297966</v>
      </c>
      <c r="R1307">
        <f t="shared" si="296"/>
        <v>0</v>
      </c>
      <c r="S1307">
        <f t="shared" si="297"/>
        <v>0</v>
      </c>
      <c r="T1307">
        <f>SUM($S$3:S1307)</f>
        <v>8.1549745953975822E-2</v>
      </c>
      <c r="V1307">
        <f t="shared" si="298"/>
        <v>0</v>
      </c>
      <c r="W1307">
        <f>IF(M1307&lt;0,SUM($V$3:V1307),0)</f>
        <v>0</v>
      </c>
      <c r="Y1307">
        <v>0</v>
      </c>
      <c r="Z1307">
        <f t="shared" si="299"/>
        <v>0</v>
      </c>
      <c r="AA1307">
        <f t="shared" si="300"/>
        <v>0</v>
      </c>
      <c r="AB1307">
        <f>SUM($AA$3:AA1307)</f>
        <v>5.2818916021084107E-2</v>
      </c>
    </row>
    <row r="1308" spans="1:28" x14ac:dyDescent="0.3">
      <c r="A1308" s="9" t="s">
        <v>18</v>
      </c>
      <c r="B1308" s="9">
        <v>1305</v>
      </c>
      <c r="C1308" s="9">
        <v>283</v>
      </c>
      <c r="D1308" s="10">
        <v>75.900000000000006</v>
      </c>
      <c r="E1308" s="3">
        <f t="shared" si="301"/>
        <v>2.7777777777778172E-2</v>
      </c>
      <c r="F1308" s="3">
        <f t="shared" si="302"/>
        <v>0.10000000000000142</v>
      </c>
      <c r="H1308" s="13">
        <f t="shared" si="291"/>
        <v>21.083333333333336</v>
      </c>
      <c r="I1308">
        <f>'Panigale V4s 21 Data'!$B$8*'Panigale V4s 21 Data'!$B$5*'Panigale V4s 21 Data'!$B$7*0.5*(Calculations!$H1308*Calculations!$H1308)</f>
        <v>49.926824366492923</v>
      </c>
      <c r="J1308" s="3">
        <f>$E1308*'Panigale V4s 21 Data'!$B$3</f>
        <v>7.5000000000001066</v>
      </c>
      <c r="K1308" s="27">
        <f>'Panigale V4s 21 Data'!$B$12</f>
        <v>52.974000000000004</v>
      </c>
      <c r="L1308" s="3">
        <f t="shared" si="292"/>
        <v>110.40082436649303</v>
      </c>
      <c r="M1308">
        <f t="shared" si="290"/>
        <v>2327.6173803935617</v>
      </c>
      <c r="N1308">
        <f t="shared" si="293"/>
        <v>6.4656038344265601E-4</v>
      </c>
      <c r="O1308">
        <f t="shared" si="294"/>
        <v>2327.6173803935617</v>
      </c>
      <c r="P1308">
        <f t="shared" si="295"/>
        <v>6.4656038344265601E-4</v>
      </c>
      <c r="Q1308">
        <f>SUM($P$3:P1308)</f>
        <v>0.40216408672642229</v>
      </c>
      <c r="R1308">
        <f t="shared" si="296"/>
        <v>0</v>
      </c>
      <c r="S1308">
        <f t="shared" si="297"/>
        <v>0</v>
      </c>
      <c r="T1308">
        <f>SUM($S$3:S1308)</f>
        <v>8.1549745953975822E-2</v>
      </c>
      <c r="V1308">
        <f t="shared" si="298"/>
        <v>0</v>
      </c>
      <c r="W1308">
        <f>IF(M1308&lt;0,SUM($V$3:V1308),0)</f>
        <v>0</v>
      </c>
      <c r="Y1308">
        <v>0</v>
      </c>
      <c r="Z1308">
        <f t="shared" si="299"/>
        <v>0</v>
      </c>
      <c r="AA1308">
        <f t="shared" si="300"/>
        <v>0</v>
      </c>
      <c r="AB1308">
        <f>SUM($AA$3:AA1308)</f>
        <v>5.2818916021084107E-2</v>
      </c>
    </row>
    <row r="1309" spans="1:28" x14ac:dyDescent="0.3">
      <c r="A1309" s="9" t="s">
        <v>18</v>
      </c>
      <c r="B1309" s="9">
        <v>1306</v>
      </c>
      <c r="C1309" s="9">
        <v>284</v>
      </c>
      <c r="D1309" s="10">
        <v>76</v>
      </c>
      <c r="E1309" s="3">
        <f t="shared" si="301"/>
        <v>1.3888888888888099E-2</v>
      </c>
      <c r="F1309" s="3">
        <f t="shared" si="302"/>
        <v>4.9999999999997158E-2</v>
      </c>
      <c r="H1309" s="13">
        <f t="shared" si="291"/>
        <v>21.111111111111111</v>
      </c>
      <c r="I1309">
        <f>'Panigale V4s 21 Data'!$B$8*'Panigale V4s 21 Data'!$B$5*'Panigale V4s 21 Data'!$B$7*0.5*(Calculations!$H1309*Calculations!$H1309)</f>
        <v>50.058470517316671</v>
      </c>
      <c r="J1309" s="3">
        <f>$E1309*'Panigale V4s 21 Data'!$B$3</f>
        <v>3.7499999999997868</v>
      </c>
      <c r="K1309" s="27">
        <f>'Panigale V4s 21 Data'!$B$12</f>
        <v>52.974000000000004</v>
      </c>
      <c r="L1309" s="3">
        <f t="shared" si="292"/>
        <v>106.78247051731645</v>
      </c>
      <c r="M1309">
        <f t="shared" si="290"/>
        <v>2254.296599810014</v>
      </c>
      <c r="N1309">
        <f t="shared" si="293"/>
        <v>6.2619349994722613E-4</v>
      </c>
      <c r="O1309">
        <f t="shared" si="294"/>
        <v>2254.296599810014</v>
      </c>
      <c r="P1309">
        <f t="shared" si="295"/>
        <v>6.2619349994722613E-4</v>
      </c>
      <c r="Q1309">
        <f>SUM($P$3:P1309)</f>
        <v>0.40279028022636953</v>
      </c>
      <c r="R1309">
        <f t="shared" si="296"/>
        <v>0</v>
      </c>
      <c r="S1309">
        <f t="shared" si="297"/>
        <v>0</v>
      </c>
      <c r="T1309">
        <f>SUM($S$3:S1309)</f>
        <v>8.1549745953975822E-2</v>
      </c>
      <c r="V1309">
        <f t="shared" si="298"/>
        <v>0</v>
      </c>
      <c r="W1309">
        <f>IF(M1309&lt;0,SUM($V$3:V1309),0)</f>
        <v>0</v>
      </c>
      <c r="Y1309">
        <v>0</v>
      </c>
      <c r="Z1309">
        <f t="shared" si="299"/>
        <v>0</v>
      </c>
      <c r="AA1309">
        <f t="shared" si="300"/>
        <v>0</v>
      </c>
      <c r="AB1309">
        <f>SUM($AA$3:AA1309)</f>
        <v>5.2818916021084107E-2</v>
      </c>
    </row>
    <row r="1310" spans="1:28" x14ac:dyDescent="0.3">
      <c r="A1310" s="9" t="s">
        <v>18</v>
      </c>
      <c r="B1310" s="9">
        <v>1307</v>
      </c>
      <c r="C1310" s="9">
        <v>285</v>
      </c>
      <c r="D1310" s="10">
        <v>76</v>
      </c>
      <c r="E1310" s="3">
        <f t="shared" si="301"/>
        <v>0</v>
      </c>
      <c r="F1310" s="3">
        <f t="shared" si="302"/>
        <v>0</v>
      </c>
      <c r="H1310" s="13">
        <f t="shared" si="291"/>
        <v>21.111111111111111</v>
      </c>
      <c r="I1310">
        <f>'Panigale V4s 21 Data'!$B$8*'Panigale V4s 21 Data'!$B$5*'Panigale V4s 21 Data'!$B$7*0.5*(Calculations!$H1310*Calculations!$H1310)</f>
        <v>50.058470517316671</v>
      </c>
      <c r="J1310" s="3">
        <f>$E1310*'Panigale V4s 21 Data'!$B$3</f>
        <v>0</v>
      </c>
      <c r="K1310" s="27">
        <f>'Panigale V4s 21 Data'!$B$12</f>
        <v>52.974000000000004</v>
      </c>
      <c r="L1310" s="3">
        <f t="shared" si="292"/>
        <v>103.03247051731668</v>
      </c>
      <c r="M1310">
        <f t="shared" si="290"/>
        <v>2175.129933143352</v>
      </c>
      <c r="N1310">
        <f t="shared" si="293"/>
        <v>6.0420275920648671E-4</v>
      </c>
      <c r="O1310">
        <f t="shared" si="294"/>
        <v>2175.129933143352</v>
      </c>
      <c r="P1310">
        <f t="shared" si="295"/>
        <v>6.0420275920648671E-4</v>
      </c>
      <c r="Q1310">
        <f>SUM($P$3:P1310)</f>
        <v>0.40339448298557601</v>
      </c>
      <c r="R1310">
        <f t="shared" si="296"/>
        <v>0</v>
      </c>
      <c r="S1310">
        <f t="shared" si="297"/>
        <v>0</v>
      </c>
      <c r="T1310">
        <f>SUM($S$3:S1310)</f>
        <v>8.1549745953975822E-2</v>
      </c>
      <c r="V1310">
        <f t="shared" si="298"/>
        <v>0</v>
      </c>
      <c r="W1310">
        <f>IF(M1310&lt;0,SUM($V$3:V1310),0)</f>
        <v>0</v>
      </c>
      <c r="Y1310">
        <v>0</v>
      </c>
      <c r="Z1310">
        <f t="shared" si="299"/>
        <v>0</v>
      </c>
      <c r="AA1310">
        <f t="shared" si="300"/>
        <v>0</v>
      </c>
      <c r="AB1310">
        <f>SUM($AA$3:AA1310)</f>
        <v>5.2818916021084107E-2</v>
      </c>
    </row>
    <row r="1311" spans="1:28" x14ac:dyDescent="0.3">
      <c r="A1311" s="9" t="s">
        <v>18</v>
      </c>
      <c r="B1311" s="9">
        <v>1308</v>
      </c>
      <c r="C1311" s="9">
        <v>286</v>
      </c>
      <c r="D1311" s="10">
        <v>76</v>
      </c>
      <c r="E1311" s="3">
        <f t="shared" si="301"/>
        <v>-1.3888888888888099E-2</v>
      </c>
      <c r="F1311" s="3">
        <f t="shared" si="302"/>
        <v>-4.9999999999997158E-2</v>
      </c>
      <c r="H1311" s="13">
        <f t="shared" si="291"/>
        <v>21.111111111111111</v>
      </c>
      <c r="I1311">
        <f>'Panigale V4s 21 Data'!$B$8*'Panigale V4s 21 Data'!$B$5*'Panigale V4s 21 Data'!$B$7*0.5*(Calculations!$H1311*Calculations!$H1311)</f>
        <v>50.058470517316671</v>
      </c>
      <c r="J1311" s="3">
        <f>$E1311*'Panigale V4s 21 Data'!$B$3</f>
        <v>-3.7499999999997868</v>
      </c>
      <c r="K1311" s="27">
        <f>'Panigale V4s 21 Data'!$B$12</f>
        <v>52.974000000000004</v>
      </c>
      <c r="L1311" s="3">
        <f t="shared" si="292"/>
        <v>99.282470517316881</v>
      </c>
      <c r="M1311">
        <f t="shared" si="290"/>
        <v>2095.9632664766896</v>
      </c>
      <c r="N1311">
        <f t="shared" si="293"/>
        <v>5.8221201846574708E-4</v>
      </c>
      <c r="O1311">
        <f t="shared" si="294"/>
        <v>2095.9632664766896</v>
      </c>
      <c r="P1311">
        <f t="shared" si="295"/>
        <v>5.8221201846574708E-4</v>
      </c>
      <c r="Q1311">
        <f>SUM($P$3:P1311)</f>
        <v>0.40397669500404176</v>
      </c>
      <c r="R1311">
        <f t="shared" si="296"/>
        <v>0</v>
      </c>
      <c r="S1311">
        <f t="shared" si="297"/>
        <v>0</v>
      </c>
      <c r="T1311">
        <f>SUM($S$3:S1311)</f>
        <v>8.1549745953975822E-2</v>
      </c>
      <c r="V1311">
        <f t="shared" si="298"/>
        <v>0</v>
      </c>
      <c r="W1311">
        <f>IF(M1311&lt;0,SUM($V$3:V1311),0)</f>
        <v>0</v>
      </c>
      <c r="Y1311">
        <v>0</v>
      </c>
      <c r="Z1311">
        <f t="shared" si="299"/>
        <v>0</v>
      </c>
      <c r="AA1311">
        <f t="shared" si="300"/>
        <v>0</v>
      </c>
      <c r="AB1311">
        <f>SUM($AA$3:AA1311)</f>
        <v>5.2818916021084107E-2</v>
      </c>
    </row>
    <row r="1312" spans="1:28" x14ac:dyDescent="0.3">
      <c r="A1312" s="9" t="s">
        <v>18</v>
      </c>
      <c r="B1312" s="9">
        <v>1309</v>
      </c>
      <c r="C1312" s="9">
        <v>287</v>
      </c>
      <c r="D1312" s="10">
        <v>75.900000000000006</v>
      </c>
      <c r="E1312" s="3">
        <f t="shared" si="301"/>
        <v>-1.3888888888888099E-2</v>
      </c>
      <c r="F1312" s="3">
        <f t="shared" si="302"/>
        <v>-4.9999999999997158E-2</v>
      </c>
      <c r="H1312" s="13">
        <f t="shared" si="291"/>
        <v>21.083333333333336</v>
      </c>
      <c r="I1312">
        <f>'Panigale V4s 21 Data'!$B$8*'Panigale V4s 21 Data'!$B$5*'Panigale V4s 21 Data'!$B$7*0.5*(Calculations!$H1312*Calculations!$H1312)</f>
        <v>49.926824366492923</v>
      </c>
      <c r="J1312" s="3">
        <f>$E1312*'Panigale V4s 21 Data'!$B$3</f>
        <v>-3.7499999999997868</v>
      </c>
      <c r="K1312" s="27">
        <f>'Panigale V4s 21 Data'!$B$12</f>
        <v>52.974000000000004</v>
      </c>
      <c r="L1312" s="3">
        <f t="shared" si="292"/>
        <v>99.15082436649314</v>
      </c>
      <c r="M1312">
        <f t="shared" si="290"/>
        <v>2090.429880393564</v>
      </c>
      <c r="N1312">
        <f t="shared" si="293"/>
        <v>5.8067496677599009E-4</v>
      </c>
      <c r="O1312">
        <f t="shared" si="294"/>
        <v>2090.429880393564</v>
      </c>
      <c r="P1312">
        <f t="shared" si="295"/>
        <v>5.8067496677599009E-4</v>
      </c>
      <c r="Q1312">
        <f>SUM($P$3:P1312)</f>
        <v>0.40455736997081776</v>
      </c>
      <c r="R1312">
        <f t="shared" si="296"/>
        <v>0</v>
      </c>
      <c r="S1312">
        <f t="shared" si="297"/>
        <v>0</v>
      </c>
      <c r="T1312">
        <f>SUM($S$3:S1312)</f>
        <v>8.1549745953975822E-2</v>
      </c>
      <c r="V1312">
        <f t="shared" si="298"/>
        <v>0</v>
      </c>
      <c r="W1312">
        <f>IF(M1312&lt;0,SUM($V$3:V1312),0)</f>
        <v>0</v>
      </c>
      <c r="Y1312">
        <v>0</v>
      </c>
      <c r="Z1312">
        <f t="shared" si="299"/>
        <v>0</v>
      </c>
      <c r="AA1312">
        <f t="shared" si="300"/>
        <v>0</v>
      </c>
      <c r="AB1312">
        <f>SUM($AA$3:AA1312)</f>
        <v>5.2818916021084107E-2</v>
      </c>
    </row>
    <row r="1313" spans="1:28" x14ac:dyDescent="0.3">
      <c r="A1313" s="9" t="s">
        <v>18</v>
      </c>
      <c r="B1313" s="9">
        <v>1310</v>
      </c>
      <c r="C1313" s="9">
        <v>288</v>
      </c>
      <c r="D1313" s="10">
        <v>75.900000000000006</v>
      </c>
      <c r="E1313" s="3">
        <f t="shared" si="301"/>
        <v>-1.3888888888890073E-2</v>
      </c>
      <c r="F1313" s="3">
        <f t="shared" si="302"/>
        <v>-5.0000000000004263E-2</v>
      </c>
      <c r="H1313" s="13">
        <f t="shared" si="291"/>
        <v>21.083333333333336</v>
      </c>
      <c r="I1313">
        <f>'Panigale V4s 21 Data'!$B$8*'Panigale V4s 21 Data'!$B$5*'Panigale V4s 21 Data'!$B$7*0.5*(Calculations!$H1313*Calculations!$H1313)</f>
        <v>49.926824366492923</v>
      </c>
      <c r="J1313" s="3">
        <f>$E1313*'Panigale V4s 21 Data'!$B$3</f>
        <v>-3.7500000000003197</v>
      </c>
      <c r="K1313" s="27">
        <f>'Panigale V4s 21 Data'!$B$12</f>
        <v>52.974000000000004</v>
      </c>
      <c r="L1313" s="3">
        <f t="shared" si="292"/>
        <v>99.1508243664926</v>
      </c>
      <c r="M1313">
        <f t="shared" si="290"/>
        <v>2090.4298803935526</v>
      </c>
      <c r="N1313">
        <f t="shared" si="293"/>
        <v>5.8067496677598684E-4</v>
      </c>
      <c r="O1313">
        <f t="shared" si="294"/>
        <v>2090.4298803935526</v>
      </c>
      <c r="P1313">
        <f t="shared" si="295"/>
        <v>5.8067496677598684E-4</v>
      </c>
      <c r="Q1313">
        <f>SUM($P$3:P1313)</f>
        <v>0.40513804493759376</v>
      </c>
      <c r="R1313">
        <f t="shared" si="296"/>
        <v>0</v>
      </c>
      <c r="S1313">
        <f t="shared" si="297"/>
        <v>0</v>
      </c>
      <c r="T1313">
        <f>SUM($S$3:S1313)</f>
        <v>8.1549745953975822E-2</v>
      </c>
      <c r="V1313">
        <f t="shared" si="298"/>
        <v>0</v>
      </c>
      <c r="W1313">
        <f>IF(M1313&lt;0,SUM($V$3:V1313),0)</f>
        <v>0</v>
      </c>
      <c r="Y1313">
        <v>0</v>
      </c>
      <c r="Z1313">
        <f t="shared" si="299"/>
        <v>0</v>
      </c>
      <c r="AA1313">
        <f t="shared" si="300"/>
        <v>0</v>
      </c>
      <c r="AB1313">
        <f>SUM($AA$3:AA1313)</f>
        <v>5.2818916021084107E-2</v>
      </c>
    </row>
    <row r="1314" spans="1:28" x14ac:dyDescent="0.3">
      <c r="A1314" s="9" t="s">
        <v>18</v>
      </c>
      <c r="B1314" s="9">
        <v>1311</v>
      </c>
      <c r="C1314" s="9">
        <v>289</v>
      </c>
      <c r="D1314" s="10">
        <v>75.8</v>
      </c>
      <c r="E1314" s="3">
        <f t="shared" si="301"/>
        <v>-2.7777777777778172E-2</v>
      </c>
      <c r="F1314" s="3">
        <f t="shared" si="302"/>
        <v>-0.10000000000000142</v>
      </c>
      <c r="H1314" s="13">
        <f t="shared" si="291"/>
        <v>21.055555555555554</v>
      </c>
      <c r="I1314">
        <f>'Panigale V4s 21 Data'!$B$8*'Panigale V4s 21 Data'!$B$5*'Panigale V4s 21 Data'!$B$7*0.5*(Calculations!$H1314*Calculations!$H1314)</f>
        <v>49.795351548323282</v>
      </c>
      <c r="J1314" s="3">
        <f>$E1314*'Panigale V4s 21 Data'!$B$3</f>
        <v>-7.5000000000001066</v>
      </c>
      <c r="K1314" s="27">
        <f>'Panigale V4s 21 Data'!$B$12</f>
        <v>52.974000000000004</v>
      </c>
      <c r="L1314" s="3">
        <f t="shared" si="292"/>
        <v>95.269351548323186</v>
      </c>
      <c r="M1314">
        <f t="shared" si="290"/>
        <v>2005.9491242674712</v>
      </c>
      <c r="N1314">
        <f t="shared" si="293"/>
        <v>5.5720809007429753E-4</v>
      </c>
      <c r="O1314">
        <f t="shared" si="294"/>
        <v>2005.9491242674712</v>
      </c>
      <c r="P1314">
        <f t="shared" si="295"/>
        <v>5.5720809007429753E-4</v>
      </c>
      <c r="Q1314">
        <f>SUM($P$3:P1314)</f>
        <v>0.40569525302766807</v>
      </c>
      <c r="R1314">
        <f t="shared" si="296"/>
        <v>0</v>
      </c>
      <c r="S1314">
        <f t="shared" si="297"/>
        <v>0</v>
      </c>
      <c r="T1314">
        <f>SUM($S$3:S1314)</f>
        <v>8.1549745953975822E-2</v>
      </c>
      <c r="V1314">
        <f t="shared" si="298"/>
        <v>0</v>
      </c>
      <c r="W1314">
        <f>IF(M1314&lt;0,SUM($V$3:V1314),0)</f>
        <v>0</v>
      </c>
      <c r="Y1314">
        <v>0</v>
      </c>
      <c r="Z1314">
        <f t="shared" si="299"/>
        <v>0</v>
      </c>
      <c r="AA1314">
        <f t="shared" si="300"/>
        <v>0</v>
      </c>
      <c r="AB1314">
        <f>SUM($AA$3:AA1314)</f>
        <v>5.2818916021084107E-2</v>
      </c>
    </row>
    <row r="1315" spans="1:28" x14ac:dyDescent="0.3">
      <c r="A1315" s="9" t="s">
        <v>18</v>
      </c>
      <c r="B1315" s="9">
        <v>1312</v>
      </c>
      <c r="C1315" s="9">
        <v>290</v>
      </c>
      <c r="D1315" s="10">
        <v>75.7</v>
      </c>
      <c r="E1315" s="3">
        <f t="shared" si="301"/>
        <v>-4.1666666666666269E-2</v>
      </c>
      <c r="F1315" s="3">
        <f t="shared" si="302"/>
        <v>-0.14999999999999858</v>
      </c>
      <c r="H1315" s="13">
        <f t="shared" si="291"/>
        <v>21.027777777777779</v>
      </c>
      <c r="I1315">
        <f>'Panigale V4s 21 Data'!$B$8*'Panigale V4s 21 Data'!$B$5*'Panigale V4s 21 Data'!$B$7*0.5*(Calculations!$H1315*Calculations!$H1315)</f>
        <v>49.664052062807833</v>
      </c>
      <c r="J1315" s="3">
        <f>$E1315*'Panigale V4s 21 Data'!$B$3</f>
        <v>-11.249999999999893</v>
      </c>
      <c r="K1315" s="27">
        <f>'Panigale V4s 21 Data'!$B$12</f>
        <v>52.974000000000004</v>
      </c>
      <c r="L1315" s="3">
        <f t="shared" si="292"/>
        <v>91.388052062807944</v>
      </c>
      <c r="M1315">
        <f t="shared" si="290"/>
        <v>1921.6876503207116</v>
      </c>
      <c r="N1315">
        <f t="shared" si="293"/>
        <v>5.3380212508908655E-4</v>
      </c>
      <c r="O1315">
        <f t="shared" si="294"/>
        <v>1921.6876503207116</v>
      </c>
      <c r="P1315">
        <f t="shared" si="295"/>
        <v>5.3380212508908655E-4</v>
      </c>
      <c r="Q1315">
        <f>SUM($P$3:P1315)</f>
        <v>0.40622905515275715</v>
      </c>
      <c r="R1315">
        <f t="shared" si="296"/>
        <v>0</v>
      </c>
      <c r="S1315">
        <f t="shared" si="297"/>
        <v>0</v>
      </c>
      <c r="T1315">
        <f>SUM($S$3:S1315)</f>
        <v>8.1549745953975822E-2</v>
      </c>
      <c r="V1315">
        <f t="shared" si="298"/>
        <v>0</v>
      </c>
      <c r="W1315">
        <f>IF(M1315&lt;0,SUM($V$3:V1315),0)</f>
        <v>0</v>
      </c>
      <c r="Y1315">
        <v>0</v>
      </c>
      <c r="Z1315">
        <f t="shared" si="299"/>
        <v>0</v>
      </c>
      <c r="AA1315">
        <f t="shared" si="300"/>
        <v>0</v>
      </c>
      <c r="AB1315">
        <f>SUM($AA$3:AA1315)</f>
        <v>5.2818916021084107E-2</v>
      </c>
    </row>
    <row r="1316" spans="1:28" x14ac:dyDescent="0.3">
      <c r="A1316" s="9" t="s">
        <v>18</v>
      </c>
      <c r="B1316" s="9">
        <v>1313</v>
      </c>
      <c r="C1316" s="9">
        <v>291</v>
      </c>
      <c r="D1316" s="10">
        <v>75.5</v>
      </c>
      <c r="E1316" s="3">
        <f t="shared" si="301"/>
        <v>-6.9444444444444448E-2</v>
      </c>
      <c r="F1316" s="3">
        <f t="shared" si="302"/>
        <v>-0.25</v>
      </c>
      <c r="H1316" s="13">
        <f t="shared" si="291"/>
        <v>20.972222222222221</v>
      </c>
      <c r="I1316">
        <f>'Panigale V4s 21 Data'!$B$8*'Panigale V4s 21 Data'!$B$5*'Panigale V4s 21 Data'!$B$7*0.5*(Calculations!$H1316*Calculations!$H1316)</f>
        <v>49.401973089739329</v>
      </c>
      <c r="J1316" s="3">
        <f>$E1316*'Panigale V4s 21 Data'!$B$3</f>
        <v>-18.75</v>
      </c>
      <c r="K1316" s="27">
        <f>'Panigale V4s 21 Data'!$B$12</f>
        <v>52.974000000000004</v>
      </c>
      <c r="L1316" s="3">
        <f t="shared" si="292"/>
        <v>83.625973089739333</v>
      </c>
      <c r="M1316">
        <f t="shared" si="290"/>
        <v>1753.8224911875886</v>
      </c>
      <c r="N1316">
        <f t="shared" si="293"/>
        <v>4.8717291421877459E-4</v>
      </c>
      <c r="O1316">
        <f t="shared" si="294"/>
        <v>1753.8224911875886</v>
      </c>
      <c r="P1316">
        <f t="shared" si="295"/>
        <v>4.8717291421877459E-4</v>
      </c>
      <c r="Q1316">
        <f>SUM($P$3:P1316)</f>
        <v>0.40671622806697594</v>
      </c>
      <c r="R1316">
        <f t="shared" si="296"/>
        <v>0</v>
      </c>
      <c r="S1316">
        <f t="shared" si="297"/>
        <v>0</v>
      </c>
      <c r="T1316">
        <f>SUM($S$3:S1316)</f>
        <v>8.1549745953975822E-2</v>
      </c>
      <c r="V1316">
        <f t="shared" si="298"/>
        <v>0</v>
      </c>
      <c r="W1316">
        <f>IF(M1316&lt;0,SUM($V$3:V1316),0)</f>
        <v>0</v>
      </c>
      <c r="Y1316">
        <v>0</v>
      </c>
      <c r="Z1316">
        <f t="shared" si="299"/>
        <v>0</v>
      </c>
      <c r="AA1316">
        <f t="shared" si="300"/>
        <v>0</v>
      </c>
      <c r="AB1316">
        <f>SUM($AA$3:AA1316)</f>
        <v>5.2818916021084107E-2</v>
      </c>
    </row>
    <row r="1317" spans="1:28" x14ac:dyDescent="0.3">
      <c r="A1317" s="9" t="s">
        <v>18</v>
      </c>
      <c r="B1317" s="9">
        <v>1314</v>
      </c>
      <c r="C1317" s="9">
        <v>292</v>
      </c>
      <c r="D1317" s="10">
        <v>75.2</v>
      </c>
      <c r="E1317" s="3">
        <f t="shared" si="301"/>
        <v>-6.9444444444444448E-2</v>
      </c>
      <c r="F1317" s="3">
        <f t="shared" si="302"/>
        <v>-0.25</v>
      </c>
      <c r="H1317" s="13">
        <f t="shared" si="291"/>
        <v>20.888888888888889</v>
      </c>
      <c r="I1317">
        <f>'Panigale V4s 21 Data'!$B$8*'Panigale V4s 21 Data'!$B$5*'Panigale V4s 21 Data'!$B$7*0.5*(Calculations!$H1317*Calculations!$H1317)</f>
        <v>49.010154625042674</v>
      </c>
      <c r="J1317" s="3">
        <f>$E1317*'Panigale V4s 21 Data'!$B$3</f>
        <v>-18.75</v>
      </c>
      <c r="K1317" s="27">
        <f>'Panigale V4s 21 Data'!$B$12</f>
        <v>52.974000000000004</v>
      </c>
      <c r="L1317" s="3">
        <f t="shared" si="292"/>
        <v>83.234154625042677</v>
      </c>
      <c r="M1317">
        <f t="shared" si="290"/>
        <v>1738.6690077231137</v>
      </c>
      <c r="N1317">
        <f t="shared" si="293"/>
        <v>4.8296361325642046E-4</v>
      </c>
      <c r="O1317">
        <f t="shared" si="294"/>
        <v>1738.6690077231137</v>
      </c>
      <c r="P1317">
        <f t="shared" si="295"/>
        <v>4.8296361325642046E-4</v>
      </c>
      <c r="Q1317">
        <f>SUM($P$3:P1317)</f>
        <v>0.40719919168023233</v>
      </c>
      <c r="R1317">
        <f t="shared" si="296"/>
        <v>0</v>
      </c>
      <c r="S1317">
        <f t="shared" si="297"/>
        <v>0</v>
      </c>
      <c r="T1317">
        <f>SUM($S$3:S1317)</f>
        <v>8.1549745953975822E-2</v>
      </c>
      <c r="V1317">
        <f t="shared" si="298"/>
        <v>0</v>
      </c>
      <c r="W1317">
        <f>IF(M1317&lt;0,SUM($V$3:V1317),0)</f>
        <v>0</v>
      </c>
      <c r="Y1317">
        <v>0</v>
      </c>
      <c r="Z1317">
        <f t="shared" si="299"/>
        <v>0</v>
      </c>
      <c r="AA1317">
        <f t="shared" si="300"/>
        <v>0</v>
      </c>
      <c r="AB1317">
        <f>SUM($AA$3:AA1317)</f>
        <v>5.2818916021084107E-2</v>
      </c>
    </row>
    <row r="1318" spans="1:28" x14ac:dyDescent="0.3">
      <c r="A1318" s="9" t="s">
        <v>18</v>
      </c>
      <c r="B1318" s="9">
        <v>1315</v>
      </c>
      <c r="C1318" s="9">
        <v>293</v>
      </c>
      <c r="D1318" s="10">
        <v>75</v>
      </c>
      <c r="E1318" s="3">
        <f t="shared" si="301"/>
        <v>-6.9444444444444448E-2</v>
      </c>
      <c r="F1318" s="3">
        <f t="shared" si="302"/>
        <v>-0.25</v>
      </c>
      <c r="H1318" s="13">
        <f t="shared" si="291"/>
        <v>20.833333333333332</v>
      </c>
      <c r="I1318">
        <f>'Panigale V4s 21 Data'!$B$8*'Panigale V4s 21 Data'!$B$5*'Panigale V4s 21 Data'!$B$7*0.5*(Calculations!$H1318*Calculations!$H1318)</f>
        <v>48.749808978515624</v>
      </c>
      <c r="J1318" s="3">
        <f>$E1318*'Panigale V4s 21 Data'!$B$3</f>
        <v>-18.75</v>
      </c>
      <c r="K1318" s="27">
        <f>'Panigale V4s 21 Data'!$B$12</f>
        <v>52.974000000000004</v>
      </c>
      <c r="L1318" s="3">
        <f t="shared" si="292"/>
        <v>82.973808978515621</v>
      </c>
      <c r="M1318">
        <f t="shared" si="290"/>
        <v>1728.621020385742</v>
      </c>
      <c r="N1318">
        <f t="shared" si="293"/>
        <v>4.8017250566270611E-4</v>
      </c>
      <c r="O1318">
        <f t="shared" si="294"/>
        <v>1728.621020385742</v>
      </c>
      <c r="P1318">
        <f t="shared" si="295"/>
        <v>4.8017250566270611E-4</v>
      </c>
      <c r="Q1318">
        <f>SUM($P$3:P1318)</f>
        <v>0.40767936418589501</v>
      </c>
      <c r="R1318">
        <f t="shared" si="296"/>
        <v>0</v>
      </c>
      <c r="S1318">
        <f t="shared" si="297"/>
        <v>0</v>
      </c>
      <c r="T1318">
        <f>SUM($S$3:S1318)</f>
        <v>8.1549745953975822E-2</v>
      </c>
      <c r="V1318">
        <f t="shared" si="298"/>
        <v>0</v>
      </c>
      <c r="W1318">
        <f>IF(M1318&lt;0,SUM($V$3:V1318),0)</f>
        <v>0</v>
      </c>
      <c r="Y1318">
        <v>0</v>
      </c>
      <c r="Z1318">
        <f t="shared" si="299"/>
        <v>0</v>
      </c>
      <c r="AA1318">
        <f t="shared" si="300"/>
        <v>0</v>
      </c>
      <c r="AB1318">
        <f>SUM($AA$3:AA1318)</f>
        <v>5.2818916021084107E-2</v>
      </c>
    </row>
    <row r="1319" spans="1:28" x14ac:dyDescent="0.3">
      <c r="A1319" s="9" t="s">
        <v>18</v>
      </c>
      <c r="B1319" s="9">
        <v>1316</v>
      </c>
      <c r="C1319" s="9">
        <v>294</v>
      </c>
      <c r="D1319" s="10">
        <v>74.7</v>
      </c>
      <c r="E1319" s="3">
        <f t="shared" si="301"/>
        <v>-0.12500000000000078</v>
      </c>
      <c r="F1319" s="3">
        <f t="shared" si="302"/>
        <v>-0.45000000000000284</v>
      </c>
      <c r="H1319" s="13">
        <f t="shared" si="291"/>
        <v>20.75</v>
      </c>
      <c r="I1319">
        <f>'Panigale V4s 21 Data'!$B$8*'Panigale V4s 21 Data'!$B$5*'Panigale V4s 21 Data'!$B$7*0.5*(Calculations!$H1319*Calculations!$H1319)</f>
        <v>48.360590503631158</v>
      </c>
      <c r="J1319" s="3">
        <f>$E1319*'Panigale V4s 21 Data'!$B$3</f>
        <v>-33.750000000000213</v>
      </c>
      <c r="K1319" s="27">
        <f>'Panigale V4s 21 Data'!$B$12</f>
        <v>52.974000000000004</v>
      </c>
      <c r="L1319" s="3">
        <f t="shared" si="292"/>
        <v>67.584590503630949</v>
      </c>
      <c r="M1319">
        <f t="shared" si="290"/>
        <v>1402.3802529503421</v>
      </c>
      <c r="N1319">
        <f t="shared" si="293"/>
        <v>3.8955007026398393E-4</v>
      </c>
      <c r="O1319">
        <f t="shared" si="294"/>
        <v>1402.3802529503421</v>
      </c>
      <c r="P1319">
        <f t="shared" si="295"/>
        <v>3.8955007026398393E-4</v>
      </c>
      <c r="Q1319">
        <f>SUM($P$3:P1319)</f>
        <v>0.40806891425615899</v>
      </c>
      <c r="R1319">
        <f t="shared" si="296"/>
        <v>0</v>
      </c>
      <c r="S1319">
        <f t="shared" si="297"/>
        <v>0</v>
      </c>
      <c r="T1319">
        <f>SUM($S$3:S1319)</f>
        <v>8.1549745953975822E-2</v>
      </c>
      <c r="V1319">
        <f t="shared" si="298"/>
        <v>0</v>
      </c>
      <c r="W1319">
        <f>IF(M1319&lt;0,SUM($V$3:V1319),0)</f>
        <v>0</v>
      </c>
      <c r="Y1319">
        <v>0</v>
      </c>
      <c r="Z1319">
        <f t="shared" si="299"/>
        <v>0</v>
      </c>
      <c r="AA1319">
        <f t="shared" si="300"/>
        <v>0</v>
      </c>
      <c r="AB1319">
        <f>SUM($AA$3:AA1319)</f>
        <v>5.2818916021084107E-2</v>
      </c>
    </row>
    <row r="1320" spans="1:28" x14ac:dyDescent="0.3">
      <c r="A1320" s="9" t="s">
        <v>18</v>
      </c>
      <c r="B1320" s="9">
        <v>1317</v>
      </c>
      <c r="C1320" s="9">
        <v>295</v>
      </c>
      <c r="D1320" s="10">
        <v>74.099999999999994</v>
      </c>
      <c r="E1320" s="3">
        <f t="shared" si="301"/>
        <v>-0.1388888888888889</v>
      </c>
      <c r="F1320" s="3">
        <f t="shared" si="302"/>
        <v>-0.5</v>
      </c>
      <c r="H1320" s="13">
        <f t="shared" si="291"/>
        <v>20.583333333333332</v>
      </c>
      <c r="I1320">
        <f>'Panigale V4s 21 Data'!$B$8*'Panigale V4s 21 Data'!$B$5*'Panigale V4s 21 Data'!$B$7*0.5*(Calculations!$H1320*Calculations!$H1320)</f>
        <v>47.586833535524157</v>
      </c>
      <c r="J1320" s="3">
        <f>$E1320*'Panigale V4s 21 Data'!$B$3</f>
        <v>-37.5</v>
      </c>
      <c r="K1320" s="27">
        <f>'Panigale V4s 21 Data'!$B$12</f>
        <v>52.974000000000004</v>
      </c>
      <c r="L1320" s="3">
        <f t="shared" si="292"/>
        <v>63.060833535524161</v>
      </c>
      <c r="M1320">
        <f t="shared" si="290"/>
        <v>1298.002156939539</v>
      </c>
      <c r="N1320">
        <f t="shared" si="293"/>
        <v>3.605561547054275E-4</v>
      </c>
      <c r="O1320">
        <f t="shared" si="294"/>
        <v>1298.002156939539</v>
      </c>
      <c r="P1320">
        <f t="shared" si="295"/>
        <v>3.605561547054275E-4</v>
      </c>
      <c r="Q1320">
        <f>SUM($P$3:P1320)</f>
        <v>0.40842947041086441</v>
      </c>
      <c r="R1320">
        <f t="shared" si="296"/>
        <v>0</v>
      </c>
      <c r="S1320">
        <f t="shared" si="297"/>
        <v>0</v>
      </c>
      <c r="T1320">
        <f>SUM($S$3:S1320)</f>
        <v>8.1549745953975822E-2</v>
      </c>
      <c r="V1320">
        <f t="shared" si="298"/>
        <v>0</v>
      </c>
      <c r="W1320">
        <f>IF(M1320&lt;0,SUM($V$3:V1320),0)</f>
        <v>0</v>
      </c>
      <c r="Y1320">
        <v>0</v>
      </c>
      <c r="Z1320">
        <f t="shared" si="299"/>
        <v>0</v>
      </c>
      <c r="AA1320">
        <f t="shared" si="300"/>
        <v>0</v>
      </c>
      <c r="AB1320">
        <f>SUM($AA$3:AA1320)</f>
        <v>5.2818916021084107E-2</v>
      </c>
    </row>
    <row r="1321" spans="1:28" x14ac:dyDescent="0.3">
      <c r="A1321" s="9" t="s">
        <v>18</v>
      </c>
      <c r="B1321" s="9">
        <v>1318</v>
      </c>
      <c r="C1321" s="9">
        <v>296</v>
      </c>
      <c r="D1321" s="10">
        <v>73.7</v>
      </c>
      <c r="E1321" s="3">
        <f t="shared" si="301"/>
        <v>-0.11111111111111072</v>
      </c>
      <c r="F1321" s="3">
        <f t="shared" si="302"/>
        <v>-0.39999999999999858</v>
      </c>
      <c r="H1321" s="13">
        <f t="shared" si="291"/>
        <v>20.472222222222221</v>
      </c>
      <c r="I1321">
        <f>'Panigale V4s 21 Data'!$B$8*'Panigale V4s 21 Data'!$B$5*'Panigale V4s 21 Data'!$B$7*0.5*(Calculations!$H1321*Calculations!$H1321)</f>
        <v>47.074462209869075</v>
      </c>
      <c r="J1321" s="3">
        <f>$E1321*'Panigale V4s 21 Data'!$B$3</f>
        <v>-29.999999999999893</v>
      </c>
      <c r="K1321" s="27">
        <f>'Panigale V4s 21 Data'!$B$12</f>
        <v>52.974000000000004</v>
      </c>
      <c r="L1321" s="3">
        <f t="shared" si="292"/>
        <v>70.048462209869186</v>
      </c>
      <c r="M1321">
        <f t="shared" si="290"/>
        <v>1434.0476846853774</v>
      </c>
      <c r="N1321">
        <f t="shared" si="293"/>
        <v>3.9834657907927151E-4</v>
      </c>
      <c r="O1321">
        <f t="shared" si="294"/>
        <v>1434.0476846853774</v>
      </c>
      <c r="P1321">
        <f t="shared" si="295"/>
        <v>3.9834657907927151E-4</v>
      </c>
      <c r="Q1321">
        <f>SUM($P$3:P1321)</f>
        <v>0.40882781698994369</v>
      </c>
      <c r="R1321">
        <f t="shared" si="296"/>
        <v>0</v>
      </c>
      <c r="S1321">
        <f t="shared" si="297"/>
        <v>0</v>
      </c>
      <c r="T1321">
        <f>SUM($S$3:S1321)</f>
        <v>8.1549745953975822E-2</v>
      </c>
      <c r="V1321">
        <f t="shared" si="298"/>
        <v>0</v>
      </c>
      <c r="W1321">
        <f>IF(M1321&lt;0,SUM($V$3:V1321),0)</f>
        <v>0</v>
      </c>
      <c r="Y1321">
        <v>0</v>
      </c>
      <c r="Z1321">
        <f t="shared" si="299"/>
        <v>0</v>
      </c>
      <c r="AA1321">
        <f t="shared" si="300"/>
        <v>0</v>
      </c>
      <c r="AB1321">
        <f>SUM($AA$3:AA1321)</f>
        <v>5.2818916021084107E-2</v>
      </c>
    </row>
    <row r="1322" spans="1:28" x14ac:dyDescent="0.3">
      <c r="A1322" s="9" t="s">
        <v>18</v>
      </c>
      <c r="B1322" s="9">
        <v>1319</v>
      </c>
      <c r="C1322" s="9">
        <v>297</v>
      </c>
      <c r="D1322" s="10">
        <v>73.3</v>
      </c>
      <c r="E1322" s="3">
        <f t="shared" si="301"/>
        <v>-2.7777777777778172E-2</v>
      </c>
      <c r="F1322" s="3">
        <f t="shared" si="302"/>
        <v>-0.10000000000000142</v>
      </c>
      <c r="H1322" s="13">
        <f t="shared" si="291"/>
        <v>20.361111111111111</v>
      </c>
      <c r="I1322">
        <f>'Panigale V4s 21 Data'!$B$8*'Panigale V4s 21 Data'!$B$5*'Panigale V4s 21 Data'!$B$7*0.5*(Calculations!$H1322*Calculations!$H1322)</f>
        <v>46.564864206680326</v>
      </c>
      <c r="J1322" s="3">
        <f>$E1322*'Panigale V4s 21 Data'!$B$3</f>
        <v>-7.5000000000001066</v>
      </c>
      <c r="K1322" s="27">
        <f>'Panigale V4s 21 Data'!$B$12</f>
        <v>52.974000000000004</v>
      </c>
      <c r="L1322" s="3">
        <f t="shared" si="292"/>
        <v>92.038864206680216</v>
      </c>
      <c r="M1322">
        <f t="shared" si="290"/>
        <v>1874.0135406526833</v>
      </c>
      <c r="N1322">
        <f t="shared" si="293"/>
        <v>5.2055931684796765E-4</v>
      </c>
      <c r="O1322">
        <f t="shared" si="294"/>
        <v>1874.0135406526833</v>
      </c>
      <c r="P1322">
        <f t="shared" si="295"/>
        <v>5.2055931684796765E-4</v>
      </c>
      <c r="Q1322">
        <f>SUM($P$3:P1322)</f>
        <v>0.40934837630679166</v>
      </c>
      <c r="R1322">
        <f t="shared" si="296"/>
        <v>0</v>
      </c>
      <c r="S1322">
        <f t="shared" si="297"/>
        <v>0</v>
      </c>
      <c r="T1322">
        <f>SUM($S$3:S1322)</f>
        <v>8.1549745953975822E-2</v>
      </c>
      <c r="V1322">
        <f t="shared" si="298"/>
        <v>0</v>
      </c>
      <c r="W1322">
        <f>IF(M1322&lt;0,SUM($V$3:V1322),0)</f>
        <v>0</v>
      </c>
      <c r="Y1322">
        <v>0</v>
      </c>
      <c r="Z1322">
        <f t="shared" si="299"/>
        <v>0</v>
      </c>
      <c r="AA1322">
        <f t="shared" si="300"/>
        <v>0</v>
      </c>
      <c r="AB1322">
        <f>SUM($AA$3:AA1322)</f>
        <v>5.2818916021084107E-2</v>
      </c>
    </row>
    <row r="1323" spans="1:28" x14ac:dyDescent="0.3">
      <c r="A1323" s="9" t="s">
        <v>18</v>
      </c>
      <c r="B1323" s="9">
        <v>1320</v>
      </c>
      <c r="C1323" s="9">
        <v>298</v>
      </c>
      <c r="D1323" s="10">
        <v>73.5</v>
      </c>
      <c r="E1323" s="3">
        <f t="shared" si="301"/>
        <v>9.7222222222222612E-2</v>
      </c>
      <c r="F1323" s="3">
        <f t="shared" si="302"/>
        <v>0.35000000000000142</v>
      </c>
      <c r="H1323" s="13">
        <f t="shared" si="291"/>
        <v>20.416666666666668</v>
      </c>
      <c r="I1323">
        <f>'Panigale V4s 21 Data'!$B$8*'Panigale V4s 21 Data'!$B$5*'Panigale V4s 21 Data'!$B$7*0.5*(Calculations!$H1323*Calculations!$H1323)</f>
        <v>46.819316542966419</v>
      </c>
      <c r="J1323" s="3">
        <f>$E1323*'Panigale V4s 21 Data'!$B$3</f>
        <v>26.250000000000107</v>
      </c>
      <c r="K1323" s="27">
        <f>'Panigale V4s 21 Data'!$B$12</f>
        <v>52.974000000000004</v>
      </c>
      <c r="L1323" s="3">
        <f t="shared" si="292"/>
        <v>126.04331654296654</v>
      </c>
      <c r="M1323">
        <f t="shared" si="290"/>
        <v>2573.3843794189002</v>
      </c>
      <c r="N1323">
        <f t="shared" si="293"/>
        <v>7.148289942830278E-4</v>
      </c>
      <c r="O1323">
        <f t="shared" si="294"/>
        <v>2573.3843794189002</v>
      </c>
      <c r="P1323">
        <f t="shared" si="295"/>
        <v>7.148289942830278E-4</v>
      </c>
      <c r="Q1323">
        <f>SUM($P$3:P1323)</f>
        <v>0.41006320530107471</v>
      </c>
      <c r="R1323">
        <f t="shared" si="296"/>
        <v>0</v>
      </c>
      <c r="S1323">
        <f t="shared" si="297"/>
        <v>0</v>
      </c>
      <c r="T1323">
        <f>SUM($S$3:S1323)</f>
        <v>8.1549745953975822E-2</v>
      </c>
      <c r="V1323">
        <f t="shared" si="298"/>
        <v>0</v>
      </c>
      <c r="W1323">
        <f>IF(M1323&lt;0,SUM($V$3:V1323),0)</f>
        <v>0</v>
      </c>
      <c r="Y1323">
        <v>0</v>
      </c>
      <c r="Z1323">
        <f t="shared" si="299"/>
        <v>0</v>
      </c>
      <c r="AA1323">
        <f t="shared" si="300"/>
        <v>0</v>
      </c>
      <c r="AB1323">
        <f>SUM($AA$3:AA1323)</f>
        <v>5.2818916021084107E-2</v>
      </c>
    </row>
    <row r="1324" spans="1:28" x14ac:dyDescent="0.3">
      <c r="A1324" s="9" t="s">
        <v>18</v>
      </c>
      <c r="B1324" s="9">
        <v>1321</v>
      </c>
      <c r="C1324" s="9">
        <v>299</v>
      </c>
      <c r="D1324" s="10">
        <v>74</v>
      </c>
      <c r="E1324" s="3">
        <f t="shared" si="301"/>
        <v>0.19444444444444522</v>
      </c>
      <c r="F1324" s="3">
        <f t="shared" si="302"/>
        <v>0.70000000000000284</v>
      </c>
      <c r="H1324" s="13">
        <f t="shared" si="291"/>
        <v>20.555555555555554</v>
      </c>
      <c r="I1324">
        <f>'Panigale V4s 21 Data'!$B$8*'Panigale V4s 21 Data'!$B$5*'Panigale V4s 21 Data'!$B$7*0.5*(Calculations!$H1324*Calculations!$H1324)</f>
        <v>47.458480705129162</v>
      </c>
      <c r="J1324" s="3">
        <f>$E1324*'Panigale V4s 21 Data'!$B$3</f>
        <v>52.500000000000213</v>
      </c>
      <c r="K1324" s="27">
        <f>'Panigale V4s 21 Data'!$B$12</f>
        <v>52.974000000000004</v>
      </c>
      <c r="L1324" s="3">
        <f t="shared" si="292"/>
        <v>152.93248070512936</v>
      </c>
      <c r="M1324">
        <f t="shared" si="290"/>
        <v>3143.6121033832146</v>
      </c>
      <c r="N1324">
        <f t="shared" si="293"/>
        <v>8.7322558427311518E-4</v>
      </c>
      <c r="O1324">
        <f t="shared" si="294"/>
        <v>3143.6121033832146</v>
      </c>
      <c r="P1324">
        <f t="shared" si="295"/>
        <v>8.7322558427311518E-4</v>
      </c>
      <c r="Q1324">
        <f>SUM($P$3:P1324)</f>
        <v>0.41093643088534781</v>
      </c>
      <c r="R1324">
        <f t="shared" si="296"/>
        <v>0</v>
      </c>
      <c r="S1324">
        <f t="shared" si="297"/>
        <v>0</v>
      </c>
      <c r="T1324">
        <f>SUM($S$3:S1324)</f>
        <v>8.1549745953975822E-2</v>
      </c>
      <c r="V1324">
        <f t="shared" si="298"/>
        <v>0</v>
      </c>
      <c r="W1324">
        <f>IF(M1324&lt;0,SUM($V$3:V1324),0)</f>
        <v>0</v>
      </c>
      <c r="Y1324">
        <v>0</v>
      </c>
      <c r="Z1324">
        <f t="shared" si="299"/>
        <v>0</v>
      </c>
      <c r="AA1324">
        <f t="shared" si="300"/>
        <v>0</v>
      </c>
      <c r="AB1324">
        <f>SUM($AA$3:AA1324)</f>
        <v>5.2818916021084107E-2</v>
      </c>
    </row>
    <row r="1325" spans="1:28" x14ac:dyDescent="0.3">
      <c r="A1325" s="9" t="s">
        <v>18</v>
      </c>
      <c r="B1325" s="9">
        <v>1322</v>
      </c>
      <c r="C1325" s="9">
        <v>300</v>
      </c>
      <c r="D1325" s="10">
        <v>74.900000000000006</v>
      </c>
      <c r="E1325" s="3">
        <f t="shared" si="301"/>
        <v>0.29166666666666585</v>
      </c>
      <c r="F1325" s="3">
        <f t="shared" si="302"/>
        <v>1.0499999999999972</v>
      </c>
      <c r="H1325" s="13">
        <f t="shared" si="291"/>
        <v>20.805555555555557</v>
      </c>
      <c r="I1325">
        <f>'Panigale V4s 21 Data'!$B$8*'Panigale V4s 21 Data'!$B$5*'Panigale V4s 21 Data'!$B$7*0.5*(Calculations!$H1325*Calculations!$H1325)</f>
        <v>48.619896154233338</v>
      </c>
      <c r="J1325" s="3">
        <f>$E1325*'Panigale V4s 21 Data'!$B$3</f>
        <v>78.749999999999787</v>
      </c>
      <c r="K1325" s="27">
        <f>'Panigale V4s 21 Data'!$B$12</f>
        <v>52.974000000000004</v>
      </c>
      <c r="L1325" s="3">
        <f t="shared" si="292"/>
        <v>180.34389615423311</v>
      </c>
      <c r="M1325">
        <f t="shared" si="290"/>
        <v>3752.154950542239</v>
      </c>
      <c r="N1325">
        <f t="shared" si="293"/>
        <v>1.0422652640395109E-3</v>
      </c>
      <c r="O1325">
        <f t="shared" si="294"/>
        <v>3752.154950542239</v>
      </c>
      <c r="P1325">
        <f t="shared" si="295"/>
        <v>1.0422652640395109E-3</v>
      </c>
      <c r="Q1325">
        <f>SUM($P$3:P1325)</f>
        <v>0.41197869614938731</v>
      </c>
      <c r="R1325">
        <f t="shared" si="296"/>
        <v>0</v>
      </c>
      <c r="S1325">
        <f t="shared" si="297"/>
        <v>0</v>
      </c>
      <c r="T1325">
        <f>SUM($S$3:S1325)</f>
        <v>8.1549745953975822E-2</v>
      </c>
      <c r="V1325">
        <f t="shared" si="298"/>
        <v>0</v>
      </c>
      <c r="W1325">
        <f>IF(M1325&lt;0,SUM($V$3:V1325),0)</f>
        <v>0</v>
      </c>
      <c r="Y1325">
        <v>0</v>
      </c>
      <c r="Z1325">
        <f t="shared" si="299"/>
        <v>0</v>
      </c>
      <c r="AA1325">
        <f t="shared" si="300"/>
        <v>0</v>
      </c>
      <c r="AB1325">
        <f>SUM($AA$3:AA1325)</f>
        <v>5.2818916021084107E-2</v>
      </c>
    </row>
    <row r="1326" spans="1:28" x14ac:dyDescent="0.3">
      <c r="A1326" s="9" t="s">
        <v>18</v>
      </c>
      <c r="B1326" s="9">
        <v>1323</v>
      </c>
      <c r="C1326" s="9">
        <v>301</v>
      </c>
      <c r="D1326" s="10">
        <v>76.099999999999994</v>
      </c>
      <c r="E1326" s="3">
        <f t="shared" si="301"/>
        <v>0.38888888888888851</v>
      </c>
      <c r="F1326" s="3">
        <f t="shared" si="302"/>
        <v>1.3999999999999986</v>
      </c>
      <c r="H1326" s="13">
        <f t="shared" si="291"/>
        <v>21.138888888888886</v>
      </c>
      <c r="I1326">
        <f>'Panigale V4s 21 Data'!$B$8*'Panigale V4s 21 Data'!$B$5*'Panigale V4s 21 Data'!$B$7*0.5*(Calculations!$H1326*Calculations!$H1326)</f>
        <v>50.190290000794569</v>
      </c>
      <c r="J1326" s="3">
        <f>$E1326*'Panigale V4s 21 Data'!$B$3</f>
        <v>104.9999999999999</v>
      </c>
      <c r="K1326" s="27">
        <f>'Panigale V4s 21 Data'!$B$12</f>
        <v>52.974000000000004</v>
      </c>
      <c r="L1326" s="3">
        <f t="shared" si="292"/>
        <v>208.16429000079449</v>
      </c>
      <c r="M1326">
        <f t="shared" si="290"/>
        <v>4400.3617969612387</v>
      </c>
      <c r="N1326">
        <f t="shared" si="293"/>
        <v>1.2223227213781218E-3</v>
      </c>
      <c r="O1326">
        <f t="shared" si="294"/>
        <v>4400.3617969612387</v>
      </c>
      <c r="P1326">
        <f t="shared" si="295"/>
        <v>1.2223227213781218E-3</v>
      </c>
      <c r="Q1326">
        <f>SUM($P$3:P1326)</f>
        <v>0.41320101887076544</v>
      </c>
      <c r="R1326">
        <f t="shared" si="296"/>
        <v>0</v>
      </c>
      <c r="S1326">
        <f t="shared" si="297"/>
        <v>0</v>
      </c>
      <c r="T1326">
        <f>SUM($S$3:S1326)</f>
        <v>8.1549745953975822E-2</v>
      </c>
      <c r="V1326">
        <f t="shared" si="298"/>
        <v>0</v>
      </c>
      <c r="W1326">
        <f>IF(M1326&lt;0,SUM($V$3:V1326),0)</f>
        <v>0</v>
      </c>
      <c r="Y1326">
        <v>0</v>
      </c>
      <c r="Z1326">
        <f t="shared" si="299"/>
        <v>0</v>
      </c>
      <c r="AA1326">
        <f t="shared" si="300"/>
        <v>0</v>
      </c>
      <c r="AB1326">
        <f>SUM($AA$3:AA1326)</f>
        <v>5.2818916021084107E-2</v>
      </c>
    </row>
    <row r="1327" spans="1:28" x14ac:dyDescent="0.3">
      <c r="A1327" s="9" t="s">
        <v>18</v>
      </c>
      <c r="B1327" s="9">
        <v>1324</v>
      </c>
      <c r="C1327" s="9">
        <v>302</v>
      </c>
      <c r="D1327" s="10">
        <v>77.7</v>
      </c>
      <c r="E1327" s="3">
        <f t="shared" si="301"/>
        <v>0.43055555555555675</v>
      </c>
      <c r="F1327" s="3">
        <f t="shared" si="302"/>
        <v>1.5500000000000043</v>
      </c>
      <c r="H1327" s="13">
        <f t="shared" si="291"/>
        <v>21.583333333333332</v>
      </c>
      <c r="I1327">
        <f>'Panigale V4s 21 Data'!$B$8*'Panigale V4s 21 Data'!$B$5*'Panigale V4s 21 Data'!$B$7*0.5*(Calculations!$H1327*Calculations!$H1327)</f>
        <v>52.322974977404904</v>
      </c>
      <c r="J1327" s="3">
        <f>$E1327*'Panigale V4s 21 Data'!$B$3</f>
        <v>116.25000000000033</v>
      </c>
      <c r="K1327" s="27">
        <f>'Panigale V4s 21 Data'!$B$12</f>
        <v>52.974000000000004</v>
      </c>
      <c r="L1327" s="3">
        <f t="shared" si="292"/>
        <v>221.54697497740523</v>
      </c>
      <c r="M1327">
        <f t="shared" si="290"/>
        <v>4781.7222099289957</v>
      </c>
      <c r="N1327">
        <f t="shared" si="293"/>
        <v>1.3282561694247209E-3</v>
      </c>
      <c r="O1327">
        <f t="shared" si="294"/>
        <v>4781.7222099289957</v>
      </c>
      <c r="P1327">
        <f t="shared" si="295"/>
        <v>1.3282561694247209E-3</v>
      </c>
      <c r="Q1327">
        <f>SUM($P$3:P1327)</f>
        <v>0.41452927504019016</v>
      </c>
      <c r="R1327">
        <f t="shared" si="296"/>
        <v>0</v>
      </c>
      <c r="S1327">
        <f t="shared" si="297"/>
        <v>0</v>
      </c>
      <c r="T1327">
        <f>SUM($S$3:S1327)</f>
        <v>8.1549745953975822E-2</v>
      </c>
      <c r="V1327">
        <f t="shared" si="298"/>
        <v>0</v>
      </c>
      <c r="W1327">
        <f>IF(M1327&lt;0,SUM($V$3:V1327),0)</f>
        <v>0</v>
      </c>
      <c r="Y1327">
        <v>0</v>
      </c>
      <c r="Z1327">
        <f t="shared" si="299"/>
        <v>0</v>
      </c>
      <c r="AA1327">
        <f t="shared" si="300"/>
        <v>0</v>
      </c>
      <c r="AB1327">
        <f>SUM($AA$3:AA1327)</f>
        <v>5.2818916021084107E-2</v>
      </c>
    </row>
    <row r="1328" spans="1:28" x14ac:dyDescent="0.3">
      <c r="A1328" s="9" t="s">
        <v>18</v>
      </c>
      <c r="B1328" s="9">
        <v>1325</v>
      </c>
      <c r="C1328" s="9">
        <v>303</v>
      </c>
      <c r="D1328" s="10">
        <v>79.2</v>
      </c>
      <c r="E1328" s="3">
        <f t="shared" si="301"/>
        <v>0.36111111111111033</v>
      </c>
      <c r="F1328" s="3">
        <f t="shared" si="302"/>
        <v>1.2999999999999972</v>
      </c>
      <c r="H1328" s="13">
        <f t="shared" si="291"/>
        <v>22</v>
      </c>
      <c r="I1328">
        <f>'Panigale V4s 21 Data'!$B$8*'Panigale V4s 21 Data'!$B$5*'Panigale V4s 21 Data'!$B$7*0.5*(Calculations!$H1328*Calculations!$H1328)</f>
        <v>54.362666985066006</v>
      </c>
      <c r="J1328" s="3">
        <f>$E1328*'Panigale V4s 21 Data'!$B$3</f>
        <v>97.499999999999787</v>
      </c>
      <c r="K1328" s="27">
        <f>'Panigale V4s 21 Data'!$B$12</f>
        <v>52.974000000000004</v>
      </c>
      <c r="L1328" s="3">
        <f t="shared" si="292"/>
        <v>204.83666698506579</v>
      </c>
      <c r="M1328">
        <f t="shared" si="290"/>
        <v>4506.4066736714476</v>
      </c>
      <c r="N1328">
        <f t="shared" si="293"/>
        <v>1.2517796315754022E-3</v>
      </c>
      <c r="O1328">
        <f t="shared" si="294"/>
        <v>4506.4066736714476</v>
      </c>
      <c r="P1328">
        <f t="shared" si="295"/>
        <v>1.2517796315754022E-3</v>
      </c>
      <c r="Q1328">
        <f>SUM($P$3:P1328)</f>
        <v>0.41578105467176557</v>
      </c>
      <c r="R1328">
        <f t="shared" si="296"/>
        <v>0</v>
      </c>
      <c r="S1328">
        <f t="shared" si="297"/>
        <v>0</v>
      </c>
      <c r="T1328">
        <f>SUM($S$3:S1328)</f>
        <v>8.1549745953975822E-2</v>
      </c>
      <c r="V1328">
        <f t="shared" si="298"/>
        <v>0</v>
      </c>
      <c r="W1328">
        <f>IF(M1328&lt;0,SUM($V$3:V1328),0)</f>
        <v>0</v>
      </c>
      <c r="Y1328">
        <v>0</v>
      </c>
      <c r="Z1328">
        <f t="shared" si="299"/>
        <v>0</v>
      </c>
      <c r="AA1328">
        <f t="shared" si="300"/>
        <v>0</v>
      </c>
      <c r="AB1328">
        <f>SUM($AA$3:AA1328)</f>
        <v>5.2818916021084107E-2</v>
      </c>
    </row>
    <row r="1329" spans="1:28" x14ac:dyDescent="0.3">
      <c r="A1329" s="9" t="s">
        <v>18</v>
      </c>
      <c r="B1329" s="9">
        <v>1326</v>
      </c>
      <c r="C1329" s="9">
        <v>304</v>
      </c>
      <c r="D1329" s="10">
        <v>80.3</v>
      </c>
      <c r="E1329" s="3">
        <f t="shared" si="301"/>
        <v>0.22222222222222143</v>
      </c>
      <c r="F1329" s="3">
        <f t="shared" si="302"/>
        <v>0.79999999999999716</v>
      </c>
      <c r="H1329" s="13">
        <f t="shared" si="291"/>
        <v>22.305555555555554</v>
      </c>
      <c r="I1329">
        <f>'Panigale V4s 21 Data'!$B$8*'Panigale V4s 21 Data'!$B$5*'Panigale V4s 21 Data'!$B$7*0.5*(Calculations!$H1329*Calculations!$H1329)</f>
        <v>55.883227693560322</v>
      </c>
      <c r="J1329" s="3">
        <f>$E1329*'Panigale V4s 21 Data'!$B$3</f>
        <v>59.999999999999787</v>
      </c>
      <c r="K1329" s="27">
        <f>'Panigale V4s 21 Data'!$B$12</f>
        <v>52.974000000000004</v>
      </c>
      <c r="L1329" s="3">
        <f t="shared" si="292"/>
        <v>168.85722769356011</v>
      </c>
      <c r="M1329">
        <f t="shared" si="290"/>
        <v>3766.4542732757986</v>
      </c>
      <c r="N1329">
        <f t="shared" si="293"/>
        <v>1.0462372981321663E-3</v>
      </c>
      <c r="O1329">
        <f t="shared" si="294"/>
        <v>3766.4542732757986</v>
      </c>
      <c r="P1329">
        <f t="shared" si="295"/>
        <v>1.0462372981321663E-3</v>
      </c>
      <c r="Q1329">
        <f>SUM($P$3:P1329)</f>
        <v>0.41682729196989776</v>
      </c>
      <c r="R1329">
        <f t="shared" si="296"/>
        <v>0</v>
      </c>
      <c r="S1329">
        <f t="shared" si="297"/>
        <v>0</v>
      </c>
      <c r="T1329">
        <f>SUM($S$3:S1329)</f>
        <v>8.1549745953975822E-2</v>
      </c>
      <c r="V1329">
        <f t="shared" si="298"/>
        <v>0</v>
      </c>
      <c r="W1329">
        <f>IF(M1329&lt;0,SUM($V$3:V1329),0)</f>
        <v>0</v>
      </c>
      <c r="Y1329">
        <v>0</v>
      </c>
      <c r="Z1329">
        <f t="shared" si="299"/>
        <v>0</v>
      </c>
      <c r="AA1329">
        <f t="shared" si="300"/>
        <v>0</v>
      </c>
      <c r="AB1329">
        <f>SUM($AA$3:AA1329)</f>
        <v>5.2818916021084107E-2</v>
      </c>
    </row>
    <row r="1330" spans="1:28" x14ac:dyDescent="0.3">
      <c r="A1330" s="9" t="s">
        <v>18</v>
      </c>
      <c r="B1330" s="9">
        <v>1327</v>
      </c>
      <c r="C1330" s="9">
        <v>305</v>
      </c>
      <c r="D1330" s="10">
        <v>80.8</v>
      </c>
      <c r="E1330" s="3">
        <f t="shared" si="301"/>
        <v>9.7222222222222612E-2</v>
      </c>
      <c r="F1330" s="3">
        <f t="shared" si="302"/>
        <v>0.35000000000000142</v>
      </c>
      <c r="H1330" s="13">
        <f t="shared" si="291"/>
        <v>22.444444444444443</v>
      </c>
      <c r="I1330">
        <f>'Panigale V4s 21 Data'!$B$8*'Panigale V4s 21 Data'!$B$5*'Panigale V4s 21 Data'!$B$7*0.5*(Calculations!$H1330*Calculations!$H1330)</f>
        <v>56.581324958132662</v>
      </c>
      <c r="J1330" s="3">
        <f>$E1330*'Panigale V4s 21 Data'!$B$3</f>
        <v>26.250000000000107</v>
      </c>
      <c r="K1330" s="27">
        <f>'Panigale V4s 21 Data'!$B$12</f>
        <v>52.974000000000004</v>
      </c>
      <c r="L1330" s="3">
        <f t="shared" si="292"/>
        <v>135.80532495813276</v>
      </c>
      <c r="M1330">
        <f t="shared" si="290"/>
        <v>3048.0750712825352</v>
      </c>
      <c r="N1330">
        <f t="shared" si="293"/>
        <v>8.4668751980070426E-4</v>
      </c>
      <c r="O1330">
        <f t="shared" si="294"/>
        <v>3048.0750712825352</v>
      </c>
      <c r="P1330">
        <f t="shared" si="295"/>
        <v>8.4668751980070426E-4</v>
      </c>
      <c r="Q1330">
        <f>SUM($P$3:P1330)</f>
        <v>0.41767397948969848</v>
      </c>
      <c r="R1330">
        <f t="shared" si="296"/>
        <v>0</v>
      </c>
      <c r="S1330">
        <f t="shared" si="297"/>
        <v>0</v>
      </c>
      <c r="T1330">
        <f>SUM($S$3:S1330)</f>
        <v>8.1549745953975822E-2</v>
      </c>
      <c r="V1330">
        <f t="shared" si="298"/>
        <v>0</v>
      </c>
      <c r="W1330">
        <f>IF(M1330&lt;0,SUM($V$3:V1330),0)</f>
        <v>0</v>
      </c>
      <c r="Y1330">
        <v>0</v>
      </c>
      <c r="Z1330">
        <f t="shared" si="299"/>
        <v>0</v>
      </c>
      <c r="AA1330">
        <f t="shared" si="300"/>
        <v>0</v>
      </c>
      <c r="AB1330">
        <f>SUM($AA$3:AA1330)</f>
        <v>5.2818916021084107E-2</v>
      </c>
    </row>
    <row r="1331" spans="1:28" x14ac:dyDescent="0.3">
      <c r="A1331" s="9" t="s">
        <v>18</v>
      </c>
      <c r="B1331" s="9">
        <v>1328</v>
      </c>
      <c r="C1331" s="9">
        <v>306</v>
      </c>
      <c r="D1331" s="10">
        <v>81</v>
      </c>
      <c r="E1331" s="3">
        <f t="shared" si="301"/>
        <v>2.7777777777778172E-2</v>
      </c>
      <c r="F1331" s="3">
        <f t="shared" si="302"/>
        <v>0.10000000000000142</v>
      </c>
      <c r="H1331" s="13">
        <f t="shared" si="291"/>
        <v>22.5</v>
      </c>
      <c r="I1331">
        <f>'Panigale V4s 21 Data'!$B$8*'Panigale V4s 21 Data'!$B$5*'Panigale V4s 21 Data'!$B$7*0.5*(Calculations!$H1331*Calculations!$H1331)</f>
        <v>56.861777192540629</v>
      </c>
      <c r="J1331" s="3">
        <f>$E1331*'Panigale V4s 21 Data'!$B$3</f>
        <v>7.5000000000001066</v>
      </c>
      <c r="K1331" s="27">
        <f>'Panigale V4s 21 Data'!$B$12</f>
        <v>52.974000000000004</v>
      </c>
      <c r="L1331" s="3">
        <f t="shared" si="292"/>
        <v>117.33577719254073</v>
      </c>
      <c r="M1331">
        <f t="shared" si="290"/>
        <v>2640.0549868321664</v>
      </c>
      <c r="N1331">
        <f t="shared" si="293"/>
        <v>7.3334860745337958E-4</v>
      </c>
      <c r="O1331">
        <f t="shared" si="294"/>
        <v>2640.0549868321664</v>
      </c>
      <c r="P1331">
        <f t="shared" si="295"/>
        <v>7.3334860745337958E-4</v>
      </c>
      <c r="Q1331">
        <f>SUM($P$3:P1331)</f>
        <v>0.41840732809715186</v>
      </c>
      <c r="R1331">
        <f t="shared" si="296"/>
        <v>0</v>
      </c>
      <c r="S1331">
        <f t="shared" si="297"/>
        <v>0</v>
      </c>
      <c r="T1331">
        <f>SUM($S$3:S1331)</f>
        <v>8.1549745953975822E-2</v>
      </c>
      <c r="V1331">
        <f t="shared" si="298"/>
        <v>0</v>
      </c>
      <c r="W1331">
        <f>IF(M1331&lt;0,SUM($V$3:V1331),0)</f>
        <v>0</v>
      </c>
      <c r="Y1331">
        <v>0</v>
      </c>
      <c r="Z1331">
        <f t="shared" si="299"/>
        <v>0</v>
      </c>
      <c r="AA1331">
        <f t="shared" si="300"/>
        <v>0</v>
      </c>
      <c r="AB1331">
        <f>SUM($AA$3:AA1331)</f>
        <v>5.2818916021084107E-2</v>
      </c>
    </row>
    <row r="1332" spans="1:28" x14ac:dyDescent="0.3">
      <c r="A1332" s="9" t="s">
        <v>18</v>
      </c>
      <c r="B1332" s="9">
        <v>1329</v>
      </c>
      <c r="C1332" s="9">
        <v>307</v>
      </c>
      <c r="D1332" s="10">
        <v>81</v>
      </c>
      <c r="E1332" s="3">
        <f t="shared" si="301"/>
        <v>0</v>
      </c>
      <c r="F1332" s="3">
        <f t="shared" si="302"/>
        <v>0</v>
      </c>
      <c r="H1332" s="13">
        <f t="shared" si="291"/>
        <v>22.5</v>
      </c>
      <c r="I1332">
        <f>'Panigale V4s 21 Data'!$B$8*'Panigale V4s 21 Data'!$B$5*'Panigale V4s 21 Data'!$B$7*0.5*(Calculations!$H1332*Calculations!$H1332)</f>
        <v>56.861777192540629</v>
      </c>
      <c r="J1332" s="3">
        <f>$E1332*'Panigale V4s 21 Data'!$B$3</f>
        <v>0</v>
      </c>
      <c r="K1332" s="27">
        <f>'Panigale V4s 21 Data'!$B$12</f>
        <v>52.974000000000004</v>
      </c>
      <c r="L1332" s="3">
        <f t="shared" si="292"/>
        <v>109.83577719254063</v>
      </c>
      <c r="M1332">
        <f t="shared" si="290"/>
        <v>2471.3049868321641</v>
      </c>
      <c r="N1332">
        <f t="shared" si="293"/>
        <v>6.8647360745337888E-4</v>
      </c>
      <c r="O1332">
        <f t="shared" si="294"/>
        <v>2471.3049868321641</v>
      </c>
      <c r="P1332">
        <f t="shared" si="295"/>
        <v>6.8647360745337888E-4</v>
      </c>
      <c r="Q1332">
        <f>SUM($P$3:P1332)</f>
        <v>0.41909380170460525</v>
      </c>
      <c r="R1332">
        <f t="shared" si="296"/>
        <v>0</v>
      </c>
      <c r="S1332">
        <f t="shared" si="297"/>
        <v>0</v>
      </c>
      <c r="T1332">
        <f>SUM($S$3:S1332)</f>
        <v>8.1549745953975822E-2</v>
      </c>
      <c r="V1332">
        <f t="shared" si="298"/>
        <v>0</v>
      </c>
      <c r="W1332">
        <f>IF(M1332&lt;0,SUM($V$3:V1332),0)</f>
        <v>0</v>
      </c>
      <c r="Y1332">
        <v>0</v>
      </c>
      <c r="Z1332">
        <f t="shared" si="299"/>
        <v>0</v>
      </c>
      <c r="AA1332">
        <f t="shared" si="300"/>
        <v>0</v>
      </c>
      <c r="AB1332">
        <f>SUM($AA$3:AA1332)</f>
        <v>5.2818916021084107E-2</v>
      </c>
    </row>
    <row r="1333" spans="1:28" x14ac:dyDescent="0.3">
      <c r="A1333" s="9" t="s">
        <v>18</v>
      </c>
      <c r="B1333" s="9">
        <v>1330</v>
      </c>
      <c r="C1333" s="9">
        <v>308</v>
      </c>
      <c r="D1333" s="10">
        <v>81</v>
      </c>
      <c r="E1333" s="3">
        <f t="shared" si="301"/>
        <v>0</v>
      </c>
      <c r="F1333" s="3">
        <f t="shared" si="302"/>
        <v>0</v>
      </c>
      <c r="H1333" s="13">
        <f t="shared" si="291"/>
        <v>22.5</v>
      </c>
      <c r="I1333">
        <f>'Panigale V4s 21 Data'!$B$8*'Panigale V4s 21 Data'!$B$5*'Panigale V4s 21 Data'!$B$7*0.5*(Calculations!$H1333*Calculations!$H1333)</f>
        <v>56.861777192540629</v>
      </c>
      <c r="J1333" s="3">
        <f>$E1333*'Panigale V4s 21 Data'!$B$3</f>
        <v>0</v>
      </c>
      <c r="K1333" s="27">
        <f>'Panigale V4s 21 Data'!$B$12</f>
        <v>52.974000000000004</v>
      </c>
      <c r="L1333" s="3">
        <f t="shared" si="292"/>
        <v>109.83577719254063</v>
      </c>
      <c r="M1333">
        <f t="shared" si="290"/>
        <v>2471.3049868321641</v>
      </c>
      <c r="N1333">
        <f t="shared" si="293"/>
        <v>6.8647360745337888E-4</v>
      </c>
      <c r="O1333">
        <f t="shared" si="294"/>
        <v>2471.3049868321641</v>
      </c>
      <c r="P1333">
        <f t="shared" si="295"/>
        <v>6.8647360745337888E-4</v>
      </c>
      <c r="Q1333">
        <f>SUM($P$3:P1333)</f>
        <v>0.41978027531205864</v>
      </c>
      <c r="R1333">
        <f t="shared" si="296"/>
        <v>0</v>
      </c>
      <c r="S1333">
        <f t="shared" si="297"/>
        <v>0</v>
      </c>
      <c r="T1333">
        <f>SUM($S$3:S1333)</f>
        <v>8.1549745953975822E-2</v>
      </c>
      <c r="V1333">
        <f t="shared" si="298"/>
        <v>0</v>
      </c>
      <c r="W1333">
        <f>IF(M1333&lt;0,SUM($V$3:V1333),0)</f>
        <v>0</v>
      </c>
      <c r="Y1333">
        <v>0</v>
      </c>
      <c r="Z1333">
        <f t="shared" si="299"/>
        <v>0</v>
      </c>
      <c r="AA1333">
        <f t="shared" si="300"/>
        <v>0</v>
      </c>
      <c r="AB1333">
        <f>SUM($AA$3:AA1333)</f>
        <v>5.2818916021084107E-2</v>
      </c>
    </row>
    <row r="1334" spans="1:28" x14ac:dyDescent="0.3">
      <c r="A1334" s="9" t="s">
        <v>18</v>
      </c>
      <c r="B1334" s="9">
        <v>1331</v>
      </c>
      <c r="C1334" s="9">
        <v>309</v>
      </c>
      <c r="D1334" s="10">
        <v>81</v>
      </c>
      <c r="E1334" s="3">
        <f t="shared" si="301"/>
        <v>0</v>
      </c>
      <c r="F1334" s="3">
        <f t="shared" si="302"/>
        <v>0</v>
      </c>
      <c r="H1334" s="13">
        <f t="shared" si="291"/>
        <v>22.5</v>
      </c>
      <c r="I1334">
        <f>'Panigale V4s 21 Data'!$B$8*'Panigale V4s 21 Data'!$B$5*'Panigale V4s 21 Data'!$B$7*0.5*(Calculations!$H1334*Calculations!$H1334)</f>
        <v>56.861777192540629</v>
      </c>
      <c r="J1334" s="3">
        <f>$E1334*'Panigale V4s 21 Data'!$B$3</f>
        <v>0</v>
      </c>
      <c r="K1334" s="27">
        <f>'Panigale V4s 21 Data'!$B$12</f>
        <v>52.974000000000004</v>
      </c>
      <c r="L1334" s="3">
        <f t="shared" si="292"/>
        <v>109.83577719254063</v>
      </c>
      <c r="M1334">
        <f t="shared" si="290"/>
        <v>2471.3049868321641</v>
      </c>
      <c r="N1334">
        <f t="shared" si="293"/>
        <v>6.8647360745337888E-4</v>
      </c>
      <c r="O1334">
        <f t="shared" si="294"/>
        <v>2471.3049868321641</v>
      </c>
      <c r="P1334">
        <f t="shared" si="295"/>
        <v>6.8647360745337888E-4</v>
      </c>
      <c r="Q1334">
        <f>SUM($P$3:P1334)</f>
        <v>0.42046674891951202</v>
      </c>
      <c r="R1334">
        <f t="shared" si="296"/>
        <v>0</v>
      </c>
      <c r="S1334">
        <f t="shared" si="297"/>
        <v>0</v>
      </c>
      <c r="T1334">
        <f>SUM($S$3:S1334)</f>
        <v>8.1549745953975822E-2</v>
      </c>
      <c r="V1334">
        <f t="shared" si="298"/>
        <v>0</v>
      </c>
      <c r="W1334">
        <f>IF(M1334&lt;0,SUM($V$3:V1334),0)</f>
        <v>0</v>
      </c>
      <c r="Y1334">
        <v>0</v>
      </c>
      <c r="Z1334">
        <f t="shared" si="299"/>
        <v>0</v>
      </c>
      <c r="AA1334">
        <f t="shared" si="300"/>
        <v>0</v>
      </c>
      <c r="AB1334">
        <f>SUM($AA$3:AA1334)</f>
        <v>5.2818916021084107E-2</v>
      </c>
    </row>
    <row r="1335" spans="1:28" x14ac:dyDescent="0.3">
      <c r="A1335" s="9" t="s">
        <v>18</v>
      </c>
      <c r="B1335" s="9">
        <v>1332</v>
      </c>
      <c r="C1335" s="9">
        <v>310</v>
      </c>
      <c r="D1335" s="10">
        <v>81</v>
      </c>
      <c r="E1335" s="3">
        <f t="shared" si="301"/>
        <v>-1.3888888888888099E-2</v>
      </c>
      <c r="F1335" s="3">
        <f t="shared" si="302"/>
        <v>-4.9999999999997158E-2</v>
      </c>
      <c r="H1335" s="13">
        <f t="shared" si="291"/>
        <v>22.5</v>
      </c>
      <c r="I1335">
        <f>'Panigale V4s 21 Data'!$B$8*'Panigale V4s 21 Data'!$B$5*'Panigale V4s 21 Data'!$B$7*0.5*(Calculations!$H1335*Calculations!$H1335)</f>
        <v>56.861777192540629</v>
      </c>
      <c r="J1335" s="3">
        <f>$E1335*'Panigale V4s 21 Data'!$B$3</f>
        <v>-3.7499999999997868</v>
      </c>
      <c r="K1335" s="27">
        <f>'Panigale V4s 21 Data'!$B$12</f>
        <v>52.974000000000004</v>
      </c>
      <c r="L1335" s="3">
        <f t="shared" si="292"/>
        <v>106.08577719254085</v>
      </c>
      <c r="M1335">
        <f t="shared" si="290"/>
        <v>2386.9299868321691</v>
      </c>
      <c r="N1335">
        <f t="shared" si="293"/>
        <v>6.6303610745338027E-4</v>
      </c>
      <c r="O1335">
        <f t="shared" si="294"/>
        <v>2386.9299868321691</v>
      </c>
      <c r="P1335">
        <f t="shared" si="295"/>
        <v>6.6303610745338027E-4</v>
      </c>
      <c r="Q1335">
        <f>SUM($P$3:P1335)</f>
        <v>0.42112978502696541</v>
      </c>
      <c r="R1335">
        <f t="shared" si="296"/>
        <v>0</v>
      </c>
      <c r="S1335">
        <f t="shared" si="297"/>
        <v>0</v>
      </c>
      <c r="T1335">
        <f>SUM($S$3:S1335)</f>
        <v>8.1549745953975822E-2</v>
      </c>
      <c r="V1335">
        <f t="shared" si="298"/>
        <v>0</v>
      </c>
      <c r="W1335">
        <f>IF(M1335&lt;0,SUM($V$3:V1335),0)</f>
        <v>0</v>
      </c>
      <c r="Y1335">
        <v>0</v>
      </c>
      <c r="Z1335">
        <f t="shared" si="299"/>
        <v>0</v>
      </c>
      <c r="AA1335">
        <f t="shared" si="300"/>
        <v>0</v>
      </c>
      <c r="AB1335">
        <f>SUM($AA$3:AA1335)</f>
        <v>5.2818916021084107E-2</v>
      </c>
    </row>
    <row r="1336" spans="1:28" x14ac:dyDescent="0.3">
      <c r="A1336" s="9" t="s">
        <v>18</v>
      </c>
      <c r="B1336" s="9">
        <v>1333</v>
      </c>
      <c r="C1336" s="9">
        <v>311</v>
      </c>
      <c r="D1336" s="10">
        <v>80.900000000000006</v>
      </c>
      <c r="E1336" s="3">
        <f t="shared" si="301"/>
        <v>-5.5555555555556344E-2</v>
      </c>
      <c r="F1336" s="3">
        <f t="shared" si="302"/>
        <v>-0.20000000000000284</v>
      </c>
      <c r="H1336" s="13">
        <f t="shared" si="291"/>
        <v>22.472222222222225</v>
      </c>
      <c r="I1336">
        <f>'Panigale V4s 21 Data'!$B$8*'Panigale V4s 21 Data'!$B$5*'Panigale V4s 21 Data'!$B$7*0.5*(Calculations!$H1336*Calculations!$H1336)</f>
        <v>56.721464409009592</v>
      </c>
      <c r="J1336" s="3">
        <f>$E1336*'Panigale V4s 21 Data'!$B$3</f>
        <v>-15.000000000000213</v>
      </c>
      <c r="K1336" s="27">
        <f>'Panigale V4s 21 Data'!$B$12</f>
        <v>52.974000000000004</v>
      </c>
      <c r="L1336" s="3">
        <f t="shared" si="292"/>
        <v>94.695464409009389</v>
      </c>
      <c r="M1336">
        <f t="shared" si="290"/>
        <v>2128.0175196357945</v>
      </c>
      <c r="N1336">
        <f t="shared" si="293"/>
        <v>5.9111597767660961E-4</v>
      </c>
      <c r="O1336">
        <f t="shared" si="294"/>
        <v>2128.0175196357945</v>
      </c>
      <c r="P1336">
        <f t="shared" si="295"/>
        <v>5.9111597767660961E-4</v>
      </c>
      <c r="Q1336">
        <f>SUM($P$3:P1336)</f>
        <v>0.42172090100464205</v>
      </c>
      <c r="R1336">
        <f t="shared" si="296"/>
        <v>0</v>
      </c>
      <c r="S1336">
        <f t="shared" si="297"/>
        <v>0</v>
      </c>
      <c r="T1336">
        <f>SUM($S$3:S1336)</f>
        <v>8.1549745953975822E-2</v>
      </c>
      <c r="V1336">
        <f t="shared" si="298"/>
        <v>0</v>
      </c>
      <c r="W1336">
        <f>IF(M1336&lt;0,SUM($V$3:V1336),0)</f>
        <v>0</v>
      </c>
      <c r="Y1336">
        <v>0</v>
      </c>
      <c r="Z1336">
        <f t="shared" si="299"/>
        <v>0</v>
      </c>
      <c r="AA1336">
        <f t="shared" si="300"/>
        <v>0</v>
      </c>
      <c r="AB1336">
        <f>SUM($AA$3:AA1336)</f>
        <v>5.2818916021084107E-2</v>
      </c>
    </row>
    <row r="1337" spans="1:28" x14ac:dyDescent="0.3">
      <c r="A1337" s="9" t="s">
        <v>18</v>
      </c>
      <c r="B1337" s="9">
        <v>1334</v>
      </c>
      <c r="C1337" s="9">
        <v>312</v>
      </c>
      <c r="D1337" s="10">
        <v>80.599999999999994</v>
      </c>
      <c r="E1337" s="3">
        <f t="shared" si="301"/>
        <v>-8.3333333333334522E-2</v>
      </c>
      <c r="F1337" s="3">
        <f t="shared" si="302"/>
        <v>-0.30000000000000426</v>
      </c>
      <c r="H1337" s="13">
        <f t="shared" si="291"/>
        <v>22.388888888888886</v>
      </c>
      <c r="I1337">
        <f>'Panigale V4s 21 Data'!$B$8*'Panigale V4s 21 Data'!$B$5*'Panigale V4s 21 Data'!$B$7*0.5*(Calculations!$H1337*Calculations!$H1337)</f>
        <v>56.301566054341279</v>
      </c>
      <c r="J1337" s="3">
        <f>$E1337*'Panigale V4s 21 Data'!$B$3</f>
        <v>-22.50000000000032</v>
      </c>
      <c r="K1337" s="27">
        <f>'Panigale V4s 21 Data'!$B$12</f>
        <v>52.974000000000004</v>
      </c>
      <c r="L1337" s="3">
        <f t="shared" si="292"/>
        <v>86.77556605434097</v>
      </c>
      <c r="M1337">
        <f t="shared" si="290"/>
        <v>1942.8085066610781</v>
      </c>
      <c r="N1337">
        <f t="shared" si="293"/>
        <v>5.3966902962807723E-4</v>
      </c>
      <c r="O1337">
        <f t="shared" si="294"/>
        <v>1942.8085066610781</v>
      </c>
      <c r="P1337">
        <f t="shared" si="295"/>
        <v>5.3966902962807723E-4</v>
      </c>
      <c r="Q1337">
        <f>SUM($P$3:P1337)</f>
        <v>0.42226057003427014</v>
      </c>
      <c r="R1337">
        <f t="shared" si="296"/>
        <v>0</v>
      </c>
      <c r="S1337">
        <f t="shared" si="297"/>
        <v>0</v>
      </c>
      <c r="T1337">
        <f>SUM($S$3:S1337)</f>
        <v>8.1549745953975822E-2</v>
      </c>
      <c r="V1337">
        <f t="shared" si="298"/>
        <v>0</v>
      </c>
      <c r="W1337">
        <f>IF(M1337&lt;0,SUM($V$3:V1337),0)</f>
        <v>0</v>
      </c>
      <c r="Y1337">
        <v>0</v>
      </c>
      <c r="Z1337">
        <f t="shared" si="299"/>
        <v>0</v>
      </c>
      <c r="AA1337">
        <f t="shared" si="300"/>
        <v>0</v>
      </c>
      <c r="AB1337">
        <f>SUM($AA$3:AA1337)</f>
        <v>5.2818916021084107E-2</v>
      </c>
    </row>
    <row r="1338" spans="1:28" x14ac:dyDescent="0.3">
      <c r="A1338" s="9" t="s">
        <v>18</v>
      </c>
      <c r="B1338" s="9">
        <v>1335</v>
      </c>
      <c r="C1338" s="9">
        <v>313</v>
      </c>
      <c r="D1338" s="10">
        <v>80.3</v>
      </c>
      <c r="E1338" s="3">
        <f t="shared" si="301"/>
        <v>-8.3333333333332538E-2</v>
      </c>
      <c r="F1338" s="3">
        <f t="shared" si="302"/>
        <v>-0.29999999999999716</v>
      </c>
      <c r="H1338" s="13">
        <f t="shared" si="291"/>
        <v>22.305555555555554</v>
      </c>
      <c r="I1338">
        <f>'Panigale V4s 21 Data'!$B$8*'Panigale V4s 21 Data'!$B$5*'Panigale V4s 21 Data'!$B$7*0.5*(Calculations!$H1338*Calculations!$H1338)</f>
        <v>55.883227693560322</v>
      </c>
      <c r="J1338" s="3">
        <f>$E1338*'Panigale V4s 21 Data'!$B$3</f>
        <v>-22.499999999999787</v>
      </c>
      <c r="K1338" s="27">
        <f>'Panigale V4s 21 Data'!$B$12</f>
        <v>52.974000000000004</v>
      </c>
      <c r="L1338" s="3">
        <f t="shared" si="292"/>
        <v>86.357227693560532</v>
      </c>
      <c r="M1338">
        <f t="shared" si="290"/>
        <v>1926.2459399424749</v>
      </c>
      <c r="N1338">
        <f t="shared" si="293"/>
        <v>5.3506831665068753E-4</v>
      </c>
      <c r="O1338">
        <f t="shared" si="294"/>
        <v>1926.2459399424749</v>
      </c>
      <c r="P1338">
        <f t="shared" si="295"/>
        <v>5.3506831665068753E-4</v>
      </c>
      <c r="Q1338">
        <f>SUM($P$3:P1338)</f>
        <v>0.42279563835092082</v>
      </c>
      <c r="R1338">
        <f t="shared" si="296"/>
        <v>0</v>
      </c>
      <c r="S1338">
        <f t="shared" si="297"/>
        <v>0</v>
      </c>
      <c r="T1338">
        <f>SUM($S$3:S1338)</f>
        <v>8.1549745953975822E-2</v>
      </c>
      <c r="V1338">
        <f t="shared" si="298"/>
        <v>0</v>
      </c>
      <c r="W1338">
        <f>IF(M1338&lt;0,SUM($V$3:V1338),0)</f>
        <v>0</v>
      </c>
      <c r="Y1338">
        <v>0</v>
      </c>
      <c r="Z1338">
        <f t="shared" si="299"/>
        <v>0</v>
      </c>
      <c r="AA1338">
        <f t="shared" si="300"/>
        <v>0</v>
      </c>
      <c r="AB1338">
        <f>SUM($AA$3:AA1338)</f>
        <v>5.2818916021084107E-2</v>
      </c>
    </row>
    <row r="1339" spans="1:28" x14ac:dyDescent="0.3">
      <c r="A1339" s="9" t="s">
        <v>18</v>
      </c>
      <c r="B1339" s="9">
        <v>1336</v>
      </c>
      <c r="C1339" s="9">
        <v>314</v>
      </c>
      <c r="D1339" s="10">
        <v>80</v>
      </c>
      <c r="E1339" s="3">
        <f t="shared" si="301"/>
        <v>-5.5555555555554373E-2</v>
      </c>
      <c r="F1339" s="3">
        <f t="shared" si="302"/>
        <v>-0.19999999999999574</v>
      </c>
      <c r="H1339" s="13">
        <f t="shared" si="291"/>
        <v>22.222222222222221</v>
      </c>
      <c r="I1339">
        <f>'Panigale V4s 21 Data'!$B$8*'Panigale V4s 21 Data'!$B$5*'Panigale V4s 21 Data'!$B$7*0.5*(Calculations!$H1339*Calculations!$H1339)</f>
        <v>55.46644932666667</v>
      </c>
      <c r="J1339" s="3">
        <f>$E1339*'Panigale V4s 21 Data'!$B$3</f>
        <v>-14.99999999999968</v>
      </c>
      <c r="K1339" s="27">
        <f>'Panigale V4s 21 Data'!$B$12</f>
        <v>52.974000000000004</v>
      </c>
      <c r="L1339" s="3">
        <f t="shared" si="292"/>
        <v>93.440449326666993</v>
      </c>
      <c r="M1339">
        <f t="shared" si="290"/>
        <v>2076.4544294814887</v>
      </c>
      <c r="N1339">
        <f t="shared" si="293"/>
        <v>5.7679289707819126E-4</v>
      </c>
      <c r="O1339">
        <f t="shared" si="294"/>
        <v>2076.4544294814887</v>
      </c>
      <c r="P1339">
        <f t="shared" si="295"/>
        <v>5.7679289707819126E-4</v>
      </c>
      <c r="Q1339">
        <f>SUM($P$3:P1339)</f>
        <v>0.423372431247999</v>
      </c>
      <c r="R1339">
        <f t="shared" si="296"/>
        <v>0</v>
      </c>
      <c r="S1339">
        <f t="shared" si="297"/>
        <v>0</v>
      </c>
      <c r="T1339">
        <f>SUM($S$3:S1339)</f>
        <v>8.1549745953975822E-2</v>
      </c>
      <c r="V1339">
        <f t="shared" si="298"/>
        <v>0</v>
      </c>
      <c r="W1339">
        <f>IF(M1339&lt;0,SUM($V$3:V1339),0)</f>
        <v>0</v>
      </c>
      <c r="Y1339">
        <v>0</v>
      </c>
      <c r="Z1339">
        <f t="shared" si="299"/>
        <v>0</v>
      </c>
      <c r="AA1339">
        <f t="shared" si="300"/>
        <v>0</v>
      </c>
      <c r="AB1339">
        <f>SUM($AA$3:AA1339)</f>
        <v>5.2818916021084107E-2</v>
      </c>
    </row>
    <row r="1340" spans="1:28" x14ac:dyDescent="0.3">
      <c r="A1340" s="9" t="s">
        <v>18</v>
      </c>
      <c r="B1340" s="9">
        <v>1337</v>
      </c>
      <c r="C1340" s="9">
        <v>315</v>
      </c>
      <c r="D1340" s="10">
        <v>79.900000000000006</v>
      </c>
      <c r="E1340" s="3">
        <f t="shared" si="301"/>
        <v>-2.7777777777778172E-2</v>
      </c>
      <c r="F1340" s="3">
        <f t="shared" si="302"/>
        <v>-0.10000000000000142</v>
      </c>
      <c r="H1340" s="13">
        <f t="shared" si="291"/>
        <v>22.194444444444446</v>
      </c>
      <c r="I1340">
        <f>'Panigale V4s 21 Data'!$B$8*'Panigale V4s 21 Data'!$B$5*'Panigale V4s 21 Data'!$B$7*0.5*(Calculations!$H1340*Calculations!$H1340)</f>
        <v>55.327869869677087</v>
      </c>
      <c r="J1340" s="3">
        <f>$E1340*'Panigale V4s 21 Data'!$B$3</f>
        <v>-7.5000000000001066</v>
      </c>
      <c r="K1340" s="27">
        <f>'Panigale V4s 21 Data'!$B$12</f>
        <v>52.974000000000004</v>
      </c>
      <c r="L1340" s="3">
        <f t="shared" si="292"/>
        <v>100.80186986967698</v>
      </c>
      <c r="M1340">
        <f t="shared" si="290"/>
        <v>2237.2415007186642</v>
      </c>
      <c r="N1340">
        <f t="shared" si="293"/>
        <v>6.2145597242185119E-4</v>
      </c>
      <c r="O1340">
        <f t="shared" si="294"/>
        <v>2237.2415007186642</v>
      </c>
      <c r="P1340">
        <f t="shared" si="295"/>
        <v>6.2145597242185119E-4</v>
      </c>
      <c r="Q1340">
        <f>SUM($P$3:P1340)</f>
        <v>0.42399388722042086</v>
      </c>
      <c r="R1340">
        <f t="shared" si="296"/>
        <v>0</v>
      </c>
      <c r="S1340">
        <f t="shared" si="297"/>
        <v>0</v>
      </c>
      <c r="T1340">
        <f>SUM($S$3:S1340)</f>
        <v>8.1549745953975822E-2</v>
      </c>
      <c r="V1340">
        <f t="shared" si="298"/>
        <v>0</v>
      </c>
      <c r="W1340">
        <f>IF(M1340&lt;0,SUM($V$3:V1340),0)</f>
        <v>0</v>
      </c>
      <c r="Y1340">
        <v>0</v>
      </c>
      <c r="Z1340">
        <f t="shared" si="299"/>
        <v>0</v>
      </c>
      <c r="AA1340">
        <f t="shared" si="300"/>
        <v>0</v>
      </c>
      <c r="AB1340">
        <f>SUM($AA$3:AA1340)</f>
        <v>5.2818916021084107E-2</v>
      </c>
    </row>
    <row r="1341" spans="1:28" x14ac:dyDescent="0.3">
      <c r="A1341" s="9" t="s">
        <v>18</v>
      </c>
      <c r="B1341" s="9">
        <v>1338</v>
      </c>
      <c r="C1341" s="9">
        <v>316</v>
      </c>
      <c r="D1341" s="10">
        <v>79.8</v>
      </c>
      <c r="E1341" s="3">
        <f t="shared" si="301"/>
        <v>-1.3888888888890073E-2</v>
      </c>
      <c r="F1341" s="3">
        <f t="shared" si="302"/>
        <v>-5.0000000000004263E-2</v>
      </c>
      <c r="H1341" s="13">
        <f t="shared" si="291"/>
        <v>22.166666666666664</v>
      </c>
      <c r="I1341">
        <f>'Panigale V4s 21 Data'!$B$8*'Panigale V4s 21 Data'!$B$5*'Panigale V4s 21 Data'!$B$7*0.5*(Calculations!$H1341*Calculations!$H1341)</f>
        <v>55.189463745341619</v>
      </c>
      <c r="J1341" s="3">
        <f>$E1341*'Panigale V4s 21 Data'!$B$3</f>
        <v>-3.7500000000003197</v>
      </c>
      <c r="K1341" s="27">
        <f>'Panigale V4s 21 Data'!$B$12</f>
        <v>52.974000000000004</v>
      </c>
      <c r="L1341" s="3">
        <f t="shared" si="292"/>
        <v>104.4134637453413</v>
      </c>
      <c r="M1341">
        <f t="shared" si="290"/>
        <v>2314.4984463550654</v>
      </c>
      <c r="N1341">
        <f t="shared" si="293"/>
        <v>6.4291623509862925E-4</v>
      </c>
      <c r="O1341">
        <f t="shared" si="294"/>
        <v>2314.4984463550654</v>
      </c>
      <c r="P1341">
        <f t="shared" si="295"/>
        <v>6.4291623509862925E-4</v>
      </c>
      <c r="Q1341">
        <f>SUM($P$3:P1341)</f>
        <v>0.42463680345551952</v>
      </c>
      <c r="R1341">
        <f t="shared" si="296"/>
        <v>0</v>
      </c>
      <c r="S1341">
        <f t="shared" si="297"/>
        <v>0</v>
      </c>
      <c r="T1341">
        <f>SUM($S$3:S1341)</f>
        <v>8.1549745953975822E-2</v>
      </c>
      <c r="V1341">
        <f t="shared" si="298"/>
        <v>0</v>
      </c>
      <c r="W1341">
        <f>IF(M1341&lt;0,SUM($V$3:V1341),0)</f>
        <v>0</v>
      </c>
      <c r="Y1341">
        <v>0</v>
      </c>
      <c r="Z1341">
        <f t="shared" si="299"/>
        <v>0</v>
      </c>
      <c r="AA1341">
        <f t="shared" si="300"/>
        <v>0</v>
      </c>
      <c r="AB1341">
        <f>SUM($AA$3:AA1341)</f>
        <v>5.2818916021084107E-2</v>
      </c>
    </row>
    <row r="1342" spans="1:28" x14ac:dyDescent="0.3">
      <c r="A1342" s="9" t="s">
        <v>18</v>
      </c>
      <c r="B1342" s="9">
        <v>1339</v>
      </c>
      <c r="C1342" s="9">
        <v>317</v>
      </c>
      <c r="D1342" s="10">
        <v>79.8</v>
      </c>
      <c r="E1342" s="3">
        <f t="shared" si="301"/>
        <v>0</v>
      </c>
      <c r="F1342" s="3">
        <f t="shared" si="302"/>
        <v>0</v>
      </c>
      <c r="H1342" s="13">
        <f t="shared" si="291"/>
        <v>22.166666666666664</v>
      </c>
      <c r="I1342">
        <f>'Panigale V4s 21 Data'!$B$8*'Panigale V4s 21 Data'!$B$5*'Panigale V4s 21 Data'!$B$7*0.5*(Calculations!$H1342*Calculations!$H1342)</f>
        <v>55.189463745341619</v>
      </c>
      <c r="J1342" s="3">
        <f>$E1342*'Panigale V4s 21 Data'!$B$3</f>
        <v>0</v>
      </c>
      <c r="K1342" s="27">
        <f>'Panigale V4s 21 Data'!$B$12</f>
        <v>52.974000000000004</v>
      </c>
      <c r="L1342" s="3">
        <f t="shared" si="292"/>
        <v>108.16346374534163</v>
      </c>
      <c r="M1342">
        <f t="shared" si="290"/>
        <v>2397.6234463550727</v>
      </c>
      <c r="N1342">
        <f t="shared" si="293"/>
        <v>6.6600651287640911E-4</v>
      </c>
      <c r="O1342">
        <f t="shared" si="294"/>
        <v>2397.6234463550727</v>
      </c>
      <c r="P1342">
        <f t="shared" si="295"/>
        <v>6.6600651287640911E-4</v>
      </c>
      <c r="Q1342">
        <f>SUM($P$3:P1342)</f>
        <v>0.42530280996839592</v>
      </c>
      <c r="R1342">
        <f t="shared" si="296"/>
        <v>0</v>
      </c>
      <c r="S1342">
        <f t="shared" si="297"/>
        <v>0</v>
      </c>
      <c r="T1342">
        <f>SUM($S$3:S1342)</f>
        <v>8.1549745953975822E-2</v>
      </c>
      <c r="V1342">
        <f t="shared" si="298"/>
        <v>0</v>
      </c>
      <c r="W1342">
        <f>IF(M1342&lt;0,SUM($V$3:V1342),0)</f>
        <v>0</v>
      </c>
      <c r="Y1342">
        <v>0</v>
      </c>
      <c r="Z1342">
        <f t="shared" si="299"/>
        <v>0</v>
      </c>
      <c r="AA1342">
        <f t="shared" si="300"/>
        <v>0</v>
      </c>
      <c r="AB1342">
        <f>SUM($AA$3:AA1342)</f>
        <v>5.2818916021084107E-2</v>
      </c>
    </row>
    <row r="1343" spans="1:28" x14ac:dyDescent="0.3">
      <c r="A1343" s="9" t="s">
        <v>18</v>
      </c>
      <c r="B1343" s="9">
        <v>1340</v>
      </c>
      <c r="C1343" s="9">
        <v>318</v>
      </c>
      <c r="D1343" s="10">
        <v>79.8</v>
      </c>
      <c r="E1343" s="3">
        <f t="shared" si="301"/>
        <v>1.3888888888890073E-2</v>
      </c>
      <c r="F1343" s="3">
        <f t="shared" si="302"/>
        <v>5.0000000000004263E-2</v>
      </c>
      <c r="H1343" s="13">
        <f t="shared" si="291"/>
        <v>22.166666666666664</v>
      </c>
      <c r="I1343">
        <f>'Panigale V4s 21 Data'!$B$8*'Panigale V4s 21 Data'!$B$5*'Panigale V4s 21 Data'!$B$7*0.5*(Calculations!$H1343*Calculations!$H1343)</f>
        <v>55.189463745341619</v>
      </c>
      <c r="J1343" s="3">
        <f>$E1343*'Panigale V4s 21 Data'!$B$3</f>
        <v>3.7500000000003197</v>
      </c>
      <c r="K1343" s="27">
        <f>'Panigale V4s 21 Data'!$B$12</f>
        <v>52.974000000000004</v>
      </c>
      <c r="L1343" s="3">
        <f t="shared" si="292"/>
        <v>111.91346374534194</v>
      </c>
      <c r="M1343">
        <f t="shared" si="290"/>
        <v>2480.7484463550795</v>
      </c>
      <c r="N1343">
        <f t="shared" si="293"/>
        <v>6.8909679065418887E-4</v>
      </c>
      <c r="O1343">
        <f t="shared" si="294"/>
        <v>2480.7484463550795</v>
      </c>
      <c r="P1343">
        <f t="shared" si="295"/>
        <v>6.8909679065418887E-4</v>
      </c>
      <c r="Q1343">
        <f>SUM($P$3:P1343)</f>
        <v>0.42599190675905013</v>
      </c>
      <c r="R1343">
        <f t="shared" si="296"/>
        <v>0</v>
      </c>
      <c r="S1343">
        <f t="shared" si="297"/>
        <v>0</v>
      </c>
      <c r="T1343">
        <f>SUM($S$3:S1343)</f>
        <v>8.1549745953975822E-2</v>
      </c>
      <c r="V1343">
        <f t="shared" si="298"/>
        <v>0</v>
      </c>
      <c r="W1343">
        <f>IF(M1343&lt;0,SUM($V$3:V1343),0)</f>
        <v>0</v>
      </c>
      <c r="Y1343">
        <v>0</v>
      </c>
      <c r="Z1343">
        <f t="shared" si="299"/>
        <v>0</v>
      </c>
      <c r="AA1343">
        <f t="shared" si="300"/>
        <v>0</v>
      </c>
      <c r="AB1343">
        <f>SUM($AA$3:AA1343)</f>
        <v>5.2818916021084107E-2</v>
      </c>
    </row>
    <row r="1344" spans="1:28" x14ac:dyDescent="0.3">
      <c r="A1344" s="9" t="s">
        <v>18</v>
      </c>
      <c r="B1344" s="9">
        <v>1341</v>
      </c>
      <c r="C1344" s="9">
        <v>319</v>
      </c>
      <c r="D1344" s="10">
        <v>79.900000000000006</v>
      </c>
      <c r="E1344" s="3">
        <f t="shared" si="301"/>
        <v>2.7777777777778172E-2</v>
      </c>
      <c r="F1344" s="3">
        <f t="shared" si="302"/>
        <v>0.10000000000000142</v>
      </c>
      <c r="H1344" s="13">
        <f t="shared" si="291"/>
        <v>22.194444444444446</v>
      </c>
      <c r="I1344">
        <f>'Panigale V4s 21 Data'!$B$8*'Panigale V4s 21 Data'!$B$5*'Panigale V4s 21 Data'!$B$7*0.5*(Calculations!$H1344*Calculations!$H1344)</f>
        <v>55.327869869677087</v>
      </c>
      <c r="J1344" s="3">
        <f>$E1344*'Panigale V4s 21 Data'!$B$3</f>
        <v>7.5000000000001066</v>
      </c>
      <c r="K1344" s="27">
        <f>'Panigale V4s 21 Data'!$B$12</f>
        <v>52.974000000000004</v>
      </c>
      <c r="L1344" s="3">
        <f t="shared" si="292"/>
        <v>115.8018698696772</v>
      </c>
      <c r="M1344">
        <f t="shared" si="290"/>
        <v>2570.1581673853361</v>
      </c>
      <c r="N1344">
        <f t="shared" si="293"/>
        <v>7.1393282427370443E-4</v>
      </c>
      <c r="O1344">
        <f t="shared" si="294"/>
        <v>2570.1581673853361</v>
      </c>
      <c r="P1344">
        <f t="shared" si="295"/>
        <v>7.1393282427370443E-4</v>
      </c>
      <c r="Q1344">
        <f>SUM($P$3:P1344)</f>
        <v>0.42670583958332381</v>
      </c>
      <c r="R1344">
        <f t="shared" si="296"/>
        <v>0</v>
      </c>
      <c r="S1344">
        <f t="shared" si="297"/>
        <v>0</v>
      </c>
      <c r="T1344">
        <f>SUM($S$3:S1344)</f>
        <v>8.1549745953975822E-2</v>
      </c>
      <c r="V1344">
        <f t="shared" si="298"/>
        <v>0</v>
      </c>
      <c r="W1344">
        <f>IF(M1344&lt;0,SUM($V$3:V1344),0)</f>
        <v>0</v>
      </c>
      <c r="Y1344">
        <v>0</v>
      </c>
      <c r="Z1344">
        <f t="shared" si="299"/>
        <v>0</v>
      </c>
      <c r="AA1344">
        <f t="shared" si="300"/>
        <v>0</v>
      </c>
      <c r="AB1344">
        <f>SUM($AA$3:AA1344)</f>
        <v>5.2818916021084107E-2</v>
      </c>
    </row>
    <row r="1345" spans="1:28" x14ac:dyDescent="0.3">
      <c r="A1345" s="9" t="s">
        <v>18</v>
      </c>
      <c r="B1345" s="9">
        <v>1342</v>
      </c>
      <c r="C1345" s="9">
        <v>320</v>
      </c>
      <c r="D1345" s="10">
        <v>80</v>
      </c>
      <c r="E1345" s="3">
        <f t="shared" si="301"/>
        <v>6.9444444444444448E-2</v>
      </c>
      <c r="F1345" s="3">
        <f t="shared" si="302"/>
        <v>0.25</v>
      </c>
      <c r="H1345" s="13">
        <f t="shared" si="291"/>
        <v>22.222222222222221</v>
      </c>
      <c r="I1345">
        <f>'Panigale V4s 21 Data'!$B$8*'Panigale V4s 21 Data'!$B$5*'Panigale V4s 21 Data'!$B$7*0.5*(Calculations!$H1345*Calculations!$H1345)</f>
        <v>55.46644932666667</v>
      </c>
      <c r="J1345" s="3">
        <f>$E1345*'Panigale V4s 21 Data'!$B$3</f>
        <v>18.75</v>
      </c>
      <c r="K1345" s="27">
        <f>'Panigale V4s 21 Data'!$B$12</f>
        <v>52.974000000000004</v>
      </c>
      <c r="L1345" s="3">
        <f t="shared" si="292"/>
        <v>127.19044932666667</v>
      </c>
      <c r="M1345">
        <f t="shared" si="290"/>
        <v>2826.4544294814814</v>
      </c>
      <c r="N1345">
        <f t="shared" si="293"/>
        <v>7.8512623041152268E-4</v>
      </c>
      <c r="O1345">
        <f t="shared" si="294"/>
        <v>2826.4544294814814</v>
      </c>
      <c r="P1345">
        <f t="shared" si="295"/>
        <v>7.8512623041152268E-4</v>
      </c>
      <c r="Q1345">
        <f>SUM($P$3:P1345)</f>
        <v>0.42749096581373536</v>
      </c>
      <c r="R1345">
        <f t="shared" si="296"/>
        <v>0</v>
      </c>
      <c r="S1345">
        <f t="shared" si="297"/>
        <v>0</v>
      </c>
      <c r="T1345">
        <f>SUM($S$3:S1345)</f>
        <v>8.1549745953975822E-2</v>
      </c>
      <c r="V1345">
        <f t="shared" si="298"/>
        <v>0</v>
      </c>
      <c r="W1345">
        <f>IF(M1345&lt;0,SUM($V$3:V1345),0)</f>
        <v>0</v>
      </c>
      <c r="Y1345">
        <v>0</v>
      </c>
      <c r="Z1345">
        <f t="shared" si="299"/>
        <v>0</v>
      </c>
      <c r="AA1345">
        <f t="shared" si="300"/>
        <v>0</v>
      </c>
      <c r="AB1345">
        <f>SUM($AA$3:AA1345)</f>
        <v>5.2818916021084107E-2</v>
      </c>
    </row>
    <row r="1346" spans="1:28" x14ac:dyDescent="0.3">
      <c r="A1346" s="9" t="s">
        <v>18</v>
      </c>
      <c r="B1346" s="9">
        <v>1343</v>
      </c>
      <c r="C1346" s="9">
        <v>321</v>
      </c>
      <c r="D1346" s="10">
        <v>80.400000000000006</v>
      </c>
      <c r="E1346" s="3">
        <f t="shared" si="301"/>
        <v>0.11111111111111072</v>
      </c>
      <c r="F1346" s="3">
        <f t="shared" si="302"/>
        <v>0.39999999999999858</v>
      </c>
      <c r="H1346" s="13">
        <f t="shared" si="291"/>
        <v>22.333333333333336</v>
      </c>
      <c r="I1346">
        <f>'Panigale V4s 21 Data'!$B$8*'Panigale V4s 21 Data'!$B$5*'Panigale V4s 21 Data'!$B$7*0.5*(Calculations!$H1346*Calculations!$H1346)</f>
        <v>56.022500481166517</v>
      </c>
      <c r="J1346" s="3">
        <f>$E1346*'Panigale V4s 21 Data'!$B$3</f>
        <v>29.999999999999893</v>
      </c>
      <c r="K1346" s="27">
        <f>'Panigale V4s 21 Data'!$B$12</f>
        <v>52.974000000000004</v>
      </c>
      <c r="L1346" s="3">
        <f t="shared" si="292"/>
        <v>138.99650048116644</v>
      </c>
      <c r="M1346">
        <f t="shared" si="290"/>
        <v>3104.2551774127173</v>
      </c>
      <c r="N1346">
        <f t="shared" si="293"/>
        <v>8.6229310483686584E-4</v>
      </c>
      <c r="O1346">
        <f t="shared" si="294"/>
        <v>3104.2551774127173</v>
      </c>
      <c r="P1346">
        <f t="shared" si="295"/>
        <v>8.6229310483686584E-4</v>
      </c>
      <c r="Q1346">
        <f>SUM($P$3:P1346)</f>
        <v>0.42835325891857223</v>
      </c>
      <c r="R1346">
        <f t="shared" si="296"/>
        <v>0</v>
      </c>
      <c r="S1346">
        <f t="shared" si="297"/>
        <v>0</v>
      </c>
      <c r="T1346">
        <f>SUM($S$3:S1346)</f>
        <v>8.1549745953975822E-2</v>
      </c>
      <c r="V1346">
        <f t="shared" si="298"/>
        <v>0</v>
      </c>
      <c r="W1346">
        <f>IF(M1346&lt;0,SUM($V$3:V1346),0)</f>
        <v>0</v>
      </c>
      <c r="Y1346">
        <v>0</v>
      </c>
      <c r="Z1346">
        <f t="shared" si="299"/>
        <v>0</v>
      </c>
      <c r="AA1346">
        <f t="shared" si="300"/>
        <v>0</v>
      </c>
      <c r="AB1346">
        <f>SUM($AA$3:AA1346)</f>
        <v>5.2818916021084107E-2</v>
      </c>
    </row>
    <row r="1347" spans="1:28" x14ac:dyDescent="0.3">
      <c r="A1347" s="9" t="s">
        <v>18</v>
      </c>
      <c r="B1347" s="9">
        <v>1344</v>
      </c>
      <c r="C1347" s="9">
        <v>322</v>
      </c>
      <c r="D1347" s="10">
        <v>80.8</v>
      </c>
      <c r="E1347" s="3">
        <f t="shared" si="301"/>
        <v>0.11111111111111072</v>
      </c>
      <c r="F1347" s="3">
        <f t="shared" si="302"/>
        <v>0.39999999999999858</v>
      </c>
      <c r="H1347" s="13">
        <f t="shared" si="291"/>
        <v>22.444444444444443</v>
      </c>
      <c r="I1347">
        <f>'Panigale V4s 21 Data'!$B$8*'Panigale V4s 21 Data'!$B$5*'Panigale V4s 21 Data'!$B$7*0.5*(Calculations!$H1347*Calculations!$H1347)</f>
        <v>56.581324958132662</v>
      </c>
      <c r="J1347" s="3">
        <f>$E1347*'Panigale V4s 21 Data'!$B$3</f>
        <v>29.999999999999893</v>
      </c>
      <c r="K1347" s="27">
        <f>'Panigale V4s 21 Data'!$B$12</f>
        <v>52.974000000000004</v>
      </c>
      <c r="L1347" s="3">
        <f t="shared" si="292"/>
        <v>139.55532495813256</v>
      </c>
      <c r="M1347">
        <f t="shared" ref="M1347:M1410" si="303">L1347*H1347</f>
        <v>3132.2417379491972</v>
      </c>
      <c r="N1347">
        <f t="shared" si="293"/>
        <v>8.7006714943033256E-4</v>
      </c>
      <c r="O1347">
        <f t="shared" si="294"/>
        <v>3132.2417379491972</v>
      </c>
      <c r="P1347">
        <f t="shared" si="295"/>
        <v>8.7006714943033256E-4</v>
      </c>
      <c r="Q1347">
        <f>SUM($P$3:P1347)</f>
        <v>0.42922332606800256</v>
      </c>
      <c r="R1347">
        <f t="shared" si="296"/>
        <v>0</v>
      </c>
      <c r="S1347">
        <f t="shared" si="297"/>
        <v>0</v>
      </c>
      <c r="T1347">
        <f>SUM($S$3:S1347)</f>
        <v>8.1549745953975822E-2</v>
      </c>
      <c r="V1347">
        <f t="shared" si="298"/>
        <v>0</v>
      </c>
      <c r="W1347">
        <f>IF(M1347&lt;0,SUM($V$3:V1347),0)</f>
        <v>0</v>
      </c>
      <c r="Y1347">
        <v>0</v>
      </c>
      <c r="Z1347">
        <f t="shared" si="299"/>
        <v>0</v>
      </c>
      <c r="AA1347">
        <f t="shared" si="300"/>
        <v>0</v>
      </c>
      <c r="AB1347">
        <f>SUM($AA$3:AA1347)</f>
        <v>5.2818916021084107E-2</v>
      </c>
    </row>
    <row r="1348" spans="1:28" x14ac:dyDescent="0.3">
      <c r="A1348" s="9" t="s">
        <v>18</v>
      </c>
      <c r="B1348" s="9">
        <v>1345</v>
      </c>
      <c r="C1348" s="9">
        <v>323</v>
      </c>
      <c r="D1348" s="10">
        <v>81.2</v>
      </c>
      <c r="E1348" s="3">
        <f t="shared" si="301"/>
        <v>9.7222222222222612E-2</v>
      </c>
      <c r="F1348" s="3">
        <f t="shared" si="302"/>
        <v>0.35000000000000142</v>
      </c>
      <c r="H1348" s="13">
        <f t="shared" ref="H1348:H1411" si="304">$D1348/3.6</f>
        <v>22.555555555555557</v>
      </c>
      <c r="I1348">
        <f>'Panigale V4s 21 Data'!$B$8*'Panigale V4s 21 Data'!$B$5*'Panigale V4s 21 Data'!$B$7*0.5*(Calculations!$H1348*Calculations!$H1348)</f>
        <v>57.142922757565181</v>
      </c>
      <c r="J1348" s="3">
        <f>$E1348*'Panigale V4s 21 Data'!$B$3</f>
        <v>26.250000000000107</v>
      </c>
      <c r="K1348" s="27">
        <f>'Panigale V4s 21 Data'!$B$12</f>
        <v>52.974000000000004</v>
      </c>
      <c r="L1348" s="3">
        <f t="shared" ref="L1348:L1411" si="305">I1348+J1348+K1348</f>
        <v>136.36692275756531</v>
      </c>
      <c r="M1348">
        <f t="shared" si="303"/>
        <v>3075.8317021984176</v>
      </c>
      <c r="N1348">
        <f t="shared" ref="N1348:N1411" si="306">M1348/1000/3600</f>
        <v>8.5439769505511601E-4</v>
      </c>
      <c r="O1348">
        <f t="shared" ref="O1348:O1411" si="307">IF(M1348&gt;0,M1348,0)</f>
        <v>3075.8317021984176</v>
      </c>
      <c r="P1348">
        <f t="shared" ref="P1348:P1411" si="308">IF(N1348&gt;0,N1348,0)</f>
        <v>8.5439769505511601E-4</v>
      </c>
      <c r="Q1348">
        <f>SUM($P$3:P1348)</f>
        <v>0.4300777237630577</v>
      </c>
      <c r="R1348">
        <f t="shared" ref="R1348:R1411" si="309">IF(M1348&lt;0,M1348*-1,0)</f>
        <v>0</v>
      </c>
      <c r="S1348">
        <f t="shared" ref="S1348:S1411" si="310">IF(M1348&lt;0,M1348/1000/3600*-1,0)</f>
        <v>0</v>
      </c>
      <c r="T1348">
        <f>SUM($S$3:S1348)</f>
        <v>8.1549745953975822E-2</v>
      </c>
      <c r="V1348">
        <f t="shared" ref="V1348:V1411" si="311">R1348*0.91*0.95*0.91</f>
        <v>0</v>
      </c>
      <c r="W1348">
        <f>IF(M1348&lt;0,SUM($V$3:V1348),0)</f>
        <v>0</v>
      </c>
      <c r="Y1348">
        <v>0</v>
      </c>
      <c r="Z1348">
        <f t="shared" ref="Z1348:Z1411" si="312">Y1348/1000</f>
        <v>0</v>
      </c>
      <c r="AA1348">
        <f t="shared" ref="AA1348:AA1411" si="313">Z1348/3600</f>
        <v>0</v>
      </c>
      <c r="AB1348">
        <f>SUM($AA$3:AA1348)</f>
        <v>5.2818916021084107E-2</v>
      </c>
    </row>
    <row r="1349" spans="1:28" x14ac:dyDescent="0.3">
      <c r="A1349" s="9" t="s">
        <v>18</v>
      </c>
      <c r="B1349" s="9">
        <v>1346</v>
      </c>
      <c r="C1349" s="9">
        <v>324</v>
      </c>
      <c r="D1349" s="10">
        <v>81.5</v>
      </c>
      <c r="E1349" s="3">
        <f t="shared" ref="E1349:E1412" si="314">($D1350-$D1348)/2/3.6</f>
        <v>5.5555555555554373E-2</v>
      </c>
      <c r="F1349" s="3">
        <f t="shared" ref="F1349:F1412" si="315">($D1350-$D1348)/2</f>
        <v>0.19999999999999574</v>
      </c>
      <c r="H1349" s="13">
        <f t="shared" si="304"/>
        <v>22.638888888888889</v>
      </c>
      <c r="I1349">
        <f>'Panigale V4s 21 Data'!$B$8*'Panigale V4s 21 Data'!$B$5*'Panigale V4s 21 Data'!$B$7*0.5*(Calculations!$H1349*Calculations!$H1349)</f>
        <v>57.565941100008082</v>
      </c>
      <c r="J1349" s="3">
        <f>$E1349*'Panigale V4s 21 Data'!$B$3</f>
        <v>14.99999999999968</v>
      </c>
      <c r="K1349" s="27">
        <f>'Panigale V4s 21 Data'!$B$12</f>
        <v>52.974000000000004</v>
      </c>
      <c r="L1349" s="3">
        <f t="shared" si="305"/>
        <v>125.53994110000777</v>
      </c>
      <c r="M1349">
        <f t="shared" si="303"/>
        <v>2842.0847776807313</v>
      </c>
      <c r="N1349">
        <f t="shared" si="306"/>
        <v>7.8946799380020312E-4</v>
      </c>
      <c r="O1349">
        <f t="shared" si="307"/>
        <v>2842.0847776807313</v>
      </c>
      <c r="P1349">
        <f t="shared" si="308"/>
        <v>7.8946799380020312E-4</v>
      </c>
      <c r="Q1349">
        <f>SUM($P$3:P1349)</f>
        <v>0.43086719175685789</v>
      </c>
      <c r="R1349">
        <f t="shared" si="309"/>
        <v>0</v>
      </c>
      <c r="S1349">
        <f t="shared" si="310"/>
        <v>0</v>
      </c>
      <c r="T1349">
        <f>SUM($S$3:S1349)</f>
        <v>8.1549745953975822E-2</v>
      </c>
      <c r="V1349">
        <f t="shared" si="311"/>
        <v>0</v>
      </c>
      <c r="W1349">
        <f>IF(M1349&lt;0,SUM($V$3:V1349),0)</f>
        <v>0</v>
      </c>
      <c r="Y1349">
        <v>0</v>
      </c>
      <c r="Z1349">
        <f t="shared" si="312"/>
        <v>0</v>
      </c>
      <c r="AA1349">
        <f t="shared" si="313"/>
        <v>0</v>
      </c>
      <c r="AB1349">
        <f>SUM($AA$3:AA1349)</f>
        <v>5.2818916021084107E-2</v>
      </c>
    </row>
    <row r="1350" spans="1:28" x14ac:dyDescent="0.3">
      <c r="A1350" s="9" t="s">
        <v>18</v>
      </c>
      <c r="B1350" s="9">
        <v>1347</v>
      </c>
      <c r="C1350" s="9">
        <v>325</v>
      </c>
      <c r="D1350" s="10">
        <v>81.599999999999994</v>
      </c>
      <c r="E1350" s="3">
        <f t="shared" si="314"/>
        <v>1.3888888888888099E-2</v>
      </c>
      <c r="F1350" s="3">
        <f t="shared" si="315"/>
        <v>4.9999999999997158E-2</v>
      </c>
      <c r="H1350" s="13">
        <f t="shared" si="304"/>
        <v>22.666666666666664</v>
      </c>
      <c r="I1350">
        <f>'Panigale V4s 21 Data'!$B$8*'Panigale V4s 21 Data'!$B$5*'Panigale V4s 21 Data'!$B$7*0.5*(Calculations!$H1350*Calculations!$H1350)</f>
        <v>57.707293879463997</v>
      </c>
      <c r="J1350" s="3">
        <f>$E1350*'Panigale V4s 21 Data'!$B$3</f>
        <v>3.7499999999997868</v>
      </c>
      <c r="K1350" s="27">
        <f>'Panigale V4s 21 Data'!$B$12</f>
        <v>52.974000000000004</v>
      </c>
      <c r="L1350" s="3">
        <f t="shared" si="305"/>
        <v>114.43129387946379</v>
      </c>
      <c r="M1350">
        <f t="shared" si="303"/>
        <v>2593.7759946011793</v>
      </c>
      <c r="N1350">
        <f t="shared" si="306"/>
        <v>7.2049333183366092E-4</v>
      </c>
      <c r="O1350">
        <f t="shared" si="307"/>
        <v>2593.7759946011793</v>
      </c>
      <c r="P1350">
        <f t="shared" si="308"/>
        <v>7.2049333183366092E-4</v>
      </c>
      <c r="Q1350">
        <f>SUM($P$3:P1350)</f>
        <v>0.43158768508869155</v>
      </c>
      <c r="R1350">
        <f t="shared" si="309"/>
        <v>0</v>
      </c>
      <c r="S1350">
        <f t="shared" si="310"/>
        <v>0</v>
      </c>
      <c r="T1350">
        <f>SUM($S$3:S1350)</f>
        <v>8.1549745953975822E-2</v>
      </c>
      <c r="V1350">
        <f t="shared" si="311"/>
        <v>0</v>
      </c>
      <c r="W1350">
        <f>IF(M1350&lt;0,SUM($V$3:V1350),0)</f>
        <v>0</v>
      </c>
      <c r="Y1350">
        <v>0</v>
      </c>
      <c r="Z1350">
        <f t="shared" si="312"/>
        <v>0</v>
      </c>
      <c r="AA1350">
        <f t="shared" si="313"/>
        <v>0</v>
      </c>
      <c r="AB1350">
        <f>SUM($AA$3:AA1350)</f>
        <v>5.2818916021084107E-2</v>
      </c>
    </row>
    <row r="1351" spans="1:28" x14ac:dyDescent="0.3">
      <c r="A1351" s="9" t="s">
        <v>18</v>
      </c>
      <c r="B1351" s="9">
        <v>1348</v>
      </c>
      <c r="C1351" s="9">
        <v>326</v>
      </c>
      <c r="D1351" s="10">
        <v>81.599999999999994</v>
      </c>
      <c r="E1351" s="3">
        <f t="shared" si="314"/>
        <v>-2.7777777777776198E-2</v>
      </c>
      <c r="F1351" s="3">
        <f t="shared" si="315"/>
        <v>-9.9999999999994316E-2</v>
      </c>
      <c r="H1351" s="13">
        <f t="shared" si="304"/>
        <v>22.666666666666664</v>
      </c>
      <c r="I1351">
        <f>'Panigale V4s 21 Data'!$B$8*'Panigale V4s 21 Data'!$B$5*'Panigale V4s 21 Data'!$B$7*0.5*(Calculations!$H1351*Calculations!$H1351)</f>
        <v>57.707293879463997</v>
      </c>
      <c r="J1351" s="3">
        <f>$E1351*'Panigale V4s 21 Data'!$B$3</f>
        <v>-7.4999999999995737</v>
      </c>
      <c r="K1351" s="27">
        <f>'Panigale V4s 21 Data'!$B$12</f>
        <v>52.974000000000004</v>
      </c>
      <c r="L1351" s="3">
        <f t="shared" si="305"/>
        <v>103.18129387946442</v>
      </c>
      <c r="M1351">
        <f t="shared" si="303"/>
        <v>2338.7759946011934</v>
      </c>
      <c r="N1351">
        <f t="shared" si="306"/>
        <v>6.4965999850033148E-4</v>
      </c>
      <c r="O1351">
        <f t="shared" si="307"/>
        <v>2338.7759946011934</v>
      </c>
      <c r="P1351">
        <f t="shared" si="308"/>
        <v>6.4965999850033148E-4</v>
      </c>
      <c r="Q1351">
        <f>SUM($P$3:P1351)</f>
        <v>0.43223734508719186</v>
      </c>
      <c r="R1351">
        <f t="shared" si="309"/>
        <v>0</v>
      </c>
      <c r="S1351">
        <f t="shared" si="310"/>
        <v>0</v>
      </c>
      <c r="T1351">
        <f>SUM($S$3:S1351)</f>
        <v>8.1549745953975822E-2</v>
      </c>
      <c r="V1351">
        <f t="shared" si="311"/>
        <v>0</v>
      </c>
      <c r="W1351">
        <f>IF(M1351&lt;0,SUM($V$3:V1351),0)</f>
        <v>0</v>
      </c>
      <c r="Y1351">
        <v>0</v>
      </c>
      <c r="Z1351">
        <f t="shared" si="312"/>
        <v>0</v>
      </c>
      <c r="AA1351">
        <f t="shared" si="313"/>
        <v>0</v>
      </c>
      <c r="AB1351">
        <f>SUM($AA$3:AA1351)</f>
        <v>5.2818916021084107E-2</v>
      </c>
    </row>
    <row r="1352" spans="1:28" x14ac:dyDescent="0.3">
      <c r="A1352" s="9" t="s">
        <v>18</v>
      </c>
      <c r="B1352" s="9">
        <v>1349</v>
      </c>
      <c r="C1352" s="9">
        <v>327</v>
      </c>
      <c r="D1352" s="10">
        <v>81.400000000000006</v>
      </c>
      <c r="E1352" s="3">
        <f t="shared" si="314"/>
        <v>-0.12499999999999881</v>
      </c>
      <c r="F1352" s="3">
        <f t="shared" si="315"/>
        <v>-0.44999999999999574</v>
      </c>
      <c r="H1352" s="13">
        <f t="shared" si="304"/>
        <v>22.611111111111111</v>
      </c>
      <c r="I1352">
        <f>'Panigale V4s 21 Data'!$B$8*'Panigale V4s 21 Data'!$B$5*'Panigale V4s 21 Data'!$B$7*0.5*(Calculations!$H1352*Calculations!$H1352)</f>
        <v>57.424761653206296</v>
      </c>
      <c r="J1352" s="3">
        <f>$E1352*'Panigale V4s 21 Data'!$B$3</f>
        <v>-33.74999999999968</v>
      </c>
      <c r="K1352" s="27">
        <f>'Panigale V4s 21 Data'!$B$12</f>
        <v>52.974000000000004</v>
      </c>
      <c r="L1352" s="3">
        <f t="shared" si="305"/>
        <v>76.64876165320662</v>
      </c>
      <c r="M1352">
        <f t="shared" si="303"/>
        <v>1733.1136662697274</v>
      </c>
      <c r="N1352">
        <f t="shared" si="306"/>
        <v>4.8142046285270211E-4</v>
      </c>
      <c r="O1352">
        <f t="shared" si="307"/>
        <v>1733.1136662697274</v>
      </c>
      <c r="P1352">
        <f t="shared" si="308"/>
        <v>4.8142046285270211E-4</v>
      </c>
      <c r="Q1352">
        <f>SUM($P$3:P1352)</f>
        <v>0.43271876555004457</v>
      </c>
      <c r="R1352">
        <f t="shared" si="309"/>
        <v>0</v>
      </c>
      <c r="S1352">
        <f t="shared" si="310"/>
        <v>0</v>
      </c>
      <c r="T1352">
        <f>SUM($S$3:S1352)</f>
        <v>8.1549745953975822E-2</v>
      </c>
      <c r="V1352">
        <f t="shared" si="311"/>
        <v>0</v>
      </c>
      <c r="W1352">
        <f>IF(M1352&lt;0,SUM($V$3:V1352),0)</f>
        <v>0</v>
      </c>
      <c r="Y1352">
        <v>0</v>
      </c>
      <c r="Z1352">
        <f t="shared" si="312"/>
        <v>0</v>
      </c>
      <c r="AA1352">
        <f t="shared" si="313"/>
        <v>0</v>
      </c>
      <c r="AB1352">
        <f>SUM($AA$3:AA1352)</f>
        <v>5.2818916021084107E-2</v>
      </c>
    </row>
    <row r="1353" spans="1:28" x14ac:dyDescent="0.3">
      <c r="A1353" s="9" t="s">
        <v>18</v>
      </c>
      <c r="B1353" s="9">
        <v>1350</v>
      </c>
      <c r="C1353" s="9">
        <v>328</v>
      </c>
      <c r="D1353" s="10">
        <v>80.7</v>
      </c>
      <c r="E1353" s="3">
        <f t="shared" si="314"/>
        <v>-0.25000000000000155</v>
      </c>
      <c r="F1353" s="3">
        <f t="shared" si="315"/>
        <v>-0.90000000000000568</v>
      </c>
      <c r="H1353" s="13">
        <f t="shared" si="304"/>
        <v>22.416666666666668</v>
      </c>
      <c r="I1353">
        <f>'Panigale V4s 21 Data'!$B$8*'Panigale V4s 21 Data'!$B$5*'Panigale V4s 21 Data'!$B$7*0.5*(Calculations!$H1353*Calculations!$H1353)</f>
        <v>56.441358839909917</v>
      </c>
      <c r="J1353" s="3">
        <f>$E1353*'Panigale V4s 21 Data'!$B$3</f>
        <v>-67.500000000000426</v>
      </c>
      <c r="K1353" s="27">
        <f>'Panigale V4s 21 Data'!$B$12</f>
        <v>52.974000000000004</v>
      </c>
      <c r="L1353" s="3">
        <f t="shared" si="305"/>
        <v>41.915358839909494</v>
      </c>
      <c r="M1353">
        <f t="shared" si="303"/>
        <v>939.60262732797116</v>
      </c>
      <c r="N1353">
        <f t="shared" si="306"/>
        <v>2.6100072981332533E-4</v>
      </c>
      <c r="O1353">
        <f t="shared" si="307"/>
        <v>939.60262732797116</v>
      </c>
      <c r="P1353">
        <f t="shared" si="308"/>
        <v>2.6100072981332533E-4</v>
      </c>
      <c r="Q1353">
        <f>SUM($P$3:P1353)</f>
        <v>0.4329797662798579</v>
      </c>
      <c r="R1353">
        <f t="shared" si="309"/>
        <v>0</v>
      </c>
      <c r="S1353">
        <f t="shared" si="310"/>
        <v>0</v>
      </c>
      <c r="T1353">
        <f>SUM($S$3:S1353)</f>
        <v>8.1549745953975822E-2</v>
      </c>
      <c r="V1353">
        <f t="shared" si="311"/>
        <v>0</v>
      </c>
      <c r="W1353">
        <f>IF(M1353&lt;0,SUM($V$3:V1353),0)</f>
        <v>0</v>
      </c>
      <c r="Y1353">
        <v>0</v>
      </c>
      <c r="Z1353">
        <f t="shared" si="312"/>
        <v>0</v>
      </c>
      <c r="AA1353">
        <f t="shared" si="313"/>
        <v>0</v>
      </c>
      <c r="AB1353">
        <f>SUM($AA$3:AA1353)</f>
        <v>5.2818916021084107E-2</v>
      </c>
    </row>
    <row r="1354" spans="1:28" x14ac:dyDescent="0.3">
      <c r="A1354" s="9" t="s">
        <v>18</v>
      </c>
      <c r="B1354" s="9">
        <v>1351</v>
      </c>
      <c r="C1354" s="9">
        <v>329</v>
      </c>
      <c r="D1354" s="10">
        <v>79.599999999999994</v>
      </c>
      <c r="E1354" s="3">
        <f t="shared" si="314"/>
        <v>-0.34722222222222221</v>
      </c>
      <c r="F1354" s="3">
        <f t="shared" si="315"/>
        <v>-1.25</v>
      </c>
      <c r="H1354" s="13">
        <f t="shared" si="304"/>
        <v>22.111111111111111</v>
      </c>
      <c r="I1354">
        <f>'Panigale V4s 21 Data'!$B$8*'Panigale V4s 21 Data'!$B$5*'Panigale V4s 21 Data'!$B$7*0.5*(Calculations!$H1354*Calculations!$H1354)</f>
        <v>54.913171494633168</v>
      </c>
      <c r="J1354" s="3">
        <f>$E1354*'Panigale V4s 21 Data'!$B$3</f>
        <v>-93.75</v>
      </c>
      <c r="K1354" s="27">
        <f>'Panigale V4s 21 Data'!$B$12</f>
        <v>52.974000000000004</v>
      </c>
      <c r="L1354" s="3">
        <f t="shared" si="305"/>
        <v>14.137171494633172</v>
      </c>
      <c r="M1354">
        <f t="shared" si="303"/>
        <v>312.58856971466679</v>
      </c>
      <c r="N1354">
        <f t="shared" si="306"/>
        <v>8.6830158254074118E-5</v>
      </c>
      <c r="O1354">
        <f t="shared" si="307"/>
        <v>312.58856971466679</v>
      </c>
      <c r="P1354">
        <f t="shared" si="308"/>
        <v>8.6830158254074118E-5</v>
      </c>
      <c r="Q1354">
        <f>SUM($P$3:P1354)</f>
        <v>0.43306659643811196</v>
      </c>
      <c r="R1354">
        <f t="shared" si="309"/>
        <v>0</v>
      </c>
      <c r="S1354">
        <f t="shared" si="310"/>
        <v>0</v>
      </c>
      <c r="T1354">
        <f>SUM($S$3:S1354)</f>
        <v>8.1549745953975822E-2</v>
      </c>
      <c r="V1354">
        <f t="shared" si="311"/>
        <v>0</v>
      </c>
      <c r="W1354">
        <f>IF(M1354&lt;0,SUM($V$3:V1354),0)</f>
        <v>0</v>
      </c>
      <c r="Y1354">
        <v>0</v>
      </c>
      <c r="Z1354">
        <f t="shared" si="312"/>
        <v>0</v>
      </c>
      <c r="AA1354">
        <f t="shared" si="313"/>
        <v>0</v>
      </c>
      <c r="AB1354">
        <f>SUM($AA$3:AA1354)</f>
        <v>5.2818916021084107E-2</v>
      </c>
    </row>
    <row r="1355" spans="1:28" x14ac:dyDescent="0.3">
      <c r="A1355" s="9" t="s">
        <v>18</v>
      </c>
      <c r="B1355" s="9">
        <v>1352</v>
      </c>
      <c r="C1355" s="9">
        <v>330</v>
      </c>
      <c r="D1355" s="10">
        <v>78.2</v>
      </c>
      <c r="E1355" s="3">
        <f t="shared" si="314"/>
        <v>-0.38888888888888851</v>
      </c>
      <c r="F1355" s="3">
        <f t="shared" si="315"/>
        <v>-1.3999999999999986</v>
      </c>
      <c r="H1355" s="13">
        <f t="shared" si="304"/>
        <v>21.722222222222221</v>
      </c>
      <c r="I1355">
        <f>'Panigale V4s 21 Data'!$B$8*'Panigale V4s 21 Data'!$B$5*'Panigale V4s 21 Data'!$B$7*0.5*(Calculations!$H1355*Calculations!$H1355)</f>
        <v>52.998538996938294</v>
      </c>
      <c r="J1355" s="3">
        <f>$E1355*'Panigale V4s 21 Data'!$B$3</f>
        <v>-104.9999999999999</v>
      </c>
      <c r="K1355" s="27">
        <f>'Panigale V4s 21 Data'!$B$12</f>
        <v>52.974000000000004</v>
      </c>
      <c r="L1355" s="3">
        <f t="shared" si="305"/>
        <v>0.97253899693839685</v>
      </c>
      <c r="M1355">
        <f t="shared" si="303"/>
        <v>21.125708211272954</v>
      </c>
      <c r="N1355">
        <f t="shared" si="306"/>
        <v>5.8682522809091542E-6</v>
      </c>
      <c r="O1355">
        <f t="shared" si="307"/>
        <v>21.125708211272954</v>
      </c>
      <c r="P1355">
        <f t="shared" si="308"/>
        <v>5.8682522809091542E-6</v>
      </c>
      <c r="Q1355">
        <f>SUM($P$3:P1355)</f>
        <v>0.43307246469039284</v>
      </c>
      <c r="R1355">
        <f t="shared" si="309"/>
        <v>0</v>
      </c>
      <c r="S1355">
        <f t="shared" si="310"/>
        <v>0</v>
      </c>
      <c r="T1355">
        <f>SUM($S$3:S1355)</f>
        <v>8.1549745953975822E-2</v>
      </c>
      <c r="V1355">
        <f t="shared" si="311"/>
        <v>0</v>
      </c>
      <c r="W1355">
        <f>IF(M1355&lt;0,SUM($V$3:V1355),0)</f>
        <v>0</v>
      </c>
      <c r="Y1355">
        <v>0</v>
      </c>
      <c r="Z1355">
        <f t="shared" si="312"/>
        <v>0</v>
      </c>
      <c r="AA1355">
        <f t="shared" si="313"/>
        <v>0</v>
      </c>
      <c r="AB1355">
        <f>SUM($AA$3:AA1355)</f>
        <v>5.2818916021084107E-2</v>
      </c>
    </row>
    <row r="1356" spans="1:28" x14ac:dyDescent="0.3">
      <c r="A1356" s="9" t="s">
        <v>18</v>
      </c>
      <c r="B1356" s="9">
        <v>1353</v>
      </c>
      <c r="C1356" s="9">
        <v>331</v>
      </c>
      <c r="D1356" s="10">
        <v>76.8</v>
      </c>
      <c r="E1356" s="3">
        <f t="shared" si="314"/>
        <v>-0.40277777777777857</v>
      </c>
      <c r="F1356" s="3">
        <f t="shared" si="315"/>
        <v>-1.4500000000000028</v>
      </c>
      <c r="H1356" s="13">
        <f t="shared" si="304"/>
        <v>21.333333333333332</v>
      </c>
      <c r="I1356">
        <f>'Panigale V4s 21 Data'!$B$8*'Panigale V4s 21 Data'!$B$5*'Panigale V4s 21 Data'!$B$7*0.5*(Calculations!$H1356*Calculations!$H1356)</f>
        <v>51.117879699456005</v>
      </c>
      <c r="J1356" s="3">
        <f>$E1356*'Panigale V4s 21 Data'!$B$3</f>
        <v>-108.75000000000021</v>
      </c>
      <c r="K1356" s="27">
        <f>'Panigale V4s 21 Data'!$B$12</f>
        <v>52.974000000000004</v>
      </c>
      <c r="L1356" s="3">
        <f t="shared" si="305"/>
        <v>-4.6581203005442049</v>
      </c>
      <c r="M1356">
        <f t="shared" si="303"/>
        <v>-99.373233078276371</v>
      </c>
      <c r="N1356">
        <f t="shared" si="306"/>
        <v>-2.7603675855076772E-5</v>
      </c>
      <c r="O1356">
        <f t="shared" si="307"/>
        <v>0</v>
      </c>
      <c r="P1356">
        <f t="shared" si="308"/>
        <v>0</v>
      </c>
      <c r="Q1356">
        <f>SUM($P$3:P1356)</f>
        <v>0.43307246469039284</v>
      </c>
      <c r="R1356">
        <f t="shared" si="309"/>
        <v>99.373233078276371</v>
      </c>
      <c r="S1356">
        <f t="shared" si="310"/>
        <v>2.7603675855076772E-5</v>
      </c>
      <c r="T1356">
        <f>SUM($S$3:S1356)</f>
        <v>8.1577349629830903E-2</v>
      </c>
      <c r="V1356">
        <f t="shared" si="311"/>
        <v>78.176425596514619</v>
      </c>
      <c r="W1356">
        <f>IF(M1356&lt;0,SUM($V$1356:V1356),0)</f>
        <v>78.176425596514619</v>
      </c>
      <c r="Y1356">
        <v>0</v>
      </c>
      <c r="Z1356">
        <f t="shared" si="312"/>
        <v>0</v>
      </c>
      <c r="AA1356">
        <f t="shared" si="313"/>
        <v>0</v>
      </c>
      <c r="AB1356">
        <f>SUM($AA$3:AA1356)</f>
        <v>5.2818916021084107E-2</v>
      </c>
    </row>
    <row r="1357" spans="1:28" x14ac:dyDescent="0.3">
      <c r="A1357" s="9" t="s">
        <v>18</v>
      </c>
      <c r="B1357" s="9">
        <v>1354</v>
      </c>
      <c r="C1357" s="9">
        <v>332</v>
      </c>
      <c r="D1357" s="10">
        <v>75.3</v>
      </c>
      <c r="E1357" s="3">
        <f t="shared" si="314"/>
        <v>-0.41666666666666663</v>
      </c>
      <c r="F1357" s="3">
        <f t="shared" si="315"/>
        <v>-1.5</v>
      </c>
      <c r="H1357" s="13">
        <f t="shared" si="304"/>
        <v>20.916666666666664</v>
      </c>
      <c r="I1357">
        <f>'Panigale V4s 21 Data'!$B$8*'Panigale V4s 21 Data'!$B$5*'Panigale V4s 21 Data'!$B$7*0.5*(Calculations!$H1357*Calculations!$H1357)</f>
        <v>49.140587447287402</v>
      </c>
      <c r="J1357" s="3">
        <f>$E1357*'Panigale V4s 21 Data'!$B$3</f>
        <v>-112.49999999999999</v>
      </c>
      <c r="K1357" s="27">
        <f>'Panigale V4s 21 Data'!$B$12</f>
        <v>52.974000000000004</v>
      </c>
      <c r="L1357" s="3">
        <f t="shared" si="305"/>
        <v>-10.38541255271258</v>
      </c>
      <c r="M1357">
        <f t="shared" si="303"/>
        <v>-217.22821256090478</v>
      </c>
      <c r="N1357">
        <f t="shared" si="306"/>
        <v>-6.0341170155806881E-5</v>
      </c>
      <c r="O1357">
        <f t="shared" si="307"/>
        <v>0</v>
      </c>
      <c r="P1357">
        <f t="shared" si="308"/>
        <v>0</v>
      </c>
      <c r="Q1357">
        <f>SUM($P$3:P1357)</f>
        <v>0.43307246469039284</v>
      </c>
      <c r="R1357">
        <f t="shared" si="309"/>
        <v>217.22821256090478</v>
      </c>
      <c r="S1357">
        <f t="shared" si="310"/>
        <v>6.0341170155806881E-5</v>
      </c>
      <c r="T1357">
        <f>SUM($S$3:S1357)</f>
        <v>8.1637690799986715E-2</v>
      </c>
      <c r="V1357">
        <f t="shared" si="311"/>
        <v>170.892348680601</v>
      </c>
      <c r="W1357">
        <f>IF(M1357&lt;0,SUM($V$1356:V1357),0)</f>
        <v>249.06877427711561</v>
      </c>
      <c r="Y1357">
        <v>0</v>
      </c>
      <c r="Z1357">
        <f t="shared" si="312"/>
        <v>0</v>
      </c>
      <c r="AA1357">
        <f t="shared" si="313"/>
        <v>0</v>
      </c>
      <c r="AB1357">
        <f>SUM($AA$3:AA1357)</f>
        <v>5.2818916021084107E-2</v>
      </c>
    </row>
    <row r="1358" spans="1:28" x14ac:dyDescent="0.3">
      <c r="A1358" s="9" t="s">
        <v>18</v>
      </c>
      <c r="B1358" s="9">
        <v>1355</v>
      </c>
      <c r="C1358" s="9">
        <v>333</v>
      </c>
      <c r="D1358" s="10">
        <v>73.8</v>
      </c>
      <c r="E1358" s="3">
        <f t="shared" si="314"/>
        <v>-0.44444444444444481</v>
      </c>
      <c r="F1358" s="3">
        <f t="shared" si="315"/>
        <v>-1.6000000000000014</v>
      </c>
      <c r="H1358" s="13">
        <f t="shared" si="304"/>
        <v>20.5</v>
      </c>
      <c r="I1358">
        <f>'Panigale V4s 21 Data'!$B$8*'Panigale V4s 21 Data'!$B$5*'Panigale V4s 21 Data'!$B$7*0.5*(Calculations!$H1358*Calculations!$H1358)</f>
        <v>47.202295042301628</v>
      </c>
      <c r="J1358" s="3">
        <f>$E1358*'Panigale V4s 21 Data'!$B$3</f>
        <v>-120.0000000000001</v>
      </c>
      <c r="K1358" s="27">
        <f>'Panigale V4s 21 Data'!$B$12</f>
        <v>52.974000000000004</v>
      </c>
      <c r="L1358" s="3">
        <f t="shared" si="305"/>
        <v>-19.823704957698467</v>
      </c>
      <c r="M1358">
        <f t="shared" si="303"/>
        <v>-406.3859516328186</v>
      </c>
      <c r="N1358">
        <f t="shared" si="306"/>
        <v>-1.1288498656467183E-4</v>
      </c>
      <c r="O1358">
        <f t="shared" si="307"/>
        <v>0</v>
      </c>
      <c r="P1358">
        <f t="shared" si="308"/>
        <v>0</v>
      </c>
      <c r="Q1358">
        <f>SUM($P$3:P1358)</f>
        <v>0.43307246469039284</v>
      </c>
      <c r="R1358">
        <f t="shared" si="309"/>
        <v>406.3859516328186</v>
      </c>
      <c r="S1358">
        <f t="shared" si="310"/>
        <v>1.1288498656467183E-4</v>
      </c>
      <c r="T1358">
        <f>SUM($S$3:S1358)</f>
        <v>8.1750575786551385E-2</v>
      </c>
      <c r="V1358">
        <f t="shared" si="311"/>
        <v>319.70179621978025</v>
      </c>
      <c r="W1358">
        <f>IF(M1358&lt;0,SUM($V$1356:V1358),0)</f>
        <v>568.77057049689586</v>
      </c>
      <c r="Y1358">
        <v>0</v>
      </c>
      <c r="Z1358">
        <f t="shared" si="312"/>
        <v>0</v>
      </c>
      <c r="AA1358">
        <f t="shared" si="313"/>
        <v>0</v>
      </c>
      <c r="AB1358">
        <f>SUM($AA$3:AA1358)</f>
        <v>5.2818916021084107E-2</v>
      </c>
    </row>
    <row r="1359" spans="1:28" x14ac:dyDescent="0.3">
      <c r="A1359" s="9" t="s">
        <v>18</v>
      </c>
      <c r="B1359" s="9">
        <v>1356</v>
      </c>
      <c r="C1359" s="9">
        <v>334</v>
      </c>
      <c r="D1359" s="10">
        <v>72.099999999999994</v>
      </c>
      <c r="E1359" s="3">
        <f t="shared" si="314"/>
        <v>-0.49999999999999922</v>
      </c>
      <c r="F1359" s="3">
        <f t="shared" si="315"/>
        <v>-1.7999999999999972</v>
      </c>
      <c r="H1359" s="13">
        <f t="shared" si="304"/>
        <v>20.027777777777775</v>
      </c>
      <c r="I1359">
        <f>'Panigale V4s 21 Data'!$B$8*'Panigale V4s 21 Data'!$B$5*'Panigale V4s 21 Data'!$B$7*0.5*(Calculations!$H1359*Calculations!$H1359)</f>
        <v>45.052710131912065</v>
      </c>
      <c r="J1359" s="3">
        <f>$E1359*'Panigale V4s 21 Data'!$B$3</f>
        <v>-134.9999999999998</v>
      </c>
      <c r="K1359" s="27">
        <f>'Panigale V4s 21 Data'!$B$12</f>
        <v>52.974000000000004</v>
      </c>
      <c r="L1359" s="3">
        <f t="shared" si="305"/>
        <v>-36.973289868087733</v>
      </c>
      <c r="M1359">
        <f t="shared" si="303"/>
        <v>-740.49283319142364</v>
      </c>
      <c r="N1359">
        <f t="shared" si="306"/>
        <v>-2.0569245366428436E-4</v>
      </c>
      <c r="O1359">
        <f t="shared" si="307"/>
        <v>0</v>
      </c>
      <c r="P1359">
        <f t="shared" si="308"/>
        <v>0</v>
      </c>
      <c r="Q1359">
        <f>SUM($P$3:P1359)</f>
        <v>0.43307246469039284</v>
      </c>
      <c r="R1359">
        <f t="shared" si="309"/>
        <v>740.49283319142364</v>
      </c>
      <c r="S1359">
        <f t="shared" si="310"/>
        <v>2.0569245366428436E-4</v>
      </c>
      <c r="T1359">
        <f>SUM($S$3:S1359)</f>
        <v>8.1956268240215666E-2</v>
      </c>
      <c r="V1359">
        <f t="shared" si="311"/>
        <v>582.54200940752708</v>
      </c>
      <c r="W1359">
        <f>IF(M1359&lt;0,SUM($V$1356:V1359),0)</f>
        <v>1151.3125799044228</v>
      </c>
      <c r="Y1359">
        <v>0</v>
      </c>
      <c r="Z1359">
        <f t="shared" si="312"/>
        <v>0</v>
      </c>
      <c r="AA1359">
        <f t="shared" si="313"/>
        <v>0</v>
      </c>
      <c r="AB1359">
        <f>SUM($AA$3:AA1359)</f>
        <v>5.2818916021084107E-2</v>
      </c>
    </row>
    <row r="1360" spans="1:28" x14ac:dyDescent="0.3">
      <c r="A1360" s="9" t="s">
        <v>18</v>
      </c>
      <c r="B1360" s="9">
        <v>1357</v>
      </c>
      <c r="C1360" s="9">
        <v>335</v>
      </c>
      <c r="D1360" s="10">
        <v>70.2</v>
      </c>
      <c r="E1360" s="3">
        <f t="shared" si="314"/>
        <v>-0.54166666666666552</v>
      </c>
      <c r="F1360" s="3">
        <f t="shared" si="315"/>
        <v>-1.9499999999999957</v>
      </c>
      <c r="H1360" s="13">
        <f t="shared" si="304"/>
        <v>19.5</v>
      </c>
      <c r="I1360">
        <f>'Panigale V4s 21 Data'!$B$8*'Panigale V4s 21 Data'!$B$5*'Panigale V4s 21 Data'!$B$7*0.5*(Calculations!$H1360*Calculations!$H1360)</f>
        <v>42.709512646841631</v>
      </c>
      <c r="J1360" s="3">
        <f>$E1360*'Panigale V4s 21 Data'!$B$3</f>
        <v>-146.24999999999969</v>
      </c>
      <c r="K1360" s="27">
        <f>'Panigale V4s 21 Data'!$B$12</f>
        <v>52.974000000000004</v>
      </c>
      <c r="L1360" s="3">
        <f t="shared" si="305"/>
        <v>-50.566487353158053</v>
      </c>
      <c r="M1360">
        <f t="shared" si="303"/>
        <v>-986.046503386582</v>
      </c>
      <c r="N1360">
        <f t="shared" si="306"/>
        <v>-2.7390180649627277E-4</v>
      </c>
      <c r="O1360">
        <f t="shared" si="307"/>
        <v>0</v>
      </c>
      <c r="P1360">
        <f t="shared" si="308"/>
        <v>0</v>
      </c>
      <c r="Q1360">
        <f>SUM($P$3:P1360)</f>
        <v>0.43307246469039284</v>
      </c>
      <c r="R1360">
        <f t="shared" si="309"/>
        <v>986.046503386582</v>
      </c>
      <c r="S1360">
        <f t="shared" si="310"/>
        <v>2.7390180649627277E-4</v>
      </c>
      <c r="T1360">
        <f>SUM($S$3:S1360)</f>
        <v>8.2230170046711945E-2</v>
      </c>
      <c r="V1360">
        <f t="shared" si="311"/>
        <v>775.71785398170709</v>
      </c>
      <c r="W1360">
        <f>IF(M1360&lt;0,SUM($V$1356:V1360),0)</f>
        <v>1927.0304338861299</v>
      </c>
      <c r="Y1360">
        <v>0</v>
      </c>
      <c r="Z1360">
        <f t="shared" si="312"/>
        <v>0</v>
      </c>
      <c r="AA1360">
        <f t="shared" si="313"/>
        <v>0</v>
      </c>
      <c r="AB1360">
        <f>SUM($AA$3:AA1360)</f>
        <v>5.2818916021084107E-2</v>
      </c>
    </row>
    <row r="1361" spans="1:28" x14ac:dyDescent="0.3">
      <c r="A1361" s="9" t="s">
        <v>18</v>
      </c>
      <c r="B1361" s="9">
        <v>1358</v>
      </c>
      <c r="C1361" s="9">
        <v>336</v>
      </c>
      <c r="D1361" s="10">
        <v>68.2</v>
      </c>
      <c r="E1361" s="3">
        <f t="shared" si="314"/>
        <v>-0.56944444444444564</v>
      </c>
      <c r="F1361" s="3">
        <f t="shared" si="315"/>
        <v>-2.0500000000000043</v>
      </c>
      <c r="H1361" s="13">
        <f t="shared" si="304"/>
        <v>18.944444444444446</v>
      </c>
      <c r="I1361">
        <f>'Panigale V4s 21 Data'!$B$8*'Panigale V4s 21 Data'!$B$5*'Panigale V4s 21 Data'!$B$7*0.5*(Calculations!$H1361*Calculations!$H1361)</f>
        <v>40.310588713463304</v>
      </c>
      <c r="J1361" s="3">
        <f>$E1361*'Panigale V4s 21 Data'!$B$3</f>
        <v>-153.75000000000031</v>
      </c>
      <c r="K1361" s="27">
        <f>'Panigale V4s 21 Data'!$B$12</f>
        <v>52.974000000000004</v>
      </c>
      <c r="L1361" s="3">
        <f t="shared" si="305"/>
        <v>-60.465411286537005</v>
      </c>
      <c r="M1361">
        <f t="shared" si="303"/>
        <v>-1145.4836249282846</v>
      </c>
      <c r="N1361">
        <f t="shared" si="306"/>
        <v>-3.1818989581341241E-4</v>
      </c>
      <c r="O1361">
        <f t="shared" si="307"/>
        <v>0</v>
      </c>
      <c r="P1361">
        <f t="shared" si="308"/>
        <v>0</v>
      </c>
      <c r="Q1361">
        <f>SUM($P$3:P1361)</f>
        <v>0.43307246469039284</v>
      </c>
      <c r="R1361">
        <f t="shared" si="309"/>
        <v>1145.4836249282846</v>
      </c>
      <c r="S1361">
        <f t="shared" si="310"/>
        <v>3.1818989581341241E-4</v>
      </c>
      <c r="T1361">
        <f>SUM($S$3:S1361)</f>
        <v>8.2548359942525351E-2</v>
      </c>
      <c r="V1361">
        <f t="shared" si="311"/>
        <v>901.14624031295693</v>
      </c>
      <c r="W1361">
        <f>IF(M1361&lt;0,SUM($V$1356:V1361),0)</f>
        <v>2828.1766741990868</v>
      </c>
      <c r="Y1361">
        <v>0</v>
      </c>
      <c r="Z1361">
        <f t="shared" si="312"/>
        <v>0</v>
      </c>
      <c r="AA1361">
        <f t="shared" si="313"/>
        <v>0</v>
      </c>
      <c r="AB1361">
        <f>SUM($AA$3:AA1361)</f>
        <v>5.2818916021084107E-2</v>
      </c>
    </row>
    <row r="1362" spans="1:28" x14ac:dyDescent="0.3">
      <c r="A1362" s="9" t="s">
        <v>18</v>
      </c>
      <c r="B1362" s="9">
        <v>1359</v>
      </c>
      <c r="C1362" s="9">
        <v>337</v>
      </c>
      <c r="D1362" s="10">
        <v>66.099999999999994</v>
      </c>
      <c r="E1362" s="3">
        <f t="shared" si="314"/>
        <v>-0.61111111111111194</v>
      </c>
      <c r="F1362" s="3">
        <f t="shared" si="315"/>
        <v>-2.2000000000000028</v>
      </c>
      <c r="H1362" s="13">
        <f t="shared" si="304"/>
        <v>18.361111111111111</v>
      </c>
      <c r="I1362">
        <f>'Panigale V4s 21 Data'!$B$8*'Panigale V4s 21 Data'!$B$5*'Panigale V4s 21 Data'!$B$7*0.5*(Calculations!$H1362*Calculations!$H1362)</f>
        <v>37.866338291025826</v>
      </c>
      <c r="J1362" s="3">
        <f>$E1362*'Panigale V4s 21 Data'!$B$3</f>
        <v>-165.00000000000023</v>
      </c>
      <c r="K1362" s="27">
        <f>'Panigale V4s 21 Data'!$B$12</f>
        <v>52.974000000000004</v>
      </c>
      <c r="L1362" s="3">
        <f t="shared" si="305"/>
        <v>-74.159661708974397</v>
      </c>
      <c r="M1362">
        <f t="shared" si="303"/>
        <v>-1361.6537886008909</v>
      </c>
      <c r="N1362">
        <f t="shared" si="306"/>
        <v>-3.7823716350024748E-4</v>
      </c>
      <c r="O1362">
        <f t="shared" si="307"/>
        <v>0</v>
      </c>
      <c r="P1362">
        <f t="shared" si="308"/>
        <v>0</v>
      </c>
      <c r="Q1362">
        <f>SUM($P$3:P1362)</f>
        <v>0.43307246469039284</v>
      </c>
      <c r="R1362">
        <f t="shared" si="309"/>
        <v>1361.6537886008909</v>
      </c>
      <c r="S1362">
        <f t="shared" si="310"/>
        <v>3.7823716350024748E-4</v>
      </c>
      <c r="T1362">
        <f>SUM($S$3:S1362)</f>
        <v>8.2926597106025596E-2</v>
      </c>
      <c r="V1362">
        <f t="shared" si="311"/>
        <v>1071.2062272233779</v>
      </c>
      <c r="W1362">
        <f>IF(M1362&lt;0,SUM($V$1356:V1362),0)</f>
        <v>3899.3829014224648</v>
      </c>
      <c r="Y1362">
        <v>0</v>
      </c>
      <c r="Z1362">
        <f t="shared" si="312"/>
        <v>0</v>
      </c>
      <c r="AA1362">
        <f t="shared" si="313"/>
        <v>0</v>
      </c>
      <c r="AB1362">
        <f>SUM($AA$3:AA1362)</f>
        <v>5.2818916021084107E-2</v>
      </c>
    </row>
    <row r="1363" spans="1:28" x14ac:dyDescent="0.3">
      <c r="A1363" s="9" t="s">
        <v>18</v>
      </c>
      <c r="B1363" s="9">
        <v>1360</v>
      </c>
      <c r="C1363" s="9">
        <v>338</v>
      </c>
      <c r="D1363" s="10">
        <v>63.8</v>
      </c>
      <c r="E1363" s="3">
        <f t="shared" si="314"/>
        <v>-0.624999999999999</v>
      </c>
      <c r="F1363" s="3">
        <f t="shared" si="315"/>
        <v>-2.2499999999999964</v>
      </c>
      <c r="H1363" s="13">
        <f t="shared" si="304"/>
        <v>17.722222222222221</v>
      </c>
      <c r="I1363">
        <f>'Panigale V4s 21 Data'!$B$8*'Panigale V4s 21 Data'!$B$5*'Panigale V4s 21 Data'!$B$7*0.5*(Calculations!$H1363*Calculations!$H1363)</f>
        <v>35.277008437068289</v>
      </c>
      <c r="J1363" s="3">
        <f>$E1363*'Panigale V4s 21 Data'!$B$3</f>
        <v>-168.74999999999974</v>
      </c>
      <c r="K1363" s="27">
        <f>'Panigale V4s 21 Data'!$B$12</f>
        <v>52.974000000000004</v>
      </c>
      <c r="L1363" s="3">
        <f t="shared" si="305"/>
        <v>-80.498991562931437</v>
      </c>
      <c r="M1363">
        <f t="shared" si="303"/>
        <v>-1426.6210171430625</v>
      </c>
      <c r="N1363">
        <f t="shared" si="306"/>
        <v>-3.962836158730729E-4</v>
      </c>
      <c r="O1363">
        <f t="shared" si="307"/>
        <v>0</v>
      </c>
      <c r="P1363">
        <f t="shared" si="308"/>
        <v>0</v>
      </c>
      <c r="Q1363">
        <f>SUM($P$3:P1363)</f>
        <v>0.43307246469039284</v>
      </c>
      <c r="R1363">
        <f t="shared" si="309"/>
        <v>1426.6210171430625</v>
      </c>
      <c r="S1363">
        <f t="shared" si="310"/>
        <v>3.962836158730729E-4</v>
      </c>
      <c r="T1363">
        <f>SUM($S$3:S1363)</f>
        <v>8.3322880721898668E-2</v>
      </c>
      <c r="V1363">
        <f t="shared" si="311"/>
        <v>1122.3156210813615</v>
      </c>
      <c r="W1363">
        <f>IF(M1363&lt;0,SUM($V$1356:V1363),0)</f>
        <v>5021.6985225038261</v>
      </c>
      <c r="Y1363">
        <v>0</v>
      </c>
      <c r="Z1363">
        <f t="shared" si="312"/>
        <v>0</v>
      </c>
      <c r="AA1363">
        <f t="shared" si="313"/>
        <v>0</v>
      </c>
      <c r="AB1363">
        <f>SUM($AA$3:AA1363)</f>
        <v>5.2818916021084107E-2</v>
      </c>
    </row>
    <row r="1364" spans="1:28" x14ac:dyDescent="0.3">
      <c r="A1364" s="9" t="s">
        <v>18</v>
      </c>
      <c r="B1364" s="9">
        <v>1361</v>
      </c>
      <c r="C1364" s="9">
        <v>339</v>
      </c>
      <c r="D1364" s="10">
        <v>61.6</v>
      </c>
      <c r="E1364" s="3">
        <f t="shared" si="314"/>
        <v>-0.49999999999999922</v>
      </c>
      <c r="F1364" s="3">
        <f t="shared" si="315"/>
        <v>-1.7999999999999972</v>
      </c>
      <c r="H1364" s="13">
        <f t="shared" si="304"/>
        <v>17.111111111111111</v>
      </c>
      <c r="I1364">
        <f>'Panigale V4s 21 Data'!$B$8*'Panigale V4s 21 Data'!$B$5*'Panigale V4s 21 Data'!$B$7*0.5*(Calculations!$H1364*Calculations!$H1364)</f>
        <v>32.886057805780673</v>
      </c>
      <c r="J1364" s="3">
        <f>$E1364*'Panigale V4s 21 Data'!$B$3</f>
        <v>-134.9999999999998</v>
      </c>
      <c r="K1364" s="27">
        <f>'Panigale V4s 21 Data'!$B$12</f>
        <v>52.974000000000004</v>
      </c>
      <c r="L1364" s="3">
        <f t="shared" si="305"/>
        <v>-49.139942194219131</v>
      </c>
      <c r="M1364">
        <f t="shared" si="303"/>
        <v>-840.83901087886068</v>
      </c>
      <c r="N1364">
        <f t="shared" si="306"/>
        <v>-2.3356639191079464E-4</v>
      </c>
      <c r="O1364">
        <f t="shared" si="307"/>
        <v>0</v>
      </c>
      <c r="P1364">
        <f t="shared" si="308"/>
        <v>0</v>
      </c>
      <c r="Q1364">
        <f>SUM($P$3:P1364)</f>
        <v>0.43307246469039284</v>
      </c>
      <c r="R1364">
        <f t="shared" si="309"/>
        <v>840.83901087886068</v>
      </c>
      <c r="S1364">
        <f t="shared" si="310"/>
        <v>2.3356639191079464E-4</v>
      </c>
      <c r="T1364">
        <f>SUM($S$3:S1364)</f>
        <v>8.3556447113809468E-2</v>
      </c>
      <c r="V1364">
        <f t="shared" si="311"/>
        <v>661.48384566334528</v>
      </c>
      <c r="W1364">
        <f>IF(M1364&lt;0,SUM($V$1356:V1364),0)</f>
        <v>5683.1823681671713</v>
      </c>
      <c r="Y1364">
        <v>0</v>
      </c>
      <c r="Z1364">
        <f t="shared" si="312"/>
        <v>0</v>
      </c>
      <c r="AA1364">
        <f t="shared" si="313"/>
        <v>0</v>
      </c>
      <c r="AB1364">
        <f>SUM($AA$3:AA1364)</f>
        <v>5.2818916021084107E-2</v>
      </c>
    </row>
    <row r="1365" spans="1:28" x14ac:dyDescent="0.3">
      <c r="A1365" s="9" t="s">
        <v>18</v>
      </c>
      <c r="B1365" s="9">
        <v>1362</v>
      </c>
      <c r="C1365" s="9">
        <v>340</v>
      </c>
      <c r="D1365" s="10">
        <v>60.2</v>
      </c>
      <c r="E1365" s="3">
        <f t="shared" si="314"/>
        <v>-0.25000000000000061</v>
      </c>
      <c r="F1365" s="3">
        <f t="shared" si="315"/>
        <v>-0.90000000000000213</v>
      </c>
      <c r="H1365" s="13">
        <f t="shared" si="304"/>
        <v>16.722222222222221</v>
      </c>
      <c r="I1365">
        <f>'Panigale V4s 21 Data'!$B$8*'Panigale V4s 21 Data'!$B$5*'Panigale V4s 21 Data'!$B$7*0.5*(Calculations!$H1365*Calculations!$H1365)</f>
        <v>31.40822359653329</v>
      </c>
      <c r="J1365" s="3">
        <f>$E1365*'Panigale V4s 21 Data'!$B$3</f>
        <v>-67.500000000000171</v>
      </c>
      <c r="K1365" s="27">
        <f>'Panigale V4s 21 Data'!$B$12</f>
        <v>52.974000000000004</v>
      </c>
      <c r="L1365" s="3">
        <f t="shared" si="305"/>
        <v>16.882223596533123</v>
      </c>
      <c r="M1365">
        <f t="shared" si="303"/>
        <v>282.30829458647054</v>
      </c>
      <c r="N1365">
        <f t="shared" si="306"/>
        <v>7.8418970718464046E-5</v>
      </c>
      <c r="O1365">
        <f t="shared" si="307"/>
        <v>282.30829458647054</v>
      </c>
      <c r="P1365">
        <f t="shared" si="308"/>
        <v>7.8418970718464046E-5</v>
      </c>
      <c r="Q1365">
        <f>SUM($P$3:P1365)</f>
        <v>0.43315088366111132</v>
      </c>
      <c r="R1365">
        <f t="shared" si="309"/>
        <v>0</v>
      </c>
      <c r="S1365">
        <f t="shared" si="310"/>
        <v>0</v>
      </c>
      <c r="T1365">
        <f>SUM($S$3:S1365)</f>
        <v>8.3556447113809468E-2</v>
      </c>
      <c r="V1365">
        <f t="shared" si="311"/>
        <v>0</v>
      </c>
      <c r="W1365">
        <f>IF(M1365&lt;0,SUM($V$3:V1365),0)</f>
        <v>0</v>
      </c>
      <c r="Y1365">
        <f>O1365</f>
        <v>282.30829458647054</v>
      </c>
      <c r="Z1365">
        <f t="shared" si="312"/>
        <v>0.28230829458647055</v>
      </c>
      <c r="AA1365">
        <f t="shared" si="313"/>
        <v>7.8418970718464046E-5</v>
      </c>
      <c r="AB1365">
        <f>SUM($AA$3:AA1365)</f>
        <v>5.2897334991802568E-2</v>
      </c>
    </row>
    <row r="1366" spans="1:28" x14ac:dyDescent="0.3">
      <c r="A1366" s="9" t="s">
        <v>18</v>
      </c>
      <c r="B1366" s="9">
        <v>1363</v>
      </c>
      <c r="C1366" s="9">
        <v>341</v>
      </c>
      <c r="D1366" s="10">
        <v>59.8</v>
      </c>
      <c r="E1366" s="3">
        <f t="shared" si="314"/>
        <v>2.7777777777777186E-2</v>
      </c>
      <c r="F1366" s="3">
        <f t="shared" si="315"/>
        <v>9.9999999999997868E-2</v>
      </c>
      <c r="H1366" s="13">
        <f t="shared" si="304"/>
        <v>16.611111111111111</v>
      </c>
      <c r="I1366">
        <f>'Panigale V4s 21 Data'!$B$8*'Panigale V4s 21 Data'!$B$5*'Panigale V4s 21 Data'!$B$7*0.5*(Calculations!$H1366*Calculations!$H1366)</f>
        <v>30.99222522658329</v>
      </c>
      <c r="J1366" s="3">
        <f>$E1366*'Panigale V4s 21 Data'!$B$3</f>
        <v>7.4999999999998401</v>
      </c>
      <c r="K1366" s="27">
        <f>'Panigale V4s 21 Data'!$B$12</f>
        <v>52.974000000000004</v>
      </c>
      <c r="L1366" s="3">
        <f t="shared" si="305"/>
        <v>91.466225226583134</v>
      </c>
      <c r="M1366">
        <f t="shared" si="303"/>
        <v>1519.3556301526864</v>
      </c>
      <c r="N1366">
        <f t="shared" si="306"/>
        <v>4.2204323059796849E-4</v>
      </c>
      <c r="O1366">
        <f t="shared" si="307"/>
        <v>1519.3556301526864</v>
      </c>
      <c r="P1366">
        <f t="shared" si="308"/>
        <v>4.2204323059796849E-4</v>
      </c>
      <c r="Q1366">
        <f>SUM($P$3:P1366)</f>
        <v>0.43357292689170929</v>
      </c>
      <c r="R1366">
        <f t="shared" si="309"/>
        <v>0</v>
      </c>
      <c r="S1366">
        <f t="shared" si="310"/>
        <v>0</v>
      </c>
      <c r="T1366">
        <f>SUM($S$3:S1366)</f>
        <v>8.3556447113809468E-2</v>
      </c>
      <c r="V1366">
        <f t="shared" si="311"/>
        <v>0</v>
      </c>
      <c r="W1366">
        <f>IF(M1366&lt;0,SUM($V$3:V1366),0)</f>
        <v>0</v>
      </c>
      <c r="Y1366">
        <f t="shared" ref="Y1366:Y1367" si="316">O1366</f>
        <v>1519.3556301526864</v>
      </c>
      <c r="Z1366">
        <f t="shared" si="312"/>
        <v>1.5193556301526865</v>
      </c>
      <c r="AA1366">
        <f t="shared" si="313"/>
        <v>4.2204323059796849E-4</v>
      </c>
      <c r="AB1366">
        <f>SUM($AA$3:AA1366)</f>
        <v>5.3319378222400536E-2</v>
      </c>
    </row>
    <row r="1367" spans="1:28" x14ac:dyDescent="0.3">
      <c r="A1367" s="9" t="s">
        <v>18</v>
      </c>
      <c r="B1367" s="9">
        <v>1364</v>
      </c>
      <c r="C1367" s="9">
        <v>342</v>
      </c>
      <c r="D1367" s="10">
        <v>60.4</v>
      </c>
      <c r="E1367" s="3">
        <f t="shared" si="314"/>
        <v>0.27777777777777779</v>
      </c>
      <c r="F1367" s="3">
        <f t="shared" si="315"/>
        <v>1</v>
      </c>
      <c r="H1367" s="13">
        <f t="shared" si="304"/>
        <v>16.777777777777779</v>
      </c>
      <c r="I1367">
        <f>'Panigale V4s 21 Data'!$B$8*'Panigale V4s 21 Data'!$B$5*'Panigale V4s 21 Data'!$B$7*0.5*(Calculations!$H1367*Calculations!$H1367)</f>
        <v>31.617262777433176</v>
      </c>
      <c r="J1367" s="3">
        <f>$E1367*'Panigale V4s 21 Data'!$B$3</f>
        <v>75</v>
      </c>
      <c r="K1367" s="27">
        <f>'Panigale V4s 21 Data'!$B$12</f>
        <v>52.974000000000004</v>
      </c>
      <c r="L1367" s="3">
        <f t="shared" si="305"/>
        <v>159.5912627774332</v>
      </c>
      <c r="M1367">
        <f t="shared" si="303"/>
        <v>2677.5867421547127</v>
      </c>
      <c r="N1367">
        <f t="shared" si="306"/>
        <v>7.4377409504297577E-4</v>
      </c>
      <c r="O1367">
        <f t="shared" si="307"/>
        <v>2677.5867421547127</v>
      </c>
      <c r="P1367">
        <f t="shared" si="308"/>
        <v>7.4377409504297577E-4</v>
      </c>
      <c r="Q1367">
        <f>SUM($P$3:P1367)</f>
        <v>0.43431670098675224</v>
      </c>
      <c r="R1367">
        <f t="shared" si="309"/>
        <v>0</v>
      </c>
      <c r="S1367">
        <f t="shared" si="310"/>
        <v>0</v>
      </c>
      <c r="T1367">
        <f>SUM($S$3:S1367)</f>
        <v>8.3556447113809468E-2</v>
      </c>
      <c r="V1367">
        <f t="shared" si="311"/>
        <v>0</v>
      </c>
      <c r="W1367">
        <f>IF(M1367&lt;0,SUM($V$3:V1367),0)</f>
        <v>0</v>
      </c>
      <c r="Y1367">
        <f t="shared" si="316"/>
        <v>2677.5867421547127</v>
      </c>
      <c r="Z1367">
        <f t="shared" si="312"/>
        <v>2.6775867421547126</v>
      </c>
      <c r="AA1367">
        <f t="shared" si="313"/>
        <v>7.4377409504297577E-4</v>
      </c>
      <c r="AB1367">
        <f>SUM($AA$3:AA1367)</f>
        <v>5.4063152317443512E-2</v>
      </c>
    </row>
    <row r="1368" spans="1:28" x14ac:dyDescent="0.3">
      <c r="A1368" s="9" t="s">
        <v>18</v>
      </c>
      <c r="B1368" s="9">
        <v>1365</v>
      </c>
      <c r="C1368" s="9">
        <v>343</v>
      </c>
      <c r="D1368" s="10">
        <v>61.8</v>
      </c>
      <c r="E1368" s="3">
        <f t="shared" si="314"/>
        <v>0.30555555555555597</v>
      </c>
      <c r="F1368" s="3">
        <f t="shared" si="315"/>
        <v>1.1000000000000014</v>
      </c>
      <c r="H1368" s="13">
        <f t="shared" si="304"/>
        <v>17.166666666666664</v>
      </c>
      <c r="I1368">
        <f>'Panigale V4s 21 Data'!$B$8*'Panigale V4s 21 Data'!$B$5*'Panigale V4s 21 Data'!$B$7*0.5*(Calculations!$H1368*Calculations!$H1368)</f>
        <v>33.099950300996618</v>
      </c>
      <c r="J1368" s="3">
        <f>$E1368*'Panigale V4s 21 Data'!$B$3</f>
        <v>82.500000000000114</v>
      </c>
      <c r="K1368" s="27">
        <f>'Panigale V4s 21 Data'!$B$12</f>
        <v>52.974000000000004</v>
      </c>
      <c r="L1368" s="3">
        <f t="shared" si="305"/>
        <v>168.57395030099673</v>
      </c>
      <c r="M1368">
        <f t="shared" si="303"/>
        <v>2893.8528135004435</v>
      </c>
      <c r="N1368">
        <f t="shared" si="306"/>
        <v>8.0384800375012317E-4</v>
      </c>
      <c r="O1368">
        <f t="shared" si="307"/>
        <v>2893.8528135004435</v>
      </c>
      <c r="P1368">
        <f t="shared" si="308"/>
        <v>8.0384800375012317E-4</v>
      </c>
      <c r="Q1368">
        <f>SUM($P$3:P1368)</f>
        <v>0.43512054899050234</v>
      </c>
      <c r="R1368">
        <f t="shared" si="309"/>
        <v>0</v>
      </c>
      <c r="S1368">
        <f t="shared" si="310"/>
        <v>0</v>
      </c>
      <c r="T1368">
        <f>SUM($S$3:S1368)</f>
        <v>8.3556447113809468E-2</v>
      </c>
      <c r="V1368">
        <f t="shared" si="311"/>
        <v>0</v>
      </c>
      <c r="W1368">
        <f>IF(M1368&lt;0,SUM($V$3:V1368),0)</f>
        <v>0</v>
      </c>
      <c r="Y1368">
        <f>W1364-SUM(Y1365:Y1367)</f>
        <v>1203.9317012733018</v>
      </c>
      <c r="Z1368">
        <f t="shared" si="312"/>
        <v>1.2039317012733017</v>
      </c>
      <c r="AA1368">
        <f t="shared" si="313"/>
        <v>3.3442547257591716E-4</v>
      </c>
      <c r="AB1368">
        <f>SUM($AA$3:AA1368)</f>
        <v>5.4397577790019427E-2</v>
      </c>
    </row>
    <row r="1369" spans="1:28" x14ac:dyDescent="0.3">
      <c r="A1369" s="9" t="s">
        <v>18</v>
      </c>
      <c r="B1369" s="9">
        <v>1366</v>
      </c>
      <c r="C1369" s="9">
        <v>344</v>
      </c>
      <c r="D1369" s="10">
        <v>62.6</v>
      </c>
      <c r="E1369" s="3">
        <f t="shared" si="314"/>
        <v>0.12500000000000078</v>
      </c>
      <c r="F1369" s="3">
        <f t="shared" si="315"/>
        <v>0.45000000000000284</v>
      </c>
      <c r="H1369" s="13">
        <f t="shared" si="304"/>
        <v>17.388888888888889</v>
      </c>
      <c r="I1369">
        <f>'Panigale V4s 21 Data'!$B$8*'Panigale V4s 21 Data'!$B$5*'Panigale V4s 21 Data'!$B$7*0.5*(Calculations!$H1369*Calculations!$H1369)</f>
        <v>33.9624535880263</v>
      </c>
      <c r="J1369" s="3">
        <f>$E1369*'Panigale V4s 21 Data'!$B$3</f>
        <v>33.750000000000213</v>
      </c>
      <c r="K1369" s="27">
        <f>'Panigale V4s 21 Data'!$B$12</f>
        <v>52.974000000000004</v>
      </c>
      <c r="L1369" s="3">
        <f t="shared" si="305"/>
        <v>120.68645358802651</v>
      </c>
      <c r="M1369">
        <f t="shared" si="303"/>
        <v>2098.6033318362388</v>
      </c>
      <c r="N1369">
        <f t="shared" si="306"/>
        <v>5.8294536995451079E-4</v>
      </c>
      <c r="O1369">
        <f t="shared" si="307"/>
        <v>2098.6033318362388</v>
      </c>
      <c r="P1369">
        <f t="shared" si="308"/>
        <v>5.8294536995451079E-4</v>
      </c>
      <c r="Q1369">
        <f>SUM($P$3:P1369)</f>
        <v>0.43570349436045686</v>
      </c>
      <c r="R1369">
        <f t="shared" si="309"/>
        <v>0</v>
      </c>
      <c r="S1369">
        <f t="shared" si="310"/>
        <v>0</v>
      </c>
      <c r="T1369">
        <f>SUM($S$3:S1369)</f>
        <v>8.3556447113809468E-2</v>
      </c>
      <c r="V1369">
        <f t="shared" si="311"/>
        <v>0</v>
      </c>
      <c r="W1369">
        <f>IF(M1369&lt;0,SUM($V$3:V1369),0)</f>
        <v>0</v>
      </c>
      <c r="Y1369">
        <v>0</v>
      </c>
      <c r="Z1369">
        <f t="shared" si="312"/>
        <v>0</v>
      </c>
      <c r="AA1369">
        <f t="shared" si="313"/>
        <v>0</v>
      </c>
      <c r="AB1369">
        <f>SUM($AA$3:AA1369)</f>
        <v>5.4397577790019427E-2</v>
      </c>
    </row>
    <row r="1370" spans="1:28" x14ac:dyDescent="0.3">
      <c r="A1370" s="9" t="s">
        <v>18</v>
      </c>
      <c r="B1370" s="9">
        <v>1367</v>
      </c>
      <c r="C1370" s="9">
        <v>345</v>
      </c>
      <c r="D1370" s="10">
        <v>62.7</v>
      </c>
      <c r="E1370" s="3">
        <f t="shared" si="314"/>
        <v>-9.7222222222222612E-2</v>
      </c>
      <c r="F1370" s="3">
        <f t="shared" si="315"/>
        <v>-0.35000000000000142</v>
      </c>
      <c r="H1370" s="13">
        <f t="shared" si="304"/>
        <v>17.416666666666668</v>
      </c>
      <c r="I1370">
        <f>'Panigale V4s 21 Data'!$B$8*'Panigale V4s 21 Data'!$B$5*'Panigale V4s 21 Data'!$B$7*0.5*(Calculations!$H1370*Calculations!$H1370)</f>
        <v>34.071046495848663</v>
      </c>
      <c r="J1370" s="3">
        <f>$E1370*'Panigale V4s 21 Data'!$B$3</f>
        <v>-26.250000000000107</v>
      </c>
      <c r="K1370" s="27">
        <f>'Panigale V4s 21 Data'!$B$12</f>
        <v>52.974000000000004</v>
      </c>
      <c r="L1370" s="3">
        <f t="shared" si="305"/>
        <v>60.79504649584856</v>
      </c>
      <c r="M1370">
        <f t="shared" si="303"/>
        <v>1058.8470598026959</v>
      </c>
      <c r="N1370">
        <f t="shared" si="306"/>
        <v>2.9412418327852662E-4</v>
      </c>
      <c r="O1370">
        <f t="shared" si="307"/>
        <v>1058.8470598026959</v>
      </c>
      <c r="P1370">
        <f t="shared" si="308"/>
        <v>2.9412418327852662E-4</v>
      </c>
      <c r="Q1370">
        <f>SUM($P$3:P1370)</f>
        <v>0.43599761854373537</v>
      </c>
      <c r="R1370">
        <f t="shared" si="309"/>
        <v>0</v>
      </c>
      <c r="S1370">
        <f t="shared" si="310"/>
        <v>0</v>
      </c>
      <c r="T1370">
        <f>SUM($S$3:S1370)</f>
        <v>8.3556447113809468E-2</v>
      </c>
      <c r="V1370">
        <f t="shared" si="311"/>
        <v>0</v>
      </c>
      <c r="W1370">
        <f>IF(M1370&lt;0,SUM($V$3:V1370),0)</f>
        <v>0</v>
      </c>
      <c r="Y1370">
        <v>0</v>
      </c>
      <c r="Z1370">
        <f t="shared" si="312"/>
        <v>0</v>
      </c>
      <c r="AA1370">
        <f t="shared" si="313"/>
        <v>0</v>
      </c>
      <c r="AB1370">
        <f>SUM($AA$3:AA1370)</f>
        <v>5.4397577790019427E-2</v>
      </c>
    </row>
    <row r="1371" spans="1:28" x14ac:dyDescent="0.3">
      <c r="A1371" s="9" t="s">
        <v>18</v>
      </c>
      <c r="B1371" s="9">
        <v>1368</v>
      </c>
      <c r="C1371" s="9">
        <v>346</v>
      </c>
      <c r="D1371" s="10">
        <v>61.9</v>
      </c>
      <c r="E1371" s="3">
        <f t="shared" si="314"/>
        <v>-0.37500000000000039</v>
      </c>
      <c r="F1371" s="3">
        <f t="shared" si="315"/>
        <v>-1.3500000000000014</v>
      </c>
      <c r="H1371" s="13">
        <f t="shared" si="304"/>
        <v>17.194444444444443</v>
      </c>
      <c r="I1371">
        <f>'Panigale V4s 21 Data'!$B$8*'Panigale V4s 21 Data'!$B$5*'Panigale V4s 21 Data'!$B$7*0.5*(Calculations!$H1371*Calculations!$H1371)</f>
        <v>33.207156547585818</v>
      </c>
      <c r="J1371" s="3">
        <f>$E1371*'Panigale V4s 21 Data'!$B$3</f>
        <v>-101.2500000000001</v>
      </c>
      <c r="K1371" s="27">
        <f>'Panigale V4s 21 Data'!$B$12</f>
        <v>52.974000000000004</v>
      </c>
      <c r="L1371" s="3">
        <f t="shared" si="305"/>
        <v>-15.068843452414271</v>
      </c>
      <c r="M1371">
        <f t="shared" si="303"/>
        <v>-259.1003915845676</v>
      </c>
      <c r="N1371">
        <f t="shared" si="306"/>
        <v>-7.1972330995713227E-5</v>
      </c>
      <c r="O1371">
        <f t="shared" si="307"/>
        <v>0</v>
      </c>
      <c r="P1371">
        <f t="shared" si="308"/>
        <v>0</v>
      </c>
      <c r="Q1371">
        <f>SUM($P$3:P1371)</f>
        <v>0.43599761854373537</v>
      </c>
      <c r="R1371">
        <f t="shared" si="309"/>
        <v>259.1003915845676</v>
      </c>
      <c r="S1371">
        <f t="shared" si="310"/>
        <v>7.1972330995713227E-5</v>
      </c>
      <c r="T1371">
        <f>SUM($S$3:S1371)</f>
        <v>8.3628419444805174E-2</v>
      </c>
      <c r="V1371">
        <f t="shared" si="311"/>
        <v>203.83298255762139</v>
      </c>
      <c r="W1371">
        <f>IF(M1371&lt;0,SUM($V$1371:V1371),0)</f>
        <v>203.83298255762139</v>
      </c>
      <c r="Y1371">
        <v>0</v>
      </c>
      <c r="Z1371">
        <f t="shared" si="312"/>
        <v>0</v>
      </c>
      <c r="AA1371">
        <f t="shared" si="313"/>
        <v>0</v>
      </c>
      <c r="AB1371">
        <f>SUM($AA$3:AA1371)</f>
        <v>5.4397577790019427E-2</v>
      </c>
    </row>
    <row r="1372" spans="1:28" x14ac:dyDescent="0.3">
      <c r="A1372" s="9" t="s">
        <v>18</v>
      </c>
      <c r="B1372" s="9">
        <v>1369</v>
      </c>
      <c r="C1372" s="9">
        <v>347</v>
      </c>
      <c r="D1372" s="10">
        <v>60</v>
      </c>
      <c r="E1372" s="3">
        <f t="shared" si="314"/>
        <v>-0.4861111111111111</v>
      </c>
      <c r="F1372" s="3">
        <f t="shared" si="315"/>
        <v>-1.75</v>
      </c>
      <c r="H1372" s="13">
        <f t="shared" si="304"/>
        <v>16.666666666666668</v>
      </c>
      <c r="I1372">
        <f>'Panigale V4s 21 Data'!$B$8*'Panigale V4s 21 Data'!$B$5*'Panigale V4s 21 Data'!$B$7*0.5*(Calculations!$H1372*Calculations!$H1372)</f>
        <v>31.19987774625001</v>
      </c>
      <c r="J1372" s="3">
        <f>$E1372*'Panigale V4s 21 Data'!$B$3</f>
        <v>-131.25</v>
      </c>
      <c r="K1372" s="27">
        <f>'Panigale V4s 21 Data'!$B$12</f>
        <v>52.974000000000004</v>
      </c>
      <c r="L1372" s="3">
        <f t="shared" si="305"/>
        <v>-47.076122253749986</v>
      </c>
      <c r="M1372">
        <f t="shared" si="303"/>
        <v>-784.60203756249985</v>
      </c>
      <c r="N1372">
        <f t="shared" si="306"/>
        <v>-2.1794501043402773E-4</v>
      </c>
      <c r="O1372">
        <f t="shared" si="307"/>
        <v>0</v>
      </c>
      <c r="P1372">
        <f t="shared" si="308"/>
        <v>0</v>
      </c>
      <c r="Q1372">
        <f>SUM($P$3:P1372)</f>
        <v>0.43599761854373537</v>
      </c>
      <c r="R1372">
        <f t="shared" si="309"/>
        <v>784.60203756249985</v>
      </c>
      <c r="S1372">
        <f t="shared" si="310"/>
        <v>2.1794501043402773E-4</v>
      </c>
      <c r="T1372">
        <f>SUM($S$3:S1372)</f>
        <v>8.38463644552392E-2</v>
      </c>
      <c r="V1372">
        <f t="shared" si="311"/>
        <v>617.2424999402308</v>
      </c>
      <c r="W1372">
        <f>IF(M1372&lt;0,SUM($V$1371:V1372),0)</f>
        <v>821.07548249785214</v>
      </c>
      <c r="Y1372">
        <v>0</v>
      </c>
      <c r="Z1372">
        <f t="shared" si="312"/>
        <v>0</v>
      </c>
      <c r="AA1372">
        <f t="shared" si="313"/>
        <v>0</v>
      </c>
      <c r="AB1372">
        <f>SUM($AA$3:AA1372)</f>
        <v>5.4397577790019427E-2</v>
      </c>
    </row>
    <row r="1373" spans="1:28" x14ac:dyDescent="0.3">
      <c r="A1373" s="9" t="s">
        <v>18</v>
      </c>
      <c r="B1373" s="9">
        <v>1370</v>
      </c>
      <c r="C1373" s="9">
        <v>348</v>
      </c>
      <c r="D1373" s="10">
        <v>58.4</v>
      </c>
      <c r="E1373" s="3">
        <f t="shared" si="314"/>
        <v>-0.30555555555555597</v>
      </c>
      <c r="F1373" s="3">
        <f t="shared" si="315"/>
        <v>-1.1000000000000014</v>
      </c>
      <c r="H1373" s="13">
        <f t="shared" si="304"/>
        <v>16.222222222222221</v>
      </c>
      <c r="I1373">
        <f>'Panigale V4s 21 Data'!$B$8*'Panigale V4s 21 Data'!$B$5*'Panigale V4s 21 Data'!$B$7*0.5*(Calculations!$H1373*Calculations!$H1373)</f>
        <v>29.558070846180666</v>
      </c>
      <c r="J1373" s="3">
        <f>$E1373*'Panigale V4s 21 Data'!$B$3</f>
        <v>-82.500000000000114</v>
      </c>
      <c r="K1373" s="27">
        <f>'Panigale V4s 21 Data'!$B$12</f>
        <v>52.974000000000004</v>
      </c>
      <c r="L1373" s="3">
        <f t="shared" si="305"/>
        <v>3.2070846180559442E-2</v>
      </c>
      <c r="M1373">
        <f t="shared" si="303"/>
        <v>0.52026039359574205</v>
      </c>
      <c r="N1373">
        <f t="shared" si="306"/>
        <v>1.4451677599881726E-7</v>
      </c>
      <c r="O1373">
        <f t="shared" si="307"/>
        <v>0.52026039359574205</v>
      </c>
      <c r="P1373">
        <f t="shared" si="308"/>
        <v>1.4451677599881726E-7</v>
      </c>
      <c r="Q1373">
        <f>SUM($P$3:P1373)</f>
        <v>0.43599776306051136</v>
      </c>
      <c r="R1373">
        <f t="shared" si="309"/>
        <v>0</v>
      </c>
      <c r="S1373">
        <f t="shared" si="310"/>
        <v>0</v>
      </c>
      <c r="T1373">
        <f>SUM($S$3:S1373)</f>
        <v>8.38463644552392E-2</v>
      </c>
      <c r="V1373">
        <f t="shared" si="311"/>
        <v>0</v>
      </c>
      <c r="W1373">
        <f>IF(M1373&lt;0,SUM($V$3:V1373),0)</f>
        <v>0</v>
      </c>
      <c r="Y1373">
        <f>O1373</f>
        <v>0.52026039359574205</v>
      </c>
      <c r="Z1373">
        <f t="shared" si="312"/>
        <v>5.2026039359574208E-4</v>
      </c>
      <c r="AA1373">
        <f t="shared" si="313"/>
        <v>1.4451677599881726E-7</v>
      </c>
      <c r="AB1373">
        <f>SUM($AA$3:AA1373)</f>
        <v>5.4397722306795425E-2</v>
      </c>
    </row>
    <row r="1374" spans="1:28" x14ac:dyDescent="0.3">
      <c r="A1374" s="9" t="s">
        <v>18</v>
      </c>
      <c r="B1374" s="9">
        <v>1371</v>
      </c>
      <c r="C1374" s="9">
        <v>349</v>
      </c>
      <c r="D1374" s="10">
        <v>57.8</v>
      </c>
      <c r="E1374" s="3">
        <f t="shared" si="314"/>
        <v>-8.3333333333333523E-2</v>
      </c>
      <c r="F1374" s="3">
        <f t="shared" si="315"/>
        <v>-0.30000000000000071</v>
      </c>
      <c r="H1374" s="13">
        <f t="shared" si="304"/>
        <v>16.055555555555554</v>
      </c>
      <c r="I1374">
        <f>'Panigale V4s 21 Data'!$B$8*'Panigale V4s 21 Data'!$B$5*'Panigale V4s 21 Data'!$B$7*0.5*(Calculations!$H1374*Calculations!$H1374)</f>
        <v>28.953833213828286</v>
      </c>
      <c r="J1374" s="3">
        <f>$E1374*'Panigale V4s 21 Data'!$B$3</f>
        <v>-22.50000000000005</v>
      </c>
      <c r="K1374" s="27">
        <f>'Panigale V4s 21 Data'!$B$12</f>
        <v>52.974000000000004</v>
      </c>
      <c r="L1374" s="3">
        <f t="shared" si="305"/>
        <v>59.427833213828237</v>
      </c>
      <c r="M1374">
        <f t="shared" si="303"/>
        <v>954.14687771090883</v>
      </c>
      <c r="N1374">
        <f t="shared" si="306"/>
        <v>2.6504079936414131E-4</v>
      </c>
      <c r="O1374">
        <f t="shared" si="307"/>
        <v>954.14687771090883</v>
      </c>
      <c r="P1374">
        <f t="shared" si="308"/>
        <v>2.6504079936414131E-4</v>
      </c>
      <c r="Q1374">
        <f>SUM($P$3:P1374)</f>
        <v>0.43626280385987548</v>
      </c>
      <c r="R1374">
        <f t="shared" si="309"/>
        <v>0</v>
      </c>
      <c r="S1374">
        <f t="shared" si="310"/>
        <v>0</v>
      </c>
      <c r="T1374">
        <f>SUM($S$3:S1374)</f>
        <v>8.38463644552392E-2</v>
      </c>
      <c r="V1374">
        <f t="shared" si="311"/>
        <v>0</v>
      </c>
      <c r="W1374">
        <f>IF(M1374&lt;0,SUM($V$3:V1374),0)</f>
        <v>0</v>
      </c>
      <c r="Y1374">
        <f>W1372-Y1373</f>
        <v>820.55522210425636</v>
      </c>
      <c r="Z1374">
        <f t="shared" si="312"/>
        <v>0.82055522210425635</v>
      </c>
      <c r="AA1374">
        <f t="shared" si="313"/>
        <v>2.279320061400712E-4</v>
      </c>
      <c r="AB1374">
        <f>SUM($AA$3:AA1374)</f>
        <v>5.4625654312935493E-2</v>
      </c>
    </row>
    <row r="1375" spans="1:28" x14ac:dyDescent="0.3">
      <c r="A1375" s="9" t="s">
        <v>18</v>
      </c>
      <c r="B1375" s="9">
        <v>1372</v>
      </c>
      <c r="C1375" s="9">
        <v>350</v>
      </c>
      <c r="D1375" s="10">
        <v>57.8</v>
      </c>
      <c r="E1375" s="3">
        <f t="shared" si="314"/>
        <v>0</v>
      </c>
      <c r="F1375" s="3">
        <f t="shared" si="315"/>
        <v>0</v>
      </c>
      <c r="H1375" s="13">
        <f t="shared" si="304"/>
        <v>16.055555555555554</v>
      </c>
      <c r="I1375">
        <f>'Panigale V4s 21 Data'!$B$8*'Panigale V4s 21 Data'!$B$5*'Panigale V4s 21 Data'!$B$7*0.5*(Calculations!$H1375*Calculations!$H1375)</f>
        <v>28.953833213828286</v>
      </c>
      <c r="J1375" s="3">
        <f>$E1375*'Panigale V4s 21 Data'!$B$3</f>
        <v>0</v>
      </c>
      <c r="K1375" s="27">
        <f>'Panigale V4s 21 Data'!$B$12</f>
        <v>52.974000000000004</v>
      </c>
      <c r="L1375" s="3">
        <f t="shared" si="305"/>
        <v>81.927833213828293</v>
      </c>
      <c r="M1375">
        <f t="shared" si="303"/>
        <v>1315.3968777109096</v>
      </c>
      <c r="N1375">
        <f t="shared" si="306"/>
        <v>3.6538802158636374E-4</v>
      </c>
      <c r="O1375">
        <f t="shared" si="307"/>
        <v>1315.3968777109096</v>
      </c>
      <c r="P1375">
        <f t="shared" si="308"/>
        <v>3.6538802158636374E-4</v>
      </c>
      <c r="Q1375">
        <f>SUM($P$3:P1375)</f>
        <v>0.43662819188146185</v>
      </c>
      <c r="R1375">
        <f t="shared" si="309"/>
        <v>0</v>
      </c>
      <c r="S1375">
        <f t="shared" si="310"/>
        <v>0</v>
      </c>
      <c r="T1375">
        <f>SUM($S$3:S1375)</f>
        <v>8.38463644552392E-2</v>
      </c>
      <c r="V1375">
        <f t="shared" si="311"/>
        <v>0</v>
      </c>
      <c r="W1375">
        <f>IF(M1375&lt;0,SUM($V$3:V1375),0)</f>
        <v>0</v>
      </c>
      <c r="Y1375">
        <v>0</v>
      </c>
      <c r="Z1375">
        <f t="shared" si="312"/>
        <v>0</v>
      </c>
      <c r="AA1375">
        <f t="shared" si="313"/>
        <v>0</v>
      </c>
      <c r="AB1375">
        <f>SUM($AA$3:AA1375)</f>
        <v>5.4625654312935493E-2</v>
      </c>
    </row>
    <row r="1376" spans="1:28" x14ac:dyDescent="0.3">
      <c r="A1376" s="9" t="s">
        <v>18</v>
      </c>
      <c r="B1376" s="9">
        <v>1373</v>
      </c>
      <c r="C1376" s="9">
        <v>351</v>
      </c>
      <c r="D1376" s="10">
        <v>57.8</v>
      </c>
      <c r="E1376" s="3">
        <f t="shared" si="314"/>
        <v>-6.9444444444444448E-2</v>
      </c>
      <c r="F1376" s="3">
        <f t="shared" si="315"/>
        <v>-0.25</v>
      </c>
      <c r="H1376" s="13">
        <f t="shared" si="304"/>
        <v>16.055555555555554</v>
      </c>
      <c r="I1376">
        <f>'Panigale V4s 21 Data'!$B$8*'Panigale V4s 21 Data'!$B$5*'Panigale V4s 21 Data'!$B$7*0.5*(Calculations!$H1376*Calculations!$H1376)</f>
        <v>28.953833213828286</v>
      </c>
      <c r="J1376" s="3">
        <f>$E1376*'Panigale V4s 21 Data'!$B$3</f>
        <v>-18.75</v>
      </c>
      <c r="K1376" s="27">
        <f>'Panigale V4s 21 Data'!$B$12</f>
        <v>52.974000000000004</v>
      </c>
      <c r="L1376" s="3">
        <f t="shared" si="305"/>
        <v>63.177833213828293</v>
      </c>
      <c r="M1376">
        <f t="shared" si="303"/>
        <v>1014.355211044243</v>
      </c>
      <c r="N1376">
        <f t="shared" si="306"/>
        <v>2.8176533640117862E-4</v>
      </c>
      <c r="O1376">
        <f t="shared" si="307"/>
        <v>1014.355211044243</v>
      </c>
      <c r="P1376">
        <f t="shared" si="308"/>
        <v>2.8176533640117862E-4</v>
      </c>
      <c r="Q1376">
        <f>SUM($P$3:P1376)</f>
        <v>0.43690995721786302</v>
      </c>
      <c r="R1376">
        <f t="shared" si="309"/>
        <v>0</v>
      </c>
      <c r="S1376">
        <f t="shared" si="310"/>
        <v>0</v>
      </c>
      <c r="T1376">
        <f>SUM($S$3:S1376)</f>
        <v>8.38463644552392E-2</v>
      </c>
      <c r="V1376">
        <f t="shared" si="311"/>
        <v>0</v>
      </c>
      <c r="W1376">
        <f>IF(M1376&lt;0,SUM($V$3:V1376),0)</f>
        <v>0</v>
      </c>
      <c r="Y1376">
        <v>0</v>
      </c>
      <c r="Z1376">
        <f t="shared" si="312"/>
        <v>0</v>
      </c>
      <c r="AA1376">
        <f t="shared" si="313"/>
        <v>0</v>
      </c>
      <c r="AB1376">
        <f>SUM($AA$3:AA1376)</f>
        <v>5.4625654312935493E-2</v>
      </c>
    </row>
    <row r="1377" spans="1:28" x14ac:dyDescent="0.3">
      <c r="A1377" s="9" t="s">
        <v>18</v>
      </c>
      <c r="B1377" s="9">
        <v>1374</v>
      </c>
      <c r="C1377" s="9">
        <v>352</v>
      </c>
      <c r="D1377" s="10">
        <v>57.3</v>
      </c>
      <c r="E1377" s="3">
        <f t="shared" si="314"/>
        <v>-0.22222222222222143</v>
      </c>
      <c r="F1377" s="3">
        <f t="shared" si="315"/>
        <v>-0.79999999999999716</v>
      </c>
      <c r="H1377" s="13">
        <f t="shared" si="304"/>
        <v>15.916666666666666</v>
      </c>
      <c r="I1377">
        <f>'Panigale V4s 21 Data'!$B$8*'Panigale V4s 21 Data'!$B$5*'Panigale V4s 21 Data'!$B$7*0.5*(Calculations!$H1377*Calculations!$H1377)</f>
        <v>28.455068501523659</v>
      </c>
      <c r="J1377" s="3">
        <f>$E1377*'Panigale V4s 21 Data'!$B$3</f>
        <v>-59.999999999999787</v>
      </c>
      <c r="K1377" s="27">
        <f>'Panigale V4s 21 Data'!$B$12</f>
        <v>52.974000000000004</v>
      </c>
      <c r="L1377" s="3">
        <f t="shared" si="305"/>
        <v>21.429068501523876</v>
      </c>
      <c r="M1377">
        <f t="shared" si="303"/>
        <v>341.07934031592168</v>
      </c>
      <c r="N1377">
        <f t="shared" si="306"/>
        <v>9.4744261198867141E-5</v>
      </c>
      <c r="O1377">
        <f t="shared" si="307"/>
        <v>341.07934031592168</v>
      </c>
      <c r="P1377">
        <f t="shared" si="308"/>
        <v>9.4744261198867141E-5</v>
      </c>
      <c r="Q1377">
        <f>SUM($P$3:P1377)</f>
        <v>0.4370047014790619</v>
      </c>
      <c r="R1377">
        <f t="shared" si="309"/>
        <v>0</v>
      </c>
      <c r="S1377">
        <f t="shared" si="310"/>
        <v>0</v>
      </c>
      <c r="T1377">
        <f>SUM($S$3:S1377)</f>
        <v>8.38463644552392E-2</v>
      </c>
      <c r="V1377">
        <f t="shared" si="311"/>
        <v>0</v>
      </c>
      <c r="W1377">
        <f>IF(M1377&lt;0,SUM($V$3:V1377),0)</f>
        <v>0</v>
      </c>
      <c r="Y1377">
        <v>0</v>
      </c>
      <c r="Z1377">
        <f t="shared" si="312"/>
        <v>0</v>
      </c>
      <c r="AA1377">
        <f t="shared" si="313"/>
        <v>0</v>
      </c>
      <c r="AB1377">
        <f>SUM($AA$3:AA1377)</f>
        <v>5.4625654312935493E-2</v>
      </c>
    </row>
    <row r="1378" spans="1:28" x14ac:dyDescent="0.3">
      <c r="A1378" s="9" t="s">
        <v>18</v>
      </c>
      <c r="B1378" s="9">
        <v>1375</v>
      </c>
      <c r="C1378" s="9">
        <v>353</v>
      </c>
      <c r="D1378" s="10">
        <v>56.2</v>
      </c>
      <c r="E1378" s="3">
        <f t="shared" si="314"/>
        <v>-0.41666666666666663</v>
      </c>
      <c r="F1378" s="3">
        <f t="shared" si="315"/>
        <v>-1.5</v>
      </c>
      <c r="H1378" s="13">
        <f t="shared" si="304"/>
        <v>15.611111111111111</v>
      </c>
      <c r="I1378">
        <f>'Panigale V4s 21 Data'!$B$8*'Panigale V4s 21 Data'!$B$5*'Panigale V4s 21 Data'!$B$7*0.5*(Calculations!$H1378*Calculations!$H1378)</f>
        <v>27.373039408018293</v>
      </c>
      <c r="J1378" s="3">
        <f>$E1378*'Panigale V4s 21 Data'!$B$3</f>
        <v>-112.49999999999999</v>
      </c>
      <c r="K1378" s="27">
        <f>'Panigale V4s 21 Data'!$B$12</f>
        <v>52.974000000000004</v>
      </c>
      <c r="L1378" s="3">
        <f t="shared" si="305"/>
        <v>-32.152960591981682</v>
      </c>
      <c r="M1378">
        <f t="shared" si="303"/>
        <v>-501.94344035260292</v>
      </c>
      <c r="N1378">
        <f t="shared" si="306"/>
        <v>-1.3942873343127861E-4</v>
      </c>
      <c r="O1378">
        <f t="shared" si="307"/>
        <v>0</v>
      </c>
      <c r="P1378">
        <f t="shared" si="308"/>
        <v>0</v>
      </c>
      <c r="Q1378">
        <f>SUM($P$3:P1378)</f>
        <v>0.4370047014790619</v>
      </c>
      <c r="R1378">
        <f t="shared" si="309"/>
        <v>501.94344035260292</v>
      </c>
      <c r="S1378">
        <f t="shared" si="310"/>
        <v>1.3942873343127861E-4</v>
      </c>
      <c r="T1378">
        <f>SUM($S$3:S1378)</f>
        <v>8.3985793188670485E-2</v>
      </c>
      <c r="V1378">
        <f t="shared" si="311"/>
        <v>394.87639480819098</v>
      </c>
      <c r="W1378">
        <f>IF(M1378&lt;0,SUM($V$1378:V1378),0)</f>
        <v>394.87639480819098</v>
      </c>
      <c r="Y1378">
        <v>0</v>
      </c>
      <c r="Z1378">
        <f t="shared" si="312"/>
        <v>0</v>
      </c>
      <c r="AA1378">
        <f t="shared" si="313"/>
        <v>0</v>
      </c>
      <c r="AB1378">
        <f>SUM($AA$3:AA1378)</f>
        <v>5.4625654312935493E-2</v>
      </c>
    </row>
    <row r="1379" spans="1:28" x14ac:dyDescent="0.3">
      <c r="A1379" s="9" t="s">
        <v>18</v>
      </c>
      <c r="B1379" s="9">
        <v>1376</v>
      </c>
      <c r="C1379" s="9">
        <v>354</v>
      </c>
      <c r="D1379" s="10">
        <v>54.3</v>
      </c>
      <c r="E1379" s="3">
        <f t="shared" si="314"/>
        <v>-0.75000000000000078</v>
      </c>
      <c r="F1379" s="3">
        <f t="shared" si="315"/>
        <v>-2.7000000000000028</v>
      </c>
      <c r="H1379" s="13">
        <f t="shared" si="304"/>
        <v>15.083333333333332</v>
      </c>
      <c r="I1379">
        <f>'Panigale V4s 21 Data'!$B$8*'Panigale V4s 21 Data'!$B$5*'Panigale V4s 21 Data'!$B$7*0.5*(Calculations!$H1379*Calculations!$H1379)</f>
        <v>25.553479871122406</v>
      </c>
      <c r="J1379" s="3">
        <f>$E1379*'Panigale V4s 21 Data'!$B$3</f>
        <v>-202.5000000000002</v>
      </c>
      <c r="K1379" s="27">
        <f>'Panigale V4s 21 Data'!$B$12</f>
        <v>52.974000000000004</v>
      </c>
      <c r="L1379" s="3">
        <f t="shared" si="305"/>
        <v>-123.9725201288778</v>
      </c>
      <c r="M1379">
        <f t="shared" si="303"/>
        <v>-1869.9188452772401</v>
      </c>
      <c r="N1379">
        <f t="shared" si="306"/>
        <v>-5.1942190146590003E-4</v>
      </c>
      <c r="O1379">
        <f t="shared" si="307"/>
        <v>0</v>
      </c>
      <c r="P1379">
        <f t="shared" si="308"/>
        <v>0</v>
      </c>
      <c r="Q1379">
        <f>SUM($P$3:P1379)</f>
        <v>0.4370047014790619</v>
      </c>
      <c r="R1379">
        <f t="shared" si="309"/>
        <v>1869.9188452772401</v>
      </c>
      <c r="S1379">
        <f t="shared" si="310"/>
        <v>5.1942190146590003E-4</v>
      </c>
      <c r="T1379">
        <f>SUM($S$3:S1379)</f>
        <v>8.4505215090136379E-2</v>
      </c>
      <c r="V1379">
        <f t="shared" si="311"/>
        <v>1471.0558059853786</v>
      </c>
      <c r="W1379">
        <f>IF(M1379&lt;0,SUM($V$1378:V1379),0)</f>
        <v>1865.9322007935696</v>
      </c>
      <c r="Y1379">
        <v>0</v>
      </c>
      <c r="Z1379">
        <f t="shared" si="312"/>
        <v>0</v>
      </c>
      <c r="AA1379">
        <f t="shared" si="313"/>
        <v>0</v>
      </c>
      <c r="AB1379">
        <f>SUM($AA$3:AA1379)</f>
        <v>5.4625654312935493E-2</v>
      </c>
    </row>
    <row r="1380" spans="1:28" x14ac:dyDescent="0.3">
      <c r="A1380" s="9" t="s">
        <v>18</v>
      </c>
      <c r="B1380" s="9">
        <v>1377</v>
      </c>
      <c r="C1380" s="9">
        <v>355</v>
      </c>
      <c r="D1380" s="10">
        <v>50.8</v>
      </c>
      <c r="E1380" s="3">
        <f t="shared" si="314"/>
        <v>-1.2222222222222219</v>
      </c>
      <c r="F1380" s="3">
        <f t="shared" si="315"/>
        <v>-4.3999999999999986</v>
      </c>
      <c r="H1380" s="13">
        <f t="shared" si="304"/>
        <v>14.111111111111111</v>
      </c>
      <c r="I1380">
        <f>'Panigale V4s 21 Data'!$B$8*'Panigale V4s 21 Data'!$B$5*'Panigale V4s 21 Data'!$B$7*0.5*(Calculations!$H1380*Calculations!$H1380)</f>
        <v>22.365459029745168</v>
      </c>
      <c r="J1380" s="3">
        <f>$E1380*'Panigale V4s 21 Data'!$B$3</f>
        <v>-329.99999999999989</v>
      </c>
      <c r="K1380" s="27">
        <f>'Panigale V4s 21 Data'!$B$12</f>
        <v>52.974000000000004</v>
      </c>
      <c r="L1380" s="3">
        <f t="shared" si="305"/>
        <v>-254.66054097025471</v>
      </c>
      <c r="M1380">
        <f t="shared" si="303"/>
        <v>-3593.5431892469273</v>
      </c>
      <c r="N1380">
        <f t="shared" si="306"/>
        <v>-9.9820644145747991E-4</v>
      </c>
      <c r="O1380">
        <f t="shared" si="307"/>
        <v>0</v>
      </c>
      <c r="P1380">
        <f t="shared" si="308"/>
        <v>0</v>
      </c>
      <c r="Q1380">
        <f>SUM($P$3:P1380)</f>
        <v>0.4370047014790619</v>
      </c>
      <c r="R1380">
        <f t="shared" si="309"/>
        <v>3593.5431892469273</v>
      </c>
      <c r="S1380">
        <f t="shared" si="310"/>
        <v>9.9820644145747991E-4</v>
      </c>
      <c r="T1380">
        <f>SUM($S$3:S1380)</f>
        <v>8.5503421531593862E-2</v>
      </c>
      <c r="V1380">
        <f t="shared" si="311"/>
        <v>2827.0224592646118</v>
      </c>
      <c r="W1380">
        <f>IF(M1380&lt;0,SUM($V$1378:V1380),0)</f>
        <v>4692.9546600581816</v>
      </c>
      <c r="Y1380">
        <v>0</v>
      </c>
      <c r="Z1380">
        <f t="shared" si="312"/>
        <v>0</v>
      </c>
      <c r="AA1380">
        <f t="shared" si="313"/>
        <v>0</v>
      </c>
      <c r="AB1380">
        <f>SUM($AA$3:AA1380)</f>
        <v>5.4625654312935493E-2</v>
      </c>
    </row>
    <row r="1381" spans="1:28" x14ac:dyDescent="0.3">
      <c r="A1381" s="9" t="s">
        <v>18</v>
      </c>
      <c r="B1381" s="9">
        <v>1378</v>
      </c>
      <c r="C1381" s="9">
        <v>356</v>
      </c>
      <c r="D1381" s="10">
        <v>45.5</v>
      </c>
      <c r="E1381" s="3">
        <f t="shared" si="314"/>
        <v>-1.4722222222222214</v>
      </c>
      <c r="F1381" s="3">
        <f t="shared" si="315"/>
        <v>-5.2999999999999972</v>
      </c>
      <c r="H1381" s="13">
        <f t="shared" si="304"/>
        <v>12.638888888888889</v>
      </c>
      <c r="I1381">
        <f>'Panigale V4s 21 Data'!$B$8*'Panigale V4s 21 Data'!$B$5*'Panigale V4s 21 Data'!$B$7*0.5*(Calculations!$H1381*Calculations!$H1381)</f>
        <v>17.942096362270576</v>
      </c>
      <c r="J1381" s="3">
        <f>$E1381*'Panigale V4s 21 Data'!$B$3</f>
        <v>-397.49999999999977</v>
      </c>
      <c r="K1381" s="27">
        <f>'Panigale V4s 21 Data'!$B$12</f>
        <v>52.974000000000004</v>
      </c>
      <c r="L1381" s="3">
        <f t="shared" si="305"/>
        <v>-326.58390363772918</v>
      </c>
      <c r="M1381">
        <f t="shared" si="303"/>
        <v>-4127.6576709768551</v>
      </c>
      <c r="N1381">
        <f t="shared" si="306"/>
        <v>-1.1465715752713487E-3</v>
      </c>
      <c r="O1381">
        <f t="shared" si="307"/>
        <v>0</v>
      </c>
      <c r="P1381">
        <f t="shared" si="308"/>
        <v>0</v>
      </c>
      <c r="Q1381">
        <f>SUM($P$3:P1381)</f>
        <v>0.4370047014790619</v>
      </c>
      <c r="R1381">
        <f t="shared" si="309"/>
        <v>4127.6576709768551</v>
      </c>
      <c r="S1381">
        <f t="shared" si="310"/>
        <v>1.1465715752713487E-3</v>
      </c>
      <c r="T1381">
        <f>SUM($S$3:S1381)</f>
        <v>8.6649993106865206E-2</v>
      </c>
      <c r="V1381">
        <f t="shared" si="311"/>
        <v>3247.2076514691371</v>
      </c>
      <c r="W1381">
        <f>IF(M1381&lt;0,SUM($V$1378:V1381),0)</f>
        <v>7940.1623115273187</v>
      </c>
      <c r="Y1381">
        <v>0</v>
      </c>
      <c r="Z1381">
        <f t="shared" si="312"/>
        <v>0</v>
      </c>
      <c r="AA1381">
        <f t="shared" si="313"/>
        <v>0</v>
      </c>
      <c r="AB1381">
        <f>SUM($AA$3:AA1381)</f>
        <v>5.4625654312935493E-2</v>
      </c>
    </row>
    <row r="1382" spans="1:28" x14ac:dyDescent="0.3">
      <c r="A1382" s="9" t="s">
        <v>18</v>
      </c>
      <c r="B1382" s="9">
        <v>1379</v>
      </c>
      <c r="C1382" s="9">
        <v>357</v>
      </c>
      <c r="D1382" s="10">
        <v>40.200000000000003</v>
      </c>
      <c r="E1382" s="3">
        <f t="shared" si="314"/>
        <v>-1.4722222222222223</v>
      </c>
      <c r="F1382" s="3">
        <f t="shared" si="315"/>
        <v>-5.3000000000000007</v>
      </c>
      <c r="H1382" s="13">
        <f t="shared" si="304"/>
        <v>11.166666666666668</v>
      </c>
      <c r="I1382">
        <f>'Panigale V4s 21 Data'!$B$8*'Panigale V4s 21 Data'!$B$5*'Panigale V4s 21 Data'!$B$7*0.5*(Calculations!$H1382*Calculations!$H1382)</f>
        <v>14.005625120291629</v>
      </c>
      <c r="J1382" s="3">
        <f>$E1382*'Panigale V4s 21 Data'!$B$3</f>
        <v>-397.5</v>
      </c>
      <c r="K1382" s="27">
        <f>'Panigale V4s 21 Data'!$B$12</f>
        <v>52.974000000000004</v>
      </c>
      <c r="L1382" s="3">
        <f t="shared" si="305"/>
        <v>-330.52037487970836</v>
      </c>
      <c r="M1382">
        <f t="shared" si="303"/>
        <v>-3690.8108528234102</v>
      </c>
      <c r="N1382">
        <f t="shared" si="306"/>
        <v>-1.0252252368953916E-3</v>
      </c>
      <c r="O1382">
        <f t="shared" si="307"/>
        <v>0</v>
      </c>
      <c r="P1382">
        <f t="shared" si="308"/>
        <v>0</v>
      </c>
      <c r="Q1382">
        <f>SUM($P$3:P1382)</f>
        <v>0.4370047014790619</v>
      </c>
      <c r="R1382">
        <f t="shared" si="309"/>
        <v>3690.8108528234102</v>
      </c>
      <c r="S1382">
        <f t="shared" si="310"/>
        <v>1.0252252368953916E-3</v>
      </c>
      <c r="T1382">
        <f>SUM($S$3:S1382)</f>
        <v>8.7675218343760603E-2</v>
      </c>
      <c r="V1382">
        <f t="shared" si="311"/>
        <v>2903.5424438619125</v>
      </c>
      <c r="W1382">
        <f>IF(M1382&lt;0,SUM($V$1378:V1382),0)</f>
        <v>10843.704755389232</v>
      </c>
      <c r="Y1382">
        <v>0</v>
      </c>
      <c r="Z1382">
        <f t="shared" si="312"/>
        <v>0</v>
      </c>
      <c r="AA1382">
        <f t="shared" si="313"/>
        <v>0</v>
      </c>
      <c r="AB1382">
        <f>SUM($AA$3:AA1382)</f>
        <v>5.4625654312935493E-2</v>
      </c>
    </row>
    <row r="1383" spans="1:28" x14ac:dyDescent="0.3">
      <c r="A1383" s="9" t="s">
        <v>18</v>
      </c>
      <c r="B1383" s="9">
        <v>1380</v>
      </c>
      <c r="C1383" s="9">
        <v>358</v>
      </c>
      <c r="D1383" s="10">
        <v>34.9</v>
      </c>
      <c r="E1383" s="3">
        <f t="shared" si="314"/>
        <v>-1.4722222222222223</v>
      </c>
      <c r="F1383" s="3">
        <f t="shared" si="315"/>
        <v>-5.3000000000000007</v>
      </c>
      <c r="H1383" s="13">
        <f t="shared" si="304"/>
        <v>9.6944444444444446</v>
      </c>
      <c r="I1383">
        <f>'Panigale V4s 21 Data'!$B$8*'Panigale V4s 21 Data'!$B$5*'Panigale V4s 21 Data'!$B$7*0.5*(Calculations!$H1383*Calculations!$H1383)</f>
        <v>10.556045303808325</v>
      </c>
      <c r="J1383" s="3">
        <f>$E1383*'Panigale V4s 21 Data'!$B$3</f>
        <v>-397.5</v>
      </c>
      <c r="K1383" s="27">
        <f>'Panigale V4s 21 Data'!$B$12</f>
        <v>52.974000000000004</v>
      </c>
      <c r="L1383" s="3">
        <f t="shared" si="305"/>
        <v>-333.96995469619168</v>
      </c>
      <c r="M1383">
        <f t="shared" si="303"/>
        <v>-3237.6531719158584</v>
      </c>
      <c r="N1383">
        <f t="shared" si="306"/>
        <v>-8.9934810330996064E-4</v>
      </c>
      <c r="O1383">
        <f t="shared" si="307"/>
        <v>0</v>
      </c>
      <c r="P1383">
        <f t="shared" si="308"/>
        <v>0</v>
      </c>
      <c r="Q1383">
        <f>SUM($P$3:P1383)</f>
        <v>0.4370047014790619</v>
      </c>
      <c r="R1383">
        <f t="shared" si="309"/>
        <v>3237.6531719158584</v>
      </c>
      <c r="S1383">
        <f t="shared" si="310"/>
        <v>8.9934810330996064E-4</v>
      </c>
      <c r="T1383">
        <f>SUM($S$3:S1383)</f>
        <v>8.8574566447070568E-2</v>
      </c>
      <c r="V1383">
        <f t="shared" si="311"/>
        <v>2547.0455620803464</v>
      </c>
      <c r="W1383">
        <f>IF(M1383&lt;0,SUM($V$1378:V1383),0)</f>
        <v>13390.750317469578</v>
      </c>
      <c r="Y1383">
        <v>0</v>
      </c>
      <c r="Z1383">
        <f t="shared" si="312"/>
        <v>0</v>
      </c>
      <c r="AA1383">
        <f t="shared" si="313"/>
        <v>0</v>
      </c>
      <c r="AB1383">
        <f>SUM($AA$3:AA1383)</f>
        <v>5.4625654312935493E-2</v>
      </c>
    </row>
    <row r="1384" spans="1:28" x14ac:dyDescent="0.3">
      <c r="A1384" s="9" t="s">
        <v>18</v>
      </c>
      <c r="B1384" s="9">
        <v>1381</v>
      </c>
      <c r="C1384" s="9">
        <v>359</v>
      </c>
      <c r="D1384" s="10">
        <v>29.6</v>
      </c>
      <c r="E1384" s="3">
        <f t="shared" si="314"/>
        <v>-1.0555555555555551</v>
      </c>
      <c r="F1384" s="3">
        <f t="shared" si="315"/>
        <v>-3.7999999999999989</v>
      </c>
      <c r="H1384" s="13">
        <f t="shared" si="304"/>
        <v>8.2222222222222232</v>
      </c>
      <c r="I1384">
        <f>'Panigale V4s 21 Data'!$B$8*'Panigale V4s 21 Data'!$B$5*'Panigale V4s 21 Data'!$B$7*0.5*(Calculations!$H1384*Calculations!$H1384)</f>
        <v>7.5933569128206688</v>
      </c>
      <c r="J1384" s="3">
        <f>$E1384*'Panigale V4s 21 Data'!$B$3</f>
        <v>-284.99999999999989</v>
      </c>
      <c r="K1384" s="27">
        <f>'Panigale V4s 21 Data'!$B$12</f>
        <v>52.974000000000004</v>
      </c>
      <c r="L1384" s="3">
        <f t="shared" si="305"/>
        <v>-224.4326430871792</v>
      </c>
      <c r="M1384">
        <f t="shared" si="303"/>
        <v>-1845.3350653834736</v>
      </c>
      <c r="N1384">
        <f t="shared" si="306"/>
        <v>-5.125930737176316E-4</v>
      </c>
      <c r="O1384">
        <f t="shared" si="307"/>
        <v>0</v>
      </c>
      <c r="P1384">
        <f t="shared" si="308"/>
        <v>0</v>
      </c>
      <c r="Q1384">
        <f>SUM($P$3:P1384)</f>
        <v>0.4370047014790619</v>
      </c>
      <c r="R1384">
        <f t="shared" si="309"/>
        <v>1845.3350653834736</v>
      </c>
      <c r="S1384">
        <f t="shared" si="310"/>
        <v>5.125930737176316E-4</v>
      </c>
      <c r="T1384">
        <f>SUM($S$3:S1384)</f>
        <v>8.9087159520788203E-2</v>
      </c>
      <c r="V1384">
        <f t="shared" si="311"/>
        <v>1451.7158692618518</v>
      </c>
      <c r="W1384">
        <f>IF(M1384&lt;0,SUM($V$1378:V1384),0)</f>
        <v>14842.46618673143</v>
      </c>
      <c r="Y1384">
        <v>0</v>
      </c>
      <c r="Z1384">
        <f t="shared" si="312"/>
        <v>0</v>
      </c>
      <c r="AA1384">
        <f t="shared" si="313"/>
        <v>0</v>
      </c>
      <c r="AB1384">
        <f>SUM($AA$3:AA1384)</f>
        <v>5.4625654312935493E-2</v>
      </c>
    </row>
    <row r="1385" spans="1:28" x14ac:dyDescent="0.3">
      <c r="A1385" s="9" t="s">
        <v>18</v>
      </c>
      <c r="B1385" s="9">
        <v>1382</v>
      </c>
      <c r="C1385" s="9">
        <v>360</v>
      </c>
      <c r="D1385" s="10">
        <v>27.3</v>
      </c>
      <c r="E1385" s="3">
        <f t="shared" si="314"/>
        <v>-4.1666666666666761E-2</v>
      </c>
      <c r="F1385" s="3">
        <f t="shared" si="315"/>
        <v>-0.15000000000000036</v>
      </c>
      <c r="H1385" s="13">
        <f t="shared" si="304"/>
        <v>7.583333333333333</v>
      </c>
      <c r="I1385">
        <f>'Panigale V4s 21 Data'!$B$8*'Panigale V4s 21 Data'!$B$5*'Panigale V4s 21 Data'!$B$7*0.5*(Calculations!$H1385*Calculations!$H1385)</f>
        <v>6.4591546904174066</v>
      </c>
      <c r="J1385" s="3">
        <f>$E1385*'Panigale V4s 21 Data'!$B$3</f>
        <v>-11.250000000000025</v>
      </c>
      <c r="K1385" s="27">
        <f>'Panigale V4s 21 Data'!$B$12</f>
        <v>52.974000000000004</v>
      </c>
      <c r="L1385" s="3">
        <f t="shared" si="305"/>
        <v>48.183154690417382</v>
      </c>
      <c r="M1385">
        <f t="shared" si="303"/>
        <v>365.38892306899845</v>
      </c>
      <c r="N1385">
        <f t="shared" si="306"/>
        <v>1.0149692307472179E-4</v>
      </c>
      <c r="O1385">
        <f t="shared" si="307"/>
        <v>365.38892306899845</v>
      </c>
      <c r="P1385">
        <f t="shared" si="308"/>
        <v>1.0149692307472179E-4</v>
      </c>
      <c r="Q1385">
        <f>SUM($P$3:P1385)</f>
        <v>0.4371061984021366</v>
      </c>
      <c r="R1385">
        <f t="shared" si="309"/>
        <v>0</v>
      </c>
      <c r="S1385">
        <f t="shared" si="310"/>
        <v>0</v>
      </c>
      <c r="T1385">
        <f>SUM($S$3:S1385)</f>
        <v>8.9087159520788203E-2</v>
      </c>
      <c r="V1385">
        <f t="shared" si="311"/>
        <v>0</v>
      </c>
      <c r="W1385">
        <f>IF(M1385&lt;0,SUM($V$3:V1385),0)</f>
        <v>0</v>
      </c>
      <c r="Y1385">
        <f>O1385</f>
        <v>365.38892306899845</v>
      </c>
      <c r="Z1385">
        <f t="shared" si="312"/>
        <v>0.36538892306899845</v>
      </c>
      <c r="AA1385">
        <f t="shared" si="313"/>
        <v>1.0149692307472179E-4</v>
      </c>
      <c r="AB1385">
        <f>SUM($AA$3:AA1385)</f>
        <v>5.4727151236010213E-2</v>
      </c>
    </row>
    <row r="1386" spans="1:28" x14ac:dyDescent="0.3">
      <c r="A1386" s="9" t="s">
        <v>18</v>
      </c>
      <c r="B1386" s="9">
        <v>1383</v>
      </c>
      <c r="C1386" s="9">
        <v>361</v>
      </c>
      <c r="D1386" s="10">
        <v>29.3</v>
      </c>
      <c r="E1386" s="3">
        <f t="shared" si="314"/>
        <v>0.77777777777777746</v>
      </c>
      <c r="F1386" s="3">
        <f t="shared" si="315"/>
        <v>2.7999999999999989</v>
      </c>
      <c r="H1386" s="13">
        <f t="shared" si="304"/>
        <v>8.1388888888888893</v>
      </c>
      <c r="I1386">
        <f>'Panigale V4s 21 Data'!$B$8*'Panigale V4s 21 Data'!$B$5*'Panigale V4s 21 Data'!$B$7*0.5*(Calculations!$H1386*Calculations!$H1386)</f>
        <v>7.4402175128828238</v>
      </c>
      <c r="J1386" s="3">
        <f>$E1386*'Panigale V4s 21 Data'!$B$3</f>
        <v>209.99999999999991</v>
      </c>
      <c r="K1386" s="27">
        <f>'Panigale V4s 21 Data'!$B$12</f>
        <v>52.974000000000004</v>
      </c>
      <c r="L1386" s="3">
        <f t="shared" si="305"/>
        <v>270.41421751288271</v>
      </c>
      <c r="M1386">
        <f t="shared" si="303"/>
        <v>2200.8712703131846</v>
      </c>
      <c r="N1386">
        <f t="shared" si="306"/>
        <v>6.1135313064255127E-4</v>
      </c>
      <c r="O1386">
        <f t="shared" si="307"/>
        <v>2200.8712703131846</v>
      </c>
      <c r="P1386">
        <f t="shared" si="308"/>
        <v>6.1135313064255127E-4</v>
      </c>
      <c r="Q1386">
        <f>SUM($P$3:P1386)</f>
        <v>0.43771755153277914</v>
      </c>
      <c r="R1386">
        <f t="shared" si="309"/>
        <v>0</v>
      </c>
      <c r="S1386">
        <f t="shared" si="310"/>
        <v>0</v>
      </c>
      <c r="T1386">
        <f>SUM($S$3:S1386)</f>
        <v>8.9087159520788203E-2</v>
      </c>
      <c r="V1386">
        <f t="shared" si="311"/>
        <v>0</v>
      </c>
      <c r="W1386">
        <f>IF(M1386&lt;0,SUM($V$3:V1386),0)</f>
        <v>0</v>
      </c>
      <c r="Y1386">
        <f t="shared" ref="Y1386:Y1391" si="317">O1386</f>
        <v>2200.8712703131846</v>
      </c>
      <c r="Z1386">
        <f t="shared" si="312"/>
        <v>2.2008712703131845</v>
      </c>
      <c r="AA1386">
        <f t="shared" si="313"/>
        <v>6.1135313064255127E-4</v>
      </c>
      <c r="AB1386">
        <f>SUM($AA$3:AA1386)</f>
        <v>5.5338504366652767E-2</v>
      </c>
    </row>
    <row r="1387" spans="1:28" x14ac:dyDescent="0.3">
      <c r="A1387" s="9" t="s">
        <v>18</v>
      </c>
      <c r="B1387" s="9">
        <v>1384</v>
      </c>
      <c r="C1387" s="9">
        <v>362</v>
      </c>
      <c r="D1387" s="10">
        <v>32.9</v>
      </c>
      <c r="E1387" s="3">
        <f t="shared" si="314"/>
        <v>0.87500000000000011</v>
      </c>
      <c r="F1387" s="3">
        <f t="shared" si="315"/>
        <v>3.1500000000000004</v>
      </c>
      <c r="H1387" s="13">
        <f t="shared" si="304"/>
        <v>9.1388888888888875</v>
      </c>
      <c r="I1387">
        <f>'Panigale V4s 21 Data'!$B$8*'Panigale V4s 21 Data'!$B$5*'Panigale V4s 21 Data'!$B$7*0.5*(Calculations!$H1387*Calculations!$H1387)</f>
        <v>9.380849908699572</v>
      </c>
      <c r="J1387" s="3">
        <f>$E1387*'Panigale V4s 21 Data'!$B$3</f>
        <v>236.25000000000003</v>
      </c>
      <c r="K1387" s="27">
        <f>'Panigale V4s 21 Data'!$B$12</f>
        <v>52.974000000000004</v>
      </c>
      <c r="L1387" s="3">
        <f t="shared" si="305"/>
        <v>298.60484990869958</v>
      </c>
      <c r="M1387">
        <f t="shared" si="303"/>
        <v>2728.9165449989487</v>
      </c>
      <c r="N1387">
        <f t="shared" si="306"/>
        <v>7.5803237361081899E-4</v>
      </c>
      <c r="O1387">
        <f t="shared" si="307"/>
        <v>2728.9165449989487</v>
      </c>
      <c r="P1387">
        <f t="shared" si="308"/>
        <v>7.5803237361081899E-4</v>
      </c>
      <c r="Q1387">
        <f>SUM($P$3:P1387)</f>
        <v>0.43847558390638997</v>
      </c>
      <c r="R1387">
        <f t="shared" si="309"/>
        <v>0</v>
      </c>
      <c r="S1387">
        <f t="shared" si="310"/>
        <v>0</v>
      </c>
      <c r="T1387">
        <f>SUM($S$3:S1387)</f>
        <v>8.9087159520788203E-2</v>
      </c>
      <c r="V1387">
        <f t="shared" si="311"/>
        <v>0</v>
      </c>
      <c r="W1387">
        <f>IF(M1387&lt;0,SUM($V$3:V1387),0)</f>
        <v>0</v>
      </c>
      <c r="Y1387">
        <f t="shared" si="317"/>
        <v>2728.9165449989487</v>
      </c>
      <c r="Z1387">
        <f t="shared" si="312"/>
        <v>2.7289165449989485</v>
      </c>
      <c r="AA1387">
        <f t="shared" si="313"/>
        <v>7.5803237361081899E-4</v>
      </c>
      <c r="AB1387">
        <f>SUM($AA$3:AA1387)</f>
        <v>5.6096536740263589E-2</v>
      </c>
    </row>
    <row r="1388" spans="1:28" x14ac:dyDescent="0.3">
      <c r="A1388" s="9" t="s">
        <v>18</v>
      </c>
      <c r="B1388" s="9">
        <v>1385</v>
      </c>
      <c r="C1388" s="9">
        <v>363</v>
      </c>
      <c r="D1388" s="10">
        <v>35.6</v>
      </c>
      <c r="E1388" s="3">
        <f t="shared" si="314"/>
        <v>0.52777777777777835</v>
      </c>
      <c r="F1388" s="3">
        <f t="shared" si="315"/>
        <v>1.9000000000000021</v>
      </c>
      <c r="H1388" s="13">
        <f t="shared" si="304"/>
        <v>9.8888888888888893</v>
      </c>
      <c r="I1388">
        <f>'Panigale V4s 21 Data'!$B$8*'Panigale V4s 21 Data'!$B$5*'Panigale V4s 21 Data'!$B$7*0.5*(Calculations!$H1388*Calculations!$H1388)</f>
        <v>10.983743627913169</v>
      </c>
      <c r="J1388" s="3">
        <f>$E1388*'Panigale V4s 21 Data'!$B$3</f>
        <v>142.50000000000014</v>
      </c>
      <c r="K1388" s="27">
        <f>'Panigale V4s 21 Data'!$B$12</f>
        <v>52.974000000000004</v>
      </c>
      <c r="L1388" s="3">
        <f t="shared" si="305"/>
        <v>206.45774362791332</v>
      </c>
      <c r="M1388">
        <f t="shared" si="303"/>
        <v>2041.6376869871428</v>
      </c>
      <c r="N1388">
        <f t="shared" si="306"/>
        <v>5.6712157971865076E-4</v>
      </c>
      <c r="O1388">
        <f t="shared" si="307"/>
        <v>2041.6376869871428</v>
      </c>
      <c r="P1388">
        <f t="shared" si="308"/>
        <v>5.6712157971865076E-4</v>
      </c>
      <c r="Q1388">
        <f>SUM($P$3:P1388)</f>
        <v>0.43904270548610863</v>
      </c>
      <c r="R1388">
        <f t="shared" si="309"/>
        <v>0</v>
      </c>
      <c r="S1388">
        <f t="shared" si="310"/>
        <v>0</v>
      </c>
      <c r="T1388">
        <f>SUM($S$3:S1388)</f>
        <v>8.9087159520788203E-2</v>
      </c>
      <c r="V1388">
        <f t="shared" si="311"/>
        <v>0</v>
      </c>
      <c r="W1388">
        <f>IF(M1388&lt;0,SUM($V$3:V1388),0)</f>
        <v>0</v>
      </c>
      <c r="Y1388">
        <f t="shared" si="317"/>
        <v>2041.6376869871428</v>
      </c>
      <c r="Z1388">
        <f t="shared" si="312"/>
        <v>2.0416376869871429</v>
      </c>
      <c r="AA1388">
        <f t="shared" si="313"/>
        <v>5.6712157971865076E-4</v>
      </c>
      <c r="AB1388">
        <f>SUM($AA$3:AA1388)</f>
        <v>5.6663658319982241E-2</v>
      </c>
    </row>
    <row r="1389" spans="1:28" x14ac:dyDescent="0.3">
      <c r="A1389" s="9" t="s">
        <v>18</v>
      </c>
      <c r="B1389" s="9">
        <v>1386</v>
      </c>
      <c r="C1389" s="9">
        <v>364</v>
      </c>
      <c r="D1389" s="10">
        <v>36.700000000000003</v>
      </c>
      <c r="E1389" s="3">
        <f t="shared" si="314"/>
        <v>0.27777777777777779</v>
      </c>
      <c r="F1389" s="3">
        <f t="shared" si="315"/>
        <v>1</v>
      </c>
      <c r="H1389" s="13">
        <f t="shared" si="304"/>
        <v>10.194444444444445</v>
      </c>
      <c r="I1389">
        <f>'Panigale V4s 21 Data'!$B$8*'Panigale V4s 21 Data'!$B$5*'Panigale V4s 21 Data'!$B$7*0.5*(Calculations!$H1389*Calculations!$H1389)</f>
        <v>11.673000927124075</v>
      </c>
      <c r="J1389" s="3">
        <f>$E1389*'Panigale V4s 21 Data'!$B$3</f>
        <v>75</v>
      </c>
      <c r="K1389" s="27">
        <f>'Panigale V4s 21 Data'!$B$12</f>
        <v>52.974000000000004</v>
      </c>
      <c r="L1389" s="3">
        <f t="shared" si="305"/>
        <v>139.64700092712408</v>
      </c>
      <c r="M1389">
        <f t="shared" si="303"/>
        <v>1423.6235927848484</v>
      </c>
      <c r="N1389">
        <f t="shared" si="306"/>
        <v>3.9545099799579125E-4</v>
      </c>
      <c r="O1389">
        <f t="shared" si="307"/>
        <v>1423.6235927848484</v>
      </c>
      <c r="P1389">
        <f t="shared" si="308"/>
        <v>3.9545099799579125E-4</v>
      </c>
      <c r="Q1389">
        <f>SUM($P$3:P1389)</f>
        <v>0.43943815648410445</v>
      </c>
      <c r="R1389">
        <f t="shared" si="309"/>
        <v>0</v>
      </c>
      <c r="S1389">
        <f t="shared" si="310"/>
        <v>0</v>
      </c>
      <c r="T1389">
        <f>SUM($S$3:S1389)</f>
        <v>8.9087159520788203E-2</v>
      </c>
      <c r="V1389">
        <f t="shared" si="311"/>
        <v>0</v>
      </c>
      <c r="W1389">
        <f>IF(M1389&lt;0,SUM($V$3:V1389),0)</f>
        <v>0</v>
      </c>
      <c r="Y1389">
        <f t="shared" si="317"/>
        <v>1423.6235927848484</v>
      </c>
      <c r="Z1389">
        <f t="shared" si="312"/>
        <v>1.4236235927848484</v>
      </c>
      <c r="AA1389">
        <f t="shared" si="313"/>
        <v>3.9545099799579125E-4</v>
      </c>
      <c r="AB1389">
        <f>SUM($AA$3:AA1389)</f>
        <v>5.705910931797803E-2</v>
      </c>
    </row>
    <row r="1390" spans="1:28" x14ac:dyDescent="0.3">
      <c r="A1390" s="9" t="s">
        <v>18</v>
      </c>
      <c r="B1390" s="9">
        <v>1387</v>
      </c>
      <c r="C1390" s="9">
        <v>365</v>
      </c>
      <c r="D1390" s="10">
        <v>37.6</v>
      </c>
      <c r="E1390" s="3">
        <f t="shared" si="314"/>
        <v>0.37499999999999939</v>
      </c>
      <c r="F1390" s="3">
        <f t="shared" si="315"/>
        <v>1.3499999999999979</v>
      </c>
      <c r="H1390" s="13">
        <f t="shared" si="304"/>
        <v>10.444444444444445</v>
      </c>
      <c r="I1390">
        <f>'Panigale V4s 21 Data'!$B$8*'Panigale V4s 21 Data'!$B$5*'Panigale V4s 21 Data'!$B$7*0.5*(Calculations!$H1390*Calculations!$H1390)</f>
        <v>12.252538656260668</v>
      </c>
      <c r="J1390" s="3">
        <f>$E1390*'Panigale V4s 21 Data'!$B$3</f>
        <v>101.24999999999983</v>
      </c>
      <c r="K1390" s="27">
        <f>'Panigale V4s 21 Data'!$B$12</f>
        <v>52.974000000000004</v>
      </c>
      <c r="L1390" s="3">
        <f t="shared" si="305"/>
        <v>166.47653865626052</v>
      </c>
      <c r="M1390">
        <f t="shared" si="303"/>
        <v>1738.7549592987209</v>
      </c>
      <c r="N1390">
        <f t="shared" si="306"/>
        <v>4.8298748869408909E-4</v>
      </c>
      <c r="O1390">
        <f t="shared" si="307"/>
        <v>1738.7549592987209</v>
      </c>
      <c r="P1390">
        <f t="shared" si="308"/>
        <v>4.8298748869408909E-4</v>
      </c>
      <c r="Q1390">
        <f>SUM($P$3:P1390)</f>
        <v>0.43992114397279852</v>
      </c>
      <c r="R1390">
        <f t="shared" si="309"/>
        <v>0</v>
      </c>
      <c r="S1390">
        <f t="shared" si="310"/>
        <v>0</v>
      </c>
      <c r="T1390">
        <f>SUM($S$3:S1390)</f>
        <v>8.9087159520788203E-2</v>
      </c>
      <c r="V1390">
        <f t="shared" si="311"/>
        <v>0</v>
      </c>
      <c r="W1390">
        <f>IF(M1390&lt;0,SUM($V$3:V1390),0)</f>
        <v>0</v>
      </c>
      <c r="Y1390">
        <f t="shared" si="317"/>
        <v>1738.7549592987209</v>
      </c>
      <c r="Z1390">
        <f t="shared" si="312"/>
        <v>1.7387549592987208</v>
      </c>
      <c r="AA1390">
        <f t="shared" si="313"/>
        <v>4.8298748869408909E-4</v>
      </c>
      <c r="AB1390">
        <f>SUM($AA$3:AA1390)</f>
        <v>5.7542096806672119E-2</v>
      </c>
    </row>
    <row r="1391" spans="1:28" x14ac:dyDescent="0.3">
      <c r="A1391" s="9" t="s">
        <v>18</v>
      </c>
      <c r="B1391" s="9">
        <v>1388</v>
      </c>
      <c r="C1391" s="9">
        <v>366</v>
      </c>
      <c r="D1391" s="10">
        <v>39.4</v>
      </c>
      <c r="E1391" s="3">
        <f t="shared" si="314"/>
        <v>0.68055555555555536</v>
      </c>
      <c r="F1391" s="3">
        <f t="shared" si="315"/>
        <v>2.4499999999999993</v>
      </c>
      <c r="H1391" s="13">
        <f t="shared" si="304"/>
        <v>10.944444444444445</v>
      </c>
      <c r="I1391">
        <f>'Panigale V4s 21 Data'!$B$8*'Panigale V4s 21 Data'!$B$5*'Panigale V4s 21 Data'!$B$7*0.5*(Calculations!$H1391*Calculations!$H1391)</f>
        <v>13.453733949491294</v>
      </c>
      <c r="J1391" s="3">
        <f>$E1391*'Panigale V4s 21 Data'!$B$3</f>
        <v>183.74999999999994</v>
      </c>
      <c r="K1391" s="27">
        <f>'Panigale V4s 21 Data'!$B$12</f>
        <v>52.974000000000004</v>
      </c>
      <c r="L1391" s="3">
        <f t="shared" si="305"/>
        <v>250.17773394949126</v>
      </c>
      <c r="M1391">
        <f t="shared" si="303"/>
        <v>2738.0563104472099</v>
      </c>
      <c r="N1391">
        <f t="shared" si="306"/>
        <v>7.6057119734644727E-4</v>
      </c>
      <c r="O1391">
        <f t="shared" si="307"/>
        <v>2738.0563104472099</v>
      </c>
      <c r="P1391">
        <f t="shared" si="308"/>
        <v>7.6057119734644727E-4</v>
      </c>
      <c r="Q1391">
        <f>SUM($P$3:P1391)</f>
        <v>0.44068171517014498</v>
      </c>
      <c r="R1391">
        <f t="shared" si="309"/>
        <v>0</v>
      </c>
      <c r="S1391">
        <f t="shared" si="310"/>
        <v>0</v>
      </c>
      <c r="T1391">
        <f>SUM($S$3:S1391)</f>
        <v>8.9087159520788203E-2</v>
      </c>
      <c r="V1391">
        <f t="shared" si="311"/>
        <v>0</v>
      </c>
      <c r="W1391">
        <f>IF(M1391&lt;0,SUM($V$3:V1391),0)</f>
        <v>0</v>
      </c>
      <c r="Y1391">
        <f t="shared" si="317"/>
        <v>2738.0563104472099</v>
      </c>
      <c r="Z1391">
        <f t="shared" si="312"/>
        <v>2.73805631044721</v>
      </c>
      <c r="AA1391">
        <f t="shared" si="313"/>
        <v>7.6057119734644727E-4</v>
      </c>
      <c r="AB1391">
        <f>SUM($AA$3:AA1391)</f>
        <v>5.8302668004018565E-2</v>
      </c>
    </row>
    <row r="1392" spans="1:28" x14ac:dyDescent="0.3">
      <c r="A1392" s="9" t="s">
        <v>18</v>
      </c>
      <c r="B1392" s="9">
        <v>1389</v>
      </c>
      <c r="C1392" s="9">
        <v>367</v>
      </c>
      <c r="D1392" s="10">
        <v>42.5</v>
      </c>
      <c r="E1392" s="3">
        <f t="shared" si="314"/>
        <v>0.98611111111111127</v>
      </c>
      <c r="F1392" s="3">
        <f t="shared" si="315"/>
        <v>3.5500000000000007</v>
      </c>
      <c r="H1392" s="13">
        <f t="shared" si="304"/>
        <v>11.805555555555555</v>
      </c>
      <c r="I1392">
        <f>'Panigale V4s 21 Data'!$B$8*'Panigale V4s 21 Data'!$B$5*'Panigale V4s 21 Data'!$B$7*0.5*(Calculations!$H1392*Calculations!$H1392)</f>
        <v>15.654105327545574</v>
      </c>
      <c r="J1392" s="3">
        <f>$E1392*'Panigale V4s 21 Data'!$B$3</f>
        <v>266.25000000000006</v>
      </c>
      <c r="K1392" s="27">
        <f>'Panigale V4s 21 Data'!$B$12</f>
        <v>52.974000000000004</v>
      </c>
      <c r="L1392" s="3">
        <f t="shared" si="305"/>
        <v>334.8781053275456</v>
      </c>
      <c r="M1392">
        <f t="shared" si="303"/>
        <v>3953.4220767835245</v>
      </c>
      <c r="N1392">
        <f t="shared" si="306"/>
        <v>1.0981727991065345E-3</v>
      </c>
      <c r="O1392">
        <f t="shared" si="307"/>
        <v>3953.4220767835245</v>
      </c>
      <c r="P1392">
        <f t="shared" si="308"/>
        <v>1.0981727991065345E-3</v>
      </c>
      <c r="Q1392">
        <f>SUM($P$3:P1392)</f>
        <v>0.44177988796925149</v>
      </c>
      <c r="R1392">
        <f t="shared" si="309"/>
        <v>0</v>
      </c>
      <c r="S1392">
        <f t="shared" si="310"/>
        <v>0</v>
      </c>
      <c r="T1392">
        <f>SUM($S$3:S1392)</f>
        <v>8.9087159520788203E-2</v>
      </c>
      <c r="V1392">
        <f t="shared" si="311"/>
        <v>0</v>
      </c>
      <c r="W1392">
        <f>IF(M1392&lt;0,SUM($V$3:V1392),0)</f>
        <v>0</v>
      </c>
      <c r="Y1392">
        <f>W1384-SUM(Y1385:Y1391)</f>
        <v>1605.2168988323756</v>
      </c>
      <c r="Z1392">
        <f t="shared" si="312"/>
        <v>1.6052168988323756</v>
      </c>
      <c r="AA1392">
        <f t="shared" si="313"/>
        <v>4.4589358300899324E-4</v>
      </c>
      <c r="AB1392">
        <f>SUM($AA$3:AA1392)</f>
        <v>5.8748561587027556E-2</v>
      </c>
    </row>
    <row r="1393" spans="1:28" x14ac:dyDescent="0.3">
      <c r="A1393" s="9" t="s">
        <v>18</v>
      </c>
      <c r="B1393" s="9">
        <v>1390</v>
      </c>
      <c r="C1393" s="9">
        <v>368</v>
      </c>
      <c r="D1393" s="10">
        <v>46.5</v>
      </c>
      <c r="E1393" s="3">
        <f t="shared" si="314"/>
        <v>1.0694444444444449</v>
      </c>
      <c r="F1393" s="3">
        <f t="shared" si="315"/>
        <v>3.8500000000000014</v>
      </c>
      <c r="H1393" s="13">
        <f t="shared" si="304"/>
        <v>12.916666666666666</v>
      </c>
      <c r="I1393">
        <f>'Panigale V4s 21 Data'!$B$8*'Panigale V4s 21 Data'!$B$5*'Panigale V4s 21 Data'!$B$7*0.5*(Calculations!$H1393*Calculations!$H1393)</f>
        <v>18.739426571341408</v>
      </c>
      <c r="J1393" s="3">
        <f>$E1393*'Panigale V4s 21 Data'!$B$3</f>
        <v>288.75000000000011</v>
      </c>
      <c r="K1393" s="27">
        <f>'Panigale V4s 21 Data'!$B$12</f>
        <v>52.974000000000004</v>
      </c>
      <c r="L1393" s="3">
        <f t="shared" si="305"/>
        <v>360.46342657134153</v>
      </c>
      <c r="M1393">
        <f t="shared" si="303"/>
        <v>4655.9859265464947</v>
      </c>
      <c r="N1393">
        <f t="shared" si="306"/>
        <v>1.2933294240406929E-3</v>
      </c>
      <c r="O1393">
        <f t="shared" si="307"/>
        <v>4655.9859265464947</v>
      </c>
      <c r="P1393">
        <f t="shared" si="308"/>
        <v>1.2933294240406929E-3</v>
      </c>
      <c r="Q1393">
        <f>SUM($P$3:P1393)</f>
        <v>0.4430732173932922</v>
      </c>
      <c r="R1393">
        <f t="shared" si="309"/>
        <v>0</v>
      </c>
      <c r="S1393">
        <f t="shared" si="310"/>
        <v>0</v>
      </c>
      <c r="T1393">
        <f>SUM($S$3:S1393)</f>
        <v>8.9087159520788203E-2</v>
      </c>
      <c r="V1393">
        <f t="shared" si="311"/>
        <v>0</v>
      </c>
      <c r="W1393">
        <f>IF(M1393&lt;0,SUM($V$3:V1393),0)</f>
        <v>0</v>
      </c>
      <c r="Y1393">
        <v>0</v>
      </c>
      <c r="Z1393">
        <f t="shared" si="312"/>
        <v>0</v>
      </c>
      <c r="AA1393">
        <f t="shared" si="313"/>
        <v>0</v>
      </c>
      <c r="AB1393">
        <f>SUM($AA$3:AA1393)</f>
        <v>5.8748561587027556E-2</v>
      </c>
    </row>
    <row r="1394" spans="1:28" x14ac:dyDescent="0.3">
      <c r="A1394" s="9" t="s">
        <v>18</v>
      </c>
      <c r="B1394" s="9">
        <v>1391</v>
      </c>
      <c r="C1394" s="9">
        <v>369</v>
      </c>
      <c r="D1394" s="10">
        <v>50.2</v>
      </c>
      <c r="E1394" s="3">
        <f t="shared" si="314"/>
        <v>0.87499999999999956</v>
      </c>
      <c r="F1394" s="3">
        <f t="shared" si="315"/>
        <v>3.1499999999999986</v>
      </c>
      <c r="H1394" s="13">
        <f t="shared" si="304"/>
        <v>13.944444444444445</v>
      </c>
      <c r="I1394">
        <f>'Panigale V4s 21 Data'!$B$8*'Panigale V4s 21 Data'!$B$5*'Panigale V4s 21 Data'!$B$7*0.5*(Calculations!$H1394*Calculations!$H1394)</f>
        <v>21.840261087683295</v>
      </c>
      <c r="J1394" s="3">
        <f>$E1394*'Panigale V4s 21 Data'!$B$3</f>
        <v>236.24999999999989</v>
      </c>
      <c r="K1394" s="27">
        <f>'Panigale V4s 21 Data'!$B$12</f>
        <v>52.974000000000004</v>
      </c>
      <c r="L1394" s="3">
        <f t="shared" si="305"/>
        <v>311.06426108768318</v>
      </c>
      <c r="M1394">
        <f t="shared" si="303"/>
        <v>4337.6183073893599</v>
      </c>
      <c r="N1394">
        <f t="shared" si="306"/>
        <v>1.2048939742748223E-3</v>
      </c>
      <c r="O1394">
        <f t="shared" si="307"/>
        <v>4337.6183073893599</v>
      </c>
      <c r="P1394">
        <f t="shared" si="308"/>
        <v>1.2048939742748223E-3</v>
      </c>
      <c r="Q1394">
        <f>SUM($P$3:P1394)</f>
        <v>0.44427811136756701</v>
      </c>
      <c r="R1394">
        <f t="shared" si="309"/>
        <v>0</v>
      </c>
      <c r="S1394">
        <f t="shared" si="310"/>
        <v>0</v>
      </c>
      <c r="T1394">
        <f>SUM($S$3:S1394)</f>
        <v>8.9087159520788203E-2</v>
      </c>
      <c r="V1394">
        <f t="shared" si="311"/>
        <v>0</v>
      </c>
      <c r="W1394">
        <f>IF(M1394&lt;0,SUM($V$3:V1394),0)</f>
        <v>0</v>
      </c>
      <c r="Y1394">
        <v>0</v>
      </c>
      <c r="Z1394">
        <f t="shared" si="312"/>
        <v>0</v>
      </c>
      <c r="AA1394">
        <f t="shared" si="313"/>
        <v>0</v>
      </c>
      <c r="AB1394">
        <f>SUM($AA$3:AA1394)</f>
        <v>5.8748561587027556E-2</v>
      </c>
    </row>
    <row r="1395" spans="1:28" x14ac:dyDescent="0.3">
      <c r="A1395" s="9" t="s">
        <v>18</v>
      </c>
      <c r="B1395" s="9">
        <v>1392</v>
      </c>
      <c r="C1395" s="9">
        <v>370</v>
      </c>
      <c r="D1395" s="10">
        <v>52.8</v>
      </c>
      <c r="E1395" s="3">
        <f t="shared" si="314"/>
        <v>0.56944444444444364</v>
      </c>
      <c r="F1395" s="3">
        <f t="shared" si="315"/>
        <v>2.0499999999999972</v>
      </c>
      <c r="H1395" s="13">
        <f t="shared" si="304"/>
        <v>14.666666666666666</v>
      </c>
      <c r="I1395">
        <f>'Panigale V4s 21 Data'!$B$8*'Panigale V4s 21 Data'!$B$5*'Panigale V4s 21 Data'!$B$7*0.5*(Calculations!$H1395*Calculations!$H1395)</f>
        <v>24.161185326696</v>
      </c>
      <c r="J1395" s="3">
        <f>$E1395*'Panigale V4s 21 Data'!$B$3</f>
        <v>153.74999999999977</v>
      </c>
      <c r="K1395" s="27">
        <f>'Panigale V4s 21 Data'!$B$12</f>
        <v>52.974000000000004</v>
      </c>
      <c r="L1395" s="3">
        <f t="shared" si="305"/>
        <v>230.88518532669576</v>
      </c>
      <c r="M1395">
        <f t="shared" si="303"/>
        <v>3386.3160514582046</v>
      </c>
      <c r="N1395">
        <f t="shared" si="306"/>
        <v>9.4064334762727908E-4</v>
      </c>
      <c r="O1395">
        <f t="shared" si="307"/>
        <v>3386.3160514582046</v>
      </c>
      <c r="P1395">
        <f t="shared" si="308"/>
        <v>9.4064334762727908E-4</v>
      </c>
      <c r="Q1395">
        <f>SUM($P$3:P1395)</f>
        <v>0.44521875471519429</v>
      </c>
      <c r="R1395">
        <f t="shared" si="309"/>
        <v>0</v>
      </c>
      <c r="S1395">
        <f t="shared" si="310"/>
        <v>0</v>
      </c>
      <c r="T1395">
        <f>SUM($S$3:S1395)</f>
        <v>8.9087159520788203E-2</v>
      </c>
      <c r="V1395">
        <f t="shared" si="311"/>
        <v>0</v>
      </c>
      <c r="W1395">
        <f>IF(M1395&lt;0,SUM($V$3:V1395),0)</f>
        <v>0</v>
      </c>
      <c r="Y1395">
        <v>0</v>
      </c>
      <c r="Z1395">
        <f t="shared" si="312"/>
        <v>0</v>
      </c>
      <c r="AA1395">
        <f t="shared" si="313"/>
        <v>0</v>
      </c>
      <c r="AB1395">
        <f>SUM($AA$3:AA1395)</f>
        <v>5.8748561587027556E-2</v>
      </c>
    </row>
    <row r="1396" spans="1:28" x14ac:dyDescent="0.3">
      <c r="A1396" s="9" t="s">
        <v>18</v>
      </c>
      <c r="B1396" s="9">
        <v>1393</v>
      </c>
      <c r="C1396" s="9">
        <v>371</v>
      </c>
      <c r="D1396" s="10">
        <v>54.3</v>
      </c>
      <c r="E1396" s="3">
        <f t="shared" si="314"/>
        <v>0.29166666666666685</v>
      </c>
      <c r="F1396" s="3">
        <f t="shared" si="315"/>
        <v>1.0500000000000007</v>
      </c>
      <c r="H1396" s="13">
        <f t="shared" si="304"/>
        <v>15.083333333333332</v>
      </c>
      <c r="I1396">
        <f>'Panigale V4s 21 Data'!$B$8*'Panigale V4s 21 Data'!$B$5*'Panigale V4s 21 Data'!$B$7*0.5*(Calculations!$H1396*Calculations!$H1396)</f>
        <v>25.553479871122406</v>
      </c>
      <c r="J1396" s="3">
        <f>$E1396*'Panigale V4s 21 Data'!$B$3</f>
        <v>78.750000000000057</v>
      </c>
      <c r="K1396" s="27">
        <f>'Panigale V4s 21 Data'!$B$12</f>
        <v>52.974000000000004</v>
      </c>
      <c r="L1396" s="3">
        <f t="shared" si="305"/>
        <v>157.27747987112247</v>
      </c>
      <c r="M1396">
        <f t="shared" si="303"/>
        <v>2372.2686547227636</v>
      </c>
      <c r="N1396">
        <f t="shared" si="306"/>
        <v>6.5896351520076772E-4</v>
      </c>
      <c r="O1396">
        <f t="shared" si="307"/>
        <v>2372.2686547227636</v>
      </c>
      <c r="P1396">
        <f t="shared" si="308"/>
        <v>6.5896351520076772E-4</v>
      </c>
      <c r="Q1396">
        <f>SUM($P$3:P1396)</f>
        <v>0.44587771823039507</v>
      </c>
      <c r="R1396">
        <f t="shared" si="309"/>
        <v>0</v>
      </c>
      <c r="S1396">
        <f t="shared" si="310"/>
        <v>0</v>
      </c>
      <c r="T1396">
        <f>SUM($S$3:S1396)</f>
        <v>8.9087159520788203E-2</v>
      </c>
      <c r="V1396">
        <f t="shared" si="311"/>
        <v>0</v>
      </c>
      <c r="W1396">
        <f>IF(M1396&lt;0,SUM($V$3:V1396),0)</f>
        <v>0</v>
      </c>
      <c r="Y1396">
        <v>0</v>
      </c>
      <c r="Z1396">
        <f t="shared" si="312"/>
        <v>0</v>
      </c>
      <c r="AA1396">
        <f t="shared" si="313"/>
        <v>0</v>
      </c>
      <c r="AB1396">
        <f>SUM($AA$3:AA1396)</f>
        <v>5.8748561587027556E-2</v>
      </c>
    </row>
    <row r="1397" spans="1:28" x14ac:dyDescent="0.3">
      <c r="A1397" s="9" t="s">
        <v>18</v>
      </c>
      <c r="B1397" s="9">
        <v>1394</v>
      </c>
      <c r="C1397" s="9">
        <v>372</v>
      </c>
      <c r="D1397" s="10">
        <v>54.9</v>
      </c>
      <c r="E1397" s="3">
        <f t="shared" si="314"/>
        <v>8.3333333333333523E-2</v>
      </c>
      <c r="F1397" s="3">
        <f t="shared" si="315"/>
        <v>0.30000000000000071</v>
      </c>
      <c r="H1397" s="13">
        <f t="shared" si="304"/>
        <v>15.25</v>
      </c>
      <c r="I1397">
        <f>'Panigale V4s 21 Data'!$B$8*'Panigale V4s 21 Data'!$B$5*'Panigale V4s 21 Data'!$B$7*0.5*(Calculations!$H1397*Calculations!$H1397)</f>
        <v>26.12131764610416</v>
      </c>
      <c r="J1397" s="3">
        <f>$E1397*'Panigale V4s 21 Data'!$B$3</f>
        <v>22.50000000000005</v>
      </c>
      <c r="K1397" s="27">
        <f>'Panigale V4s 21 Data'!$B$12</f>
        <v>52.974000000000004</v>
      </c>
      <c r="L1397" s="3">
        <f t="shared" si="305"/>
        <v>101.59531764610421</v>
      </c>
      <c r="M1397">
        <f t="shared" si="303"/>
        <v>1549.3285941030892</v>
      </c>
      <c r="N1397">
        <f t="shared" si="306"/>
        <v>4.3036905391752479E-4</v>
      </c>
      <c r="O1397">
        <f t="shared" si="307"/>
        <v>1549.3285941030892</v>
      </c>
      <c r="P1397">
        <f t="shared" si="308"/>
        <v>4.3036905391752479E-4</v>
      </c>
      <c r="Q1397">
        <f>SUM($P$3:P1397)</f>
        <v>0.44630808728431259</v>
      </c>
      <c r="R1397">
        <f t="shared" si="309"/>
        <v>0</v>
      </c>
      <c r="S1397">
        <f t="shared" si="310"/>
        <v>0</v>
      </c>
      <c r="T1397">
        <f>SUM($S$3:S1397)</f>
        <v>8.9087159520788203E-2</v>
      </c>
      <c r="V1397">
        <f t="shared" si="311"/>
        <v>0</v>
      </c>
      <c r="W1397">
        <f>IF(M1397&lt;0,SUM($V$3:V1397),0)</f>
        <v>0</v>
      </c>
      <c r="Y1397">
        <v>0</v>
      </c>
      <c r="Z1397">
        <f t="shared" si="312"/>
        <v>0</v>
      </c>
      <c r="AA1397">
        <f t="shared" si="313"/>
        <v>0</v>
      </c>
      <c r="AB1397">
        <f>SUM($AA$3:AA1397)</f>
        <v>5.8748561587027556E-2</v>
      </c>
    </row>
    <row r="1398" spans="1:28" x14ac:dyDescent="0.3">
      <c r="A1398" s="9" t="s">
        <v>18</v>
      </c>
      <c r="B1398" s="9">
        <v>1395</v>
      </c>
      <c r="C1398" s="9">
        <v>373</v>
      </c>
      <c r="D1398" s="10">
        <v>54.9</v>
      </c>
      <c r="E1398" s="3">
        <f t="shared" si="314"/>
        <v>-2.7777777777777186E-2</v>
      </c>
      <c r="F1398" s="3">
        <f t="shared" si="315"/>
        <v>-9.9999999999997868E-2</v>
      </c>
      <c r="H1398" s="13">
        <f t="shared" si="304"/>
        <v>15.25</v>
      </c>
      <c r="I1398">
        <f>'Panigale V4s 21 Data'!$B$8*'Panigale V4s 21 Data'!$B$5*'Panigale V4s 21 Data'!$B$7*0.5*(Calculations!$H1398*Calculations!$H1398)</f>
        <v>26.12131764610416</v>
      </c>
      <c r="J1398" s="3">
        <f>$E1398*'Panigale V4s 21 Data'!$B$3</f>
        <v>-7.4999999999998401</v>
      </c>
      <c r="K1398" s="27">
        <f>'Panigale V4s 21 Data'!$B$12</f>
        <v>52.974000000000004</v>
      </c>
      <c r="L1398" s="3">
        <f t="shared" si="305"/>
        <v>71.59531764610432</v>
      </c>
      <c r="M1398">
        <f t="shared" si="303"/>
        <v>1091.8285941030908</v>
      </c>
      <c r="N1398">
        <f t="shared" si="306"/>
        <v>3.0328572058419185E-4</v>
      </c>
      <c r="O1398">
        <f t="shared" si="307"/>
        <v>1091.8285941030908</v>
      </c>
      <c r="P1398">
        <f t="shared" si="308"/>
        <v>3.0328572058419185E-4</v>
      </c>
      <c r="Q1398">
        <f>SUM($P$3:P1398)</f>
        <v>0.44661137300489678</v>
      </c>
      <c r="R1398">
        <f t="shared" si="309"/>
        <v>0</v>
      </c>
      <c r="S1398">
        <f t="shared" si="310"/>
        <v>0</v>
      </c>
      <c r="T1398">
        <f>SUM($S$3:S1398)</f>
        <v>8.9087159520788203E-2</v>
      </c>
      <c r="V1398">
        <f t="shared" si="311"/>
        <v>0</v>
      </c>
      <c r="W1398">
        <f>IF(M1398&lt;0,SUM($V$3:V1398),0)</f>
        <v>0</v>
      </c>
      <c r="Y1398">
        <v>0</v>
      </c>
      <c r="Z1398">
        <f t="shared" si="312"/>
        <v>0</v>
      </c>
      <c r="AA1398">
        <f t="shared" si="313"/>
        <v>0</v>
      </c>
      <c r="AB1398">
        <f>SUM($AA$3:AA1398)</f>
        <v>5.8748561587027556E-2</v>
      </c>
    </row>
    <row r="1399" spans="1:28" x14ac:dyDescent="0.3">
      <c r="A1399" s="9" t="s">
        <v>18</v>
      </c>
      <c r="B1399" s="9">
        <v>1396</v>
      </c>
      <c r="C1399" s="9">
        <v>374</v>
      </c>
      <c r="D1399" s="10">
        <v>54.7</v>
      </c>
      <c r="E1399" s="3">
        <f t="shared" si="314"/>
        <v>-0.11111111111111072</v>
      </c>
      <c r="F1399" s="3">
        <f t="shared" si="315"/>
        <v>-0.39999999999999858</v>
      </c>
      <c r="H1399" s="13">
        <f t="shared" si="304"/>
        <v>15.194444444444445</v>
      </c>
      <c r="I1399">
        <f>'Panigale V4s 21 Data'!$B$8*'Panigale V4s 21 Data'!$B$5*'Panigale V4s 21 Data'!$B$7*0.5*(Calculations!$H1399*Calculations!$H1399)</f>
        <v>25.931345057160328</v>
      </c>
      <c r="J1399" s="3">
        <f>$E1399*'Panigale V4s 21 Data'!$B$3</f>
        <v>-29.999999999999893</v>
      </c>
      <c r="K1399" s="27">
        <f>'Panigale V4s 21 Data'!$B$12</f>
        <v>52.974000000000004</v>
      </c>
      <c r="L1399" s="3">
        <f t="shared" si="305"/>
        <v>48.905345057160439</v>
      </c>
      <c r="M1399">
        <f t="shared" si="303"/>
        <v>743.08954850740997</v>
      </c>
      <c r="N1399">
        <f t="shared" si="306"/>
        <v>2.0641376347428053E-4</v>
      </c>
      <c r="O1399">
        <f t="shared" si="307"/>
        <v>743.08954850740997</v>
      </c>
      <c r="P1399">
        <f t="shared" si="308"/>
        <v>2.0641376347428053E-4</v>
      </c>
      <c r="Q1399">
        <f>SUM($P$3:P1399)</f>
        <v>0.44681778676837108</v>
      </c>
      <c r="R1399">
        <f t="shared" si="309"/>
        <v>0</v>
      </c>
      <c r="S1399">
        <f t="shared" si="310"/>
        <v>0</v>
      </c>
      <c r="T1399">
        <f>SUM($S$3:S1399)</f>
        <v>8.9087159520788203E-2</v>
      </c>
      <c r="V1399">
        <f t="shared" si="311"/>
        <v>0</v>
      </c>
      <c r="W1399">
        <f>IF(M1399&lt;0,SUM($V$3:V1399),0)</f>
        <v>0</v>
      </c>
      <c r="Y1399">
        <v>0</v>
      </c>
      <c r="Z1399">
        <f t="shared" si="312"/>
        <v>0</v>
      </c>
      <c r="AA1399">
        <f t="shared" si="313"/>
        <v>0</v>
      </c>
      <c r="AB1399">
        <f>SUM($AA$3:AA1399)</f>
        <v>5.8748561587027556E-2</v>
      </c>
    </row>
    <row r="1400" spans="1:28" x14ac:dyDescent="0.3">
      <c r="A1400" s="9" t="s">
        <v>18</v>
      </c>
      <c r="B1400" s="9">
        <v>1397</v>
      </c>
      <c r="C1400" s="9">
        <v>375</v>
      </c>
      <c r="D1400" s="10">
        <v>54.1</v>
      </c>
      <c r="E1400" s="3">
        <f t="shared" si="314"/>
        <v>-0.20833333333333331</v>
      </c>
      <c r="F1400" s="3">
        <f t="shared" si="315"/>
        <v>-0.75</v>
      </c>
      <c r="H1400" s="13">
        <f t="shared" si="304"/>
        <v>15.027777777777779</v>
      </c>
      <c r="I1400">
        <f>'Panigale V4s 21 Data'!$B$8*'Panigale V4s 21 Data'!$B$5*'Panigale V4s 21 Data'!$B$7*0.5*(Calculations!$H1400*Calculations!$H1400)</f>
        <v>25.365587274028329</v>
      </c>
      <c r="J1400" s="3">
        <f>$E1400*'Panigale V4s 21 Data'!$B$3</f>
        <v>-56.249999999999993</v>
      </c>
      <c r="K1400" s="27">
        <f>'Panigale V4s 21 Data'!$B$12</f>
        <v>52.974000000000004</v>
      </c>
      <c r="L1400" s="3">
        <f t="shared" si="305"/>
        <v>22.089587274028339</v>
      </c>
      <c r="M1400">
        <f t="shared" si="303"/>
        <v>331.95740875692587</v>
      </c>
      <c r="N1400">
        <f t="shared" si="306"/>
        <v>9.2210391321368294E-5</v>
      </c>
      <c r="O1400">
        <f t="shared" si="307"/>
        <v>331.95740875692587</v>
      </c>
      <c r="P1400">
        <f t="shared" si="308"/>
        <v>9.2210391321368294E-5</v>
      </c>
      <c r="Q1400">
        <f>SUM($P$3:P1400)</f>
        <v>0.44690999715969243</v>
      </c>
      <c r="R1400">
        <f t="shared" si="309"/>
        <v>0</v>
      </c>
      <c r="S1400">
        <f t="shared" si="310"/>
        <v>0</v>
      </c>
      <c r="T1400">
        <f>SUM($S$3:S1400)</f>
        <v>8.9087159520788203E-2</v>
      </c>
      <c r="V1400">
        <f t="shared" si="311"/>
        <v>0</v>
      </c>
      <c r="W1400">
        <f>IF(M1400&lt;0,SUM($V$3:V1400),0)</f>
        <v>0</v>
      </c>
      <c r="Y1400">
        <v>0</v>
      </c>
      <c r="Z1400">
        <f t="shared" si="312"/>
        <v>0</v>
      </c>
      <c r="AA1400">
        <f t="shared" si="313"/>
        <v>0</v>
      </c>
      <c r="AB1400">
        <f>SUM($AA$3:AA1400)</f>
        <v>5.8748561587027556E-2</v>
      </c>
    </row>
    <row r="1401" spans="1:28" x14ac:dyDescent="0.3">
      <c r="A1401" s="9" t="s">
        <v>18</v>
      </c>
      <c r="B1401" s="9">
        <v>1398</v>
      </c>
      <c r="C1401" s="9">
        <v>376</v>
      </c>
      <c r="D1401" s="10">
        <v>53.2</v>
      </c>
      <c r="E1401" s="3">
        <f t="shared" si="314"/>
        <v>-0.27777777777777779</v>
      </c>
      <c r="F1401" s="3">
        <f t="shared" si="315"/>
        <v>-1</v>
      </c>
      <c r="H1401" s="13">
        <f t="shared" si="304"/>
        <v>14.777777777777779</v>
      </c>
      <c r="I1401">
        <f>'Panigale V4s 21 Data'!$B$8*'Panigale V4s 21 Data'!$B$5*'Panigale V4s 21 Data'!$B$7*0.5*(Calculations!$H1401*Calculations!$H1401)</f>
        <v>24.528650553485171</v>
      </c>
      <c r="J1401" s="3">
        <f>$E1401*'Panigale V4s 21 Data'!$B$3</f>
        <v>-75</v>
      </c>
      <c r="K1401" s="27">
        <f>'Panigale V4s 21 Data'!$B$12</f>
        <v>52.974000000000004</v>
      </c>
      <c r="L1401" s="3">
        <f t="shared" si="305"/>
        <v>2.5026505534851751</v>
      </c>
      <c r="M1401">
        <f t="shared" si="303"/>
        <v>36.983613734836482</v>
      </c>
      <c r="N1401">
        <f t="shared" si="306"/>
        <v>1.0273226037454579E-5</v>
      </c>
      <c r="O1401">
        <f t="shared" si="307"/>
        <v>36.983613734836482</v>
      </c>
      <c r="P1401">
        <f t="shared" si="308"/>
        <v>1.0273226037454579E-5</v>
      </c>
      <c r="Q1401">
        <f>SUM($P$3:P1401)</f>
        <v>0.4469202703857299</v>
      </c>
      <c r="R1401">
        <f t="shared" si="309"/>
        <v>0</v>
      </c>
      <c r="S1401">
        <f t="shared" si="310"/>
        <v>0</v>
      </c>
      <c r="T1401">
        <f>SUM($S$3:S1401)</f>
        <v>8.9087159520788203E-2</v>
      </c>
      <c r="V1401">
        <f t="shared" si="311"/>
        <v>0</v>
      </c>
      <c r="W1401">
        <f>IF(M1401&lt;0,SUM($V$3:V1401),0)</f>
        <v>0</v>
      </c>
      <c r="Y1401">
        <v>0</v>
      </c>
      <c r="Z1401">
        <f t="shared" si="312"/>
        <v>0</v>
      </c>
      <c r="AA1401">
        <f t="shared" si="313"/>
        <v>0</v>
      </c>
      <c r="AB1401">
        <f>SUM($AA$3:AA1401)</f>
        <v>5.8748561587027556E-2</v>
      </c>
    </row>
    <row r="1402" spans="1:28" x14ac:dyDescent="0.3">
      <c r="A1402" s="9" t="s">
        <v>18</v>
      </c>
      <c r="B1402" s="9">
        <v>1399</v>
      </c>
      <c r="C1402" s="9">
        <v>377</v>
      </c>
      <c r="D1402" s="10">
        <v>52.1</v>
      </c>
      <c r="E1402" s="3">
        <f t="shared" si="314"/>
        <v>-0.34722222222222221</v>
      </c>
      <c r="F1402" s="3">
        <f t="shared" si="315"/>
        <v>-1.25</v>
      </c>
      <c r="H1402" s="13">
        <f t="shared" si="304"/>
        <v>14.472222222222221</v>
      </c>
      <c r="I1402">
        <f>'Panigale V4s 21 Data'!$B$8*'Panigale V4s 21 Data'!$B$5*'Panigale V4s 21 Data'!$B$7*0.5*(Calculations!$H1402*Calculations!$H1402)</f>
        <v>23.524794486999571</v>
      </c>
      <c r="J1402" s="3">
        <f>$E1402*'Panigale V4s 21 Data'!$B$3</f>
        <v>-93.75</v>
      </c>
      <c r="K1402" s="27">
        <f>'Panigale V4s 21 Data'!$B$12</f>
        <v>52.974000000000004</v>
      </c>
      <c r="L1402" s="3">
        <f t="shared" si="305"/>
        <v>-17.251205513000428</v>
      </c>
      <c r="M1402">
        <f t="shared" si="303"/>
        <v>-249.66327978536731</v>
      </c>
      <c r="N1402">
        <f t="shared" si="306"/>
        <v>-6.9350911051490927E-5</v>
      </c>
      <c r="O1402">
        <f t="shared" si="307"/>
        <v>0</v>
      </c>
      <c r="P1402">
        <f t="shared" si="308"/>
        <v>0</v>
      </c>
      <c r="Q1402">
        <f>SUM($P$3:P1402)</f>
        <v>0.4469202703857299</v>
      </c>
      <c r="R1402">
        <f t="shared" si="309"/>
        <v>249.66327978536731</v>
      </c>
      <c r="S1402">
        <f t="shared" si="310"/>
        <v>6.9350911051490927E-5</v>
      </c>
      <c r="T1402">
        <f>SUM($S$3:S1402)</f>
        <v>8.9156510431839697E-2</v>
      </c>
      <c r="V1402">
        <f t="shared" si="311"/>
        <v>196.40885389074953</v>
      </c>
      <c r="W1402">
        <f>IF(M1402&lt;0,SUM($V$1402:V1402),0)</f>
        <v>196.40885389074953</v>
      </c>
      <c r="Y1402">
        <v>0</v>
      </c>
      <c r="Z1402">
        <f t="shared" si="312"/>
        <v>0</v>
      </c>
      <c r="AA1402">
        <f t="shared" si="313"/>
        <v>0</v>
      </c>
      <c r="AB1402">
        <f>SUM($AA$3:AA1402)</f>
        <v>5.8748561587027556E-2</v>
      </c>
    </row>
    <row r="1403" spans="1:28" x14ac:dyDescent="0.3">
      <c r="A1403" s="9" t="s">
        <v>18</v>
      </c>
      <c r="B1403" s="9">
        <v>1400</v>
      </c>
      <c r="C1403" s="9">
        <v>378</v>
      </c>
      <c r="D1403" s="10">
        <v>50.7</v>
      </c>
      <c r="E1403" s="3">
        <f t="shared" si="314"/>
        <v>-0.41666666666666663</v>
      </c>
      <c r="F1403" s="3">
        <f t="shared" si="315"/>
        <v>-1.5</v>
      </c>
      <c r="H1403" s="13">
        <f t="shared" si="304"/>
        <v>14.083333333333334</v>
      </c>
      <c r="I1403">
        <f>'Panigale V4s 21 Data'!$B$8*'Panigale V4s 21 Data'!$B$5*'Panigale V4s 21 Data'!$B$7*0.5*(Calculations!$H1403*Calculations!$H1403)</f>
        <v>22.277492707766161</v>
      </c>
      <c r="J1403" s="3">
        <f>$E1403*'Panigale V4s 21 Data'!$B$3</f>
        <v>-112.49999999999999</v>
      </c>
      <c r="K1403" s="27">
        <f>'Panigale V4s 21 Data'!$B$12</f>
        <v>52.974000000000004</v>
      </c>
      <c r="L1403" s="3">
        <f t="shared" si="305"/>
        <v>-37.248507292233825</v>
      </c>
      <c r="M1403">
        <f t="shared" si="303"/>
        <v>-524.58314436562637</v>
      </c>
      <c r="N1403">
        <f t="shared" si="306"/>
        <v>-1.4571754010156288E-4</v>
      </c>
      <c r="O1403">
        <f t="shared" si="307"/>
        <v>0</v>
      </c>
      <c r="P1403">
        <f t="shared" si="308"/>
        <v>0</v>
      </c>
      <c r="Q1403">
        <f>SUM($P$3:P1403)</f>
        <v>0.4469202703857299</v>
      </c>
      <c r="R1403">
        <f t="shared" si="309"/>
        <v>524.58314436562637</v>
      </c>
      <c r="S1403">
        <f t="shared" si="310"/>
        <v>1.4571754010156288E-4</v>
      </c>
      <c r="T1403">
        <f>SUM($S$3:S1403)</f>
        <v>8.9302227971941261E-2</v>
      </c>
      <c r="V1403">
        <f t="shared" si="311"/>
        <v>412.68693675671648</v>
      </c>
      <c r="W1403">
        <f>IF(M1403&lt;0,SUM($V$1402:V1403),0)</f>
        <v>609.09579064746595</v>
      </c>
      <c r="Y1403">
        <v>0</v>
      </c>
      <c r="Z1403">
        <f t="shared" si="312"/>
        <v>0</v>
      </c>
      <c r="AA1403">
        <f t="shared" si="313"/>
        <v>0</v>
      </c>
      <c r="AB1403">
        <f>SUM($AA$3:AA1403)</f>
        <v>5.8748561587027556E-2</v>
      </c>
    </row>
    <row r="1404" spans="1:28" x14ac:dyDescent="0.3">
      <c r="A1404" s="9" t="s">
        <v>18</v>
      </c>
      <c r="B1404" s="9">
        <v>1401</v>
      </c>
      <c r="C1404" s="9">
        <v>379</v>
      </c>
      <c r="D1404" s="10">
        <v>49.1</v>
      </c>
      <c r="E1404" s="3">
        <f t="shared" si="314"/>
        <v>-0.45833333333333393</v>
      </c>
      <c r="F1404" s="3">
        <f t="shared" si="315"/>
        <v>-1.6500000000000021</v>
      </c>
      <c r="H1404" s="13">
        <f t="shared" si="304"/>
        <v>13.638888888888889</v>
      </c>
      <c r="I1404">
        <f>'Panigale V4s 21 Data'!$B$8*'Panigale V4s 21 Data'!$B$5*'Panigale V4s 21 Data'!$B$7*0.5*(Calculations!$H1404*Calculations!$H1404)</f>
        <v>20.893604797065827</v>
      </c>
      <c r="J1404" s="3">
        <f>$E1404*'Panigale V4s 21 Data'!$B$3</f>
        <v>-123.75000000000016</v>
      </c>
      <c r="K1404" s="27">
        <f>'Panigale V4s 21 Data'!$B$12</f>
        <v>52.974000000000004</v>
      </c>
      <c r="L1404" s="3">
        <f t="shared" si="305"/>
        <v>-49.882395202934319</v>
      </c>
      <c r="M1404">
        <f t="shared" si="303"/>
        <v>-680.34044568446529</v>
      </c>
      <c r="N1404">
        <f t="shared" si="306"/>
        <v>-1.889834571345737E-4</v>
      </c>
      <c r="O1404">
        <f t="shared" si="307"/>
        <v>0</v>
      </c>
      <c r="P1404">
        <f t="shared" si="308"/>
        <v>0</v>
      </c>
      <c r="Q1404">
        <f>SUM($P$3:P1404)</f>
        <v>0.4469202703857299</v>
      </c>
      <c r="R1404">
        <f t="shared" si="309"/>
        <v>680.34044568446529</v>
      </c>
      <c r="S1404">
        <f t="shared" si="310"/>
        <v>1.889834571345737E-4</v>
      </c>
      <c r="T1404">
        <f>SUM($S$3:S1404)</f>
        <v>8.9491211429075831E-2</v>
      </c>
      <c r="V1404">
        <f t="shared" si="311"/>
        <v>535.2204269177405</v>
      </c>
      <c r="W1404">
        <f>IF(M1404&lt;0,SUM($V$1402:V1404),0)</f>
        <v>1144.3162175652064</v>
      </c>
      <c r="Y1404">
        <v>0</v>
      </c>
      <c r="Z1404">
        <f t="shared" si="312"/>
        <v>0</v>
      </c>
      <c r="AA1404">
        <f t="shared" si="313"/>
        <v>0</v>
      </c>
      <c r="AB1404">
        <f>SUM($AA$3:AA1404)</f>
        <v>5.8748561587027556E-2</v>
      </c>
    </row>
    <row r="1405" spans="1:28" x14ac:dyDescent="0.3">
      <c r="A1405" s="9" t="s">
        <v>18</v>
      </c>
      <c r="B1405" s="9">
        <v>1402</v>
      </c>
      <c r="C1405" s="9">
        <v>380</v>
      </c>
      <c r="D1405" s="10">
        <v>47.4</v>
      </c>
      <c r="E1405" s="3">
        <f t="shared" si="314"/>
        <v>-0.54166666666666641</v>
      </c>
      <c r="F1405" s="3">
        <f t="shared" si="315"/>
        <v>-1.9499999999999993</v>
      </c>
      <c r="H1405" s="13">
        <f t="shared" si="304"/>
        <v>13.166666666666666</v>
      </c>
      <c r="I1405">
        <f>'Panigale V4s 21 Data'!$B$8*'Panigale V4s 21 Data'!$B$5*'Panigale V4s 21 Data'!$B$7*0.5*(Calculations!$H1405*Calculations!$H1405)</f>
        <v>19.471843701434626</v>
      </c>
      <c r="J1405" s="3">
        <f>$E1405*'Panigale V4s 21 Data'!$B$3</f>
        <v>-146.24999999999994</v>
      </c>
      <c r="K1405" s="27">
        <f>'Panigale V4s 21 Data'!$B$12</f>
        <v>52.974000000000004</v>
      </c>
      <c r="L1405" s="3">
        <f t="shared" si="305"/>
        <v>-73.804156298565317</v>
      </c>
      <c r="M1405">
        <f t="shared" si="303"/>
        <v>-971.75472459777666</v>
      </c>
      <c r="N1405">
        <f t="shared" si="306"/>
        <v>-2.6993186794382684E-4</v>
      </c>
      <c r="O1405">
        <f t="shared" si="307"/>
        <v>0</v>
      </c>
      <c r="P1405">
        <f t="shared" si="308"/>
        <v>0</v>
      </c>
      <c r="Q1405">
        <f>SUM($P$3:P1405)</f>
        <v>0.4469202703857299</v>
      </c>
      <c r="R1405">
        <f t="shared" si="309"/>
        <v>971.75472459777666</v>
      </c>
      <c r="S1405">
        <f t="shared" si="310"/>
        <v>2.6993186794382684E-4</v>
      </c>
      <c r="T1405">
        <f>SUM($S$3:S1405)</f>
        <v>8.976114329701966E-2</v>
      </c>
      <c r="V1405">
        <f t="shared" si="311"/>
        <v>764.47458306744795</v>
      </c>
      <c r="W1405">
        <f>IF(M1405&lt;0,SUM($V$1402:V1405),0)</f>
        <v>1908.7908006326543</v>
      </c>
      <c r="Y1405">
        <v>0</v>
      </c>
      <c r="Z1405">
        <f t="shared" si="312"/>
        <v>0</v>
      </c>
      <c r="AA1405">
        <f t="shared" si="313"/>
        <v>0</v>
      </c>
      <c r="AB1405">
        <f>SUM($AA$3:AA1405)</f>
        <v>5.8748561587027556E-2</v>
      </c>
    </row>
    <row r="1406" spans="1:28" x14ac:dyDescent="0.3">
      <c r="A1406" s="9" t="s">
        <v>18</v>
      </c>
      <c r="B1406" s="9">
        <v>1403</v>
      </c>
      <c r="C1406" s="9">
        <v>381</v>
      </c>
      <c r="D1406" s="10">
        <v>45.2</v>
      </c>
      <c r="E1406" s="3">
        <f t="shared" si="314"/>
        <v>-0.7777777777777779</v>
      </c>
      <c r="F1406" s="3">
        <f t="shared" si="315"/>
        <v>-2.8000000000000007</v>
      </c>
      <c r="H1406" s="13">
        <f t="shared" si="304"/>
        <v>12.555555555555555</v>
      </c>
      <c r="I1406">
        <f>'Panigale V4s 21 Data'!$B$8*'Panigale V4s 21 Data'!$B$5*'Panigale V4s 21 Data'!$B$7*0.5*(Calculations!$H1406*Calculations!$H1406)</f>
        <v>17.70627728630517</v>
      </c>
      <c r="J1406" s="3">
        <f>$E1406*'Panigale V4s 21 Data'!$B$3</f>
        <v>-210.00000000000003</v>
      </c>
      <c r="K1406" s="27">
        <f>'Panigale V4s 21 Data'!$B$12</f>
        <v>52.974000000000004</v>
      </c>
      <c r="L1406" s="3">
        <f t="shared" si="305"/>
        <v>-139.31972271369483</v>
      </c>
      <c r="M1406">
        <f t="shared" si="303"/>
        <v>-1749.2365185163906</v>
      </c>
      <c r="N1406">
        <f t="shared" si="306"/>
        <v>-4.858990329212196E-4</v>
      </c>
      <c r="O1406">
        <f t="shared" si="307"/>
        <v>0</v>
      </c>
      <c r="P1406">
        <f t="shared" si="308"/>
        <v>0</v>
      </c>
      <c r="Q1406">
        <f>SUM($P$3:P1406)</f>
        <v>0.4469202703857299</v>
      </c>
      <c r="R1406">
        <f t="shared" si="309"/>
        <v>1749.2365185163906</v>
      </c>
      <c r="S1406">
        <f t="shared" si="310"/>
        <v>4.858990329212196E-4</v>
      </c>
      <c r="T1406">
        <f>SUM($S$3:S1406)</f>
        <v>9.024704232994088E-2</v>
      </c>
      <c r="V1406">
        <f t="shared" si="311"/>
        <v>1376.1156229342521</v>
      </c>
      <c r="W1406">
        <f>IF(M1406&lt;0,SUM($V$1402:V1406),0)</f>
        <v>3284.9064235669066</v>
      </c>
      <c r="Y1406">
        <v>0</v>
      </c>
      <c r="Z1406">
        <f t="shared" si="312"/>
        <v>0</v>
      </c>
      <c r="AA1406">
        <f t="shared" si="313"/>
        <v>0</v>
      </c>
      <c r="AB1406">
        <f>SUM($AA$3:AA1406)</f>
        <v>5.8748561587027556E-2</v>
      </c>
    </row>
    <row r="1407" spans="1:28" x14ac:dyDescent="0.3">
      <c r="A1407" s="9" t="s">
        <v>18</v>
      </c>
      <c r="B1407" s="9">
        <v>1404</v>
      </c>
      <c r="C1407" s="9">
        <v>382</v>
      </c>
      <c r="D1407" s="10">
        <v>41.8</v>
      </c>
      <c r="E1407" s="3">
        <f t="shared" si="314"/>
        <v>-1.2083333333333337</v>
      </c>
      <c r="F1407" s="3">
        <f t="shared" si="315"/>
        <v>-4.3500000000000014</v>
      </c>
      <c r="H1407" s="13">
        <f t="shared" si="304"/>
        <v>11.611111111111111</v>
      </c>
      <c r="I1407">
        <f>'Panigale V4s 21 Data'!$B$8*'Panigale V4s 21 Data'!$B$5*'Panigale V4s 21 Data'!$B$7*0.5*(Calculations!$H1407*Calculations!$H1407)</f>
        <v>15.142687331488293</v>
      </c>
      <c r="J1407" s="3">
        <f>$E1407*'Panigale V4s 21 Data'!$B$3</f>
        <v>-326.25000000000011</v>
      </c>
      <c r="K1407" s="27">
        <f>'Panigale V4s 21 Data'!$B$12</f>
        <v>52.974000000000004</v>
      </c>
      <c r="L1407" s="3">
        <f t="shared" si="305"/>
        <v>-258.13331266851185</v>
      </c>
      <c r="M1407">
        <f t="shared" si="303"/>
        <v>-2997.2145748732764</v>
      </c>
      <c r="N1407">
        <f t="shared" si="306"/>
        <v>-8.3255960413146574E-4</v>
      </c>
      <c r="O1407">
        <f t="shared" si="307"/>
        <v>0</v>
      </c>
      <c r="P1407">
        <f t="shared" si="308"/>
        <v>0</v>
      </c>
      <c r="Q1407">
        <f>SUM($P$3:P1407)</f>
        <v>0.4469202703857299</v>
      </c>
      <c r="R1407">
        <f t="shared" si="309"/>
        <v>2997.2145748732764</v>
      </c>
      <c r="S1407">
        <f t="shared" si="310"/>
        <v>8.3255960413146574E-4</v>
      </c>
      <c r="T1407">
        <f>SUM($S$3:S1407)</f>
        <v>9.1079601934072343E-2</v>
      </c>
      <c r="V1407">
        <f t="shared" si="311"/>
        <v>2357.8937199799325</v>
      </c>
      <c r="W1407">
        <f>IF(M1407&lt;0,SUM($V$1402:V1407),0)</f>
        <v>5642.8001435468395</v>
      </c>
      <c r="Y1407">
        <v>0</v>
      </c>
      <c r="Z1407">
        <f t="shared" si="312"/>
        <v>0</v>
      </c>
      <c r="AA1407">
        <f t="shared" si="313"/>
        <v>0</v>
      </c>
      <c r="AB1407">
        <f>SUM($AA$3:AA1407)</f>
        <v>5.8748561587027556E-2</v>
      </c>
    </row>
    <row r="1408" spans="1:28" x14ac:dyDescent="0.3">
      <c r="A1408" s="9" t="s">
        <v>18</v>
      </c>
      <c r="B1408" s="9">
        <v>1405</v>
      </c>
      <c r="C1408" s="9">
        <v>383</v>
      </c>
      <c r="D1408" s="10">
        <v>36.5</v>
      </c>
      <c r="E1408" s="3">
        <f t="shared" si="314"/>
        <v>-1.4722222222222219</v>
      </c>
      <c r="F1408" s="3">
        <f t="shared" si="315"/>
        <v>-5.2999999999999989</v>
      </c>
      <c r="H1408" s="13">
        <f t="shared" si="304"/>
        <v>10.138888888888889</v>
      </c>
      <c r="I1408">
        <f>'Panigale V4s 21 Data'!$B$8*'Panigale V4s 21 Data'!$B$5*'Panigale V4s 21 Data'!$B$7*0.5*(Calculations!$H1408*Calculations!$H1408)</f>
        <v>11.546121424289325</v>
      </c>
      <c r="J1408" s="3">
        <f>$E1408*'Panigale V4s 21 Data'!$B$3</f>
        <v>-397.49999999999989</v>
      </c>
      <c r="K1408" s="27">
        <f>'Panigale V4s 21 Data'!$B$12</f>
        <v>52.974000000000004</v>
      </c>
      <c r="L1408" s="3">
        <f t="shared" si="305"/>
        <v>-332.97987857571059</v>
      </c>
      <c r="M1408">
        <f t="shared" si="303"/>
        <v>-3376.0459911148437</v>
      </c>
      <c r="N1408">
        <f t="shared" si="306"/>
        <v>-9.3779055308745656E-4</v>
      </c>
      <c r="O1408">
        <f t="shared" si="307"/>
        <v>0</v>
      </c>
      <c r="P1408">
        <f t="shared" si="308"/>
        <v>0</v>
      </c>
      <c r="Q1408">
        <f>SUM($P$3:P1408)</f>
        <v>0.4469202703857299</v>
      </c>
      <c r="R1408">
        <f t="shared" si="309"/>
        <v>3376.0459911148437</v>
      </c>
      <c r="S1408">
        <f t="shared" si="310"/>
        <v>9.3779055308745656E-4</v>
      </c>
      <c r="T1408">
        <f>SUM($S$3:S1408)</f>
        <v>9.2017392487159802E-2</v>
      </c>
      <c r="V1408">
        <f t="shared" si="311"/>
        <v>2655.9185009800922</v>
      </c>
      <c r="W1408">
        <f>IF(M1408&lt;0,SUM($V$1402:V1408),0)</f>
        <v>8298.7186445269326</v>
      </c>
      <c r="Y1408">
        <v>0</v>
      </c>
      <c r="Z1408">
        <f t="shared" si="312"/>
        <v>0</v>
      </c>
      <c r="AA1408">
        <f t="shared" si="313"/>
        <v>0</v>
      </c>
      <c r="AB1408">
        <f>SUM($AA$3:AA1408)</f>
        <v>5.8748561587027556E-2</v>
      </c>
    </row>
    <row r="1409" spans="1:28" x14ac:dyDescent="0.3">
      <c r="A1409" s="9" t="s">
        <v>18</v>
      </c>
      <c r="B1409" s="9">
        <v>1406</v>
      </c>
      <c r="C1409" s="9">
        <v>384</v>
      </c>
      <c r="D1409" s="10">
        <v>31.2</v>
      </c>
      <c r="E1409" s="3">
        <f t="shared" si="314"/>
        <v>-1.2361111111111109</v>
      </c>
      <c r="F1409" s="3">
        <f t="shared" si="315"/>
        <v>-4.4499999999999993</v>
      </c>
      <c r="H1409" s="13">
        <f t="shared" si="304"/>
        <v>8.6666666666666661</v>
      </c>
      <c r="I1409">
        <f>'Panigale V4s 21 Data'!$B$8*'Panigale V4s 21 Data'!$B$5*'Panigale V4s 21 Data'!$B$7*0.5*(Calculations!$H1409*Calculations!$H1409)</f>
        <v>8.4364469425860005</v>
      </c>
      <c r="J1409" s="3">
        <f>$E1409*'Panigale V4s 21 Data'!$B$3</f>
        <v>-333.74999999999994</v>
      </c>
      <c r="K1409" s="27">
        <f>'Panigale V4s 21 Data'!$B$12</f>
        <v>52.974000000000004</v>
      </c>
      <c r="L1409" s="3">
        <f t="shared" si="305"/>
        <v>-272.33955305741398</v>
      </c>
      <c r="M1409">
        <f t="shared" si="303"/>
        <v>-2360.2761264975875</v>
      </c>
      <c r="N1409">
        <f t="shared" si="306"/>
        <v>-6.5563225736044097E-4</v>
      </c>
      <c r="O1409">
        <f t="shared" si="307"/>
        <v>0</v>
      </c>
      <c r="P1409">
        <f t="shared" si="308"/>
        <v>0</v>
      </c>
      <c r="Q1409">
        <f>SUM($P$3:P1409)</f>
        <v>0.4469202703857299</v>
      </c>
      <c r="R1409">
        <f t="shared" si="309"/>
        <v>2360.2761264975875</v>
      </c>
      <c r="S1409">
        <f t="shared" si="310"/>
        <v>6.5563225736044097E-4</v>
      </c>
      <c r="T1409">
        <f>SUM($S$3:S1409)</f>
        <v>9.2673024744520244E-2</v>
      </c>
      <c r="V1409">
        <f t="shared" si="311"/>
        <v>1856.8174273350196</v>
      </c>
      <c r="W1409">
        <f>IF(M1409&lt;0,SUM($V$1402:V1409),0)</f>
        <v>10155.536071861952</v>
      </c>
      <c r="Y1409">
        <v>0</v>
      </c>
      <c r="Z1409">
        <f t="shared" si="312"/>
        <v>0</v>
      </c>
      <c r="AA1409">
        <f t="shared" si="313"/>
        <v>0</v>
      </c>
      <c r="AB1409">
        <f>SUM($AA$3:AA1409)</f>
        <v>5.8748561587027556E-2</v>
      </c>
    </row>
    <row r="1410" spans="1:28" x14ac:dyDescent="0.3">
      <c r="A1410" s="9" t="s">
        <v>18</v>
      </c>
      <c r="B1410" s="9">
        <v>1407</v>
      </c>
      <c r="C1410" s="9">
        <v>385</v>
      </c>
      <c r="D1410" s="10">
        <v>27.6</v>
      </c>
      <c r="E1410" s="3">
        <f t="shared" si="314"/>
        <v>-0.59722222222222232</v>
      </c>
      <c r="F1410" s="3">
        <f t="shared" si="315"/>
        <v>-2.1500000000000004</v>
      </c>
      <c r="H1410" s="13">
        <f t="shared" si="304"/>
        <v>7.666666666666667</v>
      </c>
      <c r="I1410">
        <f>'Panigale V4s 21 Data'!$B$8*'Panigale V4s 21 Data'!$B$5*'Panigale V4s 21 Data'!$B$7*0.5*(Calculations!$H1410*Calculations!$H1410)</f>
        <v>6.6018941311065014</v>
      </c>
      <c r="J1410" s="3">
        <f>$E1410*'Panigale V4s 21 Data'!$B$3</f>
        <v>-161.25000000000003</v>
      </c>
      <c r="K1410" s="27">
        <f>'Panigale V4s 21 Data'!$B$12</f>
        <v>52.974000000000004</v>
      </c>
      <c r="L1410" s="3">
        <f t="shared" si="305"/>
        <v>-101.67410586889353</v>
      </c>
      <c r="M1410">
        <f t="shared" si="303"/>
        <v>-779.50147832818379</v>
      </c>
      <c r="N1410">
        <f t="shared" si="306"/>
        <v>-2.165281884244955E-4</v>
      </c>
      <c r="O1410">
        <f t="shared" si="307"/>
        <v>0</v>
      </c>
      <c r="P1410">
        <f t="shared" si="308"/>
        <v>0</v>
      </c>
      <c r="Q1410">
        <f>SUM($P$3:P1410)</f>
        <v>0.4469202703857299</v>
      </c>
      <c r="R1410">
        <f t="shared" si="309"/>
        <v>779.50147832818379</v>
      </c>
      <c r="S1410">
        <f t="shared" si="310"/>
        <v>2.165281884244955E-4</v>
      </c>
      <c r="T1410">
        <f>SUM($S$3:S1410)</f>
        <v>9.2889552932944736E-2</v>
      </c>
      <c r="V1410">
        <f t="shared" si="311"/>
        <v>613.22991549339054</v>
      </c>
      <c r="W1410">
        <f>IF(M1410&lt;0,SUM($V$1402:V1410),0)</f>
        <v>10768.765987355342</v>
      </c>
      <c r="Y1410">
        <v>0</v>
      </c>
      <c r="Z1410">
        <f t="shared" si="312"/>
        <v>0</v>
      </c>
      <c r="AA1410">
        <f t="shared" si="313"/>
        <v>0</v>
      </c>
      <c r="AB1410">
        <f>SUM($AA$3:AA1410)</f>
        <v>5.8748561587027556E-2</v>
      </c>
    </row>
    <row r="1411" spans="1:28" x14ac:dyDescent="0.3">
      <c r="A1411" s="9" t="s">
        <v>18</v>
      </c>
      <c r="B1411" s="9">
        <v>1408</v>
      </c>
      <c r="C1411" s="9">
        <v>386</v>
      </c>
      <c r="D1411" s="10">
        <v>26.9</v>
      </c>
      <c r="E1411" s="3">
        <f t="shared" si="314"/>
        <v>-4.1666666666666761E-2</v>
      </c>
      <c r="F1411" s="3">
        <f t="shared" si="315"/>
        <v>-0.15000000000000036</v>
      </c>
      <c r="H1411" s="13">
        <f t="shared" si="304"/>
        <v>7.4722222222222214</v>
      </c>
      <c r="I1411">
        <f>'Panigale V4s 21 Data'!$B$8*'Panigale V4s 21 Data'!$B$5*'Panigale V4s 21 Data'!$B$7*0.5*(Calculations!$H1411*Calculations!$H1411)</f>
        <v>6.2712620933233225</v>
      </c>
      <c r="J1411" s="3">
        <f>$E1411*'Panigale V4s 21 Data'!$B$3</f>
        <v>-11.250000000000025</v>
      </c>
      <c r="K1411" s="27">
        <f>'Panigale V4s 21 Data'!$B$12</f>
        <v>52.974000000000004</v>
      </c>
      <c r="L1411" s="3">
        <f t="shared" si="305"/>
        <v>47.995262093323305</v>
      </c>
      <c r="M1411">
        <f t="shared" ref="M1411:M1474" si="318">L1411*H1411</f>
        <v>358.63126397511019</v>
      </c>
      <c r="N1411">
        <f t="shared" si="306"/>
        <v>9.9619795548641716E-5</v>
      </c>
      <c r="O1411">
        <f t="shared" si="307"/>
        <v>358.63126397511019</v>
      </c>
      <c r="P1411">
        <f t="shared" si="308"/>
        <v>9.9619795548641716E-5</v>
      </c>
      <c r="Q1411">
        <f>SUM($P$3:P1411)</f>
        <v>0.44701989018127852</v>
      </c>
      <c r="R1411">
        <f t="shared" si="309"/>
        <v>0</v>
      </c>
      <c r="S1411">
        <f t="shared" si="310"/>
        <v>0</v>
      </c>
      <c r="T1411">
        <f>SUM($S$3:S1411)</f>
        <v>9.2889552932944736E-2</v>
      </c>
      <c r="V1411">
        <f t="shared" si="311"/>
        <v>0</v>
      </c>
      <c r="W1411">
        <f>IF(M1411&lt;0,SUM($V$3:V1411),0)</f>
        <v>0</v>
      </c>
      <c r="Y1411">
        <f>O1411</f>
        <v>358.63126397511019</v>
      </c>
      <c r="Z1411">
        <f t="shared" si="312"/>
        <v>0.35863126397511019</v>
      </c>
      <c r="AA1411">
        <f t="shared" si="313"/>
        <v>9.9619795548641716E-5</v>
      </c>
      <c r="AB1411">
        <f>SUM($AA$3:AA1411)</f>
        <v>5.8848181382576199E-2</v>
      </c>
    </row>
    <row r="1412" spans="1:28" x14ac:dyDescent="0.3">
      <c r="A1412" s="9" t="s">
        <v>18</v>
      </c>
      <c r="B1412" s="9">
        <v>1409</v>
      </c>
      <c r="C1412" s="9">
        <v>387</v>
      </c>
      <c r="D1412" s="10">
        <v>27.3</v>
      </c>
      <c r="E1412" s="3">
        <f t="shared" si="314"/>
        <v>8.3333333333333523E-2</v>
      </c>
      <c r="F1412" s="3">
        <f t="shared" si="315"/>
        <v>0.30000000000000071</v>
      </c>
      <c r="H1412" s="13">
        <f t="shared" ref="H1412:H1475" si="319">$D1412/3.6</f>
        <v>7.583333333333333</v>
      </c>
      <c r="I1412">
        <f>'Panigale V4s 21 Data'!$B$8*'Panigale V4s 21 Data'!$B$5*'Panigale V4s 21 Data'!$B$7*0.5*(Calculations!$H1412*Calculations!$H1412)</f>
        <v>6.4591546904174066</v>
      </c>
      <c r="J1412" s="3">
        <f>$E1412*'Panigale V4s 21 Data'!$B$3</f>
        <v>22.50000000000005</v>
      </c>
      <c r="K1412" s="27">
        <f>'Panigale V4s 21 Data'!$B$12</f>
        <v>52.974000000000004</v>
      </c>
      <c r="L1412" s="3">
        <f t="shared" ref="L1412:L1475" si="320">I1412+J1412+K1412</f>
        <v>81.933154690417467</v>
      </c>
      <c r="M1412">
        <f t="shared" si="318"/>
        <v>621.32642306899913</v>
      </c>
      <c r="N1412">
        <f t="shared" ref="N1412:N1475" si="321">M1412/1000/3600</f>
        <v>1.7259067307472196E-4</v>
      </c>
      <c r="O1412">
        <f t="shared" ref="O1412:O1475" si="322">IF(M1412&gt;0,M1412,0)</f>
        <v>621.32642306899913</v>
      </c>
      <c r="P1412">
        <f t="shared" ref="P1412:P1475" si="323">IF(N1412&gt;0,N1412,0)</f>
        <v>1.7259067307472196E-4</v>
      </c>
      <c r="Q1412">
        <f>SUM($P$3:P1412)</f>
        <v>0.44719248085435326</v>
      </c>
      <c r="R1412">
        <f t="shared" ref="R1412:R1475" si="324">IF(M1412&lt;0,M1412*-1,0)</f>
        <v>0</v>
      </c>
      <c r="S1412">
        <f t="shared" ref="S1412:S1475" si="325">IF(M1412&lt;0,M1412/1000/3600*-1,0)</f>
        <v>0</v>
      </c>
      <c r="T1412">
        <f>SUM($S$3:S1412)</f>
        <v>9.2889552932944736E-2</v>
      </c>
      <c r="V1412">
        <f t="shared" ref="V1412:V1475" si="326">R1412*0.91*0.95*0.91</f>
        <v>0</v>
      </c>
      <c r="W1412">
        <f>IF(M1412&lt;0,SUM($V$3:V1412),0)</f>
        <v>0</v>
      </c>
      <c r="Y1412">
        <f t="shared" ref="Y1412:Y1419" si="327">O1412</f>
        <v>621.32642306899913</v>
      </c>
      <c r="Z1412">
        <f t="shared" ref="Z1412:Z1475" si="328">Y1412/1000</f>
        <v>0.6213264230689991</v>
      </c>
      <c r="AA1412">
        <f t="shared" ref="AA1412:AA1475" si="329">Z1412/3600</f>
        <v>1.7259067307472196E-4</v>
      </c>
      <c r="AB1412">
        <f>SUM($AA$3:AA1412)</f>
        <v>5.902077205565092E-2</v>
      </c>
    </row>
    <row r="1413" spans="1:28" x14ac:dyDescent="0.3">
      <c r="A1413" s="9" t="s">
        <v>18</v>
      </c>
      <c r="B1413" s="9">
        <v>1410</v>
      </c>
      <c r="C1413" s="9">
        <v>388</v>
      </c>
      <c r="D1413" s="10">
        <v>27.5</v>
      </c>
      <c r="E1413" s="3">
        <f t="shared" ref="E1413:E1476" si="330">($D1414-$D1412)/2/3.6</f>
        <v>1.3888888888888593E-2</v>
      </c>
      <c r="F1413" s="3">
        <f t="shared" ref="F1413:F1476" si="331">($D1414-$D1412)/2</f>
        <v>4.9999999999998934E-2</v>
      </c>
      <c r="H1413" s="13">
        <f t="shared" si="319"/>
        <v>7.6388888888888884</v>
      </c>
      <c r="I1413">
        <f>'Panigale V4s 21 Data'!$B$8*'Panigale V4s 21 Data'!$B$5*'Panigale V4s 21 Data'!$B$7*0.5*(Calculations!$H1413*Calculations!$H1413)</f>
        <v>6.5541409848893224</v>
      </c>
      <c r="J1413" s="3">
        <f>$E1413*'Panigale V4s 21 Data'!$B$3</f>
        <v>3.7499999999999201</v>
      </c>
      <c r="K1413" s="27">
        <f>'Panigale V4s 21 Data'!$B$12</f>
        <v>52.974000000000004</v>
      </c>
      <c r="L1413" s="3">
        <f t="shared" si="320"/>
        <v>63.278140984889248</v>
      </c>
      <c r="M1413">
        <f t="shared" si="318"/>
        <v>483.37468807901507</v>
      </c>
      <c r="N1413">
        <f t="shared" si="321"/>
        <v>1.3427074668861529E-4</v>
      </c>
      <c r="O1413">
        <f t="shared" si="322"/>
        <v>483.37468807901507</v>
      </c>
      <c r="P1413">
        <f t="shared" si="323"/>
        <v>1.3427074668861529E-4</v>
      </c>
      <c r="Q1413">
        <f>SUM($P$3:P1413)</f>
        <v>0.44732675160104185</v>
      </c>
      <c r="R1413">
        <f t="shared" si="324"/>
        <v>0</v>
      </c>
      <c r="S1413">
        <f t="shared" si="325"/>
        <v>0</v>
      </c>
      <c r="T1413">
        <f>SUM($S$3:S1413)</f>
        <v>9.2889552932944736E-2</v>
      </c>
      <c r="V1413">
        <f t="shared" si="326"/>
        <v>0</v>
      </c>
      <c r="W1413">
        <f>IF(M1413&lt;0,SUM($V$3:V1413),0)</f>
        <v>0</v>
      </c>
      <c r="Y1413">
        <f t="shared" si="327"/>
        <v>483.37468807901507</v>
      </c>
      <c r="Z1413">
        <f t="shared" si="328"/>
        <v>0.48337468807901507</v>
      </c>
      <c r="AA1413">
        <f t="shared" si="329"/>
        <v>1.3427074668861529E-4</v>
      </c>
      <c r="AB1413">
        <f>SUM($AA$3:AA1413)</f>
        <v>5.9155042802339533E-2</v>
      </c>
    </row>
    <row r="1414" spans="1:28" x14ac:dyDescent="0.3">
      <c r="A1414" s="9" t="s">
        <v>18</v>
      </c>
      <c r="B1414" s="9">
        <v>1411</v>
      </c>
      <c r="C1414" s="9">
        <v>389</v>
      </c>
      <c r="D1414" s="10">
        <v>27.4</v>
      </c>
      <c r="E1414" s="3">
        <f t="shared" si="330"/>
        <v>-5.5555555555555358E-2</v>
      </c>
      <c r="F1414" s="3">
        <f t="shared" si="331"/>
        <v>-0.19999999999999929</v>
      </c>
      <c r="H1414" s="13">
        <f t="shared" si="319"/>
        <v>7.6111111111111107</v>
      </c>
      <c r="I1414">
        <f>'Panigale V4s 21 Data'!$B$8*'Panigale V4s 21 Data'!$B$5*'Panigale V4s 21 Data'!$B$7*0.5*(Calculations!$H1414*Calculations!$H1414)</f>
        <v>6.5065611713262914</v>
      </c>
      <c r="J1414" s="3">
        <f>$E1414*'Panigale V4s 21 Data'!$B$3</f>
        <v>-14.999999999999947</v>
      </c>
      <c r="K1414" s="27">
        <f>'Panigale V4s 21 Data'!$B$12</f>
        <v>52.974000000000004</v>
      </c>
      <c r="L1414" s="3">
        <f t="shared" si="320"/>
        <v>44.48056117132635</v>
      </c>
      <c r="M1414">
        <f t="shared" si="318"/>
        <v>338.54649335953945</v>
      </c>
      <c r="N1414">
        <f t="shared" si="321"/>
        <v>9.4040692599872068E-5</v>
      </c>
      <c r="O1414">
        <f t="shared" si="322"/>
        <v>338.54649335953945</v>
      </c>
      <c r="P1414">
        <f t="shared" si="323"/>
        <v>9.4040692599872068E-5</v>
      </c>
      <c r="Q1414">
        <f>SUM($P$3:P1414)</f>
        <v>0.44742079229364173</v>
      </c>
      <c r="R1414">
        <f t="shared" si="324"/>
        <v>0</v>
      </c>
      <c r="S1414">
        <f t="shared" si="325"/>
        <v>0</v>
      </c>
      <c r="T1414">
        <f>SUM($S$3:S1414)</f>
        <v>9.2889552932944736E-2</v>
      </c>
      <c r="V1414">
        <f t="shared" si="326"/>
        <v>0</v>
      </c>
      <c r="W1414">
        <f>IF(M1414&lt;0,SUM($V$3:V1414),0)</f>
        <v>0</v>
      </c>
      <c r="Y1414">
        <f t="shared" si="327"/>
        <v>338.54649335953945</v>
      </c>
      <c r="Z1414">
        <f t="shared" si="328"/>
        <v>0.33854649335953946</v>
      </c>
      <c r="AA1414">
        <f t="shared" si="329"/>
        <v>9.4040692599872068E-5</v>
      </c>
      <c r="AB1414">
        <f>SUM($AA$3:AA1414)</f>
        <v>5.9249083494939403E-2</v>
      </c>
    </row>
    <row r="1415" spans="1:28" x14ac:dyDescent="0.3">
      <c r="A1415" s="9" t="s">
        <v>18</v>
      </c>
      <c r="B1415" s="9">
        <v>1412</v>
      </c>
      <c r="C1415" s="9">
        <v>390</v>
      </c>
      <c r="D1415" s="10">
        <v>27.1</v>
      </c>
      <c r="E1415" s="3">
        <f t="shared" si="330"/>
        <v>-9.7222222222222127E-2</v>
      </c>
      <c r="F1415" s="3">
        <f t="shared" si="331"/>
        <v>-0.34999999999999964</v>
      </c>
      <c r="H1415" s="13">
        <f t="shared" si="319"/>
        <v>7.5277777777777777</v>
      </c>
      <c r="I1415">
        <f>'Panigale V4s 21 Data'!$B$8*'Panigale V4s 21 Data'!$B$5*'Panigale V4s 21 Data'!$B$7*0.5*(Calculations!$H1415*Calculations!$H1415)</f>
        <v>6.3648617265620731</v>
      </c>
      <c r="J1415" s="3">
        <f>$E1415*'Panigale V4s 21 Data'!$B$3</f>
        <v>-26.249999999999975</v>
      </c>
      <c r="K1415" s="27">
        <f>'Panigale V4s 21 Data'!$B$12</f>
        <v>52.974000000000004</v>
      </c>
      <c r="L1415" s="3">
        <f t="shared" si="320"/>
        <v>33.088861726562101</v>
      </c>
      <c r="M1415">
        <f t="shared" si="318"/>
        <v>249.08559799717582</v>
      </c>
      <c r="N1415">
        <f t="shared" si="321"/>
        <v>6.9190443888104394E-5</v>
      </c>
      <c r="O1415">
        <f t="shared" si="322"/>
        <v>249.08559799717582</v>
      </c>
      <c r="P1415">
        <f t="shared" si="323"/>
        <v>6.9190443888104394E-5</v>
      </c>
      <c r="Q1415">
        <f>SUM($P$3:P1415)</f>
        <v>0.44748998273752982</v>
      </c>
      <c r="R1415">
        <f t="shared" si="324"/>
        <v>0</v>
      </c>
      <c r="S1415">
        <f t="shared" si="325"/>
        <v>0</v>
      </c>
      <c r="T1415">
        <f>SUM($S$3:S1415)</f>
        <v>9.2889552932944736E-2</v>
      </c>
      <c r="V1415">
        <f t="shared" si="326"/>
        <v>0</v>
      </c>
      <c r="W1415">
        <f>IF(M1415&lt;0,SUM($V$3:V1415),0)</f>
        <v>0</v>
      </c>
      <c r="Y1415">
        <f t="shared" si="327"/>
        <v>249.08559799717582</v>
      </c>
      <c r="Z1415">
        <f t="shared" si="328"/>
        <v>0.24908559799717583</v>
      </c>
      <c r="AA1415">
        <f t="shared" si="329"/>
        <v>6.9190443888104394E-5</v>
      </c>
      <c r="AB1415">
        <f>SUM($AA$3:AA1415)</f>
        <v>5.9318273938827507E-2</v>
      </c>
    </row>
    <row r="1416" spans="1:28" x14ac:dyDescent="0.3">
      <c r="A1416" s="9" t="s">
        <v>18</v>
      </c>
      <c r="B1416" s="9">
        <v>1413</v>
      </c>
      <c r="C1416" s="9">
        <v>391</v>
      </c>
      <c r="D1416" s="10">
        <v>26.7</v>
      </c>
      <c r="E1416" s="3">
        <f t="shared" si="330"/>
        <v>-4.1666666666666761E-2</v>
      </c>
      <c r="F1416" s="3">
        <f t="shared" si="331"/>
        <v>-0.15000000000000036</v>
      </c>
      <c r="H1416" s="13">
        <f t="shared" si="319"/>
        <v>7.4166666666666661</v>
      </c>
      <c r="I1416">
        <f>'Panigale V4s 21 Data'!$B$8*'Panigale V4s 21 Data'!$B$5*'Panigale V4s 21 Data'!$B$7*0.5*(Calculations!$H1416*Calculations!$H1416)</f>
        <v>6.1783557907011559</v>
      </c>
      <c r="J1416" s="3">
        <f>$E1416*'Panigale V4s 21 Data'!$B$3</f>
        <v>-11.250000000000025</v>
      </c>
      <c r="K1416" s="27">
        <f>'Panigale V4s 21 Data'!$B$12</f>
        <v>52.974000000000004</v>
      </c>
      <c r="L1416" s="3">
        <f t="shared" si="320"/>
        <v>47.902355790701137</v>
      </c>
      <c r="M1416">
        <f t="shared" si="318"/>
        <v>355.27580544770007</v>
      </c>
      <c r="N1416">
        <f t="shared" si="321"/>
        <v>9.868772373547224E-5</v>
      </c>
      <c r="O1416">
        <f t="shared" si="322"/>
        <v>355.27580544770007</v>
      </c>
      <c r="P1416">
        <f t="shared" si="323"/>
        <v>9.868772373547224E-5</v>
      </c>
      <c r="Q1416">
        <f>SUM($P$3:P1416)</f>
        <v>0.44758867046126527</v>
      </c>
      <c r="R1416">
        <f t="shared" si="324"/>
        <v>0</v>
      </c>
      <c r="S1416">
        <f t="shared" si="325"/>
        <v>0</v>
      </c>
      <c r="T1416">
        <f>SUM($S$3:S1416)</f>
        <v>9.2889552932944736E-2</v>
      </c>
      <c r="V1416">
        <f t="shared" si="326"/>
        <v>0</v>
      </c>
      <c r="W1416">
        <f>IF(M1416&lt;0,SUM($V$3:V1416),0)</f>
        <v>0</v>
      </c>
      <c r="Y1416">
        <f t="shared" si="327"/>
        <v>355.27580544770007</v>
      </c>
      <c r="Z1416">
        <f t="shared" si="328"/>
        <v>0.35527580544770004</v>
      </c>
      <c r="AA1416">
        <f t="shared" si="329"/>
        <v>9.868772373547224E-5</v>
      </c>
      <c r="AB1416">
        <f>SUM($AA$3:AA1416)</f>
        <v>5.9416961662562981E-2</v>
      </c>
    </row>
    <row r="1417" spans="1:28" x14ac:dyDescent="0.3">
      <c r="A1417" s="9" t="s">
        <v>18</v>
      </c>
      <c r="B1417" s="9">
        <v>1414</v>
      </c>
      <c r="C1417" s="9">
        <v>392</v>
      </c>
      <c r="D1417" s="10">
        <v>26.8</v>
      </c>
      <c r="E1417" s="3">
        <f t="shared" si="330"/>
        <v>0.20833333333333331</v>
      </c>
      <c r="F1417" s="3">
        <f t="shared" si="331"/>
        <v>0.75</v>
      </c>
      <c r="H1417" s="13">
        <f t="shared" si="319"/>
        <v>7.4444444444444446</v>
      </c>
      <c r="I1417">
        <f>'Panigale V4s 21 Data'!$B$8*'Panigale V4s 21 Data'!$B$5*'Panigale V4s 21 Data'!$B$7*0.5*(Calculations!$H1417*Calculations!$H1417)</f>
        <v>6.224722275685167</v>
      </c>
      <c r="J1417" s="3">
        <f>$E1417*'Panigale V4s 21 Data'!$B$3</f>
        <v>56.249999999999993</v>
      </c>
      <c r="K1417" s="27">
        <f>'Panigale V4s 21 Data'!$B$12</f>
        <v>52.974000000000004</v>
      </c>
      <c r="L1417" s="3">
        <f t="shared" si="320"/>
        <v>115.44872227568516</v>
      </c>
      <c r="M1417">
        <f t="shared" si="318"/>
        <v>859.45159916343391</v>
      </c>
      <c r="N1417">
        <f t="shared" si="321"/>
        <v>2.3873655532317609E-4</v>
      </c>
      <c r="O1417">
        <f t="shared" si="322"/>
        <v>859.45159916343391</v>
      </c>
      <c r="P1417">
        <f t="shared" si="323"/>
        <v>2.3873655532317609E-4</v>
      </c>
      <c r="Q1417">
        <f>SUM($P$3:P1417)</f>
        <v>0.44782740701658846</v>
      </c>
      <c r="R1417">
        <f t="shared" si="324"/>
        <v>0</v>
      </c>
      <c r="S1417">
        <f t="shared" si="325"/>
        <v>0</v>
      </c>
      <c r="T1417">
        <f>SUM($S$3:S1417)</f>
        <v>9.2889552932944736E-2</v>
      </c>
      <c r="V1417">
        <f t="shared" si="326"/>
        <v>0</v>
      </c>
      <c r="W1417">
        <f>IF(M1417&lt;0,SUM($V$3:V1417),0)</f>
        <v>0</v>
      </c>
      <c r="Y1417">
        <f t="shared" si="327"/>
        <v>859.45159916343391</v>
      </c>
      <c r="Z1417">
        <f t="shared" si="328"/>
        <v>0.85945159916343394</v>
      </c>
      <c r="AA1417">
        <f t="shared" si="329"/>
        <v>2.3873655532317609E-4</v>
      </c>
      <c r="AB1417">
        <f>SUM($AA$3:AA1417)</f>
        <v>5.9655698217886154E-2</v>
      </c>
    </row>
    <row r="1418" spans="1:28" x14ac:dyDescent="0.3">
      <c r="A1418" s="9" t="s">
        <v>18</v>
      </c>
      <c r="B1418" s="9">
        <v>1415</v>
      </c>
      <c r="C1418" s="9">
        <v>393</v>
      </c>
      <c r="D1418" s="10">
        <v>28.2</v>
      </c>
      <c r="E1418" s="3">
        <f t="shared" si="330"/>
        <v>0.59722222222222232</v>
      </c>
      <c r="F1418" s="3">
        <f t="shared" si="331"/>
        <v>2.1500000000000004</v>
      </c>
      <c r="H1418" s="13">
        <f t="shared" si="319"/>
        <v>7.833333333333333</v>
      </c>
      <c r="I1418">
        <f>'Panigale V4s 21 Data'!$B$8*'Panigale V4s 21 Data'!$B$5*'Panigale V4s 21 Data'!$B$7*0.5*(Calculations!$H1418*Calculations!$H1418)</f>
        <v>6.8920529941466251</v>
      </c>
      <c r="J1418" s="3">
        <f>$E1418*'Panigale V4s 21 Data'!$B$3</f>
        <v>161.25000000000003</v>
      </c>
      <c r="K1418" s="27">
        <f>'Panigale V4s 21 Data'!$B$12</f>
        <v>52.974000000000004</v>
      </c>
      <c r="L1418" s="3">
        <f t="shared" si="320"/>
        <v>221.11605299414668</v>
      </c>
      <c r="M1418">
        <f t="shared" si="318"/>
        <v>1732.0757484541489</v>
      </c>
      <c r="N1418">
        <f t="shared" si="321"/>
        <v>4.8113215234837469E-4</v>
      </c>
      <c r="O1418">
        <f t="shared" si="322"/>
        <v>1732.0757484541489</v>
      </c>
      <c r="P1418">
        <f t="shared" si="323"/>
        <v>4.8113215234837469E-4</v>
      </c>
      <c r="Q1418">
        <f>SUM($P$3:P1418)</f>
        <v>0.44830853916893681</v>
      </c>
      <c r="R1418">
        <f t="shared" si="324"/>
        <v>0</v>
      </c>
      <c r="S1418">
        <f t="shared" si="325"/>
        <v>0</v>
      </c>
      <c r="T1418">
        <f>SUM($S$3:S1418)</f>
        <v>9.2889552932944736E-2</v>
      </c>
      <c r="V1418">
        <f t="shared" si="326"/>
        <v>0</v>
      </c>
      <c r="W1418">
        <f>IF(M1418&lt;0,SUM($V$3:V1418),0)</f>
        <v>0</v>
      </c>
      <c r="Y1418">
        <f t="shared" si="327"/>
        <v>1732.0757484541489</v>
      </c>
      <c r="Z1418">
        <f t="shared" si="328"/>
        <v>1.7320757484541489</v>
      </c>
      <c r="AA1418">
        <f t="shared" si="329"/>
        <v>4.8113215234837469E-4</v>
      </c>
      <c r="AB1418">
        <f>SUM($AA$3:AA1418)</f>
        <v>6.0136830370234526E-2</v>
      </c>
    </row>
    <row r="1419" spans="1:28" x14ac:dyDescent="0.3">
      <c r="A1419" s="9" t="s">
        <v>18</v>
      </c>
      <c r="B1419" s="9">
        <v>1416</v>
      </c>
      <c r="C1419" s="9">
        <v>394</v>
      </c>
      <c r="D1419" s="10">
        <v>31.1</v>
      </c>
      <c r="E1419" s="3">
        <f t="shared" si="330"/>
        <v>0.9166666666666663</v>
      </c>
      <c r="F1419" s="3">
        <f t="shared" si="331"/>
        <v>3.2999999999999989</v>
      </c>
      <c r="H1419" s="13">
        <f t="shared" si="319"/>
        <v>8.6388888888888893</v>
      </c>
      <c r="I1419">
        <f>'Panigale V4s 21 Data'!$B$8*'Panigale V4s 21 Data'!$B$5*'Panigale V4s 21 Data'!$B$7*0.5*(Calculations!$H1419*Calculations!$H1419)</f>
        <v>8.3824538208195758</v>
      </c>
      <c r="J1419" s="3">
        <f>$E1419*'Panigale V4s 21 Data'!$B$3</f>
        <v>247.49999999999989</v>
      </c>
      <c r="K1419" s="27">
        <f>'Panigale V4s 21 Data'!$B$12</f>
        <v>52.974000000000004</v>
      </c>
      <c r="L1419" s="3">
        <f t="shared" si="320"/>
        <v>308.85645382081947</v>
      </c>
      <c r="M1419">
        <f t="shared" si="318"/>
        <v>2668.1765871743019</v>
      </c>
      <c r="N1419">
        <f t="shared" si="321"/>
        <v>7.4116016310397275E-4</v>
      </c>
      <c r="O1419">
        <f t="shared" si="322"/>
        <v>2668.1765871743019</v>
      </c>
      <c r="P1419">
        <f t="shared" si="323"/>
        <v>7.4116016310397275E-4</v>
      </c>
      <c r="Q1419">
        <f>SUM($P$3:P1419)</f>
        <v>0.44904969933204081</v>
      </c>
      <c r="R1419">
        <f t="shared" si="324"/>
        <v>0</v>
      </c>
      <c r="S1419">
        <f t="shared" si="325"/>
        <v>0</v>
      </c>
      <c r="T1419">
        <f>SUM($S$3:S1419)</f>
        <v>9.2889552932944736E-2</v>
      </c>
      <c r="V1419">
        <f t="shared" si="326"/>
        <v>0</v>
      </c>
      <c r="W1419">
        <f>IF(M1419&lt;0,SUM($V$3:V1419),0)</f>
        <v>0</v>
      </c>
      <c r="Y1419">
        <f t="shared" si="327"/>
        <v>2668.1765871743019</v>
      </c>
      <c r="Z1419">
        <f t="shared" si="328"/>
        <v>2.668176587174302</v>
      </c>
      <c r="AA1419">
        <f t="shared" si="329"/>
        <v>7.4116016310397275E-4</v>
      </c>
      <c r="AB1419">
        <f>SUM($AA$3:AA1419)</f>
        <v>6.0877990533338498E-2</v>
      </c>
    </row>
    <row r="1420" spans="1:28" x14ac:dyDescent="0.3">
      <c r="A1420" s="9" t="s">
        <v>18</v>
      </c>
      <c r="B1420" s="9">
        <v>1417</v>
      </c>
      <c r="C1420" s="9">
        <v>395</v>
      </c>
      <c r="D1420" s="10">
        <v>34.799999999999997</v>
      </c>
      <c r="E1420" s="3">
        <f t="shared" si="330"/>
        <v>1.0138888888888884</v>
      </c>
      <c r="F1420" s="3">
        <f t="shared" si="331"/>
        <v>3.6499999999999986</v>
      </c>
      <c r="H1420" s="13">
        <f t="shared" si="319"/>
        <v>9.6666666666666661</v>
      </c>
      <c r="I1420">
        <f>'Panigale V4s 21 Data'!$B$8*'Panigale V4s 21 Data'!$B$5*'Panigale V4s 21 Data'!$B$7*0.5*(Calculations!$H1420*Calculations!$H1420)</f>
        <v>10.4956388738385</v>
      </c>
      <c r="J1420" s="3">
        <f>$E1420*'Panigale V4s 21 Data'!$B$3</f>
        <v>273.74999999999989</v>
      </c>
      <c r="K1420" s="27">
        <f>'Panigale V4s 21 Data'!$B$12</f>
        <v>52.974000000000004</v>
      </c>
      <c r="L1420" s="3">
        <f t="shared" si="320"/>
        <v>337.21963887383839</v>
      </c>
      <c r="M1420">
        <f t="shared" si="318"/>
        <v>3259.7898424471041</v>
      </c>
      <c r="N1420">
        <f t="shared" si="321"/>
        <v>9.0549717845752893E-4</v>
      </c>
      <c r="O1420">
        <f t="shared" si="322"/>
        <v>3259.7898424471041</v>
      </c>
      <c r="P1420">
        <f t="shared" si="323"/>
        <v>9.0549717845752893E-4</v>
      </c>
      <c r="Q1420">
        <f>SUM($P$3:P1420)</f>
        <v>0.44995519651049831</v>
      </c>
      <c r="R1420">
        <f t="shared" si="324"/>
        <v>0</v>
      </c>
      <c r="S1420">
        <f t="shared" si="325"/>
        <v>0</v>
      </c>
      <c r="T1420">
        <f>SUM($S$3:S1420)</f>
        <v>9.2889552932944736E-2</v>
      </c>
      <c r="V1420">
        <f t="shared" si="326"/>
        <v>0</v>
      </c>
      <c r="W1420">
        <f>IF(M1420&lt;0,SUM($V$3:V1420),0)</f>
        <v>0</v>
      </c>
      <c r="Y1420">
        <f>W1410-SUM(Y1411:Y1419)</f>
        <v>3102.821780635918</v>
      </c>
      <c r="Z1420">
        <f t="shared" si="328"/>
        <v>3.1028217806359182</v>
      </c>
      <c r="AA1420">
        <f t="shared" si="329"/>
        <v>8.6189493906553278E-4</v>
      </c>
      <c r="AB1420">
        <f>SUM($AA$3:AA1420)</f>
        <v>6.1739885472404034E-2</v>
      </c>
    </row>
    <row r="1421" spans="1:28" x14ac:dyDescent="0.3">
      <c r="A1421" s="9" t="s">
        <v>18</v>
      </c>
      <c r="B1421" s="9">
        <v>1418</v>
      </c>
      <c r="C1421" s="9">
        <v>396</v>
      </c>
      <c r="D1421" s="10">
        <v>38.4</v>
      </c>
      <c r="E1421" s="3">
        <f t="shared" si="330"/>
        <v>0.84722222222222243</v>
      </c>
      <c r="F1421" s="3">
        <f t="shared" si="331"/>
        <v>3.0500000000000007</v>
      </c>
      <c r="H1421" s="13">
        <f t="shared" si="319"/>
        <v>10.666666666666666</v>
      </c>
      <c r="I1421">
        <f>'Panigale V4s 21 Data'!$B$8*'Panigale V4s 21 Data'!$B$5*'Panigale V4s 21 Data'!$B$7*0.5*(Calculations!$H1421*Calculations!$H1421)</f>
        <v>12.779469924864001</v>
      </c>
      <c r="J1421" s="3">
        <f>$E1421*'Panigale V4s 21 Data'!$B$3</f>
        <v>228.75000000000006</v>
      </c>
      <c r="K1421" s="27">
        <f>'Panigale V4s 21 Data'!$B$12</f>
        <v>52.974000000000004</v>
      </c>
      <c r="L1421" s="3">
        <f t="shared" si="320"/>
        <v>294.50346992486408</v>
      </c>
      <c r="M1421">
        <f t="shared" si="318"/>
        <v>3141.3703458652167</v>
      </c>
      <c r="N1421">
        <f t="shared" si="321"/>
        <v>8.7260287385144909E-4</v>
      </c>
      <c r="O1421">
        <f t="shared" si="322"/>
        <v>3141.3703458652167</v>
      </c>
      <c r="P1421">
        <f t="shared" si="323"/>
        <v>8.7260287385144909E-4</v>
      </c>
      <c r="Q1421">
        <f>SUM($P$3:P1421)</f>
        <v>0.45082779938434975</v>
      </c>
      <c r="R1421">
        <f t="shared" si="324"/>
        <v>0</v>
      </c>
      <c r="S1421">
        <f t="shared" si="325"/>
        <v>0</v>
      </c>
      <c r="T1421">
        <f>SUM($S$3:S1421)</f>
        <v>9.2889552932944736E-2</v>
      </c>
      <c r="V1421">
        <f t="shared" si="326"/>
        <v>0</v>
      </c>
      <c r="W1421">
        <f>IF(M1421&lt;0,SUM($V$3:V1421),0)</f>
        <v>0</v>
      </c>
      <c r="Y1421">
        <v>0</v>
      </c>
      <c r="Z1421">
        <f t="shared" si="328"/>
        <v>0</v>
      </c>
      <c r="AA1421">
        <f t="shared" si="329"/>
        <v>0</v>
      </c>
      <c r="AB1421">
        <f>SUM($AA$3:AA1421)</f>
        <v>6.1739885472404034E-2</v>
      </c>
    </row>
    <row r="1422" spans="1:28" x14ac:dyDescent="0.3">
      <c r="A1422" s="9" t="s">
        <v>18</v>
      </c>
      <c r="B1422" s="9">
        <v>1419</v>
      </c>
      <c r="C1422" s="9">
        <v>397</v>
      </c>
      <c r="D1422" s="10">
        <v>40.9</v>
      </c>
      <c r="E1422" s="3">
        <f t="shared" si="330"/>
        <v>0.45833333333333393</v>
      </c>
      <c r="F1422" s="3">
        <f t="shared" si="331"/>
        <v>1.6500000000000021</v>
      </c>
      <c r="H1422" s="13">
        <f t="shared" si="319"/>
        <v>11.361111111111111</v>
      </c>
      <c r="I1422">
        <f>'Panigale V4s 21 Data'!$B$8*'Panigale V4s 21 Data'!$B$5*'Panigale V4s 21 Data'!$B$7*0.5*(Calculations!$H1422*Calculations!$H1422)</f>
        <v>14.497629859084572</v>
      </c>
      <c r="J1422" s="3">
        <f>$E1422*'Panigale V4s 21 Data'!$B$3</f>
        <v>123.75000000000016</v>
      </c>
      <c r="K1422" s="27">
        <f>'Panigale V4s 21 Data'!$B$12</f>
        <v>52.974000000000004</v>
      </c>
      <c r="L1422" s="3">
        <f t="shared" si="320"/>
        <v>191.22162985908471</v>
      </c>
      <c r="M1422">
        <f t="shared" si="318"/>
        <v>2172.4901836768236</v>
      </c>
      <c r="N1422">
        <f t="shared" si="321"/>
        <v>6.0346949546578443E-4</v>
      </c>
      <c r="O1422">
        <f t="shared" si="322"/>
        <v>2172.4901836768236</v>
      </c>
      <c r="P1422">
        <f t="shared" si="323"/>
        <v>6.0346949546578443E-4</v>
      </c>
      <c r="Q1422">
        <f>SUM($P$3:P1422)</f>
        <v>0.45143126887981555</v>
      </c>
      <c r="R1422">
        <f t="shared" si="324"/>
        <v>0</v>
      </c>
      <c r="S1422">
        <f t="shared" si="325"/>
        <v>0</v>
      </c>
      <c r="T1422">
        <f>SUM($S$3:S1422)</f>
        <v>9.2889552932944736E-2</v>
      </c>
      <c r="V1422">
        <f t="shared" si="326"/>
        <v>0</v>
      </c>
      <c r="W1422">
        <f>IF(M1422&lt;0,SUM($V$3:V1422),0)</f>
        <v>0</v>
      </c>
      <c r="Y1422">
        <v>0</v>
      </c>
      <c r="Z1422">
        <f t="shared" si="328"/>
        <v>0</v>
      </c>
      <c r="AA1422">
        <f t="shared" si="329"/>
        <v>0</v>
      </c>
      <c r="AB1422">
        <f>SUM($AA$3:AA1422)</f>
        <v>6.1739885472404034E-2</v>
      </c>
    </row>
    <row r="1423" spans="1:28" x14ac:dyDescent="0.3">
      <c r="A1423" s="9" t="s">
        <v>18</v>
      </c>
      <c r="B1423" s="9">
        <v>1420</v>
      </c>
      <c r="C1423" s="9">
        <v>398</v>
      </c>
      <c r="D1423" s="10">
        <v>41.7</v>
      </c>
      <c r="E1423" s="3">
        <f t="shared" si="330"/>
        <v>0</v>
      </c>
      <c r="F1423" s="3">
        <f t="shared" si="331"/>
        <v>0</v>
      </c>
      <c r="H1423" s="13">
        <f t="shared" si="319"/>
        <v>11.583333333333334</v>
      </c>
      <c r="I1423">
        <f>'Panigale V4s 21 Data'!$B$8*'Panigale V4s 21 Data'!$B$5*'Panigale V4s 21 Data'!$B$7*0.5*(Calculations!$H1423*Calculations!$H1423)</f>
        <v>15.070320948382408</v>
      </c>
      <c r="J1423" s="3">
        <f>$E1423*'Panigale V4s 21 Data'!$B$3</f>
        <v>0</v>
      </c>
      <c r="K1423" s="27">
        <f>'Panigale V4s 21 Data'!$B$12</f>
        <v>52.974000000000004</v>
      </c>
      <c r="L1423" s="3">
        <f t="shared" si="320"/>
        <v>68.044320948382406</v>
      </c>
      <c r="M1423">
        <f t="shared" si="318"/>
        <v>788.1800509854296</v>
      </c>
      <c r="N1423">
        <f t="shared" si="321"/>
        <v>2.1893890305150823E-4</v>
      </c>
      <c r="O1423">
        <f t="shared" si="322"/>
        <v>788.1800509854296</v>
      </c>
      <c r="P1423">
        <f t="shared" si="323"/>
        <v>2.1893890305150823E-4</v>
      </c>
      <c r="Q1423">
        <f>SUM($P$3:P1423)</f>
        <v>0.45165020778286707</v>
      </c>
      <c r="R1423">
        <f t="shared" si="324"/>
        <v>0</v>
      </c>
      <c r="S1423">
        <f t="shared" si="325"/>
        <v>0</v>
      </c>
      <c r="T1423">
        <f>SUM($S$3:S1423)</f>
        <v>9.2889552932944736E-2</v>
      </c>
      <c r="V1423">
        <f t="shared" si="326"/>
        <v>0</v>
      </c>
      <c r="W1423">
        <f>IF(M1423&lt;0,SUM($V$3:V1423),0)</f>
        <v>0</v>
      </c>
      <c r="Y1423">
        <v>0</v>
      </c>
      <c r="Z1423">
        <f t="shared" si="328"/>
        <v>0</v>
      </c>
      <c r="AA1423">
        <f t="shared" si="329"/>
        <v>0</v>
      </c>
      <c r="AB1423">
        <f>SUM($AA$3:AA1423)</f>
        <v>6.1739885472404034E-2</v>
      </c>
    </row>
    <row r="1424" spans="1:28" x14ac:dyDescent="0.3">
      <c r="A1424" s="9" t="s">
        <v>18</v>
      </c>
      <c r="B1424" s="9">
        <v>1421</v>
      </c>
      <c r="C1424" s="9">
        <v>399</v>
      </c>
      <c r="D1424" s="10">
        <v>40.9</v>
      </c>
      <c r="E1424" s="3">
        <f t="shared" si="330"/>
        <v>-0.47222222222222299</v>
      </c>
      <c r="F1424" s="3">
        <f t="shared" si="331"/>
        <v>-1.7000000000000028</v>
      </c>
      <c r="H1424" s="13">
        <f t="shared" si="319"/>
        <v>11.361111111111111</v>
      </c>
      <c r="I1424">
        <f>'Panigale V4s 21 Data'!$B$8*'Panigale V4s 21 Data'!$B$5*'Panigale V4s 21 Data'!$B$7*0.5*(Calculations!$H1424*Calculations!$H1424)</f>
        <v>14.497629859084572</v>
      </c>
      <c r="J1424" s="3">
        <f>$E1424*'Panigale V4s 21 Data'!$B$3</f>
        <v>-127.50000000000021</v>
      </c>
      <c r="K1424" s="27">
        <f>'Panigale V4s 21 Data'!$B$12</f>
        <v>52.974000000000004</v>
      </c>
      <c r="L1424" s="3">
        <f t="shared" si="320"/>
        <v>-60.028370140915641</v>
      </c>
      <c r="M1424">
        <f t="shared" si="318"/>
        <v>-681.98898298984716</v>
      </c>
      <c r="N1424">
        <f t="shared" si="321"/>
        <v>-1.8944138416384642E-4</v>
      </c>
      <c r="O1424">
        <f t="shared" si="322"/>
        <v>0</v>
      </c>
      <c r="P1424">
        <f t="shared" si="323"/>
        <v>0</v>
      </c>
      <c r="Q1424">
        <f>SUM($P$3:P1424)</f>
        <v>0.45165020778286707</v>
      </c>
      <c r="R1424">
        <f t="shared" si="324"/>
        <v>681.98898298984716</v>
      </c>
      <c r="S1424">
        <f t="shared" si="325"/>
        <v>1.8944138416384642E-4</v>
      </c>
      <c r="T1424">
        <f>SUM($S$3:S1424)</f>
        <v>9.3078994317108588E-2</v>
      </c>
      <c r="V1424">
        <f t="shared" si="326"/>
        <v>536.51732297319779</v>
      </c>
      <c r="W1424">
        <f>IF(M1424&lt;0,SUM($V$1424:V1424),0)</f>
        <v>536.51732297319779</v>
      </c>
      <c r="Y1424">
        <v>0</v>
      </c>
      <c r="Z1424">
        <f t="shared" si="328"/>
        <v>0</v>
      </c>
      <c r="AA1424">
        <f t="shared" si="329"/>
        <v>0</v>
      </c>
      <c r="AB1424">
        <f>SUM($AA$3:AA1424)</f>
        <v>6.1739885472404034E-2</v>
      </c>
    </row>
    <row r="1425" spans="1:28" x14ac:dyDescent="0.3">
      <c r="A1425" s="9" t="s">
        <v>18</v>
      </c>
      <c r="B1425" s="9">
        <v>1422</v>
      </c>
      <c r="C1425" s="9">
        <v>400</v>
      </c>
      <c r="D1425" s="10">
        <v>38.299999999999997</v>
      </c>
      <c r="E1425" s="3">
        <f t="shared" si="330"/>
        <v>-0.7777777777777779</v>
      </c>
      <c r="F1425" s="3">
        <f t="shared" si="331"/>
        <v>-2.8000000000000007</v>
      </c>
      <c r="H1425" s="13">
        <f t="shared" si="319"/>
        <v>10.638888888888888</v>
      </c>
      <c r="I1425">
        <f>'Panigale V4s 21 Data'!$B$8*'Panigale V4s 21 Data'!$B$5*'Panigale V4s 21 Data'!$B$7*0.5*(Calculations!$H1425*Calculations!$H1425)</f>
        <v>12.712996851999071</v>
      </c>
      <c r="J1425" s="3">
        <f>$E1425*'Panigale V4s 21 Data'!$B$3</f>
        <v>-210.00000000000003</v>
      </c>
      <c r="K1425" s="27">
        <f>'Panigale V4s 21 Data'!$B$12</f>
        <v>52.974000000000004</v>
      </c>
      <c r="L1425" s="3">
        <f t="shared" si="320"/>
        <v>-144.31300314800097</v>
      </c>
      <c r="M1425">
        <f t="shared" si="318"/>
        <v>-1535.3300057134545</v>
      </c>
      <c r="N1425">
        <f t="shared" si="321"/>
        <v>-4.2648055714262622E-4</v>
      </c>
      <c r="O1425">
        <f t="shared" si="322"/>
        <v>0</v>
      </c>
      <c r="P1425">
        <f t="shared" si="323"/>
        <v>0</v>
      </c>
      <c r="Q1425">
        <f>SUM($P$3:P1425)</f>
        <v>0.45165020778286707</v>
      </c>
      <c r="R1425">
        <f t="shared" si="324"/>
        <v>1535.3300057134545</v>
      </c>
      <c r="S1425">
        <f t="shared" si="325"/>
        <v>4.2648055714262622E-4</v>
      </c>
      <c r="T1425">
        <f>SUM($S$3:S1425)</f>
        <v>9.3505474874251218E-2</v>
      </c>
      <c r="V1425">
        <f t="shared" si="326"/>
        <v>1207.8364388447462</v>
      </c>
      <c r="W1425">
        <f>IF(M1425&lt;0,SUM($V$1424:V1425),0)</f>
        <v>1744.3537618179439</v>
      </c>
      <c r="Y1425">
        <v>0</v>
      </c>
      <c r="Z1425">
        <f t="shared" si="328"/>
        <v>0</v>
      </c>
      <c r="AA1425">
        <f t="shared" si="329"/>
        <v>0</v>
      </c>
      <c r="AB1425">
        <f>SUM($AA$3:AA1425)</f>
        <v>6.1739885472404034E-2</v>
      </c>
    </row>
    <row r="1426" spans="1:28" x14ac:dyDescent="0.3">
      <c r="A1426" s="9" t="s">
        <v>18</v>
      </c>
      <c r="B1426" s="9">
        <v>1423</v>
      </c>
      <c r="C1426" s="9">
        <v>401</v>
      </c>
      <c r="D1426" s="10">
        <v>35.299999999999997</v>
      </c>
      <c r="E1426" s="3">
        <f t="shared" si="330"/>
        <v>-0.55555555555555558</v>
      </c>
      <c r="F1426" s="3">
        <f t="shared" si="331"/>
        <v>-2</v>
      </c>
      <c r="H1426" s="13">
        <f t="shared" si="319"/>
        <v>9.8055555555555554</v>
      </c>
      <c r="I1426">
        <f>'Panigale V4s 21 Data'!$B$8*'Panigale V4s 21 Data'!$B$5*'Panigale V4s 21 Data'!$B$7*0.5*(Calculations!$H1426*Calculations!$H1426)</f>
        <v>10.799404350229073</v>
      </c>
      <c r="J1426" s="3">
        <f>$E1426*'Panigale V4s 21 Data'!$B$3</f>
        <v>-150</v>
      </c>
      <c r="K1426" s="27">
        <f>'Panigale V4s 21 Data'!$B$12</f>
        <v>52.974000000000004</v>
      </c>
      <c r="L1426" s="3">
        <f t="shared" si="320"/>
        <v>-86.226595649770914</v>
      </c>
      <c r="M1426">
        <f t="shared" si="318"/>
        <v>-845.49967401025367</v>
      </c>
      <c r="N1426">
        <f t="shared" si="321"/>
        <v>-2.348610205584038E-4</v>
      </c>
      <c r="O1426">
        <f t="shared" si="322"/>
        <v>0</v>
      </c>
      <c r="P1426">
        <f t="shared" si="323"/>
        <v>0</v>
      </c>
      <c r="Q1426">
        <f>SUM($P$3:P1426)</f>
        <v>0.45165020778286707</v>
      </c>
      <c r="R1426">
        <f t="shared" si="324"/>
        <v>845.49967401025367</v>
      </c>
      <c r="S1426">
        <f t="shared" si="325"/>
        <v>2.348610205584038E-4</v>
      </c>
      <c r="T1426">
        <f>SUM($S$3:S1426)</f>
        <v>9.3740335894809623E-2</v>
      </c>
      <c r="V1426">
        <f t="shared" si="326"/>
        <v>665.15036604549641</v>
      </c>
      <c r="W1426">
        <f>IF(M1426&lt;0,SUM($V$1424:V1426),0)</f>
        <v>2409.5041278634403</v>
      </c>
      <c r="Y1426">
        <v>0</v>
      </c>
      <c r="Z1426">
        <f t="shared" si="328"/>
        <v>0</v>
      </c>
      <c r="AA1426">
        <f t="shared" si="329"/>
        <v>0</v>
      </c>
      <c r="AB1426">
        <f>SUM($AA$3:AA1426)</f>
        <v>6.1739885472404034E-2</v>
      </c>
    </row>
    <row r="1427" spans="1:28" x14ac:dyDescent="0.3">
      <c r="A1427" s="9" t="s">
        <v>18</v>
      </c>
      <c r="B1427" s="9">
        <v>1424</v>
      </c>
      <c r="C1427" s="9">
        <v>402</v>
      </c>
      <c r="D1427" s="10">
        <v>34.299999999999997</v>
      </c>
      <c r="E1427" s="3">
        <f t="shared" si="330"/>
        <v>-9.7222222222221627E-2</v>
      </c>
      <c r="F1427" s="3">
        <f t="shared" si="331"/>
        <v>-0.34999999999999787</v>
      </c>
      <c r="H1427" s="13">
        <f t="shared" si="319"/>
        <v>9.5277777777777768</v>
      </c>
      <c r="I1427">
        <f>'Panigale V4s 21 Data'!$B$8*'Panigale V4s 21 Data'!$B$5*'Panigale V4s 21 Data'!$B$7*0.5*(Calculations!$H1427*Calculations!$H1427)</f>
        <v>10.196206713801573</v>
      </c>
      <c r="J1427" s="3">
        <f>$E1427*'Panigale V4s 21 Data'!$B$3</f>
        <v>-26.24999999999984</v>
      </c>
      <c r="K1427" s="27">
        <f>'Panigale V4s 21 Data'!$B$12</f>
        <v>52.974000000000004</v>
      </c>
      <c r="L1427" s="3">
        <f t="shared" si="320"/>
        <v>36.920206713801733</v>
      </c>
      <c r="M1427">
        <f t="shared" si="318"/>
        <v>351.76752507872203</v>
      </c>
      <c r="N1427">
        <f t="shared" si="321"/>
        <v>9.771320141075612E-5</v>
      </c>
      <c r="O1427">
        <f t="shared" si="322"/>
        <v>351.76752507872203</v>
      </c>
      <c r="P1427">
        <f t="shared" si="323"/>
        <v>9.771320141075612E-5</v>
      </c>
      <c r="Q1427">
        <f>SUM($P$3:P1427)</f>
        <v>0.45174792098427785</v>
      </c>
      <c r="R1427">
        <f t="shared" si="324"/>
        <v>0</v>
      </c>
      <c r="S1427">
        <f t="shared" si="325"/>
        <v>0</v>
      </c>
      <c r="T1427">
        <f>SUM($S$3:S1427)</f>
        <v>9.3740335894809623E-2</v>
      </c>
      <c r="V1427">
        <f t="shared" si="326"/>
        <v>0</v>
      </c>
      <c r="W1427">
        <f>IF(M1427&lt;0,SUM($V$3:V1427),0)</f>
        <v>0</v>
      </c>
      <c r="Y1427">
        <f>O1427</f>
        <v>351.76752507872203</v>
      </c>
      <c r="Z1427">
        <f t="shared" si="328"/>
        <v>0.35176752507872205</v>
      </c>
      <c r="AA1427">
        <f t="shared" si="329"/>
        <v>9.771320141075612E-5</v>
      </c>
      <c r="AB1427">
        <f>SUM($AA$3:AA1427)</f>
        <v>6.1837598673814789E-2</v>
      </c>
    </row>
    <row r="1428" spans="1:28" x14ac:dyDescent="0.3">
      <c r="A1428" s="9" t="s">
        <v>18</v>
      </c>
      <c r="B1428" s="9">
        <v>1425</v>
      </c>
      <c r="C1428" s="9">
        <v>403</v>
      </c>
      <c r="D1428" s="10">
        <v>34.6</v>
      </c>
      <c r="E1428" s="3">
        <f t="shared" si="330"/>
        <v>0.27777777777777779</v>
      </c>
      <c r="F1428" s="3">
        <f t="shared" si="331"/>
        <v>1</v>
      </c>
      <c r="H1428" s="13">
        <f t="shared" si="319"/>
        <v>9.6111111111111107</v>
      </c>
      <c r="I1428">
        <f>'Panigale V4s 21 Data'!$B$8*'Panigale V4s 21 Data'!$B$5*'Panigale V4s 21 Data'!$B$7*0.5*(Calculations!$H1428*Calculations!$H1428)</f>
        <v>10.375346011861293</v>
      </c>
      <c r="J1428" s="3">
        <f>$E1428*'Panigale V4s 21 Data'!$B$3</f>
        <v>75</v>
      </c>
      <c r="K1428" s="27">
        <f>'Panigale V4s 21 Data'!$B$12</f>
        <v>52.974000000000004</v>
      </c>
      <c r="L1428" s="3">
        <f t="shared" si="320"/>
        <v>138.34934601186131</v>
      </c>
      <c r="M1428">
        <f t="shared" si="318"/>
        <v>1329.6909366695559</v>
      </c>
      <c r="N1428">
        <f t="shared" si="321"/>
        <v>3.6935859351932112E-4</v>
      </c>
      <c r="O1428">
        <f t="shared" si="322"/>
        <v>1329.6909366695559</v>
      </c>
      <c r="P1428">
        <f t="shared" si="323"/>
        <v>3.6935859351932112E-4</v>
      </c>
      <c r="Q1428">
        <f>SUM($P$3:P1428)</f>
        <v>0.45211727957779718</v>
      </c>
      <c r="R1428">
        <f t="shared" si="324"/>
        <v>0</v>
      </c>
      <c r="S1428">
        <f t="shared" si="325"/>
        <v>0</v>
      </c>
      <c r="T1428">
        <f>SUM($S$3:S1428)</f>
        <v>9.3740335894809623E-2</v>
      </c>
      <c r="V1428">
        <f t="shared" si="326"/>
        <v>0</v>
      </c>
      <c r="W1428">
        <f>IF(M1428&lt;0,SUM($V$3:V1428),0)</f>
        <v>0</v>
      </c>
      <c r="Y1428">
        <f t="shared" ref="Y1428" si="332">O1428</f>
        <v>1329.6909366695559</v>
      </c>
      <c r="Z1428">
        <f t="shared" si="328"/>
        <v>1.329690936669556</v>
      </c>
      <c r="AA1428">
        <f t="shared" si="329"/>
        <v>3.6935859351932112E-4</v>
      </c>
      <c r="AB1428">
        <f>SUM($AA$3:AA1428)</f>
        <v>6.2206957267334113E-2</v>
      </c>
    </row>
    <row r="1429" spans="1:28" x14ac:dyDescent="0.3">
      <c r="A1429" s="9" t="s">
        <v>18</v>
      </c>
      <c r="B1429" s="9">
        <v>1426</v>
      </c>
      <c r="C1429" s="9">
        <v>404</v>
      </c>
      <c r="D1429" s="10">
        <v>36.299999999999997</v>
      </c>
      <c r="E1429" s="3">
        <f t="shared" si="330"/>
        <v>0.68055555555555536</v>
      </c>
      <c r="F1429" s="3">
        <f t="shared" si="331"/>
        <v>2.4499999999999993</v>
      </c>
      <c r="H1429" s="13">
        <f t="shared" si="319"/>
        <v>10.083333333333332</v>
      </c>
      <c r="I1429">
        <f>'Panigale V4s 21 Data'!$B$8*'Panigale V4s 21 Data'!$B$5*'Panigale V4s 21 Data'!$B$7*0.5*(Calculations!$H1429*Calculations!$H1429)</f>
        <v>11.419935252071154</v>
      </c>
      <c r="J1429" s="3">
        <f>$E1429*'Panigale V4s 21 Data'!$B$3</f>
        <v>183.74999999999994</v>
      </c>
      <c r="K1429" s="27">
        <f>'Panigale V4s 21 Data'!$B$12</f>
        <v>52.974000000000004</v>
      </c>
      <c r="L1429" s="3">
        <f t="shared" si="320"/>
        <v>248.14393525207112</v>
      </c>
      <c r="M1429">
        <f t="shared" si="318"/>
        <v>2502.1180137917167</v>
      </c>
      <c r="N1429">
        <f t="shared" si="321"/>
        <v>6.9503278160881028E-4</v>
      </c>
      <c r="O1429">
        <f t="shared" si="322"/>
        <v>2502.1180137917167</v>
      </c>
      <c r="P1429">
        <f t="shared" si="323"/>
        <v>6.9503278160881028E-4</v>
      </c>
      <c r="Q1429">
        <f>SUM($P$3:P1429)</f>
        <v>0.452812312359406</v>
      </c>
      <c r="R1429">
        <f t="shared" si="324"/>
        <v>0</v>
      </c>
      <c r="S1429">
        <f t="shared" si="325"/>
        <v>0</v>
      </c>
      <c r="T1429">
        <f>SUM($S$3:S1429)</f>
        <v>9.3740335894809623E-2</v>
      </c>
      <c r="V1429">
        <f t="shared" si="326"/>
        <v>0</v>
      </c>
      <c r="W1429">
        <f>IF(M1429&lt;0,SUM($V$3:V1429),0)</f>
        <v>0</v>
      </c>
      <c r="Y1429">
        <f>W1426-SUM(Y1427:Y1428)</f>
        <v>728.04566611516248</v>
      </c>
      <c r="Z1429">
        <f t="shared" si="328"/>
        <v>0.72804566611516253</v>
      </c>
      <c r="AA1429">
        <f t="shared" si="329"/>
        <v>2.0223490725421181E-4</v>
      </c>
      <c r="AB1429">
        <f>SUM($AA$3:AA1429)</f>
        <v>6.2409192174588325E-2</v>
      </c>
    </row>
    <row r="1430" spans="1:28" x14ac:dyDescent="0.3">
      <c r="A1430" s="9" t="s">
        <v>18</v>
      </c>
      <c r="B1430" s="9">
        <v>1427</v>
      </c>
      <c r="C1430" s="9">
        <v>405</v>
      </c>
      <c r="D1430" s="10">
        <v>39.5</v>
      </c>
      <c r="E1430" s="3">
        <f t="shared" si="330"/>
        <v>0.76388888888888884</v>
      </c>
      <c r="F1430" s="3">
        <f t="shared" si="331"/>
        <v>2.75</v>
      </c>
      <c r="H1430" s="13">
        <f t="shared" si="319"/>
        <v>10.972222222222221</v>
      </c>
      <c r="I1430">
        <f>'Panigale V4s 21 Data'!$B$8*'Panigale V4s 21 Data'!$B$5*'Panigale V4s 21 Data'!$B$7*0.5*(Calculations!$H1430*Calculations!$H1430)</f>
        <v>13.522113681551822</v>
      </c>
      <c r="J1430" s="3">
        <f>$E1430*'Panigale V4s 21 Data'!$B$3</f>
        <v>206.25</v>
      </c>
      <c r="K1430" s="27">
        <f>'Panigale V4s 21 Data'!$B$12</f>
        <v>52.974000000000004</v>
      </c>
      <c r="L1430" s="3">
        <f t="shared" si="320"/>
        <v>272.74611368155183</v>
      </c>
      <c r="M1430">
        <f t="shared" si="318"/>
        <v>2992.6309695614714</v>
      </c>
      <c r="N1430">
        <f t="shared" si="321"/>
        <v>8.31286380433742E-4</v>
      </c>
      <c r="O1430">
        <f t="shared" si="322"/>
        <v>2992.6309695614714</v>
      </c>
      <c r="P1430">
        <f t="shared" si="323"/>
        <v>8.31286380433742E-4</v>
      </c>
      <c r="Q1430">
        <f>SUM($P$3:P1430)</f>
        <v>0.45364359873983973</v>
      </c>
      <c r="R1430">
        <f t="shared" si="324"/>
        <v>0</v>
      </c>
      <c r="S1430">
        <f t="shared" si="325"/>
        <v>0</v>
      </c>
      <c r="T1430">
        <f>SUM($S$3:S1430)</f>
        <v>9.3740335894809623E-2</v>
      </c>
      <c r="V1430">
        <f t="shared" si="326"/>
        <v>0</v>
      </c>
      <c r="W1430">
        <f>IF(M1430&lt;0,SUM($V$3:V1430),0)</f>
        <v>0</v>
      </c>
      <c r="Y1430">
        <v>0</v>
      </c>
      <c r="Z1430">
        <f t="shared" si="328"/>
        <v>0</v>
      </c>
      <c r="AA1430">
        <f t="shared" si="329"/>
        <v>0</v>
      </c>
      <c r="AB1430">
        <f>SUM($AA$3:AA1430)</f>
        <v>6.2409192174588325E-2</v>
      </c>
    </row>
    <row r="1431" spans="1:28" x14ac:dyDescent="0.3">
      <c r="A1431" s="9" t="s">
        <v>18</v>
      </c>
      <c r="B1431" s="9">
        <v>1428</v>
      </c>
      <c r="C1431" s="9">
        <v>406</v>
      </c>
      <c r="D1431" s="10">
        <v>41.8</v>
      </c>
      <c r="E1431" s="3">
        <f t="shared" si="330"/>
        <v>0.41666666666666663</v>
      </c>
      <c r="F1431" s="3">
        <f t="shared" si="331"/>
        <v>1.5</v>
      </c>
      <c r="H1431" s="13">
        <f t="shared" si="319"/>
        <v>11.611111111111111</v>
      </c>
      <c r="I1431">
        <f>'Panigale V4s 21 Data'!$B$8*'Panigale V4s 21 Data'!$B$5*'Panigale V4s 21 Data'!$B$7*0.5*(Calculations!$H1431*Calculations!$H1431)</f>
        <v>15.142687331488293</v>
      </c>
      <c r="J1431" s="3">
        <f>$E1431*'Panigale V4s 21 Data'!$B$3</f>
        <v>112.49999999999999</v>
      </c>
      <c r="K1431" s="27">
        <f>'Panigale V4s 21 Data'!$B$12</f>
        <v>52.974000000000004</v>
      </c>
      <c r="L1431" s="3">
        <f t="shared" si="320"/>
        <v>180.61668733148827</v>
      </c>
      <c r="M1431">
        <f t="shared" si="318"/>
        <v>2097.1604251267249</v>
      </c>
      <c r="N1431">
        <f t="shared" si="321"/>
        <v>5.8254456253520142E-4</v>
      </c>
      <c r="O1431">
        <f t="shared" si="322"/>
        <v>2097.1604251267249</v>
      </c>
      <c r="P1431">
        <f t="shared" si="323"/>
        <v>5.8254456253520142E-4</v>
      </c>
      <c r="Q1431">
        <f>SUM($P$3:P1431)</f>
        <v>0.45422614330237493</v>
      </c>
      <c r="R1431">
        <f t="shared" si="324"/>
        <v>0</v>
      </c>
      <c r="S1431">
        <f t="shared" si="325"/>
        <v>0</v>
      </c>
      <c r="T1431">
        <f>SUM($S$3:S1431)</f>
        <v>9.3740335894809623E-2</v>
      </c>
      <c r="V1431">
        <f t="shared" si="326"/>
        <v>0</v>
      </c>
      <c r="W1431">
        <f>IF(M1431&lt;0,SUM($V$3:V1431),0)</f>
        <v>0</v>
      </c>
      <c r="Y1431">
        <v>0</v>
      </c>
      <c r="Z1431">
        <f t="shared" si="328"/>
        <v>0</v>
      </c>
      <c r="AA1431">
        <f t="shared" si="329"/>
        <v>0</v>
      </c>
      <c r="AB1431">
        <f>SUM($AA$3:AA1431)</f>
        <v>6.2409192174588325E-2</v>
      </c>
    </row>
    <row r="1432" spans="1:28" x14ac:dyDescent="0.3">
      <c r="A1432" s="9" t="s">
        <v>18</v>
      </c>
      <c r="B1432" s="9">
        <v>1429</v>
      </c>
      <c r="C1432" s="9">
        <v>407</v>
      </c>
      <c r="D1432" s="10">
        <v>42.5</v>
      </c>
      <c r="E1432" s="3">
        <f t="shared" si="330"/>
        <v>1.3888888888889086E-2</v>
      </c>
      <c r="F1432" s="3">
        <f t="shared" si="331"/>
        <v>5.0000000000000711E-2</v>
      </c>
      <c r="H1432" s="13">
        <f t="shared" si="319"/>
        <v>11.805555555555555</v>
      </c>
      <c r="I1432">
        <f>'Panigale V4s 21 Data'!$B$8*'Panigale V4s 21 Data'!$B$5*'Panigale V4s 21 Data'!$B$7*0.5*(Calculations!$H1432*Calculations!$H1432)</f>
        <v>15.654105327545574</v>
      </c>
      <c r="J1432" s="3">
        <f>$E1432*'Panigale V4s 21 Data'!$B$3</f>
        <v>3.7500000000000533</v>
      </c>
      <c r="K1432" s="27">
        <f>'Panigale V4s 21 Data'!$B$12</f>
        <v>52.974000000000004</v>
      </c>
      <c r="L1432" s="3">
        <f t="shared" si="320"/>
        <v>72.378105327545626</v>
      </c>
      <c r="M1432">
        <f t="shared" si="318"/>
        <v>854.46374345019137</v>
      </c>
      <c r="N1432">
        <f t="shared" si="321"/>
        <v>2.3735103984727539E-4</v>
      </c>
      <c r="O1432">
        <f t="shared" si="322"/>
        <v>854.46374345019137</v>
      </c>
      <c r="P1432">
        <f t="shared" si="323"/>
        <v>2.3735103984727539E-4</v>
      </c>
      <c r="Q1432">
        <f>SUM($P$3:P1432)</f>
        <v>0.45446349434222222</v>
      </c>
      <c r="R1432">
        <f t="shared" si="324"/>
        <v>0</v>
      </c>
      <c r="S1432">
        <f t="shared" si="325"/>
        <v>0</v>
      </c>
      <c r="T1432">
        <f>SUM($S$3:S1432)</f>
        <v>9.3740335894809623E-2</v>
      </c>
      <c r="V1432">
        <f t="shared" si="326"/>
        <v>0</v>
      </c>
      <c r="W1432">
        <f>IF(M1432&lt;0,SUM($V$3:V1432),0)</f>
        <v>0</v>
      </c>
      <c r="Y1432">
        <v>0</v>
      </c>
      <c r="Z1432">
        <f t="shared" si="328"/>
        <v>0</v>
      </c>
      <c r="AA1432">
        <f t="shared" si="329"/>
        <v>0</v>
      </c>
      <c r="AB1432">
        <f>SUM($AA$3:AA1432)</f>
        <v>6.2409192174588325E-2</v>
      </c>
    </row>
    <row r="1433" spans="1:28" x14ac:dyDescent="0.3">
      <c r="A1433" s="9" t="s">
        <v>18</v>
      </c>
      <c r="B1433" s="9">
        <v>1430</v>
      </c>
      <c r="C1433" s="9">
        <v>408</v>
      </c>
      <c r="D1433" s="10">
        <v>41.9</v>
      </c>
      <c r="E1433" s="3">
        <f t="shared" si="330"/>
        <v>-0.33333333333333315</v>
      </c>
      <c r="F1433" s="3">
        <f t="shared" si="331"/>
        <v>-1.1999999999999993</v>
      </c>
      <c r="H1433" s="13">
        <f t="shared" si="319"/>
        <v>11.638888888888888</v>
      </c>
      <c r="I1433">
        <f>'Panigale V4s 21 Data'!$B$8*'Panigale V4s 21 Data'!$B$5*'Panigale V4s 21 Data'!$B$7*0.5*(Calculations!$H1433*Calculations!$H1433)</f>
        <v>15.215227047248321</v>
      </c>
      <c r="J1433" s="3">
        <f>$E1433*'Panigale V4s 21 Data'!$B$3</f>
        <v>-89.999999999999943</v>
      </c>
      <c r="K1433" s="27">
        <f>'Panigale V4s 21 Data'!$B$12</f>
        <v>52.974000000000004</v>
      </c>
      <c r="L1433" s="3">
        <f t="shared" si="320"/>
        <v>-21.81077295275162</v>
      </c>
      <c r="M1433">
        <f t="shared" si="318"/>
        <v>-253.85316297785911</v>
      </c>
      <c r="N1433">
        <f t="shared" si="321"/>
        <v>-7.0514767493849747E-5</v>
      </c>
      <c r="O1433">
        <f t="shared" si="322"/>
        <v>0</v>
      </c>
      <c r="P1433">
        <f t="shared" si="323"/>
        <v>0</v>
      </c>
      <c r="Q1433">
        <f>SUM($P$3:P1433)</f>
        <v>0.45446349434222222</v>
      </c>
      <c r="R1433">
        <f t="shared" si="324"/>
        <v>253.85316297785911</v>
      </c>
      <c r="S1433">
        <f t="shared" si="325"/>
        <v>7.0514767493849747E-5</v>
      </c>
      <c r="T1433">
        <f>SUM($S$3:S1433)</f>
        <v>9.3810850662303477E-2</v>
      </c>
      <c r="V1433">
        <f t="shared" si="326"/>
        <v>199.7050140488669</v>
      </c>
      <c r="W1433">
        <f>IF(M1433&lt;0,SUM($V$1433:V1433),0)</f>
        <v>199.7050140488669</v>
      </c>
      <c r="Y1433">
        <v>0</v>
      </c>
      <c r="Z1433">
        <f t="shared" si="328"/>
        <v>0</v>
      </c>
      <c r="AA1433">
        <f t="shared" si="329"/>
        <v>0</v>
      </c>
      <c r="AB1433">
        <f>SUM($AA$3:AA1433)</f>
        <v>6.2409192174588325E-2</v>
      </c>
    </row>
    <row r="1434" spans="1:28" x14ac:dyDescent="0.3">
      <c r="A1434" s="9" t="s">
        <v>18</v>
      </c>
      <c r="B1434" s="9">
        <v>1431</v>
      </c>
      <c r="C1434" s="9">
        <v>409</v>
      </c>
      <c r="D1434" s="10">
        <v>40.1</v>
      </c>
      <c r="E1434" s="3">
        <f t="shared" si="330"/>
        <v>-0.73611111111111072</v>
      </c>
      <c r="F1434" s="3">
        <f t="shared" si="331"/>
        <v>-2.6499999999999986</v>
      </c>
      <c r="H1434" s="13">
        <f t="shared" si="319"/>
        <v>11.138888888888889</v>
      </c>
      <c r="I1434">
        <f>'Panigale V4s 21 Data'!$B$8*'Panigale V4s 21 Data'!$B$5*'Panigale V4s 21 Data'!$B$7*0.5*(Calculations!$H1434*Calculations!$H1434)</f>
        <v>13.936032059652076</v>
      </c>
      <c r="J1434" s="3">
        <f>$E1434*'Panigale V4s 21 Data'!$B$3</f>
        <v>-198.74999999999989</v>
      </c>
      <c r="K1434" s="27">
        <f>'Panigale V4s 21 Data'!$B$12</f>
        <v>52.974000000000004</v>
      </c>
      <c r="L1434" s="3">
        <f t="shared" si="320"/>
        <v>-131.83996794034783</v>
      </c>
      <c r="M1434">
        <f t="shared" si="318"/>
        <v>-1468.5507540022079</v>
      </c>
      <c r="N1434">
        <f t="shared" si="321"/>
        <v>-4.0793076500061329E-4</v>
      </c>
      <c r="O1434">
        <f t="shared" si="322"/>
        <v>0</v>
      </c>
      <c r="P1434">
        <f t="shared" si="323"/>
        <v>0</v>
      </c>
      <c r="Q1434">
        <f>SUM($P$3:P1434)</f>
        <v>0.45446349434222222</v>
      </c>
      <c r="R1434">
        <f t="shared" si="324"/>
        <v>1468.5507540022079</v>
      </c>
      <c r="S1434">
        <f t="shared" si="325"/>
        <v>4.0793076500061329E-4</v>
      </c>
      <c r="T1434">
        <f>SUM($S$3:S1434)</f>
        <v>9.4218781427304096E-2</v>
      </c>
      <c r="V1434">
        <f t="shared" si="326"/>
        <v>1155.3015354197669</v>
      </c>
      <c r="W1434">
        <f>IF(M1434&lt;0,SUM($V$1433:V1434),0)</f>
        <v>1355.0065494686337</v>
      </c>
      <c r="Y1434">
        <v>0</v>
      </c>
      <c r="Z1434">
        <f t="shared" si="328"/>
        <v>0</v>
      </c>
      <c r="AA1434">
        <f t="shared" si="329"/>
        <v>0</v>
      </c>
      <c r="AB1434">
        <f>SUM($AA$3:AA1434)</f>
        <v>6.2409192174588325E-2</v>
      </c>
    </row>
    <row r="1435" spans="1:28" x14ac:dyDescent="0.3">
      <c r="A1435" s="9" t="s">
        <v>18</v>
      </c>
      <c r="B1435" s="9">
        <v>1432</v>
      </c>
      <c r="C1435" s="9">
        <v>410</v>
      </c>
      <c r="D1435" s="10">
        <v>36.6</v>
      </c>
      <c r="E1435" s="3">
        <f t="shared" si="330"/>
        <v>-1.2222222222222223</v>
      </c>
      <c r="F1435" s="3">
        <f t="shared" si="331"/>
        <v>-4.4000000000000004</v>
      </c>
      <c r="H1435" s="13">
        <f t="shared" si="319"/>
        <v>10.166666666666666</v>
      </c>
      <c r="I1435">
        <f>'Panigale V4s 21 Data'!$B$8*'Panigale V4s 21 Data'!$B$5*'Panigale V4s 21 Data'!$B$7*0.5*(Calculations!$H1435*Calculations!$H1435)</f>
        <v>11.609474509379625</v>
      </c>
      <c r="J1435" s="3">
        <f>$E1435*'Panigale V4s 21 Data'!$B$3</f>
        <v>-330</v>
      </c>
      <c r="K1435" s="27">
        <f>'Panigale V4s 21 Data'!$B$12</f>
        <v>52.974000000000004</v>
      </c>
      <c r="L1435" s="3">
        <f t="shared" si="320"/>
        <v>-265.41652549062036</v>
      </c>
      <c r="M1435">
        <f t="shared" si="318"/>
        <v>-2698.4013424879736</v>
      </c>
      <c r="N1435">
        <f t="shared" si="321"/>
        <v>-7.4955592846888159E-4</v>
      </c>
      <c r="O1435">
        <f t="shared" si="322"/>
        <v>0</v>
      </c>
      <c r="P1435">
        <f t="shared" si="323"/>
        <v>0</v>
      </c>
      <c r="Q1435">
        <f>SUM($P$3:P1435)</f>
        <v>0.45446349434222222</v>
      </c>
      <c r="R1435">
        <f t="shared" si="324"/>
        <v>2698.4013424879736</v>
      </c>
      <c r="S1435">
        <f t="shared" si="325"/>
        <v>7.4955592846888159E-4</v>
      </c>
      <c r="T1435">
        <f>SUM($S$3:S1435)</f>
        <v>9.496833735577298E-2</v>
      </c>
      <c r="V1435">
        <f t="shared" si="326"/>
        <v>2122.8188441285765</v>
      </c>
      <c r="W1435">
        <f>IF(M1435&lt;0,SUM($V$1433:V1435),0)</f>
        <v>3477.8253935972102</v>
      </c>
      <c r="Y1435">
        <v>0</v>
      </c>
      <c r="Z1435">
        <f t="shared" si="328"/>
        <v>0</v>
      </c>
      <c r="AA1435">
        <f t="shared" si="329"/>
        <v>0</v>
      </c>
      <c r="AB1435">
        <f>SUM($AA$3:AA1435)</f>
        <v>6.2409192174588325E-2</v>
      </c>
    </row>
    <row r="1436" spans="1:28" x14ac:dyDescent="0.3">
      <c r="A1436" s="9" t="s">
        <v>18</v>
      </c>
      <c r="B1436" s="9">
        <v>1433</v>
      </c>
      <c r="C1436" s="9">
        <v>411</v>
      </c>
      <c r="D1436" s="10">
        <v>31.3</v>
      </c>
      <c r="E1436" s="3">
        <f t="shared" si="330"/>
        <v>-1.4722222222222223</v>
      </c>
      <c r="F1436" s="3">
        <f t="shared" si="331"/>
        <v>-5.3000000000000007</v>
      </c>
      <c r="H1436" s="13">
        <f t="shared" si="319"/>
        <v>8.6944444444444446</v>
      </c>
      <c r="I1436">
        <f>'Panigale V4s 21 Data'!$B$8*'Panigale V4s 21 Data'!$B$5*'Panigale V4s 21 Data'!$B$7*0.5*(Calculations!$H1436*Calculations!$H1436)</f>
        <v>8.4906133970065749</v>
      </c>
      <c r="J1436" s="3">
        <f>$E1436*'Panigale V4s 21 Data'!$B$3</f>
        <v>-397.5</v>
      </c>
      <c r="K1436" s="27">
        <f>'Panigale V4s 21 Data'!$B$12</f>
        <v>52.974000000000004</v>
      </c>
      <c r="L1436" s="3">
        <f t="shared" si="320"/>
        <v>-336.03538660299341</v>
      </c>
      <c r="M1436">
        <f t="shared" si="318"/>
        <v>-2921.6410001871373</v>
      </c>
      <c r="N1436">
        <f t="shared" si="321"/>
        <v>-8.1156694449642693E-4</v>
      </c>
      <c r="O1436">
        <f t="shared" si="322"/>
        <v>0</v>
      </c>
      <c r="P1436">
        <f t="shared" si="323"/>
        <v>0</v>
      </c>
      <c r="Q1436">
        <f>SUM($P$3:P1436)</f>
        <v>0.45446349434222222</v>
      </c>
      <c r="R1436">
        <f t="shared" si="324"/>
        <v>2921.6410001871373</v>
      </c>
      <c r="S1436">
        <f t="shared" si="325"/>
        <v>8.1156694449642693E-4</v>
      </c>
      <c r="T1436">
        <f>SUM($S$3:S1436)</f>
        <v>9.5779904300269406E-2</v>
      </c>
      <c r="V1436">
        <f t="shared" si="326"/>
        <v>2298.4403666422195</v>
      </c>
      <c r="W1436">
        <f>IF(M1436&lt;0,SUM($V$1433:V1436),0)</f>
        <v>5776.2657602394302</v>
      </c>
      <c r="Y1436">
        <v>0</v>
      </c>
      <c r="Z1436">
        <f t="shared" si="328"/>
        <v>0</v>
      </c>
      <c r="AA1436">
        <f t="shared" si="329"/>
        <v>0</v>
      </c>
      <c r="AB1436">
        <f>SUM($AA$3:AA1436)</f>
        <v>6.2409192174588325E-2</v>
      </c>
    </row>
    <row r="1437" spans="1:28" x14ac:dyDescent="0.3">
      <c r="A1437" s="9" t="s">
        <v>18</v>
      </c>
      <c r="B1437" s="9">
        <v>1434</v>
      </c>
      <c r="C1437" s="9">
        <v>412</v>
      </c>
      <c r="D1437" s="10">
        <v>26</v>
      </c>
      <c r="E1437" s="3">
        <f t="shared" si="330"/>
        <v>-1.4861111111111109</v>
      </c>
      <c r="F1437" s="3">
        <f t="shared" si="331"/>
        <v>-5.35</v>
      </c>
      <c r="H1437" s="13">
        <f t="shared" si="319"/>
        <v>7.2222222222222223</v>
      </c>
      <c r="I1437">
        <f>'Panigale V4s 21 Data'!$B$8*'Panigale V4s 21 Data'!$B$5*'Panigale V4s 21 Data'!$B$7*0.5*(Calculations!$H1437*Calculations!$H1437)</f>
        <v>5.8586437101291668</v>
      </c>
      <c r="J1437" s="3">
        <f>$E1437*'Panigale V4s 21 Data'!$B$3</f>
        <v>-401.24999999999994</v>
      </c>
      <c r="K1437" s="27">
        <f>'Panigale V4s 21 Data'!$B$12</f>
        <v>52.974000000000004</v>
      </c>
      <c r="L1437" s="3">
        <f t="shared" si="320"/>
        <v>-342.41735628987078</v>
      </c>
      <c r="M1437">
        <f t="shared" si="318"/>
        <v>-2473.0142398712892</v>
      </c>
      <c r="N1437">
        <f t="shared" si="321"/>
        <v>-6.8694839996424699E-4</v>
      </c>
      <c r="O1437">
        <f t="shared" si="322"/>
        <v>0</v>
      </c>
      <c r="P1437">
        <f t="shared" si="323"/>
        <v>0</v>
      </c>
      <c r="Q1437">
        <f>SUM($P$3:P1437)</f>
        <v>0.45446349434222222</v>
      </c>
      <c r="R1437">
        <f t="shared" si="324"/>
        <v>2473.0142398712892</v>
      </c>
      <c r="S1437">
        <f t="shared" si="325"/>
        <v>6.8694839996424699E-4</v>
      </c>
      <c r="T1437">
        <f>SUM($S$3:S1437)</f>
        <v>9.6466852700233655E-2</v>
      </c>
      <c r="V1437">
        <f t="shared" si="326"/>
        <v>1945.5079374355441</v>
      </c>
      <c r="W1437">
        <f>IF(M1437&lt;0,SUM($V$1433:V1437),0)</f>
        <v>7721.7736976749748</v>
      </c>
      <c r="Y1437">
        <v>0</v>
      </c>
      <c r="Z1437">
        <f t="shared" si="328"/>
        <v>0</v>
      </c>
      <c r="AA1437">
        <f t="shared" si="329"/>
        <v>0</v>
      </c>
      <c r="AB1437">
        <f>SUM($AA$3:AA1437)</f>
        <v>6.2409192174588325E-2</v>
      </c>
    </row>
    <row r="1438" spans="1:28" x14ac:dyDescent="0.3">
      <c r="A1438" s="9" t="s">
        <v>18</v>
      </c>
      <c r="B1438" s="9">
        <v>1435</v>
      </c>
      <c r="C1438" s="9">
        <v>413</v>
      </c>
      <c r="D1438" s="10">
        <v>20.6</v>
      </c>
      <c r="E1438" s="3">
        <f t="shared" si="330"/>
        <v>-0.95833333333333315</v>
      </c>
      <c r="F1438" s="3">
        <f t="shared" si="331"/>
        <v>-3.4499999999999993</v>
      </c>
      <c r="H1438" s="13">
        <f t="shared" si="319"/>
        <v>5.7222222222222223</v>
      </c>
      <c r="I1438">
        <f>'Panigale V4s 21 Data'!$B$8*'Panigale V4s 21 Data'!$B$5*'Panigale V4s 21 Data'!$B$7*0.5*(Calculations!$H1438*Calculations!$H1438)</f>
        <v>3.6777722556662922</v>
      </c>
      <c r="J1438" s="3">
        <f>$E1438*'Panigale V4s 21 Data'!$B$3</f>
        <v>-258.74999999999994</v>
      </c>
      <c r="K1438" s="27">
        <f>'Panigale V4s 21 Data'!$B$12</f>
        <v>52.974000000000004</v>
      </c>
      <c r="L1438" s="3">
        <f t="shared" si="320"/>
        <v>-202.09822774433366</v>
      </c>
      <c r="M1438">
        <f t="shared" si="318"/>
        <v>-1156.4509698703537</v>
      </c>
      <c r="N1438">
        <f t="shared" si="321"/>
        <v>-3.2123638051954271E-4</v>
      </c>
      <c r="O1438">
        <f t="shared" si="322"/>
        <v>0</v>
      </c>
      <c r="P1438">
        <f t="shared" si="323"/>
        <v>0</v>
      </c>
      <c r="Q1438">
        <f>SUM($P$3:P1438)</f>
        <v>0.45446349434222222</v>
      </c>
      <c r="R1438">
        <f t="shared" si="324"/>
        <v>1156.4509698703537</v>
      </c>
      <c r="S1438">
        <f t="shared" si="325"/>
        <v>3.2123638051954271E-4</v>
      </c>
      <c r="T1438">
        <f>SUM($S$3:S1438)</f>
        <v>9.6788089080753203E-2</v>
      </c>
      <c r="V1438">
        <f t="shared" si="326"/>
        <v>909.77419574215787</v>
      </c>
      <c r="W1438">
        <f>IF(M1438&lt;0,SUM($V$1433:V1438),0)</f>
        <v>8631.5478934171333</v>
      </c>
      <c r="Y1438">
        <v>0</v>
      </c>
      <c r="Z1438">
        <f t="shared" si="328"/>
        <v>0</v>
      </c>
      <c r="AA1438">
        <f t="shared" si="329"/>
        <v>0</v>
      </c>
      <c r="AB1438">
        <f>SUM($AA$3:AA1438)</f>
        <v>6.2409192174588325E-2</v>
      </c>
    </row>
    <row r="1439" spans="1:28" x14ac:dyDescent="0.3">
      <c r="A1439" s="9" t="s">
        <v>18</v>
      </c>
      <c r="B1439" s="9">
        <v>1436</v>
      </c>
      <c r="C1439" s="9">
        <v>414</v>
      </c>
      <c r="D1439" s="10">
        <v>19.100000000000001</v>
      </c>
      <c r="E1439" s="3">
        <f t="shared" si="330"/>
        <v>-0.12500000000000031</v>
      </c>
      <c r="F1439" s="3">
        <f t="shared" si="331"/>
        <v>-0.45000000000000107</v>
      </c>
      <c r="H1439" s="13">
        <f t="shared" si="319"/>
        <v>5.3055555555555562</v>
      </c>
      <c r="I1439">
        <f>'Panigale V4s 21 Data'!$B$8*'Panigale V4s 21 Data'!$B$5*'Panigale V4s 21 Data'!$B$7*0.5*(Calculations!$H1439*Calculations!$H1439)</f>
        <v>3.1616742779470743</v>
      </c>
      <c r="J1439" s="3">
        <f>$E1439*'Panigale V4s 21 Data'!$B$3</f>
        <v>-33.750000000000085</v>
      </c>
      <c r="K1439" s="27">
        <f>'Panigale V4s 21 Data'!$B$12</f>
        <v>52.974000000000004</v>
      </c>
      <c r="L1439" s="3">
        <f t="shared" si="320"/>
        <v>22.385674277946993</v>
      </c>
      <c r="M1439">
        <f t="shared" si="318"/>
        <v>118.76843853021879</v>
      </c>
      <c r="N1439">
        <f t="shared" si="321"/>
        <v>3.2991232925060773E-5</v>
      </c>
      <c r="O1439">
        <f t="shared" si="322"/>
        <v>118.76843853021879</v>
      </c>
      <c r="P1439">
        <f t="shared" si="323"/>
        <v>3.2991232925060773E-5</v>
      </c>
      <c r="Q1439">
        <f>SUM($P$3:P1439)</f>
        <v>0.45449648557514727</v>
      </c>
      <c r="R1439">
        <f t="shared" si="324"/>
        <v>0</v>
      </c>
      <c r="S1439">
        <f t="shared" si="325"/>
        <v>0</v>
      </c>
      <c r="T1439">
        <f>SUM($S$3:S1439)</f>
        <v>9.6788089080753203E-2</v>
      </c>
      <c r="V1439">
        <f t="shared" si="326"/>
        <v>0</v>
      </c>
      <c r="W1439">
        <f>IF(M1439&lt;0,SUM($V$3:V1439),0)</f>
        <v>0</v>
      </c>
      <c r="Y1439">
        <f>O1439</f>
        <v>118.76843853021879</v>
      </c>
      <c r="Z1439">
        <f t="shared" si="328"/>
        <v>0.11876843853021879</v>
      </c>
      <c r="AA1439">
        <f t="shared" si="329"/>
        <v>3.2991232925060773E-5</v>
      </c>
      <c r="AB1439">
        <f>SUM($AA$3:AA1439)</f>
        <v>6.2442183407513389E-2</v>
      </c>
    </row>
    <row r="1440" spans="1:28" x14ac:dyDescent="0.3">
      <c r="A1440" s="9" t="s">
        <v>18</v>
      </c>
      <c r="B1440" s="9">
        <v>1437</v>
      </c>
      <c r="C1440" s="9">
        <v>415</v>
      </c>
      <c r="D1440" s="10">
        <v>19.7</v>
      </c>
      <c r="E1440" s="3">
        <f t="shared" si="330"/>
        <v>0.27777777777777779</v>
      </c>
      <c r="F1440" s="3">
        <f t="shared" si="331"/>
        <v>1</v>
      </c>
      <c r="H1440" s="13">
        <f t="shared" si="319"/>
        <v>5.4722222222222223</v>
      </c>
      <c r="I1440">
        <f>'Panigale V4s 21 Data'!$B$8*'Panigale V4s 21 Data'!$B$5*'Panigale V4s 21 Data'!$B$7*0.5*(Calculations!$H1440*Calculations!$H1440)</f>
        <v>3.3634334873728235</v>
      </c>
      <c r="J1440" s="3">
        <f>$E1440*'Panigale V4s 21 Data'!$B$3</f>
        <v>75</v>
      </c>
      <c r="K1440" s="27">
        <f>'Panigale V4s 21 Data'!$B$12</f>
        <v>52.974000000000004</v>
      </c>
      <c r="L1440" s="3">
        <f t="shared" si="320"/>
        <v>131.33743348737283</v>
      </c>
      <c r="M1440">
        <f t="shared" si="318"/>
        <v>718.70762213923467</v>
      </c>
      <c r="N1440">
        <f t="shared" si="321"/>
        <v>1.9964100614978741E-4</v>
      </c>
      <c r="O1440">
        <f t="shared" si="322"/>
        <v>718.70762213923467</v>
      </c>
      <c r="P1440">
        <f t="shared" si="323"/>
        <v>1.9964100614978741E-4</v>
      </c>
      <c r="Q1440">
        <f>SUM($P$3:P1440)</f>
        <v>0.45469612658129704</v>
      </c>
      <c r="R1440">
        <f t="shared" si="324"/>
        <v>0</v>
      </c>
      <c r="S1440">
        <f t="shared" si="325"/>
        <v>0</v>
      </c>
      <c r="T1440">
        <f>SUM($S$3:S1440)</f>
        <v>9.6788089080753203E-2</v>
      </c>
      <c r="V1440">
        <f t="shared" si="326"/>
        <v>0</v>
      </c>
      <c r="W1440">
        <f>IF(M1440&lt;0,SUM($V$3:V1440),0)</f>
        <v>0</v>
      </c>
      <c r="Y1440">
        <f t="shared" ref="Y1440:Y1443" si="333">O1440</f>
        <v>718.70762213923467</v>
      </c>
      <c r="Z1440">
        <f t="shared" si="328"/>
        <v>0.71870762213923467</v>
      </c>
      <c r="AA1440">
        <f t="shared" si="329"/>
        <v>1.9964100614978741E-4</v>
      </c>
      <c r="AB1440">
        <f>SUM($AA$3:AA1440)</f>
        <v>6.2641824413663172E-2</v>
      </c>
    </row>
    <row r="1441" spans="1:28" x14ac:dyDescent="0.3">
      <c r="A1441" s="9" t="s">
        <v>18</v>
      </c>
      <c r="B1441" s="9">
        <v>1438</v>
      </c>
      <c r="C1441" s="9">
        <v>416</v>
      </c>
      <c r="D1441" s="10">
        <v>21.1</v>
      </c>
      <c r="E1441" s="3">
        <f t="shared" si="330"/>
        <v>0.31944444444444453</v>
      </c>
      <c r="F1441" s="3">
        <f t="shared" si="331"/>
        <v>1.1500000000000004</v>
      </c>
      <c r="H1441" s="13">
        <f t="shared" si="319"/>
        <v>5.8611111111111116</v>
      </c>
      <c r="I1441">
        <f>'Panigale V4s 21 Data'!$B$8*'Panigale V4s 21 Data'!$B$5*'Panigale V4s 21 Data'!$B$7*0.5*(Calculations!$H1441*Calculations!$H1441)</f>
        <v>3.8584715476133238</v>
      </c>
      <c r="J1441" s="3">
        <f>$E1441*'Panigale V4s 21 Data'!$B$3</f>
        <v>86.250000000000028</v>
      </c>
      <c r="K1441" s="27">
        <f>'Panigale V4s 21 Data'!$B$12</f>
        <v>52.974000000000004</v>
      </c>
      <c r="L1441" s="3">
        <f t="shared" si="320"/>
        <v>143.08247154761335</v>
      </c>
      <c r="M1441">
        <f t="shared" si="318"/>
        <v>838.62226379295612</v>
      </c>
      <c r="N1441">
        <f t="shared" si="321"/>
        <v>2.329506288313767E-4</v>
      </c>
      <c r="O1441">
        <f t="shared" si="322"/>
        <v>838.62226379295612</v>
      </c>
      <c r="P1441">
        <f t="shared" si="323"/>
        <v>2.329506288313767E-4</v>
      </c>
      <c r="Q1441">
        <f>SUM($P$3:P1441)</f>
        <v>0.45492907721012843</v>
      </c>
      <c r="R1441">
        <f t="shared" si="324"/>
        <v>0</v>
      </c>
      <c r="S1441">
        <f t="shared" si="325"/>
        <v>0</v>
      </c>
      <c r="T1441">
        <f>SUM($S$3:S1441)</f>
        <v>9.6788089080753203E-2</v>
      </c>
      <c r="V1441">
        <f t="shared" si="326"/>
        <v>0</v>
      </c>
      <c r="W1441">
        <f>IF(M1441&lt;0,SUM($V$3:V1441),0)</f>
        <v>0</v>
      </c>
      <c r="Y1441">
        <f t="shared" si="333"/>
        <v>838.62226379295612</v>
      </c>
      <c r="Z1441">
        <f t="shared" si="328"/>
        <v>0.83862226379295612</v>
      </c>
      <c r="AA1441">
        <f t="shared" si="329"/>
        <v>2.329506288313767E-4</v>
      </c>
      <c r="AB1441">
        <f>SUM($AA$3:AA1441)</f>
        <v>6.2874775042494543E-2</v>
      </c>
    </row>
    <row r="1442" spans="1:28" x14ac:dyDescent="0.3">
      <c r="A1442" s="9" t="s">
        <v>18</v>
      </c>
      <c r="B1442" s="9">
        <v>1439</v>
      </c>
      <c r="C1442" s="9">
        <v>417</v>
      </c>
      <c r="D1442" s="10">
        <v>22</v>
      </c>
      <c r="E1442" s="3">
        <f t="shared" si="330"/>
        <v>0.1388888888888889</v>
      </c>
      <c r="F1442" s="3">
        <f t="shared" si="331"/>
        <v>0.5</v>
      </c>
      <c r="H1442" s="13">
        <f t="shared" si="319"/>
        <v>6.1111111111111107</v>
      </c>
      <c r="I1442">
        <f>'Panigale V4s 21 Data'!$B$8*'Panigale V4s 21 Data'!$B$5*'Panigale V4s 21 Data'!$B$7*0.5*(Calculations!$H1442*Calculations!$H1442)</f>
        <v>4.1946502303291666</v>
      </c>
      <c r="J1442" s="3">
        <f>$E1442*'Panigale V4s 21 Data'!$B$3</f>
        <v>37.5</v>
      </c>
      <c r="K1442" s="27">
        <f>'Panigale V4s 21 Data'!$B$12</f>
        <v>52.974000000000004</v>
      </c>
      <c r="L1442" s="3">
        <f t="shared" si="320"/>
        <v>94.668650230329177</v>
      </c>
      <c r="M1442">
        <f t="shared" si="318"/>
        <v>578.530640296456</v>
      </c>
      <c r="N1442">
        <f t="shared" si="321"/>
        <v>1.6070295563790443E-4</v>
      </c>
      <c r="O1442">
        <f t="shared" si="322"/>
        <v>578.530640296456</v>
      </c>
      <c r="P1442">
        <f t="shared" si="323"/>
        <v>1.6070295563790443E-4</v>
      </c>
      <c r="Q1442">
        <f>SUM($P$3:P1442)</f>
        <v>0.45508978016576634</v>
      </c>
      <c r="R1442">
        <f t="shared" si="324"/>
        <v>0</v>
      </c>
      <c r="S1442">
        <f t="shared" si="325"/>
        <v>0</v>
      </c>
      <c r="T1442">
        <f>SUM($S$3:S1442)</f>
        <v>9.6788089080753203E-2</v>
      </c>
      <c r="V1442">
        <f t="shared" si="326"/>
        <v>0</v>
      </c>
      <c r="W1442">
        <f>IF(M1442&lt;0,SUM($V$3:V1442),0)</f>
        <v>0</v>
      </c>
      <c r="Y1442">
        <f t="shared" si="333"/>
        <v>578.530640296456</v>
      </c>
      <c r="Z1442">
        <f t="shared" si="328"/>
        <v>0.57853064029645596</v>
      </c>
      <c r="AA1442">
        <f t="shared" si="329"/>
        <v>1.6070295563790443E-4</v>
      </c>
      <c r="AB1442">
        <f>SUM($AA$3:AA1442)</f>
        <v>6.3035477998132444E-2</v>
      </c>
    </row>
    <row r="1443" spans="1:28" x14ac:dyDescent="0.3">
      <c r="A1443" s="9" t="s">
        <v>18</v>
      </c>
      <c r="B1443" s="9">
        <v>1440</v>
      </c>
      <c r="C1443" s="9">
        <v>418</v>
      </c>
      <c r="D1443" s="10">
        <v>22.1</v>
      </c>
      <c r="E1443" s="3">
        <f t="shared" si="330"/>
        <v>-8.3333333333333523E-2</v>
      </c>
      <c r="F1443" s="3">
        <f t="shared" si="331"/>
        <v>-0.30000000000000071</v>
      </c>
      <c r="H1443" s="13">
        <f t="shared" si="319"/>
        <v>6.1388888888888893</v>
      </c>
      <c r="I1443">
        <f>'Panigale V4s 21 Data'!$B$8*'Panigale V4s 21 Data'!$B$5*'Panigale V4s 21 Data'!$B$7*0.5*(Calculations!$H1443*Calculations!$H1443)</f>
        <v>4.2328700805683237</v>
      </c>
      <c r="J1443" s="3">
        <f>$E1443*'Panigale V4s 21 Data'!$B$3</f>
        <v>-22.50000000000005</v>
      </c>
      <c r="K1443" s="27">
        <f>'Panigale V4s 21 Data'!$B$12</f>
        <v>52.974000000000004</v>
      </c>
      <c r="L1443" s="3">
        <f t="shared" si="320"/>
        <v>34.706870080568279</v>
      </c>
      <c r="M1443">
        <f t="shared" si="318"/>
        <v>213.06161910571083</v>
      </c>
      <c r="N1443">
        <f t="shared" si="321"/>
        <v>5.9183783084919675E-5</v>
      </c>
      <c r="O1443">
        <f t="shared" si="322"/>
        <v>213.06161910571083</v>
      </c>
      <c r="P1443">
        <f t="shared" si="323"/>
        <v>5.9183783084919675E-5</v>
      </c>
      <c r="Q1443">
        <f>SUM($P$3:P1443)</f>
        <v>0.45514896394885124</v>
      </c>
      <c r="R1443">
        <f t="shared" si="324"/>
        <v>0</v>
      </c>
      <c r="S1443">
        <f t="shared" si="325"/>
        <v>0</v>
      </c>
      <c r="T1443">
        <f>SUM($S$3:S1443)</f>
        <v>9.6788089080753203E-2</v>
      </c>
      <c r="V1443">
        <f t="shared" si="326"/>
        <v>0</v>
      </c>
      <c r="W1443">
        <f>IF(M1443&lt;0,SUM($V$3:V1443),0)</f>
        <v>0</v>
      </c>
      <c r="Y1443">
        <f t="shared" si="333"/>
        <v>213.06161910571083</v>
      </c>
      <c r="Z1443">
        <f t="shared" si="328"/>
        <v>0.21306161910571084</v>
      </c>
      <c r="AA1443">
        <f t="shared" si="329"/>
        <v>5.9183783084919675E-5</v>
      </c>
      <c r="AB1443">
        <f>SUM($AA$3:AA1443)</f>
        <v>6.3094661781217365E-2</v>
      </c>
    </row>
    <row r="1444" spans="1:28" x14ac:dyDescent="0.3">
      <c r="A1444" s="9" t="s">
        <v>18</v>
      </c>
      <c r="B1444" s="9">
        <v>1441</v>
      </c>
      <c r="C1444" s="9">
        <v>419</v>
      </c>
      <c r="D1444" s="10">
        <v>21.4</v>
      </c>
      <c r="E1444" s="3">
        <f t="shared" si="330"/>
        <v>-0.34722222222222221</v>
      </c>
      <c r="F1444" s="3">
        <f t="shared" si="331"/>
        <v>-1.25</v>
      </c>
      <c r="H1444" s="13">
        <f t="shared" si="319"/>
        <v>5.9444444444444438</v>
      </c>
      <c r="I1444">
        <f>'Panigale V4s 21 Data'!$B$8*'Panigale V4s 21 Data'!$B$5*'Panigale V4s 21 Data'!$B$7*0.5*(Calculations!$H1444*Calculations!$H1444)</f>
        <v>3.9689711146312909</v>
      </c>
      <c r="J1444" s="3">
        <f>$E1444*'Panigale V4s 21 Data'!$B$3</f>
        <v>-93.75</v>
      </c>
      <c r="K1444" s="27">
        <f>'Panigale V4s 21 Data'!$B$12</f>
        <v>52.974000000000004</v>
      </c>
      <c r="L1444" s="3">
        <f t="shared" si="320"/>
        <v>-36.807028885368709</v>
      </c>
      <c r="M1444">
        <f t="shared" si="318"/>
        <v>-218.79733837413619</v>
      </c>
      <c r="N1444">
        <f t="shared" si="321"/>
        <v>-6.0777038437260059E-5</v>
      </c>
      <c r="O1444">
        <f t="shared" si="322"/>
        <v>0</v>
      </c>
      <c r="P1444">
        <f t="shared" si="323"/>
        <v>0</v>
      </c>
      <c r="Q1444">
        <f>SUM($P$3:P1444)</f>
        <v>0.45514896394885124</v>
      </c>
      <c r="R1444">
        <f t="shared" si="324"/>
        <v>218.79733837413619</v>
      </c>
      <c r="S1444">
        <f t="shared" si="325"/>
        <v>6.0777038437260059E-5</v>
      </c>
      <c r="T1444">
        <f>SUM($S$3:S1444)</f>
        <v>9.6848866119190469E-2</v>
      </c>
      <c r="V1444">
        <f t="shared" si="326"/>
        <v>172.12677211224107</v>
      </c>
      <c r="W1444">
        <f>IF(M1444&lt;0,SUM($V$1444:V1444),0)</f>
        <v>172.12677211224107</v>
      </c>
      <c r="Y1444">
        <v>0</v>
      </c>
      <c r="Z1444">
        <f t="shared" si="328"/>
        <v>0</v>
      </c>
      <c r="AA1444">
        <f t="shared" si="329"/>
        <v>0</v>
      </c>
      <c r="AB1444">
        <f>SUM($AA$3:AA1444)</f>
        <v>6.3094661781217365E-2</v>
      </c>
    </row>
    <row r="1445" spans="1:28" x14ac:dyDescent="0.3">
      <c r="A1445" s="9" t="s">
        <v>18</v>
      </c>
      <c r="B1445" s="9">
        <v>1442</v>
      </c>
      <c r="C1445" s="9">
        <v>420</v>
      </c>
      <c r="D1445" s="10">
        <v>19.600000000000001</v>
      </c>
      <c r="E1445" s="3">
        <f t="shared" si="330"/>
        <v>-0.43055555555555525</v>
      </c>
      <c r="F1445" s="3">
        <f t="shared" si="331"/>
        <v>-1.5499999999999989</v>
      </c>
      <c r="H1445" s="13">
        <f t="shared" si="319"/>
        <v>5.4444444444444446</v>
      </c>
      <c r="I1445">
        <f>'Panigale V4s 21 Data'!$B$8*'Panigale V4s 21 Data'!$B$5*'Panigale V4s 21 Data'!$B$7*0.5*(Calculations!$H1445*Calculations!$H1445)</f>
        <v>3.3293736208331675</v>
      </c>
      <c r="J1445" s="3">
        <f>$E1445*'Panigale V4s 21 Data'!$B$3</f>
        <v>-116.24999999999991</v>
      </c>
      <c r="K1445" s="27">
        <f>'Panigale V4s 21 Data'!$B$12</f>
        <v>52.974000000000004</v>
      </c>
      <c r="L1445" s="3">
        <f t="shared" si="320"/>
        <v>-59.946626379166744</v>
      </c>
      <c r="M1445">
        <f t="shared" si="318"/>
        <v>-326.37607695324118</v>
      </c>
      <c r="N1445">
        <f t="shared" si="321"/>
        <v>-9.066002137590032E-5</v>
      </c>
      <c r="O1445">
        <f t="shared" si="322"/>
        <v>0</v>
      </c>
      <c r="P1445">
        <f t="shared" si="323"/>
        <v>0</v>
      </c>
      <c r="Q1445">
        <f>SUM($P$3:P1445)</f>
        <v>0.45514896394885124</v>
      </c>
      <c r="R1445">
        <f t="shared" si="324"/>
        <v>326.37607695324118</v>
      </c>
      <c r="S1445">
        <f t="shared" si="325"/>
        <v>9.066002137590032E-5</v>
      </c>
      <c r="T1445">
        <f>SUM($S$3:S1445)</f>
        <v>9.6939526140566362E-2</v>
      </c>
      <c r="V1445">
        <f t="shared" si="326"/>
        <v>256.75842785873004</v>
      </c>
      <c r="W1445">
        <f>IF(M1445&lt;0,SUM($V$1444:V1445),0)</f>
        <v>428.88519997097114</v>
      </c>
      <c r="Y1445">
        <v>0</v>
      </c>
      <c r="Z1445">
        <f t="shared" si="328"/>
        <v>0</v>
      </c>
      <c r="AA1445">
        <f t="shared" si="329"/>
        <v>0</v>
      </c>
      <c r="AB1445">
        <f>SUM($AA$3:AA1445)</f>
        <v>6.3094661781217365E-2</v>
      </c>
    </row>
    <row r="1446" spans="1:28" x14ac:dyDescent="0.3">
      <c r="A1446" s="9" t="s">
        <v>18</v>
      </c>
      <c r="B1446" s="9">
        <v>1443</v>
      </c>
      <c r="C1446" s="9">
        <v>421</v>
      </c>
      <c r="D1446" s="10">
        <v>18.3</v>
      </c>
      <c r="E1446" s="3">
        <f t="shared" si="330"/>
        <v>-0.2222222222222224</v>
      </c>
      <c r="F1446" s="3">
        <f t="shared" si="331"/>
        <v>-0.80000000000000071</v>
      </c>
      <c r="H1446" s="13">
        <f t="shared" si="319"/>
        <v>5.083333333333333</v>
      </c>
      <c r="I1446">
        <f>'Panigale V4s 21 Data'!$B$8*'Panigale V4s 21 Data'!$B$5*'Panigale V4s 21 Data'!$B$7*0.5*(Calculations!$H1446*Calculations!$H1446)</f>
        <v>2.9023686273449063</v>
      </c>
      <c r="J1446" s="3">
        <f>$E1446*'Panigale V4s 21 Data'!$B$3</f>
        <v>-60.00000000000005</v>
      </c>
      <c r="K1446" s="27">
        <f>'Panigale V4s 21 Data'!$B$12</f>
        <v>52.974000000000004</v>
      </c>
      <c r="L1446" s="3">
        <f t="shared" si="320"/>
        <v>-4.1236313726551401</v>
      </c>
      <c r="M1446">
        <f t="shared" si="318"/>
        <v>-20.961792810996961</v>
      </c>
      <c r="N1446">
        <f t="shared" si="321"/>
        <v>-5.8227202252769334E-6</v>
      </c>
      <c r="O1446">
        <f t="shared" si="322"/>
        <v>0</v>
      </c>
      <c r="P1446">
        <f t="shared" si="323"/>
        <v>0</v>
      </c>
      <c r="Q1446">
        <f>SUM($P$3:P1446)</f>
        <v>0.45514896394885124</v>
      </c>
      <c r="R1446">
        <f t="shared" si="324"/>
        <v>20.961792810996961</v>
      </c>
      <c r="S1446">
        <f t="shared" si="325"/>
        <v>5.8227202252769334E-6</v>
      </c>
      <c r="T1446">
        <f>SUM($S$3:S1446)</f>
        <v>9.6945348860791633E-2</v>
      </c>
      <c r="V1446">
        <f t="shared" si="326"/>
        <v>16.490537595447254</v>
      </c>
      <c r="W1446">
        <f>IF(M1446&lt;0,SUM($V$1444:V1446),0)</f>
        <v>445.37573756641842</v>
      </c>
      <c r="Y1446">
        <v>0</v>
      </c>
      <c r="Z1446">
        <f t="shared" si="328"/>
        <v>0</v>
      </c>
      <c r="AA1446">
        <f t="shared" si="329"/>
        <v>0</v>
      </c>
      <c r="AB1446">
        <f>SUM($AA$3:AA1446)</f>
        <v>6.3094661781217365E-2</v>
      </c>
    </row>
    <row r="1447" spans="1:28" x14ac:dyDescent="0.3">
      <c r="A1447" s="9" t="s">
        <v>18</v>
      </c>
      <c r="B1447" s="9">
        <v>1444</v>
      </c>
      <c r="C1447" s="9">
        <v>422</v>
      </c>
      <c r="D1447" s="10">
        <v>18</v>
      </c>
      <c r="E1447" s="3">
        <f t="shared" si="330"/>
        <v>0</v>
      </c>
      <c r="F1447" s="3">
        <f t="shared" si="331"/>
        <v>0</v>
      </c>
      <c r="H1447" s="13">
        <f t="shared" si="319"/>
        <v>5</v>
      </c>
      <c r="I1447">
        <f>'Panigale V4s 21 Data'!$B$8*'Panigale V4s 21 Data'!$B$5*'Panigale V4s 21 Data'!$B$7*0.5*(Calculations!$H1447*Calculations!$H1447)</f>
        <v>2.8079889971625005</v>
      </c>
      <c r="J1447" s="3">
        <f>$E1447*'Panigale V4s 21 Data'!$B$3</f>
        <v>0</v>
      </c>
      <c r="K1447" s="27">
        <f>'Panigale V4s 21 Data'!$B$12</f>
        <v>52.974000000000004</v>
      </c>
      <c r="L1447" s="3">
        <f t="shared" si="320"/>
        <v>55.781988997162507</v>
      </c>
      <c r="M1447">
        <f t="shared" si="318"/>
        <v>278.90994498581256</v>
      </c>
      <c r="N1447">
        <f t="shared" si="321"/>
        <v>7.7474984718281265E-5</v>
      </c>
      <c r="O1447">
        <f t="shared" si="322"/>
        <v>278.90994498581256</v>
      </c>
      <c r="P1447">
        <f t="shared" si="323"/>
        <v>7.7474984718281265E-5</v>
      </c>
      <c r="Q1447">
        <f>SUM($P$3:P1447)</f>
        <v>0.45522643893356951</v>
      </c>
      <c r="R1447">
        <f t="shared" si="324"/>
        <v>0</v>
      </c>
      <c r="S1447">
        <f t="shared" si="325"/>
        <v>0</v>
      </c>
      <c r="T1447">
        <f>SUM($S$3:S1447)</f>
        <v>9.6945348860791633E-2</v>
      </c>
      <c r="V1447">
        <f t="shared" si="326"/>
        <v>0</v>
      </c>
      <c r="W1447">
        <f>IF(M1447&lt;0,SUM($V$3:V1447),0)</f>
        <v>0</v>
      </c>
      <c r="Y1447">
        <f>O1447</f>
        <v>278.90994498581256</v>
      </c>
      <c r="Z1447">
        <f t="shared" si="328"/>
        <v>0.27890994498581256</v>
      </c>
      <c r="AA1447">
        <f t="shared" si="329"/>
        <v>7.7474984718281265E-5</v>
      </c>
      <c r="AB1447">
        <f>SUM($AA$3:AA1447)</f>
        <v>6.3172136765935652E-2</v>
      </c>
    </row>
    <row r="1448" spans="1:28" x14ac:dyDescent="0.3">
      <c r="A1448" s="9" t="s">
        <v>18</v>
      </c>
      <c r="B1448" s="9">
        <v>1445</v>
      </c>
      <c r="C1448" s="9">
        <v>423</v>
      </c>
      <c r="D1448" s="10">
        <v>18.3</v>
      </c>
      <c r="E1448" s="3">
        <f t="shared" si="330"/>
        <v>6.9444444444444448E-2</v>
      </c>
      <c r="F1448" s="3">
        <f t="shared" si="331"/>
        <v>0.25</v>
      </c>
      <c r="H1448" s="13">
        <f t="shared" si="319"/>
        <v>5.083333333333333</v>
      </c>
      <c r="I1448">
        <f>'Panigale V4s 21 Data'!$B$8*'Panigale V4s 21 Data'!$B$5*'Panigale V4s 21 Data'!$B$7*0.5*(Calculations!$H1448*Calculations!$H1448)</f>
        <v>2.9023686273449063</v>
      </c>
      <c r="J1448" s="3">
        <f>$E1448*'Panigale V4s 21 Data'!$B$3</f>
        <v>18.75</v>
      </c>
      <c r="K1448" s="27">
        <f>'Panigale V4s 21 Data'!$B$12</f>
        <v>52.974000000000004</v>
      </c>
      <c r="L1448" s="3">
        <f t="shared" si="320"/>
        <v>74.626368627344903</v>
      </c>
      <c r="M1448">
        <f t="shared" si="318"/>
        <v>379.35070718900323</v>
      </c>
      <c r="N1448">
        <f t="shared" si="321"/>
        <v>1.0537519644138978E-4</v>
      </c>
      <c r="O1448">
        <f t="shared" si="322"/>
        <v>379.35070718900323</v>
      </c>
      <c r="P1448">
        <f t="shared" si="323"/>
        <v>1.0537519644138978E-4</v>
      </c>
      <c r="Q1448">
        <f>SUM($P$3:P1448)</f>
        <v>0.45533181413001089</v>
      </c>
      <c r="R1448">
        <f t="shared" si="324"/>
        <v>0</v>
      </c>
      <c r="S1448">
        <f t="shared" si="325"/>
        <v>0</v>
      </c>
      <c r="T1448">
        <f>SUM($S$3:S1448)</f>
        <v>9.6945348860791633E-2</v>
      </c>
      <c r="V1448">
        <f t="shared" si="326"/>
        <v>0</v>
      </c>
      <c r="W1448">
        <f>IF(M1448&lt;0,SUM($V$3:V1448),0)</f>
        <v>0</v>
      </c>
      <c r="Y1448">
        <f>W1446-Y1447</f>
        <v>166.46579258060586</v>
      </c>
      <c r="Z1448">
        <f t="shared" si="328"/>
        <v>0.16646579258060587</v>
      </c>
      <c r="AA1448">
        <f t="shared" si="329"/>
        <v>4.6240497939057186E-5</v>
      </c>
      <c r="AB1448">
        <f>SUM($AA$3:AA1448)</f>
        <v>6.3218377263874706E-2</v>
      </c>
    </row>
    <row r="1449" spans="1:28" x14ac:dyDescent="0.3">
      <c r="A1449" s="9" t="s">
        <v>18</v>
      </c>
      <c r="B1449" s="9">
        <v>1446</v>
      </c>
      <c r="C1449" s="9">
        <v>424</v>
      </c>
      <c r="D1449" s="10">
        <v>18.5</v>
      </c>
      <c r="E1449" s="3">
        <f t="shared" si="330"/>
        <v>-5.5555555555555851E-2</v>
      </c>
      <c r="F1449" s="3">
        <f t="shared" si="331"/>
        <v>-0.20000000000000107</v>
      </c>
      <c r="H1449" s="13">
        <f t="shared" si="319"/>
        <v>5.1388888888888884</v>
      </c>
      <c r="I1449">
        <f>'Panigale V4s 21 Data'!$B$8*'Panigale V4s 21 Data'!$B$5*'Panigale V4s 21 Data'!$B$7*0.5*(Calculations!$H1449*Calculations!$H1449)</f>
        <v>2.9661550440705726</v>
      </c>
      <c r="J1449" s="3">
        <f>$E1449*'Panigale V4s 21 Data'!$B$3</f>
        <v>-15.00000000000008</v>
      </c>
      <c r="K1449" s="27">
        <f>'Panigale V4s 21 Data'!$B$12</f>
        <v>52.974000000000004</v>
      </c>
      <c r="L1449" s="3">
        <f t="shared" si="320"/>
        <v>40.940155044070494</v>
      </c>
      <c r="M1449">
        <f t="shared" si="318"/>
        <v>210.38690786536225</v>
      </c>
      <c r="N1449">
        <f t="shared" si="321"/>
        <v>5.8440807740378398E-5</v>
      </c>
      <c r="O1449">
        <f t="shared" si="322"/>
        <v>210.38690786536225</v>
      </c>
      <c r="P1449">
        <f t="shared" si="323"/>
        <v>5.8440807740378398E-5</v>
      </c>
      <c r="Q1449">
        <f>SUM($P$3:P1449)</f>
        <v>0.45539025493775126</v>
      </c>
      <c r="R1449">
        <f t="shared" si="324"/>
        <v>0</v>
      </c>
      <c r="S1449">
        <f t="shared" si="325"/>
        <v>0</v>
      </c>
      <c r="T1449">
        <f>SUM($S$3:S1449)</f>
        <v>9.6945348860791633E-2</v>
      </c>
      <c r="V1449">
        <f t="shared" si="326"/>
        <v>0</v>
      </c>
      <c r="W1449">
        <f>IF(M1449&lt;0,SUM($V$3:V1449),0)</f>
        <v>0</v>
      </c>
      <c r="Y1449">
        <v>0</v>
      </c>
      <c r="Z1449">
        <f t="shared" si="328"/>
        <v>0</v>
      </c>
      <c r="AA1449">
        <f t="shared" si="329"/>
        <v>0</v>
      </c>
      <c r="AB1449">
        <f>SUM($AA$3:AA1449)</f>
        <v>6.3218377263874706E-2</v>
      </c>
    </row>
    <row r="1450" spans="1:28" x14ac:dyDescent="0.3">
      <c r="A1450" s="9" t="s">
        <v>18</v>
      </c>
      <c r="B1450" s="9">
        <v>1447</v>
      </c>
      <c r="C1450" s="9">
        <v>425</v>
      </c>
      <c r="D1450" s="10">
        <v>17.899999999999999</v>
      </c>
      <c r="E1450" s="3">
        <f t="shared" si="330"/>
        <v>-0.4861111111111111</v>
      </c>
      <c r="F1450" s="3">
        <f t="shared" si="331"/>
        <v>-1.75</v>
      </c>
      <c r="H1450" s="13">
        <f t="shared" si="319"/>
        <v>4.9722222222222214</v>
      </c>
      <c r="I1450">
        <f>'Panigale V4s 21 Data'!$B$8*'Panigale V4s 21 Data'!$B$5*'Panigale V4s 21 Data'!$B$7*0.5*(Calculations!$H1450*Calculations!$H1450)</f>
        <v>2.7768757857433224</v>
      </c>
      <c r="J1450" s="3">
        <f>$E1450*'Panigale V4s 21 Data'!$B$3</f>
        <v>-131.25</v>
      </c>
      <c r="K1450" s="27">
        <f>'Panigale V4s 21 Data'!$B$12</f>
        <v>52.974000000000004</v>
      </c>
      <c r="L1450" s="3">
        <f t="shared" si="320"/>
        <v>-75.499124214256668</v>
      </c>
      <c r="M1450">
        <f t="shared" si="318"/>
        <v>-375.3984231764428</v>
      </c>
      <c r="N1450">
        <f t="shared" si="321"/>
        <v>-1.042773397712341E-4</v>
      </c>
      <c r="O1450">
        <f t="shared" si="322"/>
        <v>0</v>
      </c>
      <c r="P1450">
        <f t="shared" si="323"/>
        <v>0</v>
      </c>
      <c r="Q1450">
        <f>SUM($P$3:P1450)</f>
        <v>0.45539025493775126</v>
      </c>
      <c r="R1450">
        <f t="shared" si="324"/>
        <v>375.3984231764428</v>
      </c>
      <c r="S1450">
        <f t="shared" si="325"/>
        <v>1.042773397712341E-4</v>
      </c>
      <c r="T1450">
        <f>SUM($S$3:S1450)</f>
        <v>9.7049626200562872E-2</v>
      </c>
      <c r="V1450">
        <f t="shared" si="326"/>
        <v>295.32406252079164</v>
      </c>
      <c r="W1450">
        <f>IF(M1450&lt;0,SUM($V$1450:V1450),0)</f>
        <v>295.32406252079164</v>
      </c>
      <c r="Y1450">
        <v>0</v>
      </c>
      <c r="Z1450">
        <f t="shared" si="328"/>
        <v>0</v>
      </c>
      <c r="AA1450">
        <f t="shared" si="329"/>
        <v>0</v>
      </c>
      <c r="AB1450">
        <f>SUM($AA$3:AA1450)</f>
        <v>6.3218377263874706E-2</v>
      </c>
    </row>
    <row r="1451" spans="1:28" x14ac:dyDescent="0.3">
      <c r="A1451" s="9" t="s">
        <v>18</v>
      </c>
      <c r="B1451" s="9">
        <v>1448</v>
      </c>
      <c r="C1451" s="9">
        <v>426</v>
      </c>
      <c r="D1451" s="10">
        <v>15</v>
      </c>
      <c r="E1451" s="3">
        <f t="shared" si="330"/>
        <v>-1.1111111111111109</v>
      </c>
      <c r="F1451" s="3">
        <f t="shared" si="331"/>
        <v>-3.9999999999999991</v>
      </c>
      <c r="H1451" s="13">
        <f t="shared" si="319"/>
        <v>4.166666666666667</v>
      </c>
      <c r="I1451">
        <f>'Panigale V4s 21 Data'!$B$8*'Panigale V4s 21 Data'!$B$5*'Panigale V4s 21 Data'!$B$7*0.5*(Calculations!$H1451*Calculations!$H1451)</f>
        <v>1.9499923591406256</v>
      </c>
      <c r="J1451" s="3">
        <f>$E1451*'Panigale V4s 21 Data'!$B$3</f>
        <v>-299.99999999999994</v>
      </c>
      <c r="K1451" s="27">
        <f>'Panigale V4s 21 Data'!$B$12</f>
        <v>52.974000000000004</v>
      </c>
      <c r="L1451" s="3">
        <f t="shared" si="320"/>
        <v>-245.0760076408593</v>
      </c>
      <c r="M1451">
        <f t="shared" si="318"/>
        <v>-1021.1500318369139</v>
      </c>
      <c r="N1451">
        <f t="shared" si="321"/>
        <v>-2.8365278662136496E-4</v>
      </c>
      <c r="O1451">
        <f t="shared" si="322"/>
        <v>0</v>
      </c>
      <c r="P1451">
        <f t="shared" si="323"/>
        <v>0</v>
      </c>
      <c r="Q1451">
        <f>SUM($P$3:P1451)</f>
        <v>0.45539025493775126</v>
      </c>
      <c r="R1451">
        <f t="shared" si="324"/>
        <v>1021.1500318369139</v>
      </c>
      <c r="S1451">
        <f t="shared" si="325"/>
        <v>2.8365278662136496E-4</v>
      </c>
      <c r="T1451">
        <f>SUM($S$3:S1451)</f>
        <v>9.7333278987184232E-2</v>
      </c>
      <c r="V1451">
        <f t="shared" si="326"/>
        <v>803.33362429594092</v>
      </c>
      <c r="W1451">
        <f>IF(M1451&lt;0,SUM($V$1450:V1451),0)</f>
        <v>1098.6576868167326</v>
      </c>
      <c r="Y1451">
        <v>0</v>
      </c>
      <c r="Z1451">
        <f t="shared" si="328"/>
        <v>0</v>
      </c>
      <c r="AA1451">
        <f t="shared" si="329"/>
        <v>0</v>
      </c>
      <c r="AB1451">
        <f>SUM($AA$3:AA1451)</f>
        <v>6.3218377263874706E-2</v>
      </c>
    </row>
    <row r="1452" spans="1:28" x14ac:dyDescent="0.3">
      <c r="A1452" s="9" t="s">
        <v>18</v>
      </c>
      <c r="B1452" s="9">
        <v>1449</v>
      </c>
      <c r="C1452" s="9">
        <v>427</v>
      </c>
      <c r="D1452" s="10">
        <v>9.9</v>
      </c>
      <c r="E1452" s="3">
        <f t="shared" si="330"/>
        <v>-1.4444444444444444</v>
      </c>
      <c r="F1452" s="3">
        <f t="shared" si="331"/>
        <v>-5.2</v>
      </c>
      <c r="H1452" s="13">
        <f t="shared" si="319"/>
        <v>2.75</v>
      </c>
      <c r="I1452">
        <f>'Panigale V4s 21 Data'!$B$8*'Panigale V4s 21 Data'!$B$5*'Panigale V4s 21 Data'!$B$7*0.5*(Calculations!$H1452*Calculations!$H1452)</f>
        <v>0.84941667164165635</v>
      </c>
      <c r="J1452" s="3">
        <f>$E1452*'Panigale V4s 21 Data'!$B$3</f>
        <v>-390</v>
      </c>
      <c r="K1452" s="27">
        <f>'Panigale V4s 21 Data'!$B$12</f>
        <v>52.974000000000004</v>
      </c>
      <c r="L1452" s="3">
        <f t="shared" si="320"/>
        <v>-336.17658332835833</v>
      </c>
      <c r="M1452">
        <f t="shared" si="318"/>
        <v>-924.48560415298539</v>
      </c>
      <c r="N1452">
        <f t="shared" si="321"/>
        <v>-2.5680155670916263E-4</v>
      </c>
      <c r="O1452">
        <f t="shared" si="322"/>
        <v>0</v>
      </c>
      <c r="P1452">
        <f t="shared" si="323"/>
        <v>0</v>
      </c>
      <c r="Q1452">
        <f>SUM($P$3:P1452)</f>
        <v>0.45539025493775126</v>
      </c>
      <c r="R1452">
        <f t="shared" si="324"/>
        <v>924.48560415298539</v>
      </c>
      <c r="S1452">
        <f t="shared" si="325"/>
        <v>2.5680155670916263E-4</v>
      </c>
      <c r="T1452">
        <f>SUM($S$3:S1452)</f>
        <v>9.7590080543893398E-2</v>
      </c>
      <c r="V1452">
        <f t="shared" si="326"/>
        <v>727.28820235913281</v>
      </c>
      <c r="W1452">
        <f>IF(M1452&lt;0,SUM($V$1450:V1452),0)</f>
        <v>1825.9458891758654</v>
      </c>
      <c r="Y1452">
        <v>0</v>
      </c>
      <c r="Z1452">
        <f t="shared" si="328"/>
        <v>0</v>
      </c>
      <c r="AA1452">
        <f t="shared" si="329"/>
        <v>0</v>
      </c>
      <c r="AB1452">
        <f>SUM($AA$3:AA1452)</f>
        <v>6.3218377263874706E-2</v>
      </c>
    </row>
    <row r="1453" spans="1:28" x14ac:dyDescent="0.3">
      <c r="A1453" s="9" t="s">
        <v>18</v>
      </c>
      <c r="B1453" s="9">
        <v>1450</v>
      </c>
      <c r="C1453" s="9">
        <v>428</v>
      </c>
      <c r="D1453" s="10">
        <v>4.5999999999999996</v>
      </c>
      <c r="E1453" s="3">
        <f t="shared" si="330"/>
        <v>-1.2083333333333335</v>
      </c>
      <c r="F1453" s="3">
        <f t="shared" si="331"/>
        <v>-4.3500000000000005</v>
      </c>
      <c r="H1453" s="13">
        <f t="shared" si="319"/>
        <v>1.2777777777777777</v>
      </c>
      <c r="I1453">
        <f>'Panigale V4s 21 Data'!$B$8*'Panigale V4s 21 Data'!$B$5*'Panigale V4s 21 Data'!$B$7*0.5*(Calculations!$H1453*Calculations!$H1453)</f>
        <v>0.18338594808629166</v>
      </c>
      <c r="J1453" s="3">
        <f>$E1453*'Panigale V4s 21 Data'!$B$3</f>
        <v>-326.25000000000006</v>
      </c>
      <c r="K1453" s="27">
        <f>'Panigale V4s 21 Data'!$B$12</f>
        <v>52.974000000000004</v>
      </c>
      <c r="L1453" s="3">
        <f t="shared" si="320"/>
        <v>-273.09261405191376</v>
      </c>
      <c r="M1453">
        <f t="shared" si="318"/>
        <v>-348.95167351077868</v>
      </c>
      <c r="N1453">
        <f t="shared" si="321"/>
        <v>-9.6931020419660738E-5</v>
      </c>
      <c r="O1453">
        <f t="shared" si="322"/>
        <v>0</v>
      </c>
      <c r="P1453">
        <f t="shared" si="323"/>
        <v>0</v>
      </c>
      <c r="Q1453">
        <f>SUM($P$3:P1453)</f>
        <v>0.45539025493775126</v>
      </c>
      <c r="R1453">
        <f t="shared" si="324"/>
        <v>348.95167351077868</v>
      </c>
      <c r="S1453">
        <f t="shared" si="325"/>
        <v>9.6931020419660738E-5</v>
      </c>
      <c r="T1453">
        <f>SUM($S$3:S1453)</f>
        <v>9.7687011564313059E-2</v>
      </c>
      <c r="V1453">
        <f t="shared" si="326"/>
        <v>274.51853679256203</v>
      </c>
      <c r="W1453">
        <f>IF(M1453&lt;0,SUM($V$1450:V1453),0)</f>
        <v>2100.4644259684273</v>
      </c>
      <c r="Y1453">
        <v>0</v>
      </c>
      <c r="Z1453">
        <f t="shared" si="328"/>
        <v>0</v>
      </c>
      <c r="AA1453">
        <f t="shared" si="329"/>
        <v>0</v>
      </c>
      <c r="AB1453">
        <f>SUM($AA$3:AA1453)</f>
        <v>6.3218377263874706E-2</v>
      </c>
    </row>
    <row r="1454" spans="1:28" x14ac:dyDescent="0.3">
      <c r="A1454" s="9" t="s">
        <v>18</v>
      </c>
      <c r="B1454" s="9">
        <v>1451</v>
      </c>
      <c r="C1454" s="9">
        <v>429</v>
      </c>
      <c r="D1454" s="10">
        <v>1.2</v>
      </c>
      <c r="E1454" s="3">
        <f t="shared" si="330"/>
        <v>-0.63888888888888884</v>
      </c>
      <c r="F1454" s="3">
        <f t="shared" si="331"/>
        <v>-2.2999999999999998</v>
      </c>
      <c r="H1454" s="13">
        <f t="shared" si="319"/>
        <v>0.33333333333333331</v>
      </c>
      <c r="I1454">
        <f>'Panigale V4s 21 Data'!$B$8*'Panigale V4s 21 Data'!$B$5*'Panigale V4s 21 Data'!$B$7*0.5*(Calculations!$H1454*Calculations!$H1454)</f>
        <v>1.2479951098500001E-2</v>
      </c>
      <c r="J1454" s="3">
        <f>$E1454*'Panigale V4s 21 Data'!$B$3</f>
        <v>-172.5</v>
      </c>
      <c r="K1454" s="27">
        <f>'Panigale V4s 21 Data'!$B$12</f>
        <v>52.974000000000004</v>
      </c>
      <c r="L1454" s="3">
        <f t="shared" si="320"/>
        <v>-119.5135200489015</v>
      </c>
      <c r="M1454">
        <f t="shared" si="318"/>
        <v>-39.837840016300497</v>
      </c>
      <c r="N1454">
        <f t="shared" si="321"/>
        <v>-1.1066066671194582E-5</v>
      </c>
      <c r="O1454">
        <f t="shared" si="322"/>
        <v>0</v>
      </c>
      <c r="P1454">
        <f t="shared" si="323"/>
        <v>0</v>
      </c>
      <c r="Q1454">
        <f>SUM($P$3:P1454)</f>
        <v>0.45539025493775126</v>
      </c>
      <c r="R1454">
        <f t="shared" si="324"/>
        <v>39.837840016300497</v>
      </c>
      <c r="S1454">
        <f t="shared" si="325"/>
        <v>1.1066066671194582E-5</v>
      </c>
      <c r="T1454">
        <f>SUM($S$3:S1454)</f>
        <v>9.7698077630984259E-2</v>
      </c>
      <c r="V1454">
        <f t="shared" si="326"/>
        <v>31.340229551623519</v>
      </c>
      <c r="W1454">
        <f>IF(M1454&lt;0,SUM($V$1450:V1454),0)</f>
        <v>2131.8046555200508</v>
      </c>
      <c r="Y1454">
        <v>0</v>
      </c>
      <c r="Z1454">
        <f t="shared" si="328"/>
        <v>0</v>
      </c>
      <c r="AA1454">
        <f t="shared" si="329"/>
        <v>0</v>
      </c>
      <c r="AB1454">
        <f>SUM($AA$3:AA1454)</f>
        <v>6.3218377263874706E-2</v>
      </c>
    </row>
    <row r="1455" spans="1:28" x14ac:dyDescent="0.3">
      <c r="A1455" s="9" t="s">
        <v>18</v>
      </c>
      <c r="B1455" s="9">
        <v>1452</v>
      </c>
      <c r="C1455" s="9">
        <v>430</v>
      </c>
      <c r="D1455" s="10">
        <v>0</v>
      </c>
      <c r="E1455" s="3">
        <f t="shared" si="330"/>
        <v>-0.16666666666666666</v>
      </c>
      <c r="F1455" s="3">
        <f t="shared" si="331"/>
        <v>-0.6</v>
      </c>
      <c r="H1455" s="13">
        <f t="shared" si="319"/>
        <v>0</v>
      </c>
      <c r="I1455">
        <f>'Panigale V4s 21 Data'!$B$8*'Panigale V4s 21 Data'!$B$5*'Panigale V4s 21 Data'!$B$7*0.5*(Calculations!$H1455*Calculations!$H1455)</f>
        <v>0</v>
      </c>
      <c r="J1455" s="3">
        <f>$E1455*'Panigale V4s 21 Data'!$B$3</f>
        <v>-45</v>
      </c>
      <c r="K1455" s="27">
        <f>'Panigale V4s 21 Data'!$B$12</f>
        <v>52.974000000000004</v>
      </c>
      <c r="L1455" s="3">
        <f t="shared" si="320"/>
        <v>7.9740000000000038</v>
      </c>
      <c r="M1455">
        <f t="shared" si="318"/>
        <v>0</v>
      </c>
      <c r="N1455">
        <f t="shared" si="321"/>
        <v>0</v>
      </c>
      <c r="O1455">
        <f t="shared" si="322"/>
        <v>0</v>
      </c>
      <c r="P1455">
        <f t="shared" si="323"/>
        <v>0</v>
      </c>
      <c r="Q1455">
        <f>SUM($P$3:P1455)</f>
        <v>0.45539025493775126</v>
      </c>
      <c r="R1455">
        <f t="shared" si="324"/>
        <v>0</v>
      </c>
      <c r="S1455">
        <f t="shared" si="325"/>
        <v>0</v>
      </c>
      <c r="T1455">
        <f>SUM($S$3:S1455)</f>
        <v>9.7698077630984259E-2</v>
      </c>
      <c r="V1455">
        <f t="shared" si="326"/>
        <v>0</v>
      </c>
      <c r="W1455">
        <f>IF(M1455&lt;0,SUM($V$3:V1455),0)</f>
        <v>0</v>
      </c>
      <c r="Y1455">
        <f>O1455</f>
        <v>0</v>
      </c>
      <c r="Z1455">
        <f t="shared" si="328"/>
        <v>0</v>
      </c>
      <c r="AA1455">
        <f t="shared" si="329"/>
        <v>0</v>
      </c>
      <c r="AB1455">
        <f>SUM($AA$3:AA1455)</f>
        <v>6.3218377263874706E-2</v>
      </c>
    </row>
    <row r="1456" spans="1:28" x14ac:dyDescent="0.3">
      <c r="A1456" s="9" t="s">
        <v>18</v>
      </c>
      <c r="B1456" s="9">
        <v>1453</v>
      </c>
      <c r="C1456" s="9">
        <v>431</v>
      </c>
      <c r="D1456" s="10">
        <v>0</v>
      </c>
      <c r="E1456" s="3">
        <f t="shared" si="330"/>
        <v>0</v>
      </c>
      <c r="F1456" s="3">
        <f t="shared" si="331"/>
        <v>0</v>
      </c>
      <c r="H1456" s="13">
        <f t="shared" si="319"/>
        <v>0</v>
      </c>
      <c r="I1456">
        <f>'Panigale V4s 21 Data'!$B$8*'Panigale V4s 21 Data'!$B$5*'Panigale V4s 21 Data'!$B$7*0.5*(Calculations!$H1456*Calculations!$H1456)</f>
        <v>0</v>
      </c>
      <c r="J1456" s="3">
        <f>$E1456*'Panigale V4s 21 Data'!$B$3</f>
        <v>0</v>
      </c>
      <c r="K1456" s="27">
        <f>'Panigale V4s 21 Data'!$B$12</f>
        <v>52.974000000000004</v>
      </c>
      <c r="L1456" s="3">
        <f t="shared" si="320"/>
        <v>52.974000000000004</v>
      </c>
      <c r="M1456">
        <f t="shared" si="318"/>
        <v>0</v>
      </c>
      <c r="N1456">
        <f t="shared" si="321"/>
        <v>0</v>
      </c>
      <c r="O1456">
        <f t="shared" si="322"/>
        <v>0</v>
      </c>
      <c r="P1456">
        <f t="shared" si="323"/>
        <v>0</v>
      </c>
      <c r="Q1456">
        <f>SUM($P$3:P1456)</f>
        <v>0.45539025493775126</v>
      </c>
      <c r="R1456">
        <f t="shared" si="324"/>
        <v>0</v>
      </c>
      <c r="S1456">
        <f t="shared" si="325"/>
        <v>0</v>
      </c>
      <c r="T1456">
        <f>SUM($S$3:S1456)</f>
        <v>9.7698077630984259E-2</v>
      </c>
      <c r="V1456">
        <f t="shared" si="326"/>
        <v>0</v>
      </c>
      <c r="W1456">
        <f>IF(M1456&lt;0,SUM($V$3:V1456),0)</f>
        <v>0</v>
      </c>
      <c r="Y1456">
        <f t="shared" ref="Y1456:Y1487" si="334">O1456</f>
        <v>0</v>
      </c>
      <c r="Z1456">
        <f t="shared" si="328"/>
        <v>0</v>
      </c>
      <c r="AA1456">
        <f t="shared" si="329"/>
        <v>0</v>
      </c>
      <c r="AB1456">
        <f>SUM($AA$3:AA1456)</f>
        <v>6.3218377263874706E-2</v>
      </c>
    </row>
    <row r="1457" spans="1:28" x14ac:dyDescent="0.3">
      <c r="A1457" s="9" t="s">
        <v>18</v>
      </c>
      <c r="B1457" s="9">
        <v>1454</v>
      </c>
      <c r="C1457" s="9">
        <v>432</v>
      </c>
      <c r="D1457" s="10">
        <v>0</v>
      </c>
      <c r="E1457" s="3">
        <f t="shared" si="330"/>
        <v>0</v>
      </c>
      <c r="F1457" s="3">
        <f t="shared" si="331"/>
        <v>0</v>
      </c>
      <c r="H1457" s="13">
        <f t="shared" si="319"/>
        <v>0</v>
      </c>
      <c r="I1457">
        <f>'Panigale V4s 21 Data'!$B$8*'Panigale V4s 21 Data'!$B$5*'Panigale V4s 21 Data'!$B$7*0.5*(Calculations!$H1457*Calculations!$H1457)</f>
        <v>0</v>
      </c>
      <c r="J1457" s="3">
        <f>$E1457*'Panigale V4s 21 Data'!$B$3</f>
        <v>0</v>
      </c>
      <c r="K1457" s="27">
        <f>'Panigale V4s 21 Data'!$B$12</f>
        <v>52.974000000000004</v>
      </c>
      <c r="L1457" s="3">
        <f t="shared" si="320"/>
        <v>52.974000000000004</v>
      </c>
      <c r="M1457">
        <f t="shared" si="318"/>
        <v>0</v>
      </c>
      <c r="N1457">
        <f t="shared" si="321"/>
        <v>0</v>
      </c>
      <c r="O1457">
        <f t="shared" si="322"/>
        <v>0</v>
      </c>
      <c r="P1457">
        <f t="shared" si="323"/>
        <v>0</v>
      </c>
      <c r="Q1457">
        <f>SUM($P$3:P1457)</f>
        <v>0.45539025493775126</v>
      </c>
      <c r="R1457">
        <f t="shared" si="324"/>
        <v>0</v>
      </c>
      <c r="S1457">
        <f t="shared" si="325"/>
        <v>0</v>
      </c>
      <c r="T1457">
        <f>SUM($S$3:S1457)</f>
        <v>9.7698077630984259E-2</v>
      </c>
      <c r="V1457">
        <f t="shared" si="326"/>
        <v>0</v>
      </c>
      <c r="W1457">
        <f>IF(M1457&lt;0,SUM($V$3:V1457),0)</f>
        <v>0</v>
      </c>
      <c r="Y1457">
        <f t="shared" si="334"/>
        <v>0</v>
      </c>
      <c r="Z1457">
        <f t="shared" si="328"/>
        <v>0</v>
      </c>
      <c r="AA1457">
        <f t="shared" si="329"/>
        <v>0</v>
      </c>
      <c r="AB1457">
        <f>SUM($AA$3:AA1457)</f>
        <v>6.3218377263874706E-2</v>
      </c>
    </row>
    <row r="1458" spans="1:28" x14ac:dyDescent="0.3">
      <c r="A1458" s="9" t="s">
        <v>18</v>
      </c>
      <c r="B1458" s="9">
        <v>1455</v>
      </c>
      <c r="C1458" s="9">
        <v>433</v>
      </c>
      <c r="D1458" s="10">
        <v>0</v>
      </c>
      <c r="E1458" s="3">
        <f t="shared" si="330"/>
        <v>0</v>
      </c>
      <c r="F1458" s="3">
        <f t="shared" si="331"/>
        <v>0</v>
      </c>
      <c r="H1458" s="13">
        <f t="shared" si="319"/>
        <v>0</v>
      </c>
      <c r="I1458">
        <f>'Panigale V4s 21 Data'!$B$8*'Panigale V4s 21 Data'!$B$5*'Panigale V4s 21 Data'!$B$7*0.5*(Calculations!$H1458*Calculations!$H1458)</f>
        <v>0</v>
      </c>
      <c r="J1458" s="3">
        <f>$E1458*'Panigale V4s 21 Data'!$B$3</f>
        <v>0</v>
      </c>
      <c r="K1458" s="27">
        <f>'Panigale V4s 21 Data'!$B$12</f>
        <v>52.974000000000004</v>
      </c>
      <c r="L1458" s="3">
        <f t="shared" si="320"/>
        <v>52.974000000000004</v>
      </c>
      <c r="M1458">
        <f t="shared" si="318"/>
        <v>0</v>
      </c>
      <c r="N1458">
        <f t="shared" si="321"/>
        <v>0</v>
      </c>
      <c r="O1458">
        <f t="shared" si="322"/>
        <v>0</v>
      </c>
      <c r="P1458">
        <f t="shared" si="323"/>
        <v>0</v>
      </c>
      <c r="Q1458">
        <f>SUM($P$3:P1458)</f>
        <v>0.45539025493775126</v>
      </c>
      <c r="R1458">
        <f t="shared" si="324"/>
        <v>0</v>
      </c>
      <c r="S1458">
        <f t="shared" si="325"/>
        <v>0</v>
      </c>
      <c r="T1458">
        <f>SUM($S$3:S1458)</f>
        <v>9.7698077630984259E-2</v>
      </c>
      <c r="V1458">
        <f t="shared" si="326"/>
        <v>0</v>
      </c>
      <c r="W1458">
        <f>IF(M1458&lt;0,SUM($V$3:V1458),0)</f>
        <v>0</v>
      </c>
      <c r="Y1458">
        <f t="shared" si="334"/>
        <v>0</v>
      </c>
      <c r="Z1458">
        <f t="shared" si="328"/>
        <v>0</v>
      </c>
      <c r="AA1458">
        <f t="shared" si="329"/>
        <v>0</v>
      </c>
      <c r="AB1458">
        <f>SUM($AA$3:AA1458)</f>
        <v>6.3218377263874706E-2</v>
      </c>
    </row>
    <row r="1459" spans="1:28" x14ac:dyDescent="0.3">
      <c r="A1459" s="9" t="s">
        <v>18</v>
      </c>
      <c r="B1459" s="9">
        <v>1456</v>
      </c>
      <c r="C1459" s="9">
        <v>434</v>
      </c>
      <c r="D1459" s="10">
        <v>0</v>
      </c>
      <c r="E1459" s="3">
        <f t="shared" si="330"/>
        <v>0</v>
      </c>
      <c r="F1459" s="3">
        <f t="shared" si="331"/>
        <v>0</v>
      </c>
      <c r="H1459" s="13">
        <f t="shared" si="319"/>
        <v>0</v>
      </c>
      <c r="I1459">
        <f>'Panigale V4s 21 Data'!$B$8*'Panigale V4s 21 Data'!$B$5*'Panigale V4s 21 Data'!$B$7*0.5*(Calculations!$H1459*Calculations!$H1459)</f>
        <v>0</v>
      </c>
      <c r="J1459" s="3">
        <f>$E1459*'Panigale V4s 21 Data'!$B$3</f>
        <v>0</v>
      </c>
      <c r="K1459" s="27">
        <f>'Panigale V4s 21 Data'!$B$12</f>
        <v>52.974000000000004</v>
      </c>
      <c r="L1459" s="3">
        <f t="shared" si="320"/>
        <v>52.974000000000004</v>
      </c>
      <c r="M1459">
        <f t="shared" si="318"/>
        <v>0</v>
      </c>
      <c r="N1459">
        <f t="shared" si="321"/>
        <v>0</v>
      </c>
      <c r="O1459">
        <f t="shared" si="322"/>
        <v>0</v>
      </c>
      <c r="P1459">
        <f t="shared" si="323"/>
        <v>0</v>
      </c>
      <c r="Q1459">
        <f>SUM($P$3:P1459)</f>
        <v>0.45539025493775126</v>
      </c>
      <c r="R1459">
        <f t="shared" si="324"/>
        <v>0</v>
      </c>
      <c r="S1459">
        <f t="shared" si="325"/>
        <v>0</v>
      </c>
      <c r="T1459">
        <f>SUM($S$3:S1459)</f>
        <v>9.7698077630984259E-2</v>
      </c>
      <c r="V1459">
        <f t="shared" si="326"/>
        <v>0</v>
      </c>
      <c r="W1459">
        <f>IF(M1459&lt;0,SUM($V$3:V1459),0)</f>
        <v>0</v>
      </c>
      <c r="Y1459">
        <f t="shared" si="334"/>
        <v>0</v>
      </c>
      <c r="Z1459">
        <f t="shared" si="328"/>
        <v>0</v>
      </c>
      <c r="AA1459">
        <f t="shared" si="329"/>
        <v>0</v>
      </c>
      <c r="AB1459">
        <f>SUM($AA$3:AA1459)</f>
        <v>6.3218377263874706E-2</v>
      </c>
    </row>
    <row r="1460" spans="1:28" x14ac:dyDescent="0.3">
      <c r="A1460" s="9" t="s">
        <v>18</v>
      </c>
      <c r="B1460" s="9">
        <v>1457</v>
      </c>
      <c r="C1460" s="9">
        <v>435</v>
      </c>
      <c r="D1460" s="10">
        <v>0</v>
      </c>
      <c r="E1460" s="3">
        <f t="shared" si="330"/>
        <v>0</v>
      </c>
      <c r="F1460" s="3">
        <f t="shared" si="331"/>
        <v>0</v>
      </c>
      <c r="H1460" s="13">
        <f t="shared" si="319"/>
        <v>0</v>
      </c>
      <c r="I1460">
        <f>'Panigale V4s 21 Data'!$B$8*'Panigale V4s 21 Data'!$B$5*'Panigale V4s 21 Data'!$B$7*0.5*(Calculations!$H1460*Calculations!$H1460)</f>
        <v>0</v>
      </c>
      <c r="J1460" s="3">
        <f>$E1460*'Panigale V4s 21 Data'!$B$3</f>
        <v>0</v>
      </c>
      <c r="K1460" s="27">
        <f>'Panigale V4s 21 Data'!$B$12</f>
        <v>52.974000000000004</v>
      </c>
      <c r="L1460" s="3">
        <f t="shared" si="320"/>
        <v>52.974000000000004</v>
      </c>
      <c r="M1460">
        <f t="shared" si="318"/>
        <v>0</v>
      </c>
      <c r="N1460">
        <f t="shared" si="321"/>
        <v>0</v>
      </c>
      <c r="O1460">
        <f t="shared" si="322"/>
        <v>0</v>
      </c>
      <c r="P1460">
        <f t="shared" si="323"/>
        <v>0</v>
      </c>
      <c r="Q1460">
        <f>SUM($P$3:P1460)</f>
        <v>0.45539025493775126</v>
      </c>
      <c r="R1460">
        <f t="shared" si="324"/>
        <v>0</v>
      </c>
      <c r="S1460">
        <f t="shared" si="325"/>
        <v>0</v>
      </c>
      <c r="T1460">
        <f>SUM($S$3:S1460)</f>
        <v>9.7698077630984259E-2</v>
      </c>
      <c r="V1460">
        <f t="shared" si="326"/>
        <v>0</v>
      </c>
      <c r="W1460">
        <f>IF(M1460&lt;0,SUM($V$3:V1460),0)</f>
        <v>0</v>
      </c>
      <c r="Y1460">
        <f t="shared" si="334"/>
        <v>0</v>
      </c>
      <c r="Z1460">
        <f t="shared" si="328"/>
        <v>0</v>
      </c>
      <c r="AA1460">
        <f t="shared" si="329"/>
        <v>0</v>
      </c>
      <c r="AB1460">
        <f>SUM($AA$3:AA1460)</f>
        <v>6.3218377263874706E-2</v>
      </c>
    </row>
    <row r="1461" spans="1:28" x14ac:dyDescent="0.3">
      <c r="A1461" s="9" t="s">
        <v>18</v>
      </c>
      <c r="B1461" s="9">
        <v>1458</v>
      </c>
      <c r="C1461" s="9">
        <v>436</v>
      </c>
      <c r="D1461" s="10">
        <v>0</v>
      </c>
      <c r="E1461" s="3">
        <f t="shared" si="330"/>
        <v>0</v>
      </c>
      <c r="F1461" s="3">
        <f t="shared" si="331"/>
        <v>0</v>
      </c>
      <c r="H1461" s="13">
        <f t="shared" si="319"/>
        <v>0</v>
      </c>
      <c r="I1461">
        <f>'Panigale V4s 21 Data'!$B$8*'Panigale V4s 21 Data'!$B$5*'Panigale V4s 21 Data'!$B$7*0.5*(Calculations!$H1461*Calculations!$H1461)</f>
        <v>0</v>
      </c>
      <c r="J1461" s="3">
        <f>$E1461*'Panigale V4s 21 Data'!$B$3</f>
        <v>0</v>
      </c>
      <c r="K1461" s="27">
        <f>'Panigale V4s 21 Data'!$B$12</f>
        <v>52.974000000000004</v>
      </c>
      <c r="L1461" s="3">
        <f t="shared" si="320"/>
        <v>52.974000000000004</v>
      </c>
      <c r="M1461">
        <f t="shared" si="318"/>
        <v>0</v>
      </c>
      <c r="N1461">
        <f t="shared" si="321"/>
        <v>0</v>
      </c>
      <c r="O1461">
        <f t="shared" si="322"/>
        <v>0</v>
      </c>
      <c r="P1461">
        <f t="shared" si="323"/>
        <v>0</v>
      </c>
      <c r="Q1461">
        <f>SUM($P$3:P1461)</f>
        <v>0.45539025493775126</v>
      </c>
      <c r="R1461">
        <f t="shared" si="324"/>
        <v>0</v>
      </c>
      <c r="S1461">
        <f t="shared" si="325"/>
        <v>0</v>
      </c>
      <c r="T1461">
        <f>SUM($S$3:S1461)</f>
        <v>9.7698077630984259E-2</v>
      </c>
      <c r="V1461">
        <f t="shared" si="326"/>
        <v>0</v>
      </c>
      <c r="W1461">
        <f>IF(M1461&lt;0,SUM($V$3:V1461),0)</f>
        <v>0</v>
      </c>
      <c r="Y1461">
        <f t="shared" si="334"/>
        <v>0</v>
      </c>
      <c r="Z1461">
        <f t="shared" si="328"/>
        <v>0</v>
      </c>
      <c r="AA1461">
        <f t="shared" si="329"/>
        <v>0</v>
      </c>
      <c r="AB1461">
        <f>SUM($AA$3:AA1461)</f>
        <v>6.3218377263874706E-2</v>
      </c>
    </row>
    <row r="1462" spans="1:28" x14ac:dyDescent="0.3">
      <c r="A1462" s="9" t="s">
        <v>18</v>
      </c>
      <c r="B1462" s="9">
        <v>1459</v>
      </c>
      <c r="C1462" s="9">
        <v>437</v>
      </c>
      <c r="D1462" s="10">
        <v>0</v>
      </c>
      <c r="E1462" s="3">
        <f t="shared" si="330"/>
        <v>0</v>
      </c>
      <c r="F1462" s="3">
        <f t="shared" si="331"/>
        <v>0</v>
      </c>
      <c r="H1462" s="13">
        <f t="shared" si="319"/>
        <v>0</v>
      </c>
      <c r="I1462">
        <f>'Panigale V4s 21 Data'!$B$8*'Panigale V4s 21 Data'!$B$5*'Panigale V4s 21 Data'!$B$7*0.5*(Calculations!$H1462*Calculations!$H1462)</f>
        <v>0</v>
      </c>
      <c r="J1462" s="3">
        <f>$E1462*'Panigale V4s 21 Data'!$B$3</f>
        <v>0</v>
      </c>
      <c r="K1462" s="27">
        <f>'Panigale V4s 21 Data'!$B$12</f>
        <v>52.974000000000004</v>
      </c>
      <c r="L1462" s="3">
        <f t="shared" si="320"/>
        <v>52.974000000000004</v>
      </c>
      <c r="M1462">
        <f t="shared" si="318"/>
        <v>0</v>
      </c>
      <c r="N1462">
        <f t="shared" si="321"/>
        <v>0</v>
      </c>
      <c r="O1462">
        <f t="shared" si="322"/>
        <v>0</v>
      </c>
      <c r="P1462">
        <f t="shared" si="323"/>
        <v>0</v>
      </c>
      <c r="Q1462">
        <f>SUM($P$3:P1462)</f>
        <v>0.45539025493775126</v>
      </c>
      <c r="R1462">
        <f t="shared" si="324"/>
        <v>0</v>
      </c>
      <c r="S1462">
        <f t="shared" si="325"/>
        <v>0</v>
      </c>
      <c r="T1462">
        <f>SUM($S$3:S1462)</f>
        <v>9.7698077630984259E-2</v>
      </c>
      <c r="V1462">
        <f t="shared" si="326"/>
        <v>0</v>
      </c>
      <c r="W1462">
        <f>IF(M1462&lt;0,SUM($V$3:V1462),0)</f>
        <v>0</v>
      </c>
      <c r="Y1462">
        <f t="shared" si="334"/>
        <v>0</v>
      </c>
      <c r="Z1462">
        <f t="shared" si="328"/>
        <v>0</v>
      </c>
      <c r="AA1462">
        <f t="shared" si="329"/>
        <v>0</v>
      </c>
      <c r="AB1462">
        <f>SUM($AA$3:AA1462)</f>
        <v>6.3218377263874706E-2</v>
      </c>
    </row>
    <row r="1463" spans="1:28" x14ac:dyDescent="0.3">
      <c r="A1463" s="9" t="s">
        <v>18</v>
      </c>
      <c r="B1463" s="9">
        <v>1460</v>
      </c>
      <c r="C1463" s="9">
        <v>438</v>
      </c>
      <c r="D1463" s="10">
        <v>0</v>
      </c>
      <c r="E1463" s="3">
        <f t="shared" si="330"/>
        <v>0</v>
      </c>
      <c r="F1463" s="3">
        <f t="shared" si="331"/>
        <v>0</v>
      </c>
      <c r="H1463" s="13">
        <f t="shared" si="319"/>
        <v>0</v>
      </c>
      <c r="I1463">
        <f>'Panigale V4s 21 Data'!$B$8*'Panigale V4s 21 Data'!$B$5*'Panigale V4s 21 Data'!$B$7*0.5*(Calculations!$H1463*Calculations!$H1463)</f>
        <v>0</v>
      </c>
      <c r="J1463" s="3">
        <f>$E1463*'Panigale V4s 21 Data'!$B$3</f>
        <v>0</v>
      </c>
      <c r="K1463" s="27">
        <f>'Panigale V4s 21 Data'!$B$12</f>
        <v>52.974000000000004</v>
      </c>
      <c r="L1463" s="3">
        <f t="shared" si="320"/>
        <v>52.974000000000004</v>
      </c>
      <c r="M1463">
        <f t="shared" si="318"/>
        <v>0</v>
      </c>
      <c r="N1463">
        <f t="shared" si="321"/>
        <v>0</v>
      </c>
      <c r="O1463">
        <f t="shared" si="322"/>
        <v>0</v>
      </c>
      <c r="P1463">
        <f t="shared" si="323"/>
        <v>0</v>
      </c>
      <c r="Q1463">
        <f>SUM($P$3:P1463)</f>
        <v>0.45539025493775126</v>
      </c>
      <c r="R1463">
        <f t="shared" si="324"/>
        <v>0</v>
      </c>
      <c r="S1463">
        <f t="shared" si="325"/>
        <v>0</v>
      </c>
      <c r="T1463">
        <f>SUM($S$3:S1463)</f>
        <v>9.7698077630984259E-2</v>
      </c>
      <c r="V1463">
        <f t="shared" si="326"/>
        <v>0</v>
      </c>
      <c r="W1463">
        <f>IF(M1463&lt;0,SUM($V$3:V1463),0)</f>
        <v>0</v>
      </c>
      <c r="Y1463">
        <f t="shared" si="334"/>
        <v>0</v>
      </c>
      <c r="Z1463">
        <f t="shared" si="328"/>
        <v>0</v>
      </c>
      <c r="AA1463">
        <f t="shared" si="329"/>
        <v>0</v>
      </c>
      <c r="AB1463">
        <f>SUM($AA$3:AA1463)</f>
        <v>6.3218377263874706E-2</v>
      </c>
    </row>
    <row r="1464" spans="1:28" x14ac:dyDescent="0.3">
      <c r="A1464" s="9" t="s">
        <v>18</v>
      </c>
      <c r="B1464" s="9">
        <v>1461</v>
      </c>
      <c r="C1464" s="9">
        <v>439</v>
      </c>
      <c r="D1464" s="10">
        <v>0</v>
      </c>
      <c r="E1464" s="3">
        <f t="shared" si="330"/>
        <v>0</v>
      </c>
      <c r="F1464" s="3">
        <f t="shared" si="331"/>
        <v>0</v>
      </c>
      <c r="H1464" s="13">
        <f t="shared" si="319"/>
        <v>0</v>
      </c>
      <c r="I1464">
        <f>'Panigale V4s 21 Data'!$B$8*'Panigale V4s 21 Data'!$B$5*'Panigale V4s 21 Data'!$B$7*0.5*(Calculations!$H1464*Calculations!$H1464)</f>
        <v>0</v>
      </c>
      <c r="J1464" s="3">
        <f>$E1464*'Panigale V4s 21 Data'!$B$3</f>
        <v>0</v>
      </c>
      <c r="K1464" s="27">
        <f>'Panigale V4s 21 Data'!$B$12</f>
        <v>52.974000000000004</v>
      </c>
      <c r="L1464" s="3">
        <f t="shared" si="320"/>
        <v>52.974000000000004</v>
      </c>
      <c r="M1464">
        <f t="shared" si="318"/>
        <v>0</v>
      </c>
      <c r="N1464">
        <f t="shared" si="321"/>
        <v>0</v>
      </c>
      <c r="O1464">
        <f t="shared" si="322"/>
        <v>0</v>
      </c>
      <c r="P1464">
        <f t="shared" si="323"/>
        <v>0</v>
      </c>
      <c r="Q1464">
        <f>SUM($P$3:P1464)</f>
        <v>0.45539025493775126</v>
      </c>
      <c r="R1464">
        <f t="shared" si="324"/>
        <v>0</v>
      </c>
      <c r="S1464">
        <f t="shared" si="325"/>
        <v>0</v>
      </c>
      <c r="T1464">
        <f>SUM($S$3:S1464)</f>
        <v>9.7698077630984259E-2</v>
      </c>
      <c r="V1464">
        <f t="shared" si="326"/>
        <v>0</v>
      </c>
      <c r="W1464">
        <f>IF(M1464&lt;0,SUM($V$3:V1464),0)</f>
        <v>0</v>
      </c>
      <c r="Y1464">
        <f t="shared" si="334"/>
        <v>0</v>
      </c>
      <c r="Z1464">
        <f t="shared" si="328"/>
        <v>0</v>
      </c>
      <c r="AA1464">
        <f t="shared" si="329"/>
        <v>0</v>
      </c>
      <c r="AB1464">
        <f>SUM($AA$3:AA1464)</f>
        <v>6.3218377263874706E-2</v>
      </c>
    </row>
    <row r="1465" spans="1:28" x14ac:dyDescent="0.3">
      <c r="A1465" s="9" t="s">
        <v>18</v>
      </c>
      <c r="B1465" s="9">
        <v>1462</v>
      </c>
      <c r="C1465" s="9">
        <v>440</v>
      </c>
      <c r="D1465" s="10">
        <v>0</v>
      </c>
      <c r="E1465" s="3">
        <f t="shared" si="330"/>
        <v>0</v>
      </c>
      <c r="F1465" s="3">
        <f t="shared" si="331"/>
        <v>0</v>
      </c>
      <c r="H1465" s="13">
        <f t="shared" si="319"/>
        <v>0</v>
      </c>
      <c r="I1465">
        <f>'Panigale V4s 21 Data'!$B$8*'Panigale V4s 21 Data'!$B$5*'Panigale V4s 21 Data'!$B$7*0.5*(Calculations!$H1465*Calculations!$H1465)</f>
        <v>0</v>
      </c>
      <c r="J1465" s="3">
        <f>$E1465*'Panigale V4s 21 Data'!$B$3</f>
        <v>0</v>
      </c>
      <c r="K1465" s="27">
        <f>'Panigale V4s 21 Data'!$B$12</f>
        <v>52.974000000000004</v>
      </c>
      <c r="L1465" s="3">
        <f t="shared" si="320"/>
        <v>52.974000000000004</v>
      </c>
      <c r="M1465">
        <f t="shared" si="318"/>
        <v>0</v>
      </c>
      <c r="N1465">
        <f t="shared" si="321"/>
        <v>0</v>
      </c>
      <c r="O1465">
        <f t="shared" si="322"/>
        <v>0</v>
      </c>
      <c r="P1465">
        <f t="shared" si="323"/>
        <v>0</v>
      </c>
      <c r="Q1465">
        <f>SUM($P$3:P1465)</f>
        <v>0.45539025493775126</v>
      </c>
      <c r="R1465">
        <f t="shared" si="324"/>
        <v>0</v>
      </c>
      <c r="S1465">
        <f t="shared" si="325"/>
        <v>0</v>
      </c>
      <c r="T1465">
        <f>SUM($S$3:S1465)</f>
        <v>9.7698077630984259E-2</v>
      </c>
      <c r="V1465">
        <f t="shared" si="326"/>
        <v>0</v>
      </c>
      <c r="W1465">
        <f>IF(M1465&lt;0,SUM($V$3:V1465),0)</f>
        <v>0</v>
      </c>
      <c r="Y1465">
        <f t="shared" si="334"/>
        <v>0</v>
      </c>
      <c r="Z1465">
        <f t="shared" si="328"/>
        <v>0</v>
      </c>
      <c r="AA1465">
        <f t="shared" si="329"/>
        <v>0</v>
      </c>
      <c r="AB1465">
        <f>SUM($AA$3:AA1465)</f>
        <v>6.3218377263874706E-2</v>
      </c>
    </row>
    <row r="1466" spans="1:28" x14ac:dyDescent="0.3">
      <c r="A1466" s="9" t="s">
        <v>18</v>
      </c>
      <c r="B1466" s="9">
        <v>1463</v>
      </c>
      <c r="C1466" s="9">
        <v>441</v>
      </c>
      <c r="D1466" s="10">
        <v>0</v>
      </c>
      <c r="E1466" s="3">
        <f t="shared" si="330"/>
        <v>0</v>
      </c>
      <c r="F1466" s="3">
        <f t="shared" si="331"/>
        <v>0</v>
      </c>
      <c r="H1466" s="13">
        <f t="shared" si="319"/>
        <v>0</v>
      </c>
      <c r="I1466">
        <f>'Panigale V4s 21 Data'!$B$8*'Panigale V4s 21 Data'!$B$5*'Panigale V4s 21 Data'!$B$7*0.5*(Calculations!$H1466*Calculations!$H1466)</f>
        <v>0</v>
      </c>
      <c r="J1466" s="3">
        <f>$E1466*'Panigale V4s 21 Data'!$B$3</f>
        <v>0</v>
      </c>
      <c r="K1466" s="27">
        <f>'Panigale V4s 21 Data'!$B$12</f>
        <v>52.974000000000004</v>
      </c>
      <c r="L1466" s="3">
        <f t="shared" si="320"/>
        <v>52.974000000000004</v>
      </c>
      <c r="M1466">
        <f t="shared" si="318"/>
        <v>0</v>
      </c>
      <c r="N1466">
        <f t="shared" si="321"/>
        <v>0</v>
      </c>
      <c r="O1466">
        <f t="shared" si="322"/>
        <v>0</v>
      </c>
      <c r="P1466">
        <f t="shared" si="323"/>
        <v>0</v>
      </c>
      <c r="Q1466">
        <f>SUM($P$3:P1466)</f>
        <v>0.45539025493775126</v>
      </c>
      <c r="R1466">
        <f t="shared" si="324"/>
        <v>0</v>
      </c>
      <c r="S1466">
        <f t="shared" si="325"/>
        <v>0</v>
      </c>
      <c r="T1466">
        <f>SUM($S$3:S1466)</f>
        <v>9.7698077630984259E-2</v>
      </c>
      <c r="V1466">
        <f t="shared" si="326"/>
        <v>0</v>
      </c>
      <c r="W1466">
        <f>IF(M1466&lt;0,SUM($V$3:V1466),0)</f>
        <v>0</v>
      </c>
      <c r="Y1466">
        <f t="shared" si="334"/>
        <v>0</v>
      </c>
      <c r="Z1466">
        <f t="shared" si="328"/>
        <v>0</v>
      </c>
      <c r="AA1466">
        <f t="shared" si="329"/>
        <v>0</v>
      </c>
      <c r="AB1466">
        <f>SUM($AA$3:AA1466)</f>
        <v>6.3218377263874706E-2</v>
      </c>
    </row>
    <row r="1467" spans="1:28" x14ac:dyDescent="0.3">
      <c r="A1467" s="9" t="s">
        <v>18</v>
      </c>
      <c r="B1467" s="9">
        <v>1464</v>
      </c>
      <c r="C1467" s="9">
        <v>442</v>
      </c>
      <c r="D1467" s="10">
        <v>0</v>
      </c>
      <c r="E1467" s="3">
        <f t="shared" si="330"/>
        <v>0</v>
      </c>
      <c r="F1467" s="3">
        <f t="shared" si="331"/>
        <v>0</v>
      </c>
      <c r="H1467" s="13">
        <f t="shared" si="319"/>
        <v>0</v>
      </c>
      <c r="I1467">
        <f>'Panigale V4s 21 Data'!$B$8*'Panigale V4s 21 Data'!$B$5*'Panigale V4s 21 Data'!$B$7*0.5*(Calculations!$H1467*Calculations!$H1467)</f>
        <v>0</v>
      </c>
      <c r="J1467" s="3">
        <f>$E1467*'Panigale V4s 21 Data'!$B$3</f>
        <v>0</v>
      </c>
      <c r="K1467" s="27">
        <f>'Panigale V4s 21 Data'!$B$12</f>
        <v>52.974000000000004</v>
      </c>
      <c r="L1467" s="3">
        <f t="shared" si="320"/>
        <v>52.974000000000004</v>
      </c>
      <c r="M1467">
        <f t="shared" si="318"/>
        <v>0</v>
      </c>
      <c r="N1467">
        <f t="shared" si="321"/>
        <v>0</v>
      </c>
      <c r="O1467">
        <f t="shared" si="322"/>
        <v>0</v>
      </c>
      <c r="P1467">
        <f t="shared" si="323"/>
        <v>0</v>
      </c>
      <c r="Q1467">
        <f>SUM($P$3:P1467)</f>
        <v>0.45539025493775126</v>
      </c>
      <c r="R1467">
        <f t="shared" si="324"/>
        <v>0</v>
      </c>
      <c r="S1467">
        <f t="shared" si="325"/>
        <v>0</v>
      </c>
      <c r="T1467">
        <f>SUM($S$3:S1467)</f>
        <v>9.7698077630984259E-2</v>
      </c>
      <c r="V1467">
        <f t="shared" si="326"/>
        <v>0</v>
      </c>
      <c r="W1467">
        <f>IF(M1467&lt;0,SUM($V$3:V1467),0)</f>
        <v>0</v>
      </c>
      <c r="Y1467">
        <f t="shared" si="334"/>
        <v>0</v>
      </c>
      <c r="Z1467">
        <f t="shared" si="328"/>
        <v>0</v>
      </c>
      <c r="AA1467">
        <f t="shared" si="329"/>
        <v>0</v>
      </c>
      <c r="AB1467">
        <f>SUM($AA$3:AA1467)</f>
        <v>6.3218377263874706E-2</v>
      </c>
    </row>
    <row r="1468" spans="1:28" x14ac:dyDescent="0.3">
      <c r="A1468" s="9" t="s">
        <v>18</v>
      </c>
      <c r="B1468" s="9">
        <v>1465</v>
      </c>
      <c r="C1468" s="9">
        <v>443</v>
      </c>
      <c r="D1468" s="10">
        <v>0</v>
      </c>
      <c r="E1468" s="3">
        <f t="shared" si="330"/>
        <v>0</v>
      </c>
      <c r="F1468" s="3">
        <f t="shared" si="331"/>
        <v>0</v>
      </c>
      <c r="H1468" s="13">
        <f t="shared" si="319"/>
        <v>0</v>
      </c>
      <c r="I1468">
        <f>'Panigale V4s 21 Data'!$B$8*'Panigale V4s 21 Data'!$B$5*'Panigale V4s 21 Data'!$B$7*0.5*(Calculations!$H1468*Calculations!$H1468)</f>
        <v>0</v>
      </c>
      <c r="J1468" s="3">
        <f>$E1468*'Panigale V4s 21 Data'!$B$3</f>
        <v>0</v>
      </c>
      <c r="K1468" s="27">
        <f>'Panigale V4s 21 Data'!$B$12</f>
        <v>52.974000000000004</v>
      </c>
      <c r="L1468" s="3">
        <f t="shared" si="320"/>
        <v>52.974000000000004</v>
      </c>
      <c r="M1468">
        <f t="shared" si="318"/>
        <v>0</v>
      </c>
      <c r="N1468">
        <f t="shared" si="321"/>
        <v>0</v>
      </c>
      <c r="O1468">
        <f t="shared" si="322"/>
        <v>0</v>
      </c>
      <c r="P1468">
        <f t="shared" si="323"/>
        <v>0</v>
      </c>
      <c r="Q1468">
        <f>SUM($P$3:P1468)</f>
        <v>0.45539025493775126</v>
      </c>
      <c r="R1468">
        <f t="shared" si="324"/>
        <v>0</v>
      </c>
      <c r="S1468">
        <f t="shared" si="325"/>
        <v>0</v>
      </c>
      <c r="T1468">
        <f>SUM($S$3:S1468)</f>
        <v>9.7698077630984259E-2</v>
      </c>
      <c r="V1468">
        <f t="shared" si="326"/>
        <v>0</v>
      </c>
      <c r="W1468">
        <f>IF(M1468&lt;0,SUM($V$3:V1468),0)</f>
        <v>0</v>
      </c>
      <c r="Y1468">
        <f t="shared" si="334"/>
        <v>0</v>
      </c>
      <c r="Z1468">
        <f t="shared" si="328"/>
        <v>0</v>
      </c>
      <c r="AA1468">
        <f t="shared" si="329"/>
        <v>0</v>
      </c>
      <c r="AB1468">
        <f>SUM($AA$3:AA1468)</f>
        <v>6.3218377263874706E-2</v>
      </c>
    </row>
    <row r="1469" spans="1:28" x14ac:dyDescent="0.3">
      <c r="A1469" s="9" t="s">
        <v>18</v>
      </c>
      <c r="B1469" s="9">
        <v>1466</v>
      </c>
      <c r="C1469" s="9">
        <v>444</v>
      </c>
      <c r="D1469" s="10">
        <v>0</v>
      </c>
      <c r="E1469" s="3">
        <f t="shared" si="330"/>
        <v>0</v>
      </c>
      <c r="F1469" s="3">
        <f t="shared" si="331"/>
        <v>0</v>
      </c>
      <c r="H1469" s="13">
        <f t="shared" si="319"/>
        <v>0</v>
      </c>
      <c r="I1469">
        <f>'Panigale V4s 21 Data'!$B$8*'Panigale V4s 21 Data'!$B$5*'Panigale V4s 21 Data'!$B$7*0.5*(Calculations!$H1469*Calculations!$H1469)</f>
        <v>0</v>
      </c>
      <c r="J1469" s="3">
        <f>$E1469*'Panigale V4s 21 Data'!$B$3</f>
        <v>0</v>
      </c>
      <c r="K1469" s="27">
        <f>'Panigale V4s 21 Data'!$B$12</f>
        <v>52.974000000000004</v>
      </c>
      <c r="L1469" s="3">
        <f t="shared" si="320"/>
        <v>52.974000000000004</v>
      </c>
      <c r="M1469">
        <f t="shared" si="318"/>
        <v>0</v>
      </c>
      <c r="N1469">
        <f t="shared" si="321"/>
        <v>0</v>
      </c>
      <c r="O1469">
        <f t="shared" si="322"/>
        <v>0</v>
      </c>
      <c r="P1469">
        <f t="shared" si="323"/>
        <v>0</v>
      </c>
      <c r="Q1469">
        <f>SUM($P$3:P1469)</f>
        <v>0.45539025493775126</v>
      </c>
      <c r="R1469">
        <f t="shared" si="324"/>
        <v>0</v>
      </c>
      <c r="S1469">
        <f t="shared" si="325"/>
        <v>0</v>
      </c>
      <c r="T1469">
        <f>SUM($S$3:S1469)</f>
        <v>9.7698077630984259E-2</v>
      </c>
      <c r="V1469">
        <f t="shared" si="326"/>
        <v>0</v>
      </c>
      <c r="W1469">
        <f>IF(M1469&lt;0,SUM($V$3:V1469),0)</f>
        <v>0</v>
      </c>
      <c r="Y1469">
        <f t="shared" si="334"/>
        <v>0</v>
      </c>
      <c r="Z1469">
        <f t="shared" si="328"/>
        <v>0</v>
      </c>
      <c r="AA1469">
        <f t="shared" si="329"/>
        <v>0</v>
      </c>
      <c r="AB1469">
        <f>SUM($AA$3:AA1469)</f>
        <v>6.3218377263874706E-2</v>
      </c>
    </row>
    <row r="1470" spans="1:28" x14ac:dyDescent="0.3">
      <c r="A1470" s="9" t="s">
        <v>18</v>
      </c>
      <c r="B1470" s="9">
        <v>1467</v>
      </c>
      <c r="C1470" s="9">
        <v>445</v>
      </c>
      <c r="D1470" s="10">
        <v>0</v>
      </c>
      <c r="E1470" s="3">
        <f t="shared" si="330"/>
        <v>0</v>
      </c>
      <c r="F1470" s="3">
        <f t="shared" si="331"/>
        <v>0</v>
      </c>
      <c r="H1470" s="13">
        <f t="shared" si="319"/>
        <v>0</v>
      </c>
      <c r="I1470">
        <f>'Panigale V4s 21 Data'!$B$8*'Panigale V4s 21 Data'!$B$5*'Panigale V4s 21 Data'!$B$7*0.5*(Calculations!$H1470*Calculations!$H1470)</f>
        <v>0</v>
      </c>
      <c r="J1470" s="3">
        <f>$E1470*'Panigale V4s 21 Data'!$B$3</f>
        <v>0</v>
      </c>
      <c r="K1470" s="27">
        <f>'Panigale V4s 21 Data'!$B$12</f>
        <v>52.974000000000004</v>
      </c>
      <c r="L1470" s="3">
        <f t="shared" si="320"/>
        <v>52.974000000000004</v>
      </c>
      <c r="M1470">
        <f t="shared" si="318"/>
        <v>0</v>
      </c>
      <c r="N1470">
        <f t="shared" si="321"/>
        <v>0</v>
      </c>
      <c r="O1470">
        <f t="shared" si="322"/>
        <v>0</v>
      </c>
      <c r="P1470">
        <f t="shared" si="323"/>
        <v>0</v>
      </c>
      <c r="Q1470">
        <f>SUM($P$3:P1470)</f>
        <v>0.45539025493775126</v>
      </c>
      <c r="R1470">
        <f t="shared" si="324"/>
        <v>0</v>
      </c>
      <c r="S1470">
        <f t="shared" si="325"/>
        <v>0</v>
      </c>
      <c r="T1470">
        <f>SUM($S$3:S1470)</f>
        <v>9.7698077630984259E-2</v>
      </c>
      <c r="V1470">
        <f t="shared" si="326"/>
        <v>0</v>
      </c>
      <c r="W1470">
        <f>IF(M1470&lt;0,SUM($V$3:V1470),0)</f>
        <v>0</v>
      </c>
      <c r="Y1470">
        <f t="shared" si="334"/>
        <v>0</v>
      </c>
      <c r="Z1470">
        <f t="shared" si="328"/>
        <v>0</v>
      </c>
      <c r="AA1470">
        <f t="shared" si="329"/>
        <v>0</v>
      </c>
      <c r="AB1470">
        <f>SUM($AA$3:AA1470)</f>
        <v>6.3218377263874706E-2</v>
      </c>
    </row>
    <row r="1471" spans="1:28" x14ac:dyDescent="0.3">
      <c r="A1471" s="9" t="s">
        <v>18</v>
      </c>
      <c r="B1471" s="9">
        <v>1468</v>
      </c>
      <c r="C1471" s="9">
        <v>446</v>
      </c>
      <c r="D1471" s="10">
        <v>0</v>
      </c>
      <c r="E1471" s="3">
        <f t="shared" si="330"/>
        <v>0</v>
      </c>
      <c r="F1471" s="3">
        <f t="shared" si="331"/>
        <v>0</v>
      </c>
      <c r="H1471" s="13">
        <f t="shared" si="319"/>
        <v>0</v>
      </c>
      <c r="I1471">
        <f>'Panigale V4s 21 Data'!$B$8*'Panigale V4s 21 Data'!$B$5*'Panigale V4s 21 Data'!$B$7*0.5*(Calculations!$H1471*Calculations!$H1471)</f>
        <v>0</v>
      </c>
      <c r="J1471" s="3">
        <f>$E1471*'Panigale V4s 21 Data'!$B$3</f>
        <v>0</v>
      </c>
      <c r="K1471" s="27">
        <f>'Panigale V4s 21 Data'!$B$12</f>
        <v>52.974000000000004</v>
      </c>
      <c r="L1471" s="3">
        <f t="shared" si="320"/>
        <v>52.974000000000004</v>
      </c>
      <c r="M1471">
        <f t="shared" si="318"/>
        <v>0</v>
      </c>
      <c r="N1471">
        <f t="shared" si="321"/>
        <v>0</v>
      </c>
      <c r="O1471">
        <f t="shared" si="322"/>
        <v>0</v>
      </c>
      <c r="P1471">
        <f t="shared" si="323"/>
        <v>0</v>
      </c>
      <c r="Q1471">
        <f>SUM($P$3:P1471)</f>
        <v>0.45539025493775126</v>
      </c>
      <c r="R1471">
        <f t="shared" si="324"/>
        <v>0</v>
      </c>
      <c r="S1471">
        <f t="shared" si="325"/>
        <v>0</v>
      </c>
      <c r="T1471">
        <f>SUM($S$3:S1471)</f>
        <v>9.7698077630984259E-2</v>
      </c>
      <c r="V1471">
        <f t="shared" si="326"/>
        <v>0</v>
      </c>
      <c r="W1471">
        <f>IF(M1471&lt;0,SUM($V$3:V1471),0)</f>
        <v>0</v>
      </c>
      <c r="Y1471">
        <f t="shared" si="334"/>
        <v>0</v>
      </c>
      <c r="Z1471">
        <f t="shared" si="328"/>
        <v>0</v>
      </c>
      <c r="AA1471">
        <f t="shared" si="329"/>
        <v>0</v>
      </c>
      <c r="AB1471">
        <f>SUM($AA$3:AA1471)</f>
        <v>6.3218377263874706E-2</v>
      </c>
    </row>
    <row r="1472" spans="1:28" x14ac:dyDescent="0.3">
      <c r="A1472" s="9" t="s">
        <v>18</v>
      </c>
      <c r="B1472" s="9">
        <v>1469</v>
      </c>
      <c r="C1472" s="9">
        <v>447</v>
      </c>
      <c r="D1472" s="10">
        <v>0</v>
      </c>
      <c r="E1472" s="3">
        <f t="shared" si="330"/>
        <v>0</v>
      </c>
      <c r="F1472" s="3">
        <f t="shared" si="331"/>
        <v>0</v>
      </c>
      <c r="H1472" s="13">
        <f t="shared" si="319"/>
        <v>0</v>
      </c>
      <c r="I1472">
        <f>'Panigale V4s 21 Data'!$B$8*'Panigale V4s 21 Data'!$B$5*'Panigale V4s 21 Data'!$B$7*0.5*(Calculations!$H1472*Calculations!$H1472)</f>
        <v>0</v>
      </c>
      <c r="J1472" s="3">
        <f>$E1472*'Panigale V4s 21 Data'!$B$3</f>
        <v>0</v>
      </c>
      <c r="K1472" s="27">
        <f>'Panigale V4s 21 Data'!$B$12</f>
        <v>52.974000000000004</v>
      </c>
      <c r="L1472" s="3">
        <f t="shared" si="320"/>
        <v>52.974000000000004</v>
      </c>
      <c r="M1472">
        <f t="shared" si="318"/>
        <v>0</v>
      </c>
      <c r="N1472">
        <f t="shared" si="321"/>
        <v>0</v>
      </c>
      <c r="O1472">
        <f t="shared" si="322"/>
        <v>0</v>
      </c>
      <c r="P1472">
        <f t="shared" si="323"/>
        <v>0</v>
      </c>
      <c r="Q1472">
        <f>SUM($P$3:P1472)</f>
        <v>0.45539025493775126</v>
      </c>
      <c r="R1472">
        <f t="shared" si="324"/>
        <v>0</v>
      </c>
      <c r="S1472">
        <f t="shared" si="325"/>
        <v>0</v>
      </c>
      <c r="T1472">
        <f>SUM($S$3:S1472)</f>
        <v>9.7698077630984259E-2</v>
      </c>
      <c r="V1472">
        <f t="shared" si="326"/>
        <v>0</v>
      </c>
      <c r="W1472">
        <f>IF(M1472&lt;0,SUM($V$3:V1472),0)</f>
        <v>0</v>
      </c>
      <c r="Y1472">
        <f t="shared" si="334"/>
        <v>0</v>
      </c>
      <c r="Z1472">
        <f t="shared" si="328"/>
        <v>0</v>
      </c>
      <c r="AA1472">
        <f t="shared" si="329"/>
        <v>0</v>
      </c>
      <c r="AB1472">
        <f>SUM($AA$3:AA1472)</f>
        <v>6.3218377263874706E-2</v>
      </c>
    </row>
    <row r="1473" spans="1:28" x14ac:dyDescent="0.3">
      <c r="A1473" s="9" t="s">
        <v>18</v>
      </c>
      <c r="B1473" s="9">
        <v>1470</v>
      </c>
      <c r="C1473" s="9">
        <v>448</v>
      </c>
      <c r="D1473" s="10">
        <v>0</v>
      </c>
      <c r="E1473" s="3">
        <f t="shared" si="330"/>
        <v>0</v>
      </c>
      <c r="F1473" s="3">
        <f t="shared" si="331"/>
        <v>0</v>
      </c>
      <c r="H1473" s="13">
        <f t="shared" si="319"/>
        <v>0</v>
      </c>
      <c r="I1473">
        <f>'Panigale V4s 21 Data'!$B$8*'Panigale V4s 21 Data'!$B$5*'Panigale V4s 21 Data'!$B$7*0.5*(Calculations!$H1473*Calculations!$H1473)</f>
        <v>0</v>
      </c>
      <c r="J1473" s="3">
        <f>$E1473*'Panigale V4s 21 Data'!$B$3</f>
        <v>0</v>
      </c>
      <c r="K1473" s="27">
        <f>'Panigale V4s 21 Data'!$B$12</f>
        <v>52.974000000000004</v>
      </c>
      <c r="L1473" s="3">
        <f t="shared" si="320"/>
        <v>52.974000000000004</v>
      </c>
      <c r="M1473">
        <f t="shared" si="318"/>
        <v>0</v>
      </c>
      <c r="N1473">
        <f t="shared" si="321"/>
        <v>0</v>
      </c>
      <c r="O1473">
        <f t="shared" si="322"/>
        <v>0</v>
      </c>
      <c r="P1473">
        <f t="shared" si="323"/>
        <v>0</v>
      </c>
      <c r="Q1473">
        <f>SUM($P$3:P1473)</f>
        <v>0.45539025493775126</v>
      </c>
      <c r="R1473">
        <f t="shared" si="324"/>
        <v>0</v>
      </c>
      <c r="S1473">
        <f t="shared" si="325"/>
        <v>0</v>
      </c>
      <c r="T1473">
        <f>SUM($S$3:S1473)</f>
        <v>9.7698077630984259E-2</v>
      </c>
      <c r="V1473">
        <f t="shared" si="326"/>
        <v>0</v>
      </c>
      <c r="W1473">
        <f>IF(M1473&lt;0,SUM($V$3:V1473),0)</f>
        <v>0</v>
      </c>
      <c r="Y1473">
        <f t="shared" si="334"/>
        <v>0</v>
      </c>
      <c r="Z1473">
        <f t="shared" si="328"/>
        <v>0</v>
      </c>
      <c r="AA1473">
        <f t="shared" si="329"/>
        <v>0</v>
      </c>
      <c r="AB1473">
        <f>SUM($AA$3:AA1473)</f>
        <v>6.3218377263874706E-2</v>
      </c>
    </row>
    <row r="1474" spans="1:28" x14ac:dyDescent="0.3">
      <c r="A1474" s="9" t="s">
        <v>18</v>
      </c>
      <c r="B1474" s="9">
        <v>1471</v>
      </c>
      <c r="C1474" s="9">
        <v>449</v>
      </c>
      <c r="D1474" s="10">
        <v>0</v>
      </c>
      <c r="E1474" s="3">
        <f t="shared" si="330"/>
        <v>0</v>
      </c>
      <c r="F1474" s="3">
        <f t="shared" si="331"/>
        <v>0</v>
      </c>
      <c r="H1474" s="13">
        <f t="shared" si="319"/>
        <v>0</v>
      </c>
      <c r="I1474">
        <f>'Panigale V4s 21 Data'!$B$8*'Panigale V4s 21 Data'!$B$5*'Panigale V4s 21 Data'!$B$7*0.5*(Calculations!$H1474*Calculations!$H1474)</f>
        <v>0</v>
      </c>
      <c r="J1474" s="3">
        <f>$E1474*'Panigale V4s 21 Data'!$B$3</f>
        <v>0</v>
      </c>
      <c r="K1474" s="27">
        <f>'Panigale V4s 21 Data'!$B$12</f>
        <v>52.974000000000004</v>
      </c>
      <c r="L1474" s="3">
        <f t="shared" si="320"/>
        <v>52.974000000000004</v>
      </c>
      <c r="M1474">
        <f t="shared" si="318"/>
        <v>0</v>
      </c>
      <c r="N1474">
        <f t="shared" si="321"/>
        <v>0</v>
      </c>
      <c r="O1474">
        <f t="shared" si="322"/>
        <v>0</v>
      </c>
      <c r="P1474">
        <f t="shared" si="323"/>
        <v>0</v>
      </c>
      <c r="Q1474">
        <f>SUM($P$3:P1474)</f>
        <v>0.45539025493775126</v>
      </c>
      <c r="R1474">
        <f t="shared" si="324"/>
        <v>0</v>
      </c>
      <c r="S1474">
        <f t="shared" si="325"/>
        <v>0</v>
      </c>
      <c r="T1474">
        <f>SUM($S$3:S1474)</f>
        <v>9.7698077630984259E-2</v>
      </c>
      <c r="V1474">
        <f t="shared" si="326"/>
        <v>0</v>
      </c>
      <c r="W1474">
        <f>IF(M1474&lt;0,SUM($V$3:V1474),0)</f>
        <v>0</v>
      </c>
      <c r="Y1474">
        <f t="shared" si="334"/>
        <v>0</v>
      </c>
      <c r="Z1474">
        <f t="shared" si="328"/>
        <v>0</v>
      </c>
      <c r="AA1474">
        <f t="shared" si="329"/>
        <v>0</v>
      </c>
      <c r="AB1474">
        <f>SUM($AA$3:AA1474)</f>
        <v>6.3218377263874706E-2</v>
      </c>
    </row>
    <row r="1475" spans="1:28" x14ac:dyDescent="0.3">
      <c r="A1475" s="9" t="s">
        <v>18</v>
      </c>
      <c r="B1475" s="9">
        <v>1472</v>
      </c>
      <c r="C1475" s="9">
        <v>450</v>
      </c>
      <c r="D1475" s="10">
        <v>0</v>
      </c>
      <c r="E1475" s="3">
        <f t="shared" si="330"/>
        <v>0</v>
      </c>
      <c r="F1475" s="3">
        <f t="shared" si="331"/>
        <v>0</v>
      </c>
      <c r="H1475" s="13">
        <f t="shared" si="319"/>
        <v>0</v>
      </c>
      <c r="I1475">
        <f>'Panigale V4s 21 Data'!$B$8*'Panigale V4s 21 Data'!$B$5*'Panigale V4s 21 Data'!$B$7*0.5*(Calculations!$H1475*Calculations!$H1475)</f>
        <v>0</v>
      </c>
      <c r="J1475" s="3">
        <f>$E1475*'Panigale V4s 21 Data'!$B$3</f>
        <v>0</v>
      </c>
      <c r="K1475" s="27">
        <f>'Panigale V4s 21 Data'!$B$12</f>
        <v>52.974000000000004</v>
      </c>
      <c r="L1475" s="3">
        <f t="shared" si="320"/>
        <v>52.974000000000004</v>
      </c>
      <c r="M1475">
        <f t="shared" ref="M1475:M1538" si="335">L1475*H1475</f>
        <v>0</v>
      </c>
      <c r="N1475">
        <f t="shared" si="321"/>
        <v>0</v>
      </c>
      <c r="O1475">
        <f t="shared" si="322"/>
        <v>0</v>
      </c>
      <c r="P1475">
        <f t="shared" si="323"/>
        <v>0</v>
      </c>
      <c r="Q1475">
        <f>SUM($P$3:P1475)</f>
        <v>0.45539025493775126</v>
      </c>
      <c r="R1475">
        <f t="shared" si="324"/>
        <v>0</v>
      </c>
      <c r="S1475">
        <f t="shared" si="325"/>
        <v>0</v>
      </c>
      <c r="T1475">
        <f>SUM($S$3:S1475)</f>
        <v>9.7698077630984259E-2</v>
      </c>
      <c r="V1475">
        <f t="shared" si="326"/>
        <v>0</v>
      </c>
      <c r="W1475">
        <f>IF(M1475&lt;0,SUM($V$3:V1475),0)</f>
        <v>0</v>
      </c>
      <c r="Y1475">
        <f t="shared" si="334"/>
        <v>0</v>
      </c>
      <c r="Z1475">
        <f t="shared" si="328"/>
        <v>0</v>
      </c>
      <c r="AA1475">
        <f t="shared" si="329"/>
        <v>0</v>
      </c>
      <c r="AB1475">
        <f>SUM($AA$3:AA1475)</f>
        <v>6.3218377263874706E-2</v>
      </c>
    </row>
    <row r="1476" spans="1:28" x14ac:dyDescent="0.3">
      <c r="A1476" s="9" t="s">
        <v>18</v>
      </c>
      <c r="B1476" s="9">
        <v>1473</v>
      </c>
      <c r="C1476" s="9">
        <v>451</v>
      </c>
      <c r="D1476" s="10">
        <v>0</v>
      </c>
      <c r="E1476" s="3">
        <f t="shared" si="330"/>
        <v>0</v>
      </c>
      <c r="F1476" s="3">
        <f t="shared" si="331"/>
        <v>0</v>
      </c>
      <c r="H1476" s="13">
        <f t="shared" ref="H1476:H1539" si="336">$D1476/3.6</f>
        <v>0</v>
      </c>
      <c r="I1476">
        <f>'Panigale V4s 21 Data'!$B$8*'Panigale V4s 21 Data'!$B$5*'Panigale V4s 21 Data'!$B$7*0.5*(Calculations!$H1476*Calculations!$H1476)</f>
        <v>0</v>
      </c>
      <c r="J1476" s="3">
        <f>$E1476*'Panigale V4s 21 Data'!$B$3</f>
        <v>0</v>
      </c>
      <c r="K1476" s="27">
        <f>'Panigale V4s 21 Data'!$B$12</f>
        <v>52.974000000000004</v>
      </c>
      <c r="L1476" s="3">
        <f t="shared" ref="L1476:L1539" si="337">I1476+J1476+K1476</f>
        <v>52.974000000000004</v>
      </c>
      <c r="M1476">
        <f t="shared" si="335"/>
        <v>0</v>
      </c>
      <c r="N1476">
        <f t="shared" ref="N1476:N1539" si="338">M1476/1000/3600</f>
        <v>0</v>
      </c>
      <c r="O1476">
        <f t="shared" ref="O1476:O1539" si="339">IF(M1476&gt;0,M1476,0)</f>
        <v>0</v>
      </c>
      <c r="P1476">
        <f t="shared" ref="P1476:P1539" si="340">IF(N1476&gt;0,N1476,0)</f>
        <v>0</v>
      </c>
      <c r="Q1476">
        <f>SUM($P$3:P1476)</f>
        <v>0.45539025493775126</v>
      </c>
      <c r="R1476">
        <f t="shared" ref="R1476:R1539" si="341">IF(M1476&lt;0,M1476*-1,0)</f>
        <v>0</v>
      </c>
      <c r="S1476">
        <f t="shared" ref="S1476:S1539" si="342">IF(M1476&lt;0,M1476/1000/3600*-1,0)</f>
        <v>0</v>
      </c>
      <c r="T1476">
        <f>SUM($S$3:S1476)</f>
        <v>9.7698077630984259E-2</v>
      </c>
      <c r="V1476">
        <f t="shared" ref="V1476:V1539" si="343">R1476*0.91*0.95*0.91</f>
        <v>0</v>
      </c>
      <c r="W1476">
        <f>IF(M1476&lt;0,SUM($V$3:V1476),0)</f>
        <v>0</v>
      </c>
      <c r="Y1476">
        <f t="shared" si="334"/>
        <v>0</v>
      </c>
      <c r="Z1476">
        <f t="shared" ref="Z1476:Z1539" si="344">Y1476/1000</f>
        <v>0</v>
      </c>
      <c r="AA1476">
        <f t="shared" ref="AA1476:AA1539" si="345">Z1476/3600</f>
        <v>0</v>
      </c>
      <c r="AB1476">
        <f>SUM($AA$3:AA1476)</f>
        <v>6.3218377263874706E-2</v>
      </c>
    </row>
    <row r="1477" spans="1:28" x14ac:dyDescent="0.3">
      <c r="A1477" s="9" t="s">
        <v>18</v>
      </c>
      <c r="B1477" s="9">
        <v>1474</v>
      </c>
      <c r="C1477" s="9">
        <v>452</v>
      </c>
      <c r="D1477" s="10">
        <v>0</v>
      </c>
      <c r="E1477" s="3">
        <f t="shared" ref="E1477:E1540" si="346">($D1478-$D1476)/2/3.6</f>
        <v>0</v>
      </c>
      <c r="F1477" s="3">
        <f t="shared" ref="F1477:F1540" si="347">($D1478-$D1476)/2</f>
        <v>0</v>
      </c>
      <c r="H1477" s="13">
        <f t="shared" si="336"/>
        <v>0</v>
      </c>
      <c r="I1477">
        <f>'Panigale V4s 21 Data'!$B$8*'Panigale V4s 21 Data'!$B$5*'Panigale V4s 21 Data'!$B$7*0.5*(Calculations!$H1477*Calculations!$H1477)</f>
        <v>0</v>
      </c>
      <c r="J1477" s="3">
        <f>$E1477*'Panigale V4s 21 Data'!$B$3</f>
        <v>0</v>
      </c>
      <c r="K1477" s="27">
        <f>'Panigale V4s 21 Data'!$B$12</f>
        <v>52.974000000000004</v>
      </c>
      <c r="L1477" s="3">
        <f t="shared" si="337"/>
        <v>52.974000000000004</v>
      </c>
      <c r="M1477">
        <f t="shared" si="335"/>
        <v>0</v>
      </c>
      <c r="N1477">
        <f t="shared" si="338"/>
        <v>0</v>
      </c>
      <c r="O1477">
        <f t="shared" si="339"/>
        <v>0</v>
      </c>
      <c r="P1477">
        <f t="shared" si="340"/>
        <v>0</v>
      </c>
      <c r="Q1477">
        <f>SUM($P$3:P1477)</f>
        <v>0.45539025493775126</v>
      </c>
      <c r="R1477">
        <f t="shared" si="341"/>
        <v>0</v>
      </c>
      <c r="S1477">
        <f t="shared" si="342"/>
        <v>0</v>
      </c>
      <c r="T1477">
        <f>SUM($S$3:S1477)</f>
        <v>9.7698077630984259E-2</v>
      </c>
      <c r="V1477">
        <f t="shared" si="343"/>
        <v>0</v>
      </c>
      <c r="W1477">
        <f>IF(M1477&lt;0,SUM($V$3:V1477),0)</f>
        <v>0</v>
      </c>
      <c r="Y1477">
        <f t="shared" si="334"/>
        <v>0</v>
      </c>
      <c r="Z1477">
        <f t="shared" si="344"/>
        <v>0</v>
      </c>
      <c r="AA1477">
        <f t="shared" si="345"/>
        <v>0</v>
      </c>
      <c r="AB1477">
        <f>SUM($AA$3:AA1477)</f>
        <v>6.3218377263874706E-2</v>
      </c>
    </row>
    <row r="1478" spans="1:28" x14ac:dyDescent="0.3">
      <c r="A1478" s="9" t="s">
        <v>18</v>
      </c>
      <c r="B1478" s="9">
        <v>1475</v>
      </c>
      <c r="C1478" s="9">
        <v>453</v>
      </c>
      <c r="D1478" s="10">
        <v>0</v>
      </c>
      <c r="E1478" s="3">
        <f t="shared" si="346"/>
        <v>0</v>
      </c>
      <c r="F1478" s="3">
        <f t="shared" si="347"/>
        <v>0</v>
      </c>
      <c r="H1478" s="13">
        <f t="shared" si="336"/>
        <v>0</v>
      </c>
      <c r="I1478">
        <f>'Panigale V4s 21 Data'!$B$8*'Panigale V4s 21 Data'!$B$5*'Panigale V4s 21 Data'!$B$7*0.5*(Calculations!$H1478*Calculations!$H1478)</f>
        <v>0</v>
      </c>
      <c r="J1478" s="3">
        <f>$E1478*'Panigale V4s 21 Data'!$B$3</f>
        <v>0</v>
      </c>
      <c r="K1478" s="27">
        <f>'Panigale V4s 21 Data'!$B$12</f>
        <v>52.974000000000004</v>
      </c>
      <c r="L1478" s="3">
        <f t="shared" si="337"/>
        <v>52.974000000000004</v>
      </c>
      <c r="M1478">
        <f t="shared" si="335"/>
        <v>0</v>
      </c>
      <c r="N1478">
        <f t="shared" si="338"/>
        <v>0</v>
      </c>
      <c r="O1478">
        <f t="shared" si="339"/>
        <v>0</v>
      </c>
      <c r="P1478">
        <f t="shared" si="340"/>
        <v>0</v>
      </c>
      <c r="Q1478">
        <f>SUM($P$3:P1478)</f>
        <v>0.45539025493775126</v>
      </c>
      <c r="R1478">
        <f t="shared" si="341"/>
        <v>0</v>
      </c>
      <c r="S1478">
        <f t="shared" si="342"/>
        <v>0</v>
      </c>
      <c r="T1478">
        <f>SUM($S$3:S1478)</f>
        <v>9.7698077630984259E-2</v>
      </c>
      <c r="V1478">
        <f t="shared" si="343"/>
        <v>0</v>
      </c>
      <c r="W1478">
        <f>IF(M1478&lt;0,SUM($V$3:V1478),0)</f>
        <v>0</v>
      </c>
      <c r="Y1478">
        <f t="shared" si="334"/>
        <v>0</v>
      </c>
      <c r="Z1478">
        <f t="shared" si="344"/>
        <v>0</v>
      </c>
      <c r="AA1478">
        <f t="shared" si="345"/>
        <v>0</v>
      </c>
      <c r="AB1478">
        <f>SUM($AA$3:AA1478)</f>
        <v>6.3218377263874706E-2</v>
      </c>
    </row>
    <row r="1479" spans="1:28" x14ac:dyDescent="0.3">
      <c r="A1479" s="9" t="s">
        <v>18</v>
      </c>
      <c r="B1479" s="9">
        <v>1476</v>
      </c>
      <c r="C1479" s="9">
        <v>454</v>
      </c>
      <c r="D1479" s="10">
        <v>0</v>
      </c>
      <c r="E1479" s="3">
        <f t="shared" si="346"/>
        <v>0</v>
      </c>
      <c r="F1479" s="3">
        <f t="shared" si="347"/>
        <v>0</v>
      </c>
      <c r="H1479" s="13">
        <f t="shared" si="336"/>
        <v>0</v>
      </c>
      <c r="I1479">
        <f>'Panigale V4s 21 Data'!$B$8*'Panigale V4s 21 Data'!$B$5*'Panigale V4s 21 Data'!$B$7*0.5*(Calculations!$H1479*Calculations!$H1479)</f>
        <v>0</v>
      </c>
      <c r="J1479" s="3">
        <f>$E1479*'Panigale V4s 21 Data'!$B$3</f>
        <v>0</v>
      </c>
      <c r="K1479" s="27">
        <f>'Panigale V4s 21 Data'!$B$12</f>
        <v>52.974000000000004</v>
      </c>
      <c r="L1479" s="3">
        <f t="shared" si="337"/>
        <v>52.974000000000004</v>
      </c>
      <c r="M1479">
        <f t="shared" si="335"/>
        <v>0</v>
      </c>
      <c r="N1479">
        <f t="shared" si="338"/>
        <v>0</v>
      </c>
      <c r="O1479">
        <f t="shared" si="339"/>
        <v>0</v>
      </c>
      <c r="P1479">
        <f t="shared" si="340"/>
        <v>0</v>
      </c>
      <c r="Q1479">
        <f>SUM($P$3:P1479)</f>
        <v>0.45539025493775126</v>
      </c>
      <c r="R1479">
        <f t="shared" si="341"/>
        <v>0</v>
      </c>
      <c r="S1479">
        <f t="shared" si="342"/>
        <v>0</v>
      </c>
      <c r="T1479">
        <f>SUM($S$3:S1479)</f>
        <v>9.7698077630984259E-2</v>
      </c>
      <c r="V1479">
        <f t="shared" si="343"/>
        <v>0</v>
      </c>
      <c r="W1479">
        <f>IF(M1479&lt;0,SUM($V$3:V1479),0)</f>
        <v>0</v>
      </c>
      <c r="Y1479">
        <f t="shared" si="334"/>
        <v>0</v>
      </c>
      <c r="Z1479">
        <f t="shared" si="344"/>
        <v>0</v>
      </c>
      <c r="AA1479">
        <f t="shared" si="345"/>
        <v>0</v>
      </c>
      <c r="AB1479">
        <f>SUM($AA$3:AA1479)</f>
        <v>6.3218377263874706E-2</v>
      </c>
    </row>
    <row r="1480" spans="1:28" x14ac:dyDescent="0.3">
      <c r="A1480" s="9" t="s">
        <v>18</v>
      </c>
      <c r="B1480" s="9">
        <v>1477</v>
      </c>
      <c r="C1480" s="9">
        <v>455</v>
      </c>
      <c r="D1480" s="10">
        <v>0</v>
      </c>
      <c r="E1480" s="3">
        <f t="shared" si="346"/>
        <v>0</v>
      </c>
      <c r="F1480" s="3">
        <f t="shared" si="347"/>
        <v>0</v>
      </c>
      <c r="H1480" s="13">
        <f t="shared" si="336"/>
        <v>0</v>
      </c>
      <c r="I1480">
        <f>'Panigale V4s 21 Data'!$B$8*'Panigale V4s 21 Data'!$B$5*'Panigale V4s 21 Data'!$B$7*0.5*(Calculations!$H1480*Calculations!$H1480)</f>
        <v>0</v>
      </c>
      <c r="J1480" s="3">
        <f>$E1480*'Panigale V4s 21 Data'!$B$3</f>
        <v>0</v>
      </c>
      <c r="K1480" s="27">
        <f>'Panigale V4s 21 Data'!$B$12</f>
        <v>52.974000000000004</v>
      </c>
      <c r="L1480" s="3">
        <f t="shared" si="337"/>
        <v>52.974000000000004</v>
      </c>
      <c r="M1480">
        <f t="shared" si="335"/>
        <v>0</v>
      </c>
      <c r="N1480">
        <f t="shared" si="338"/>
        <v>0</v>
      </c>
      <c r="O1480">
        <f t="shared" si="339"/>
        <v>0</v>
      </c>
      <c r="P1480">
        <f t="shared" si="340"/>
        <v>0</v>
      </c>
      <c r="Q1480">
        <f>SUM($P$3:P1480)</f>
        <v>0.45539025493775126</v>
      </c>
      <c r="R1480">
        <f t="shared" si="341"/>
        <v>0</v>
      </c>
      <c r="S1480">
        <f t="shared" si="342"/>
        <v>0</v>
      </c>
      <c r="T1480">
        <f>SUM($S$3:S1480)</f>
        <v>9.7698077630984259E-2</v>
      </c>
      <c r="V1480">
        <f t="shared" si="343"/>
        <v>0</v>
      </c>
      <c r="W1480">
        <f>IF(M1480&lt;0,SUM($V$3:V1480),0)</f>
        <v>0</v>
      </c>
      <c r="Y1480">
        <f t="shared" si="334"/>
        <v>0</v>
      </c>
      <c r="Z1480">
        <f t="shared" si="344"/>
        <v>0</v>
      </c>
      <c r="AA1480">
        <f t="shared" si="345"/>
        <v>0</v>
      </c>
      <c r="AB1480">
        <f>SUM($AA$3:AA1480)</f>
        <v>6.3218377263874706E-2</v>
      </c>
    </row>
    <row r="1481" spans="1:28" x14ac:dyDescent="0.3">
      <c r="A1481" s="11" t="s">
        <v>19</v>
      </c>
      <c r="B1481" s="11">
        <v>1478</v>
      </c>
      <c r="C1481" s="11">
        <v>1</v>
      </c>
      <c r="D1481" s="12">
        <v>0</v>
      </c>
      <c r="E1481" s="3">
        <f t="shared" si="346"/>
        <v>0.30555555555555558</v>
      </c>
      <c r="F1481" s="3">
        <f t="shared" si="347"/>
        <v>1.1000000000000001</v>
      </c>
      <c r="H1481" s="13">
        <f t="shared" si="336"/>
        <v>0</v>
      </c>
      <c r="I1481">
        <f>'Panigale V4s 21 Data'!$B$8*'Panigale V4s 21 Data'!$B$5*'Panigale V4s 21 Data'!$B$7*0.5*(Calculations!$H1481*Calculations!$H1481)</f>
        <v>0</v>
      </c>
      <c r="J1481" s="3">
        <f>$E1481*'Panigale V4s 21 Data'!$B$3</f>
        <v>82.5</v>
      </c>
      <c r="K1481" s="27">
        <f>'Panigale V4s 21 Data'!$B$12</f>
        <v>52.974000000000004</v>
      </c>
      <c r="L1481" s="3">
        <f t="shared" si="337"/>
        <v>135.47399999999999</v>
      </c>
      <c r="M1481">
        <f t="shared" si="335"/>
        <v>0</v>
      </c>
      <c r="N1481">
        <f t="shared" si="338"/>
        <v>0</v>
      </c>
      <c r="O1481">
        <f t="shared" si="339"/>
        <v>0</v>
      </c>
      <c r="P1481">
        <f t="shared" si="340"/>
        <v>0</v>
      </c>
      <c r="Q1481">
        <f>SUM($P$3:P1481)</f>
        <v>0.45539025493775126</v>
      </c>
      <c r="R1481">
        <f t="shared" si="341"/>
        <v>0</v>
      </c>
      <c r="S1481">
        <f t="shared" si="342"/>
        <v>0</v>
      </c>
      <c r="T1481">
        <f>SUM($S$3:S1481)</f>
        <v>9.7698077630984259E-2</v>
      </c>
      <c r="V1481">
        <f t="shared" si="343"/>
        <v>0</v>
      </c>
      <c r="W1481">
        <f>IF(M1481&lt;0,SUM($V$3:V1481),0)</f>
        <v>0</v>
      </c>
      <c r="Y1481">
        <f t="shared" si="334"/>
        <v>0</v>
      </c>
      <c r="Z1481">
        <f t="shared" si="344"/>
        <v>0</v>
      </c>
      <c r="AA1481">
        <f t="shared" si="345"/>
        <v>0</v>
      </c>
      <c r="AB1481">
        <f>SUM($AA$3:AA1481)</f>
        <v>6.3218377263874706E-2</v>
      </c>
    </row>
    <row r="1482" spans="1:28" x14ac:dyDescent="0.3">
      <c r="A1482" s="11" t="s">
        <v>19</v>
      </c>
      <c r="B1482" s="11">
        <v>1479</v>
      </c>
      <c r="C1482" s="11">
        <v>2</v>
      </c>
      <c r="D1482" s="12">
        <v>2.2000000000000002</v>
      </c>
      <c r="E1482" s="3">
        <f t="shared" si="346"/>
        <v>0.61111111111111116</v>
      </c>
      <c r="F1482" s="3">
        <f t="shared" si="347"/>
        <v>2.2000000000000002</v>
      </c>
      <c r="H1482" s="13">
        <f t="shared" si="336"/>
        <v>0.61111111111111116</v>
      </c>
      <c r="I1482">
        <f>'Panigale V4s 21 Data'!$B$8*'Panigale V4s 21 Data'!$B$5*'Panigale V4s 21 Data'!$B$7*0.5*(Calculations!$H1482*Calculations!$H1482)</f>
        <v>4.1946502303291673E-2</v>
      </c>
      <c r="J1482" s="3">
        <f>$E1482*'Panigale V4s 21 Data'!$B$3</f>
        <v>165</v>
      </c>
      <c r="K1482" s="27">
        <f>'Panigale V4s 21 Data'!$B$12</f>
        <v>52.974000000000004</v>
      </c>
      <c r="L1482" s="3">
        <f t="shared" si="337"/>
        <v>218.01594650230328</v>
      </c>
      <c r="M1482">
        <f t="shared" si="335"/>
        <v>133.23196730696313</v>
      </c>
      <c r="N1482">
        <f t="shared" si="338"/>
        <v>3.7008879807489756E-5</v>
      </c>
      <c r="O1482">
        <f t="shared" si="339"/>
        <v>133.23196730696313</v>
      </c>
      <c r="P1482">
        <f t="shared" si="340"/>
        <v>3.7008879807489756E-5</v>
      </c>
      <c r="Q1482">
        <f>SUM($P$3:P1482)</f>
        <v>0.45542726381755877</v>
      </c>
      <c r="R1482">
        <f t="shared" si="341"/>
        <v>0</v>
      </c>
      <c r="S1482">
        <f t="shared" si="342"/>
        <v>0</v>
      </c>
      <c r="T1482">
        <f>SUM($S$3:S1482)</f>
        <v>9.7698077630984259E-2</v>
      </c>
      <c r="V1482">
        <f t="shared" si="343"/>
        <v>0</v>
      </c>
      <c r="W1482">
        <f>IF(M1482&lt;0,SUM($V$3:V1482),0)</f>
        <v>0</v>
      </c>
      <c r="Y1482">
        <f t="shared" si="334"/>
        <v>133.23196730696313</v>
      </c>
      <c r="Z1482">
        <f t="shared" si="344"/>
        <v>0.13323196730696313</v>
      </c>
      <c r="AA1482">
        <f t="shared" si="345"/>
        <v>3.7008879807489756E-5</v>
      </c>
      <c r="AB1482">
        <f>SUM($AA$3:AA1482)</f>
        <v>6.3255386143682202E-2</v>
      </c>
    </row>
    <row r="1483" spans="1:28" x14ac:dyDescent="0.3">
      <c r="A1483" s="11" t="s">
        <v>19</v>
      </c>
      <c r="B1483" s="11">
        <v>1480</v>
      </c>
      <c r="C1483" s="11">
        <v>3</v>
      </c>
      <c r="D1483" s="12">
        <v>4.4000000000000004</v>
      </c>
      <c r="E1483" s="3">
        <f t="shared" si="346"/>
        <v>0.56944444444444442</v>
      </c>
      <c r="F1483" s="3">
        <f t="shared" si="347"/>
        <v>2.0499999999999998</v>
      </c>
      <c r="H1483" s="13">
        <f t="shared" si="336"/>
        <v>1.2222222222222223</v>
      </c>
      <c r="I1483">
        <f>'Panigale V4s 21 Data'!$B$8*'Panigale V4s 21 Data'!$B$5*'Panigale V4s 21 Data'!$B$7*0.5*(Calculations!$H1483*Calculations!$H1483)</f>
        <v>0.16778600921316669</v>
      </c>
      <c r="J1483" s="3">
        <f>$E1483*'Panigale V4s 21 Data'!$B$3</f>
        <v>153.75</v>
      </c>
      <c r="K1483" s="27">
        <f>'Panigale V4s 21 Data'!$B$12</f>
        <v>52.974000000000004</v>
      </c>
      <c r="L1483" s="3">
        <f t="shared" si="337"/>
        <v>206.89178600921315</v>
      </c>
      <c r="M1483">
        <f t="shared" si="335"/>
        <v>252.86773845570497</v>
      </c>
      <c r="N1483">
        <f t="shared" si="338"/>
        <v>7.0241038459918051E-5</v>
      </c>
      <c r="O1483">
        <f t="shared" si="339"/>
        <v>252.86773845570497</v>
      </c>
      <c r="P1483">
        <f t="shared" si="340"/>
        <v>7.0241038459918051E-5</v>
      </c>
      <c r="Q1483">
        <f>SUM($P$3:P1483)</f>
        <v>0.4554975048560187</v>
      </c>
      <c r="R1483">
        <f t="shared" si="341"/>
        <v>0</v>
      </c>
      <c r="S1483">
        <f t="shared" si="342"/>
        <v>0</v>
      </c>
      <c r="T1483">
        <f>SUM($S$3:S1483)</f>
        <v>9.7698077630984259E-2</v>
      </c>
      <c r="V1483">
        <f t="shared" si="343"/>
        <v>0</v>
      </c>
      <c r="W1483">
        <f>IF(M1483&lt;0,SUM($V$3:V1483),0)</f>
        <v>0</v>
      </c>
      <c r="Y1483">
        <f t="shared" si="334"/>
        <v>252.86773845570497</v>
      </c>
      <c r="Z1483">
        <f t="shared" si="344"/>
        <v>0.25286773845570498</v>
      </c>
      <c r="AA1483">
        <f t="shared" si="345"/>
        <v>7.0241038459918051E-5</v>
      </c>
      <c r="AB1483">
        <f>SUM($AA$3:AA1483)</f>
        <v>6.3325627182142116E-2</v>
      </c>
    </row>
    <row r="1484" spans="1:28" x14ac:dyDescent="0.3">
      <c r="A1484" s="11" t="s">
        <v>19</v>
      </c>
      <c r="B1484" s="11">
        <v>1481</v>
      </c>
      <c r="C1484" s="11">
        <v>4</v>
      </c>
      <c r="D1484" s="12">
        <v>6.3</v>
      </c>
      <c r="E1484" s="3">
        <f t="shared" si="346"/>
        <v>0.4861111111111111</v>
      </c>
      <c r="F1484" s="3">
        <f t="shared" si="347"/>
        <v>1.75</v>
      </c>
      <c r="H1484" s="13">
        <f t="shared" si="336"/>
        <v>1.75</v>
      </c>
      <c r="I1484">
        <f>'Panigale V4s 21 Data'!$B$8*'Panigale V4s 21 Data'!$B$5*'Panigale V4s 21 Data'!$B$7*0.5*(Calculations!$H1484*Calculations!$H1484)</f>
        <v>0.34397865215240631</v>
      </c>
      <c r="J1484" s="3">
        <f>$E1484*'Panigale V4s 21 Data'!$B$3</f>
        <v>131.25</v>
      </c>
      <c r="K1484" s="27">
        <f>'Panigale V4s 21 Data'!$B$12</f>
        <v>52.974000000000004</v>
      </c>
      <c r="L1484" s="3">
        <f t="shared" si="337"/>
        <v>184.56797865215242</v>
      </c>
      <c r="M1484">
        <f t="shared" si="335"/>
        <v>322.99396264126676</v>
      </c>
      <c r="N1484">
        <f t="shared" si="338"/>
        <v>8.9720545178129666E-5</v>
      </c>
      <c r="O1484">
        <f t="shared" si="339"/>
        <v>322.99396264126676</v>
      </c>
      <c r="P1484">
        <f t="shared" si="340"/>
        <v>8.9720545178129666E-5</v>
      </c>
      <c r="Q1484">
        <f>SUM($P$3:P1484)</f>
        <v>0.45558722540119684</v>
      </c>
      <c r="R1484">
        <f t="shared" si="341"/>
        <v>0</v>
      </c>
      <c r="S1484">
        <f t="shared" si="342"/>
        <v>0</v>
      </c>
      <c r="T1484">
        <f>SUM($S$3:S1484)</f>
        <v>9.7698077630984259E-2</v>
      </c>
      <c r="V1484">
        <f t="shared" si="343"/>
        <v>0</v>
      </c>
      <c r="W1484">
        <f>IF(M1484&lt;0,SUM($V$3:V1484),0)</f>
        <v>0</v>
      </c>
      <c r="Y1484">
        <f t="shared" si="334"/>
        <v>322.99396264126676</v>
      </c>
      <c r="Z1484">
        <f t="shared" si="344"/>
        <v>0.32299396264126679</v>
      </c>
      <c r="AA1484">
        <f t="shared" si="345"/>
        <v>8.9720545178129666E-5</v>
      </c>
      <c r="AB1484">
        <f>SUM($AA$3:AA1484)</f>
        <v>6.3415347727320243E-2</v>
      </c>
    </row>
    <row r="1485" spans="1:28" x14ac:dyDescent="0.3">
      <c r="A1485" s="11" t="s">
        <v>19</v>
      </c>
      <c r="B1485" s="11">
        <v>1482</v>
      </c>
      <c r="C1485" s="11">
        <v>5</v>
      </c>
      <c r="D1485" s="12">
        <v>7.9</v>
      </c>
      <c r="E1485" s="3">
        <f t="shared" si="346"/>
        <v>0.40277777777777768</v>
      </c>
      <c r="F1485" s="3">
        <f t="shared" si="347"/>
        <v>1.4499999999999997</v>
      </c>
      <c r="H1485" s="13">
        <f t="shared" si="336"/>
        <v>2.1944444444444446</v>
      </c>
      <c r="I1485">
        <f>'Panigale V4s 21 Data'!$B$8*'Panigale V4s 21 Data'!$B$5*'Panigale V4s 21 Data'!$B$7*0.5*(Calculations!$H1485*Calculations!$H1485)</f>
        <v>0.54088454726207302</v>
      </c>
      <c r="J1485" s="3">
        <f>$E1485*'Panigale V4s 21 Data'!$B$3</f>
        <v>108.74999999999997</v>
      </c>
      <c r="K1485" s="27">
        <f>'Panigale V4s 21 Data'!$B$12</f>
        <v>52.974000000000004</v>
      </c>
      <c r="L1485" s="3">
        <f t="shared" si="337"/>
        <v>162.26488454726206</v>
      </c>
      <c r="M1485">
        <f t="shared" si="335"/>
        <v>356.08127442315845</v>
      </c>
      <c r="N1485">
        <f t="shared" si="338"/>
        <v>9.891146511754401E-5</v>
      </c>
      <c r="O1485">
        <f t="shared" si="339"/>
        <v>356.08127442315845</v>
      </c>
      <c r="P1485">
        <f t="shared" si="340"/>
        <v>9.891146511754401E-5</v>
      </c>
      <c r="Q1485">
        <f>SUM($P$3:P1485)</f>
        <v>0.45568613686631437</v>
      </c>
      <c r="R1485">
        <f t="shared" si="341"/>
        <v>0</v>
      </c>
      <c r="S1485">
        <f t="shared" si="342"/>
        <v>0</v>
      </c>
      <c r="T1485">
        <f>SUM($S$3:S1485)</f>
        <v>9.7698077630984259E-2</v>
      </c>
      <c r="V1485">
        <f t="shared" si="343"/>
        <v>0</v>
      </c>
      <c r="W1485">
        <f>IF(M1485&lt;0,SUM($V$3:V1485),0)</f>
        <v>0</v>
      </c>
      <c r="Y1485">
        <f t="shared" si="334"/>
        <v>356.08127442315845</v>
      </c>
      <c r="Z1485">
        <f t="shared" si="344"/>
        <v>0.35608127442315846</v>
      </c>
      <c r="AA1485">
        <f t="shared" si="345"/>
        <v>9.891146511754401E-5</v>
      </c>
      <c r="AB1485">
        <f>SUM($AA$3:AA1485)</f>
        <v>6.3514259192437791E-2</v>
      </c>
    </row>
    <row r="1486" spans="1:28" x14ac:dyDescent="0.3">
      <c r="A1486" s="11" t="s">
        <v>19</v>
      </c>
      <c r="B1486" s="11">
        <v>1483</v>
      </c>
      <c r="C1486" s="11">
        <v>6</v>
      </c>
      <c r="D1486" s="12">
        <v>9.1999999999999993</v>
      </c>
      <c r="E1486" s="3">
        <f t="shared" si="346"/>
        <v>0.34722222222222221</v>
      </c>
      <c r="F1486" s="3">
        <f t="shared" si="347"/>
        <v>1.25</v>
      </c>
      <c r="H1486" s="13">
        <f t="shared" si="336"/>
        <v>2.5555555555555554</v>
      </c>
      <c r="I1486">
        <f>'Panigale V4s 21 Data'!$B$8*'Panigale V4s 21 Data'!$B$5*'Panigale V4s 21 Data'!$B$7*0.5*(Calculations!$H1486*Calculations!$H1486)</f>
        <v>0.73354379234516665</v>
      </c>
      <c r="J1486" s="3">
        <f>$E1486*'Panigale V4s 21 Data'!$B$3</f>
        <v>93.75</v>
      </c>
      <c r="K1486" s="27">
        <f>'Panigale V4s 21 Data'!$B$12</f>
        <v>52.974000000000004</v>
      </c>
      <c r="L1486" s="3">
        <f t="shared" si="337"/>
        <v>147.45754379234518</v>
      </c>
      <c r="M1486">
        <f t="shared" si="335"/>
        <v>376.83594524710429</v>
      </c>
      <c r="N1486">
        <f t="shared" si="338"/>
        <v>1.0467665145752897E-4</v>
      </c>
      <c r="O1486">
        <f t="shared" si="339"/>
        <v>376.83594524710429</v>
      </c>
      <c r="P1486">
        <f t="shared" si="340"/>
        <v>1.0467665145752897E-4</v>
      </c>
      <c r="Q1486">
        <f>SUM($P$3:P1486)</f>
        <v>0.4557908135177719</v>
      </c>
      <c r="R1486">
        <f t="shared" si="341"/>
        <v>0</v>
      </c>
      <c r="S1486">
        <f t="shared" si="342"/>
        <v>0</v>
      </c>
      <c r="T1486">
        <f>SUM($S$3:S1486)</f>
        <v>9.7698077630984259E-2</v>
      </c>
      <c r="V1486">
        <f t="shared" si="343"/>
        <v>0</v>
      </c>
      <c r="W1486">
        <f>IF(M1486&lt;0,SUM($V$3:V1486),0)</f>
        <v>0</v>
      </c>
      <c r="Y1486">
        <f t="shared" si="334"/>
        <v>376.83594524710429</v>
      </c>
      <c r="Z1486">
        <f t="shared" si="344"/>
        <v>0.37683594524710429</v>
      </c>
      <c r="AA1486">
        <f t="shared" si="345"/>
        <v>1.0467665145752897E-4</v>
      </c>
      <c r="AB1486">
        <f>SUM($AA$3:AA1486)</f>
        <v>6.3618935843895316E-2</v>
      </c>
    </row>
    <row r="1487" spans="1:28" x14ac:dyDescent="0.3">
      <c r="A1487" s="11" t="s">
        <v>19</v>
      </c>
      <c r="B1487" s="11">
        <v>1484</v>
      </c>
      <c r="C1487" s="11">
        <v>7</v>
      </c>
      <c r="D1487" s="12">
        <v>10.4</v>
      </c>
      <c r="E1487" s="3">
        <f t="shared" si="346"/>
        <v>0.31944444444444453</v>
      </c>
      <c r="F1487" s="3">
        <f t="shared" si="347"/>
        <v>1.1500000000000004</v>
      </c>
      <c r="H1487" s="13">
        <f t="shared" si="336"/>
        <v>2.8888888888888888</v>
      </c>
      <c r="I1487">
        <f>'Panigale V4s 21 Data'!$B$8*'Panigale V4s 21 Data'!$B$5*'Panigale V4s 21 Data'!$B$7*0.5*(Calculations!$H1487*Calculations!$H1487)</f>
        <v>0.93738299362066668</v>
      </c>
      <c r="J1487" s="3">
        <f>$E1487*'Panigale V4s 21 Data'!$B$3</f>
        <v>86.250000000000028</v>
      </c>
      <c r="K1487" s="27">
        <f>'Panigale V4s 21 Data'!$B$12</f>
        <v>52.974000000000004</v>
      </c>
      <c r="L1487" s="3">
        <f t="shared" si="337"/>
        <v>140.16138299362069</v>
      </c>
      <c r="M1487">
        <f t="shared" si="335"/>
        <v>404.91066198157085</v>
      </c>
      <c r="N1487">
        <f t="shared" si="338"/>
        <v>1.1247518388376967E-4</v>
      </c>
      <c r="O1487">
        <f t="shared" si="339"/>
        <v>404.91066198157085</v>
      </c>
      <c r="P1487">
        <f t="shared" si="340"/>
        <v>1.1247518388376967E-4</v>
      </c>
      <c r="Q1487">
        <f>SUM($P$3:P1487)</f>
        <v>0.45590328870165564</v>
      </c>
      <c r="R1487">
        <f t="shared" si="341"/>
        <v>0</v>
      </c>
      <c r="S1487">
        <f t="shared" si="342"/>
        <v>0</v>
      </c>
      <c r="T1487">
        <f>SUM($S$3:S1487)</f>
        <v>9.7698077630984259E-2</v>
      </c>
      <c r="V1487">
        <f t="shared" si="343"/>
        <v>0</v>
      </c>
      <c r="W1487">
        <f>IF(M1487&lt;0,SUM($V$3:V1487),0)</f>
        <v>0</v>
      </c>
      <c r="Y1487">
        <f t="shared" si="334"/>
        <v>404.91066198157085</v>
      </c>
      <c r="Z1487">
        <f t="shared" si="344"/>
        <v>0.40491066198157083</v>
      </c>
      <c r="AA1487">
        <f t="shared" si="345"/>
        <v>1.1247518388376967E-4</v>
      </c>
      <c r="AB1487">
        <f>SUM($AA$3:AA1487)</f>
        <v>6.3731411027779086E-2</v>
      </c>
    </row>
    <row r="1488" spans="1:28" x14ac:dyDescent="0.3">
      <c r="A1488" s="11" t="s">
        <v>19</v>
      </c>
      <c r="B1488" s="11">
        <v>1485</v>
      </c>
      <c r="C1488" s="11">
        <v>8</v>
      </c>
      <c r="D1488" s="12">
        <v>11.5</v>
      </c>
      <c r="E1488" s="3">
        <f t="shared" si="346"/>
        <v>0.34722222222222221</v>
      </c>
      <c r="F1488" s="3">
        <f t="shared" si="347"/>
        <v>1.25</v>
      </c>
      <c r="H1488" s="13">
        <f t="shared" si="336"/>
        <v>3.1944444444444442</v>
      </c>
      <c r="I1488">
        <f>'Panigale V4s 21 Data'!$B$8*'Panigale V4s 21 Data'!$B$5*'Panigale V4s 21 Data'!$B$7*0.5*(Calculations!$H1488*Calculations!$H1488)</f>
        <v>1.146162175539323</v>
      </c>
      <c r="J1488" s="3">
        <f>$E1488*'Panigale V4s 21 Data'!$B$3</f>
        <v>93.75</v>
      </c>
      <c r="K1488" s="27">
        <f>'Panigale V4s 21 Data'!$B$12</f>
        <v>52.974000000000004</v>
      </c>
      <c r="L1488" s="3">
        <f t="shared" si="337"/>
        <v>147.87016217553932</v>
      </c>
      <c r="M1488">
        <f t="shared" si="335"/>
        <v>472.36301806075056</v>
      </c>
      <c r="N1488">
        <f t="shared" si="338"/>
        <v>1.312119494613196E-4</v>
      </c>
      <c r="O1488">
        <f t="shared" si="339"/>
        <v>472.36301806075056</v>
      </c>
      <c r="P1488">
        <f t="shared" si="340"/>
        <v>1.312119494613196E-4</v>
      </c>
      <c r="Q1488">
        <f>SUM($P$3:P1488)</f>
        <v>0.45603450065111695</v>
      </c>
      <c r="R1488">
        <f t="shared" si="341"/>
        <v>0</v>
      </c>
      <c r="S1488">
        <f t="shared" si="342"/>
        <v>0</v>
      </c>
      <c r="T1488">
        <f>SUM($S$3:S1488)</f>
        <v>9.7698077630984259E-2</v>
      </c>
      <c r="V1488">
        <f t="shared" si="343"/>
        <v>0</v>
      </c>
      <c r="W1488">
        <f>IF(M1488&lt;0,SUM($V$3:V1488),0)</f>
        <v>0</v>
      </c>
      <c r="Y1488">
        <f>W1454-SUM(Y1482:Y1487)</f>
        <v>284.88310546428238</v>
      </c>
      <c r="Z1488">
        <f t="shared" si="344"/>
        <v>0.28488310546428236</v>
      </c>
      <c r="AA1488">
        <f t="shared" si="345"/>
        <v>7.9134195962300658E-5</v>
      </c>
      <c r="AB1488">
        <f>SUM($AA$3:AA1488)</f>
        <v>6.3810545223741383E-2</v>
      </c>
    </row>
    <row r="1489" spans="1:28" x14ac:dyDescent="0.3">
      <c r="A1489" s="11" t="s">
        <v>19</v>
      </c>
      <c r="B1489" s="11">
        <v>1486</v>
      </c>
      <c r="C1489" s="11">
        <v>9</v>
      </c>
      <c r="D1489" s="12">
        <v>12.9</v>
      </c>
      <c r="E1489" s="3">
        <f t="shared" si="346"/>
        <v>0.44444444444444431</v>
      </c>
      <c r="F1489" s="3">
        <f t="shared" si="347"/>
        <v>1.5999999999999996</v>
      </c>
      <c r="H1489" s="13">
        <f t="shared" si="336"/>
        <v>3.5833333333333335</v>
      </c>
      <c r="I1489">
        <f>'Panigale V4s 21 Data'!$B$8*'Panigale V4s 21 Data'!$B$5*'Panigale V4s 21 Data'!$B$7*0.5*(Calculations!$H1489*Calculations!$H1489)</f>
        <v>1.4422143488204064</v>
      </c>
      <c r="J1489" s="3">
        <f>$E1489*'Panigale V4s 21 Data'!$B$3</f>
        <v>119.99999999999996</v>
      </c>
      <c r="K1489" s="27">
        <f>'Panigale V4s 21 Data'!$B$12</f>
        <v>52.974000000000004</v>
      </c>
      <c r="L1489" s="3">
        <f t="shared" si="337"/>
        <v>174.41621434882035</v>
      </c>
      <c r="M1489">
        <f t="shared" si="335"/>
        <v>624.99143474993957</v>
      </c>
      <c r="N1489">
        <f t="shared" si="338"/>
        <v>1.7360873187498321E-4</v>
      </c>
      <c r="O1489">
        <f t="shared" si="339"/>
        <v>624.99143474993957</v>
      </c>
      <c r="P1489">
        <f t="shared" si="340"/>
        <v>1.7360873187498321E-4</v>
      </c>
      <c r="Q1489">
        <f>SUM($P$3:P1489)</f>
        <v>0.45620810938299194</v>
      </c>
      <c r="R1489">
        <f t="shared" si="341"/>
        <v>0</v>
      </c>
      <c r="S1489">
        <f t="shared" si="342"/>
        <v>0</v>
      </c>
      <c r="T1489">
        <f>SUM($S$3:S1489)</f>
        <v>9.7698077630984259E-2</v>
      </c>
      <c r="V1489">
        <f t="shared" si="343"/>
        <v>0</v>
      </c>
      <c r="W1489">
        <f>IF(M1489&lt;0,SUM($V$3:V1489),0)</f>
        <v>0</v>
      </c>
      <c r="Y1489">
        <v>0</v>
      </c>
      <c r="Z1489">
        <f t="shared" si="344"/>
        <v>0</v>
      </c>
      <c r="AA1489">
        <f t="shared" si="345"/>
        <v>0</v>
      </c>
      <c r="AB1489">
        <f>SUM($AA$3:AA1489)</f>
        <v>6.3810545223741383E-2</v>
      </c>
    </row>
    <row r="1490" spans="1:28" x14ac:dyDescent="0.3">
      <c r="A1490" s="11" t="s">
        <v>19</v>
      </c>
      <c r="B1490" s="11">
        <v>1487</v>
      </c>
      <c r="C1490" s="11">
        <v>10</v>
      </c>
      <c r="D1490" s="12">
        <v>14.7</v>
      </c>
      <c r="E1490" s="3">
        <f t="shared" si="346"/>
        <v>0.56944444444444442</v>
      </c>
      <c r="F1490" s="3">
        <f t="shared" si="347"/>
        <v>2.0499999999999998</v>
      </c>
      <c r="H1490" s="13">
        <f t="shared" si="336"/>
        <v>4.083333333333333</v>
      </c>
      <c r="I1490">
        <f>'Panigale V4s 21 Data'!$B$8*'Panigale V4s 21 Data'!$B$5*'Panigale V4s 21 Data'!$B$7*0.5*(Calculations!$H1490*Calculations!$H1490)</f>
        <v>1.872772661718656</v>
      </c>
      <c r="J1490" s="3">
        <f>$E1490*'Panigale V4s 21 Data'!$B$3</f>
        <v>153.75</v>
      </c>
      <c r="K1490" s="27">
        <f>'Panigale V4s 21 Data'!$B$12</f>
        <v>52.974000000000004</v>
      </c>
      <c r="L1490" s="3">
        <f t="shared" si="337"/>
        <v>208.59677266171866</v>
      </c>
      <c r="M1490">
        <f t="shared" si="335"/>
        <v>851.77015503535108</v>
      </c>
      <c r="N1490">
        <f t="shared" si="338"/>
        <v>2.3660282084315306E-4</v>
      </c>
      <c r="O1490">
        <f t="shared" si="339"/>
        <v>851.77015503535108</v>
      </c>
      <c r="P1490">
        <f t="shared" si="340"/>
        <v>2.3660282084315306E-4</v>
      </c>
      <c r="Q1490">
        <f>SUM($P$3:P1490)</f>
        <v>0.45644471220383509</v>
      </c>
      <c r="R1490">
        <f t="shared" si="341"/>
        <v>0</v>
      </c>
      <c r="S1490">
        <f t="shared" si="342"/>
        <v>0</v>
      </c>
      <c r="T1490">
        <f>SUM($S$3:S1490)</f>
        <v>9.7698077630984259E-2</v>
      </c>
      <c r="V1490">
        <f t="shared" si="343"/>
        <v>0</v>
      </c>
      <c r="W1490">
        <f>IF(M1490&lt;0,SUM($V$3:V1490),0)</f>
        <v>0</v>
      </c>
      <c r="Y1490">
        <v>0</v>
      </c>
      <c r="Z1490">
        <f t="shared" si="344"/>
        <v>0</v>
      </c>
      <c r="AA1490">
        <f t="shared" si="345"/>
        <v>0</v>
      </c>
      <c r="AB1490">
        <f>SUM($AA$3:AA1490)</f>
        <v>6.3810545223741383E-2</v>
      </c>
    </row>
    <row r="1491" spans="1:28" x14ac:dyDescent="0.3">
      <c r="A1491" s="11" t="s">
        <v>19</v>
      </c>
      <c r="B1491" s="11">
        <v>1488</v>
      </c>
      <c r="C1491" s="11">
        <v>11</v>
      </c>
      <c r="D1491" s="12">
        <v>17</v>
      </c>
      <c r="E1491" s="3">
        <f t="shared" si="346"/>
        <v>0.70833333333333348</v>
      </c>
      <c r="F1491" s="3">
        <f t="shared" si="347"/>
        <v>2.5500000000000007</v>
      </c>
      <c r="H1491" s="13">
        <f t="shared" si="336"/>
        <v>4.7222222222222223</v>
      </c>
      <c r="I1491">
        <f>'Panigale V4s 21 Data'!$B$8*'Panigale V4s 21 Data'!$B$5*'Panigale V4s 21 Data'!$B$7*0.5*(Calculations!$H1491*Calculations!$H1491)</f>
        <v>2.5046568524072921</v>
      </c>
      <c r="J1491" s="3">
        <f>$E1491*'Panigale V4s 21 Data'!$B$3</f>
        <v>191.25000000000003</v>
      </c>
      <c r="K1491" s="27">
        <f>'Panigale V4s 21 Data'!$B$12</f>
        <v>52.974000000000004</v>
      </c>
      <c r="L1491" s="3">
        <f t="shared" si="337"/>
        <v>246.72865685240731</v>
      </c>
      <c r="M1491">
        <f t="shared" si="335"/>
        <v>1165.1075462474789</v>
      </c>
      <c r="N1491">
        <f t="shared" si="338"/>
        <v>3.2364098506874417E-4</v>
      </c>
      <c r="O1491">
        <f t="shared" si="339"/>
        <v>1165.1075462474789</v>
      </c>
      <c r="P1491">
        <f t="shared" si="340"/>
        <v>3.2364098506874417E-4</v>
      </c>
      <c r="Q1491">
        <f>SUM($P$3:P1491)</f>
        <v>0.45676835318890385</v>
      </c>
      <c r="R1491">
        <f t="shared" si="341"/>
        <v>0</v>
      </c>
      <c r="S1491">
        <f t="shared" si="342"/>
        <v>0</v>
      </c>
      <c r="T1491">
        <f>SUM($S$3:S1491)</f>
        <v>9.7698077630984259E-2</v>
      </c>
      <c r="V1491">
        <f t="shared" si="343"/>
        <v>0</v>
      </c>
      <c r="W1491">
        <f>IF(M1491&lt;0,SUM($V$3:V1491),0)</f>
        <v>0</v>
      </c>
      <c r="Y1491">
        <v>0</v>
      </c>
      <c r="Z1491">
        <f t="shared" si="344"/>
        <v>0</v>
      </c>
      <c r="AA1491">
        <f t="shared" si="345"/>
        <v>0</v>
      </c>
      <c r="AB1491">
        <f>SUM($AA$3:AA1491)</f>
        <v>6.3810545223741383E-2</v>
      </c>
    </row>
    <row r="1492" spans="1:28" x14ac:dyDescent="0.3">
      <c r="A1492" s="11" t="s">
        <v>19</v>
      </c>
      <c r="B1492" s="11">
        <v>1489</v>
      </c>
      <c r="C1492" s="11">
        <v>12</v>
      </c>
      <c r="D1492" s="12">
        <v>19.8</v>
      </c>
      <c r="E1492" s="3">
        <f t="shared" si="346"/>
        <v>0.84722222222222243</v>
      </c>
      <c r="F1492" s="3">
        <f t="shared" si="347"/>
        <v>3.0500000000000007</v>
      </c>
      <c r="H1492" s="13">
        <f t="shared" si="336"/>
        <v>5.5</v>
      </c>
      <c r="I1492">
        <f>'Panigale V4s 21 Data'!$B$8*'Panigale V4s 21 Data'!$B$5*'Panigale V4s 21 Data'!$B$7*0.5*(Calculations!$H1492*Calculations!$H1492)</f>
        <v>3.3976666865666254</v>
      </c>
      <c r="J1492" s="3">
        <f>$E1492*'Panigale V4s 21 Data'!$B$3</f>
        <v>228.75000000000006</v>
      </c>
      <c r="K1492" s="27">
        <f>'Panigale V4s 21 Data'!$B$12</f>
        <v>52.974000000000004</v>
      </c>
      <c r="L1492" s="3">
        <f t="shared" si="337"/>
        <v>285.1216666865667</v>
      </c>
      <c r="M1492">
        <f t="shared" si="335"/>
        <v>1568.1691667761168</v>
      </c>
      <c r="N1492">
        <f t="shared" si="338"/>
        <v>4.356025463266991E-4</v>
      </c>
      <c r="O1492">
        <f t="shared" si="339"/>
        <v>1568.1691667761168</v>
      </c>
      <c r="P1492">
        <f t="shared" si="340"/>
        <v>4.356025463266991E-4</v>
      </c>
      <c r="Q1492">
        <f>SUM($P$3:P1492)</f>
        <v>0.45720395573523054</v>
      </c>
      <c r="R1492">
        <f t="shared" si="341"/>
        <v>0</v>
      </c>
      <c r="S1492">
        <f t="shared" si="342"/>
        <v>0</v>
      </c>
      <c r="T1492">
        <f>SUM($S$3:S1492)</f>
        <v>9.7698077630984259E-2</v>
      </c>
      <c r="V1492">
        <f t="shared" si="343"/>
        <v>0</v>
      </c>
      <c r="W1492">
        <f>IF(M1492&lt;0,SUM($V$3:V1492),0)</f>
        <v>0</v>
      </c>
      <c r="Y1492">
        <v>0</v>
      </c>
      <c r="Z1492">
        <f t="shared" si="344"/>
        <v>0</v>
      </c>
      <c r="AA1492">
        <f t="shared" si="345"/>
        <v>0</v>
      </c>
      <c r="AB1492">
        <f>SUM($AA$3:AA1492)</f>
        <v>6.3810545223741383E-2</v>
      </c>
    </row>
    <row r="1493" spans="1:28" x14ac:dyDescent="0.3">
      <c r="A1493" s="11" t="s">
        <v>19</v>
      </c>
      <c r="B1493" s="11">
        <v>1490</v>
      </c>
      <c r="C1493" s="11">
        <v>13</v>
      </c>
      <c r="D1493" s="12">
        <v>23.1</v>
      </c>
      <c r="E1493" s="3">
        <f t="shared" si="346"/>
        <v>0.95833333333333315</v>
      </c>
      <c r="F1493" s="3">
        <f t="shared" si="347"/>
        <v>3.4499999999999993</v>
      </c>
      <c r="H1493" s="13">
        <f t="shared" si="336"/>
        <v>6.416666666666667</v>
      </c>
      <c r="I1493">
        <f>'Panigale V4s 21 Data'!$B$8*'Panigale V4s 21 Data'!$B$5*'Panigale V4s 21 Data'!$B$7*0.5*(Calculations!$H1493*Calculations!$H1493)</f>
        <v>4.6246018789379075</v>
      </c>
      <c r="J1493" s="3">
        <f>$E1493*'Panigale V4s 21 Data'!$B$3</f>
        <v>258.74999999999994</v>
      </c>
      <c r="K1493" s="27">
        <f>'Panigale V4s 21 Data'!$B$12</f>
        <v>52.974000000000004</v>
      </c>
      <c r="L1493" s="3">
        <f t="shared" si="337"/>
        <v>316.34860187893781</v>
      </c>
      <c r="M1493">
        <f t="shared" si="335"/>
        <v>2029.9035287231843</v>
      </c>
      <c r="N1493">
        <f t="shared" si="338"/>
        <v>5.6386209131199566E-4</v>
      </c>
      <c r="O1493">
        <f t="shared" si="339"/>
        <v>2029.9035287231843</v>
      </c>
      <c r="P1493">
        <f t="shared" si="340"/>
        <v>5.6386209131199566E-4</v>
      </c>
      <c r="Q1493">
        <f>SUM($P$3:P1493)</f>
        <v>0.45776781782654252</v>
      </c>
      <c r="R1493">
        <f t="shared" si="341"/>
        <v>0</v>
      </c>
      <c r="S1493">
        <f t="shared" si="342"/>
        <v>0</v>
      </c>
      <c r="T1493">
        <f>SUM($S$3:S1493)</f>
        <v>9.7698077630984259E-2</v>
      </c>
      <c r="V1493">
        <f t="shared" si="343"/>
        <v>0</v>
      </c>
      <c r="W1493">
        <f>IF(M1493&lt;0,SUM($V$3:V1493),0)</f>
        <v>0</v>
      </c>
      <c r="Y1493">
        <v>0</v>
      </c>
      <c r="Z1493">
        <f t="shared" si="344"/>
        <v>0</v>
      </c>
      <c r="AA1493">
        <f t="shared" si="345"/>
        <v>0</v>
      </c>
      <c r="AB1493">
        <f>SUM($AA$3:AA1493)</f>
        <v>6.3810545223741383E-2</v>
      </c>
    </row>
    <row r="1494" spans="1:28" x14ac:dyDescent="0.3">
      <c r="A1494" s="11" t="s">
        <v>19</v>
      </c>
      <c r="B1494" s="11">
        <v>1491</v>
      </c>
      <c r="C1494" s="11">
        <v>14</v>
      </c>
      <c r="D1494" s="12">
        <v>26.7</v>
      </c>
      <c r="E1494" s="3">
        <f t="shared" si="346"/>
        <v>1.0277777777777775</v>
      </c>
      <c r="F1494" s="3">
        <f t="shared" si="347"/>
        <v>3.6999999999999993</v>
      </c>
      <c r="H1494" s="13">
        <f t="shared" si="336"/>
        <v>7.4166666666666661</v>
      </c>
      <c r="I1494">
        <f>'Panigale V4s 21 Data'!$B$8*'Panigale V4s 21 Data'!$B$5*'Panigale V4s 21 Data'!$B$7*0.5*(Calculations!$H1494*Calculations!$H1494)</f>
        <v>6.1783557907011559</v>
      </c>
      <c r="J1494" s="3">
        <f>$E1494*'Panigale V4s 21 Data'!$B$3</f>
        <v>277.49999999999989</v>
      </c>
      <c r="K1494" s="27">
        <f>'Panigale V4s 21 Data'!$B$12</f>
        <v>52.974000000000004</v>
      </c>
      <c r="L1494" s="3">
        <f t="shared" si="337"/>
        <v>336.65235579070105</v>
      </c>
      <c r="M1494">
        <f t="shared" si="335"/>
        <v>2496.8383054476994</v>
      </c>
      <c r="N1494">
        <f t="shared" si="338"/>
        <v>6.9356619595769425E-4</v>
      </c>
      <c r="O1494">
        <f t="shared" si="339"/>
        <v>2496.8383054476994</v>
      </c>
      <c r="P1494">
        <f t="shared" si="340"/>
        <v>6.9356619595769425E-4</v>
      </c>
      <c r="Q1494">
        <f>SUM($P$3:P1494)</f>
        <v>0.4584613840225002</v>
      </c>
      <c r="R1494">
        <f t="shared" si="341"/>
        <v>0</v>
      </c>
      <c r="S1494">
        <f t="shared" si="342"/>
        <v>0</v>
      </c>
      <c r="T1494">
        <f>SUM($S$3:S1494)</f>
        <v>9.7698077630984259E-2</v>
      </c>
      <c r="V1494">
        <f t="shared" si="343"/>
        <v>0</v>
      </c>
      <c r="W1494">
        <f>IF(M1494&lt;0,SUM($V$3:V1494),0)</f>
        <v>0</v>
      </c>
      <c r="Y1494">
        <v>0</v>
      </c>
      <c r="Z1494">
        <f t="shared" si="344"/>
        <v>0</v>
      </c>
      <c r="AA1494">
        <f t="shared" si="345"/>
        <v>0</v>
      </c>
      <c r="AB1494">
        <f>SUM($AA$3:AA1494)</f>
        <v>6.3810545223741383E-2</v>
      </c>
    </row>
    <row r="1495" spans="1:28" x14ac:dyDescent="0.3">
      <c r="A1495" s="11" t="s">
        <v>19</v>
      </c>
      <c r="B1495" s="11">
        <v>1492</v>
      </c>
      <c r="C1495" s="11">
        <v>15</v>
      </c>
      <c r="D1495" s="12">
        <v>30.5</v>
      </c>
      <c r="E1495" s="3">
        <f t="shared" si="346"/>
        <v>1.0277777777777781</v>
      </c>
      <c r="F1495" s="3">
        <f t="shared" si="347"/>
        <v>3.7000000000000011</v>
      </c>
      <c r="H1495" s="13">
        <f t="shared" si="336"/>
        <v>8.4722222222222214</v>
      </c>
      <c r="I1495">
        <f>'Panigale V4s 21 Data'!$B$8*'Panigale V4s 21 Data'!$B$5*'Panigale V4s 21 Data'!$B$7*0.5*(Calculations!$H1495*Calculations!$H1495)</f>
        <v>8.0621350759580714</v>
      </c>
      <c r="J1495" s="3">
        <f>$E1495*'Panigale V4s 21 Data'!$B$3</f>
        <v>277.50000000000011</v>
      </c>
      <c r="K1495" s="27">
        <f>'Panigale V4s 21 Data'!$B$12</f>
        <v>52.974000000000004</v>
      </c>
      <c r="L1495" s="3">
        <f t="shared" si="337"/>
        <v>338.53613507595816</v>
      </c>
      <c r="M1495">
        <f t="shared" si="335"/>
        <v>2868.1533666157561</v>
      </c>
      <c r="N1495">
        <f t="shared" si="338"/>
        <v>7.9670926850437666E-4</v>
      </c>
      <c r="O1495">
        <f t="shared" si="339"/>
        <v>2868.1533666157561</v>
      </c>
      <c r="P1495">
        <f t="shared" si="340"/>
        <v>7.9670926850437666E-4</v>
      </c>
      <c r="Q1495">
        <f>SUM($P$3:P1495)</f>
        <v>0.45925809329100459</v>
      </c>
      <c r="R1495">
        <f t="shared" si="341"/>
        <v>0</v>
      </c>
      <c r="S1495">
        <f t="shared" si="342"/>
        <v>0</v>
      </c>
      <c r="T1495">
        <f>SUM($S$3:S1495)</f>
        <v>9.7698077630984259E-2</v>
      </c>
      <c r="V1495">
        <f t="shared" si="343"/>
        <v>0</v>
      </c>
      <c r="W1495">
        <f>IF(M1495&lt;0,SUM($V$3:V1495),0)</f>
        <v>0</v>
      </c>
      <c r="Y1495">
        <v>0</v>
      </c>
      <c r="Z1495">
        <f t="shared" si="344"/>
        <v>0</v>
      </c>
      <c r="AA1495">
        <f t="shared" si="345"/>
        <v>0</v>
      </c>
      <c r="AB1495">
        <f>SUM($AA$3:AA1495)</f>
        <v>6.3810545223741383E-2</v>
      </c>
    </row>
    <row r="1496" spans="1:28" x14ac:dyDescent="0.3">
      <c r="A1496" s="11" t="s">
        <v>19</v>
      </c>
      <c r="B1496" s="11">
        <v>1493</v>
      </c>
      <c r="C1496" s="11">
        <v>16</v>
      </c>
      <c r="D1496" s="12">
        <v>34.1</v>
      </c>
      <c r="E1496" s="3">
        <f t="shared" si="346"/>
        <v>0.97222222222222221</v>
      </c>
      <c r="F1496" s="3">
        <f t="shared" si="347"/>
        <v>3.5</v>
      </c>
      <c r="H1496" s="13">
        <f t="shared" si="336"/>
        <v>9.4722222222222232</v>
      </c>
      <c r="I1496">
        <f>'Panigale V4s 21 Data'!$B$8*'Panigale V4s 21 Data'!$B$5*'Panigale V4s 21 Data'!$B$7*0.5*(Calculations!$H1496*Calculations!$H1496)</f>
        <v>10.077647178365826</v>
      </c>
      <c r="J1496" s="3">
        <f>$E1496*'Panigale V4s 21 Data'!$B$3</f>
        <v>262.5</v>
      </c>
      <c r="K1496" s="27">
        <f>'Panigale V4s 21 Data'!$B$12</f>
        <v>52.974000000000004</v>
      </c>
      <c r="L1496" s="3">
        <f t="shared" si="337"/>
        <v>325.55164717836584</v>
      </c>
      <c r="M1496">
        <f t="shared" si="335"/>
        <v>3083.6975468839655</v>
      </c>
      <c r="N1496">
        <f t="shared" si="338"/>
        <v>8.5658265191221263E-4</v>
      </c>
      <c r="O1496">
        <f t="shared" si="339"/>
        <v>3083.6975468839655</v>
      </c>
      <c r="P1496">
        <f t="shared" si="340"/>
        <v>8.5658265191221263E-4</v>
      </c>
      <c r="Q1496">
        <f>SUM($P$3:P1496)</f>
        <v>0.46011467594291677</v>
      </c>
      <c r="R1496">
        <f t="shared" si="341"/>
        <v>0</v>
      </c>
      <c r="S1496">
        <f t="shared" si="342"/>
        <v>0</v>
      </c>
      <c r="T1496">
        <f>SUM($S$3:S1496)</f>
        <v>9.7698077630984259E-2</v>
      </c>
      <c r="V1496">
        <f t="shared" si="343"/>
        <v>0</v>
      </c>
      <c r="W1496">
        <f>IF(M1496&lt;0,SUM($V$3:V1496),0)</f>
        <v>0</v>
      </c>
      <c r="Y1496">
        <v>0</v>
      </c>
      <c r="Z1496">
        <f t="shared" si="344"/>
        <v>0</v>
      </c>
      <c r="AA1496">
        <f t="shared" si="345"/>
        <v>0</v>
      </c>
      <c r="AB1496">
        <f>SUM($AA$3:AA1496)</f>
        <v>6.3810545223741383E-2</v>
      </c>
    </row>
    <row r="1497" spans="1:28" x14ac:dyDescent="0.3">
      <c r="A1497" s="11" t="s">
        <v>19</v>
      </c>
      <c r="B1497" s="11">
        <v>1494</v>
      </c>
      <c r="C1497" s="11">
        <v>17</v>
      </c>
      <c r="D1497" s="12">
        <v>37.5</v>
      </c>
      <c r="E1497" s="3">
        <f t="shared" si="346"/>
        <v>0.90277777777777779</v>
      </c>
      <c r="F1497" s="3">
        <f t="shared" si="347"/>
        <v>3.25</v>
      </c>
      <c r="H1497" s="13">
        <f t="shared" si="336"/>
        <v>10.416666666666666</v>
      </c>
      <c r="I1497">
        <f>'Panigale V4s 21 Data'!$B$8*'Panigale V4s 21 Data'!$B$5*'Panigale V4s 21 Data'!$B$7*0.5*(Calculations!$H1497*Calculations!$H1497)</f>
        <v>12.187452244628906</v>
      </c>
      <c r="J1497" s="3">
        <f>$E1497*'Panigale V4s 21 Data'!$B$3</f>
        <v>243.75</v>
      </c>
      <c r="K1497" s="27">
        <f>'Panigale V4s 21 Data'!$B$12</f>
        <v>52.974000000000004</v>
      </c>
      <c r="L1497" s="3">
        <f t="shared" si="337"/>
        <v>308.91145224462889</v>
      </c>
      <c r="M1497">
        <f t="shared" si="335"/>
        <v>3217.8276275482176</v>
      </c>
      <c r="N1497">
        <f t="shared" si="338"/>
        <v>8.9384100765228271E-4</v>
      </c>
      <c r="O1497">
        <f t="shared" si="339"/>
        <v>3217.8276275482176</v>
      </c>
      <c r="P1497">
        <f t="shared" si="340"/>
        <v>8.9384100765228271E-4</v>
      </c>
      <c r="Q1497">
        <f>SUM($P$3:P1497)</f>
        <v>0.46100851695056905</v>
      </c>
      <c r="R1497">
        <f t="shared" si="341"/>
        <v>0</v>
      </c>
      <c r="S1497">
        <f t="shared" si="342"/>
        <v>0</v>
      </c>
      <c r="T1497">
        <f>SUM($S$3:S1497)</f>
        <v>9.7698077630984259E-2</v>
      </c>
      <c r="V1497">
        <f t="shared" si="343"/>
        <v>0</v>
      </c>
      <c r="W1497">
        <f>IF(M1497&lt;0,SUM($V$3:V1497),0)</f>
        <v>0</v>
      </c>
      <c r="Y1497">
        <v>0</v>
      </c>
      <c r="Z1497">
        <f t="shared" si="344"/>
        <v>0</v>
      </c>
      <c r="AA1497">
        <f t="shared" si="345"/>
        <v>0</v>
      </c>
      <c r="AB1497">
        <f>SUM($AA$3:AA1497)</f>
        <v>6.3810545223741383E-2</v>
      </c>
    </row>
    <row r="1498" spans="1:28" x14ac:dyDescent="0.3">
      <c r="A1498" s="11" t="s">
        <v>19</v>
      </c>
      <c r="B1498" s="11">
        <v>1495</v>
      </c>
      <c r="C1498" s="11">
        <v>18</v>
      </c>
      <c r="D1498" s="12">
        <v>40.6</v>
      </c>
      <c r="E1498" s="3">
        <f t="shared" si="346"/>
        <v>0.80555555555555514</v>
      </c>
      <c r="F1498" s="3">
        <f t="shared" si="347"/>
        <v>2.8999999999999986</v>
      </c>
      <c r="H1498" s="13">
        <f t="shared" si="336"/>
        <v>11.277777777777779</v>
      </c>
      <c r="I1498">
        <f>'Panigale V4s 21 Data'!$B$8*'Panigale V4s 21 Data'!$B$5*'Panigale V4s 21 Data'!$B$7*0.5*(Calculations!$H1498*Calculations!$H1498)</f>
        <v>14.285730689391295</v>
      </c>
      <c r="J1498" s="3">
        <f>$E1498*'Panigale V4s 21 Data'!$B$3</f>
        <v>217.49999999999989</v>
      </c>
      <c r="K1498" s="27">
        <f>'Panigale V4s 21 Data'!$B$12</f>
        <v>52.974000000000004</v>
      </c>
      <c r="L1498" s="3">
        <f t="shared" si="337"/>
        <v>284.75973068939118</v>
      </c>
      <c r="M1498">
        <f t="shared" si="335"/>
        <v>3211.4569627748006</v>
      </c>
      <c r="N1498">
        <f t="shared" si="338"/>
        <v>8.9207137854855571E-4</v>
      </c>
      <c r="O1498">
        <f t="shared" si="339"/>
        <v>3211.4569627748006</v>
      </c>
      <c r="P1498">
        <f t="shared" si="340"/>
        <v>8.9207137854855571E-4</v>
      </c>
      <c r="Q1498">
        <f>SUM($P$3:P1498)</f>
        <v>0.46190058832911762</v>
      </c>
      <c r="R1498">
        <f t="shared" si="341"/>
        <v>0</v>
      </c>
      <c r="S1498">
        <f t="shared" si="342"/>
        <v>0</v>
      </c>
      <c r="T1498">
        <f>SUM($S$3:S1498)</f>
        <v>9.7698077630984259E-2</v>
      </c>
      <c r="V1498">
        <f t="shared" si="343"/>
        <v>0</v>
      </c>
      <c r="W1498">
        <f>IF(M1498&lt;0,SUM($V$3:V1498),0)</f>
        <v>0</v>
      </c>
      <c r="Y1498">
        <v>0</v>
      </c>
      <c r="Z1498">
        <f t="shared" si="344"/>
        <v>0</v>
      </c>
      <c r="AA1498">
        <f t="shared" si="345"/>
        <v>0</v>
      </c>
      <c r="AB1498">
        <f>SUM($AA$3:AA1498)</f>
        <v>6.3810545223741383E-2</v>
      </c>
    </row>
    <row r="1499" spans="1:28" x14ac:dyDescent="0.3">
      <c r="A1499" s="11" t="s">
        <v>19</v>
      </c>
      <c r="B1499" s="11">
        <v>1496</v>
      </c>
      <c r="C1499" s="11">
        <v>19</v>
      </c>
      <c r="D1499" s="12">
        <v>43.3</v>
      </c>
      <c r="E1499" s="3">
        <f t="shared" si="346"/>
        <v>0.70833333333333348</v>
      </c>
      <c r="F1499" s="3">
        <f t="shared" si="347"/>
        <v>2.5500000000000007</v>
      </c>
      <c r="H1499" s="13">
        <f t="shared" si="336"/>
        <v>12.027777777777777</v>
      </c>
      <c r="I1499">
        <f>'Panigale V4s 21 Data'!$B$8*'Panigale V4s 21 Data'!$B$5*'Panigale V4s 21 Data'!$B$7*0.5*(Calculations!$H1499*Calculations!$H1499)</f>
        <v>16.248982996574071</v>
      </c>
      <c r="J1499" s="3">
        <f>$E1499*'Panigale V4s 21 Data'!$B$3</f>
        <v>191.25000000000003</v>
      </c>
      <c r="K1499" s="27">
        <f>'Panigale V4s 21 Data'!$B$12</f>
        <v>52.974000000000004</v>
      </c>
      <c r="L1499" s="3">
        <f t="shared" si="337"/>
        <v>260.4729829965741</v>
      </c>
      <c r="M1499">
        <f t="shared" si="335"/>
        <v>3132.9111565976827</v>
      </c>
      <c r="N1499">
        <f t="shared" si="338"/>
        <v>8.7025309905491193E-4</v>
      </c>
      <c r="O1499">
        <f t="shared" si="339"/>
        <v>3132.9111565976827</v>
      </c>
      <c r="P1499">
        <f t="shared" si="340"/>
        <v>8.7025309905491193E-4</v>
      </c>
      <c r="Q1499">
        <f>SUM($P$3:P1499)</f>
        <v>0.46277084142817254</v>
      </c>
      <c r="R1499">
        <f t="shared" si="341"/>
        <v>0</v>
      </c>
      <c r="S1499">
        <f t="shared" si="342"/>
        <v>0</v>
      </c>
      <c r="T1499">
        <f>SUM($S$3:S1499)</f>
        <v>9.7698077630984259E-2</v>
      </c>
      <c r="V1499">
        <f t="shared" si="343"/>
        <v>0</v>
      </c>
      <c r="W1499">
        <f>IF(M1499&lt;0,SUM($V$3:V1499),0)</f>
        <v>0</v>
      </c>
      <c r="Y1499">
        <v>0</v>
      </c>
      <c r="Z1499">
        <f t="shared" si="344"/>
        <v>0</v>
      </c>
      <c r="AA1499">
        <f t="shared" si="345"/>
        <v>0</v>
      </c>
      <c r="AB1499">
        <f>SUM($AA$3:AA1499)</f>
        <v>6.3810545223741383E-2</v>
      </c>
    </row>
    <row r="1500" spans="1:28" x14ac:dyDescent="0.3">
      <c r="A1500" s="11" t="s">
        <v>19</v>
      </c>
      <c r="B1500" s="11">
        <v>1497</v>
      </c>
      <c r="C1500" s="11">
        <v>20</v>
      </c>
      <c r="D1500" s="12">
        <v>45.7</v>
      </c>
      <c r="E1500" s="3">
        <f t="shared" si="346"/>
        <v>0.61111111111111194</v>
      </c>
      <c r="F1500" s="3">
        <f t="shared" si="347"/>
        <v>2.2000000000000028</v>
      </c>
      <c r="H1500" s="13">
        <f t="shared" si="336"/>
        <v>12.694444444444445</v>
      </c>
      <c r="I1500">
        <f>'Panigale V4s 21 Data'!$B$8*'Panigale V4s 21 Data'!$B$5*'Panigale V4s 21 Data'!$B$7*0.5*(Calculations!$H1500*Calculations!$H1500)</f>
        <v>18.100175742851576</v>
      </c>
      <c r="J1500" s="3">
        <f>$E1500*'Panigale V4s 21 Data'!$B$3</f>
        <v>165.00000000000023</v>
      </c>
      <c r="K1500" s="27">
        <f>'Panigale V4s 21 Data'!$B$12</f>
        <v>52.974000000000004</v>
      </c>
      <c r="L1500" s="3">
        <f t="shared" si="337"/>
        <v>236.07417574285182</v>
      </c>
      <c r="M1500">
        <f t="shared" si="335"/>
        <v>2996.8305087356466</v>
      </c>
      <c r="N1500">
        <f t="shared" si="338"/>
        <v>8.3245291909323513E-4</v>
      </c>
      <c r="O1500">
        <f t="shared" si="339"/>
        <v>2996.8305087356466</v>
      </c>
      <c r="P1500">
        <f t="shared" si="340"/>
        <v>8.3245291909323513E-4</v>
      </c>
      <c r="Q1500">
        <f>SUM($P$3:P1500)</f>
        <v>0.46360329434726577</v>
      </c>
      <c r="R1500">
        <f t="shared" si="341"/>
        <v>0</v>
      </c>
      <c r="S1500">
        <f t="shared" si="342"/>
        <v>0</v>
      </c>
      <c r="T1500">
        <f>SUM($S$3:S1500)</f>
        <v>9.7698077630984259E-2</v>
      </c>
      <c r="V1500">
        <f t="shared" si="343"/>
        <v>0</v>
      </c>
      <c r="W1500">
        <f>IF(M1500&lt;0,SUM($V$3:V1500),0)</f>
        <v>0</v>
      </c>
      <c r="Y1500">
        <v>0</v>
      </c>
      <c r="Z1500">
        <f t="shared" si="344"/>
        <v>0</v>
      </c>
      <c r="AA1500">
        <f t="shared" si="345"/>
        <v>0</v>
      </c>
      <c r="AB1500">
        <f>SUM($AA$3:AA1500)</f>
        <v>6.3810545223741383E-2</v>
      </c>
    </row>
    <row r="1501" spans="1:28" x14ac:dyDescent="0.3">
      <c r="A1501" s="11" t="s">
        <v>19</v>
      </c>
      <c r="B1501" s="11">
        <v>1498</v>
      </c>
      <c r="C1501" s="11">
        <v>21</v>
      </c>
      <c r="D1501" s="12">
        <v>47.7</v>
      </c>
      <c r="E1501" s="3">
        <f t="shared" si="346"/>
        <v>0.49999999999999922</v>
      </c>
      <c r="F1501" s="3">
        <f t="shared" si="347"/>
        <v>1.7999999999999972</v>
      </c>
      <c r="H1501" s="13">
        <f t="shared" si="336"/>
        <v>13.25</v>
      </c>
      <c r="I1501">
        <f>'Panigale V4s 21 Data'!$B$8*'Panigale V4s 21 Data'!$B$5*'Panigale V4s 21 Data'!$B$7*0.5*(Calculations!$H1501*Calculations!$H1501)</f>
        <v>19.71910273257366</v>
      </c>
      <c r="J1501" s="3">
        <f>$E1501*'Panigale V4s 21 Data'!$B$3</f>
        <v>134.9999999999998</v>
      </c>
      <c r="K1501" s="27">
        <f>'Panigale V4s 21 Data'!$B$12</f>
        <v>52.974000000000004</v>
      </c>
      <c r="L1501" s="3">
        <f t="shared" si="337"/>
        <v>207.69310273257344</v>
      </c>
      <c r="M1501">
        <f t="shared" si="335"/>
        <v>2751.933611206598</v>
      </c>
      <c r="N1501">
        <f t="shared" si="338"/>
        <v>7.6442600311294384E-4</v>
      </c>
      <c r="O1501">
        <f t="shared" si="339"/>
        <v>2751.933611206598</v>
      </c>
      <c r="P1501">
        <f t="shared" si="340"/>
        <v>7.6442600311294384E-4</v>
      </c>
      <c r="Q1501">
        <f>SUM($P$3:P1501)</f>
        <v>0.46436772035037871</v>
      </c>
      <c r="R1501">
        <f t="shared" si="341"/>
        <v>0</v>
      </c>
      <c r="S1501">
        <f t="shared" si="342"/>
        <v>0</v>
      </c>
      <c r="T1501">
        <f>SUM($S$3:S1501)</f>
        <v>9.7698077630984259E-2</v>
      </c>
      <c r="V1501">
        <f t="shared" si="343"/>
        <v>0</v>
      </c>
      <c r="W1501">
        <f>IF(M1501&lt;0,SUM($V$3:V1501),0)</f>
        <v>0</v>
      </c>
      <c r="Y1501">
        <v>0</v>
      </c>
      <c r="Z1501">
        <f t="shared" si="344"/>
        <v>0</v>
      </c>
      <c r="AA1501">
        <f t="shared" si="345"/>
        <v>0</v>
      </c>
      <c r="AB1501">
        <f>SUM($AA$3:AA1501)</f>
        <v>6.3810545223741383E-2</v>
      </c>
    </row>
    <row r="1502" spans="1:28" x14ac:dyDescent="0.3">
      <c r="A1502" s="11" t="s">
        <v>19</v>
      </c>
      <c r="B1502" s="11">
        <v>1499</v>
      </c>
      <c r="C1502" s="11">
        <v>22</v>
      </c>
      <c r="D1502" s="12">
        <v>49.3</v>
      </c>
      <c r="E1502" s="3">
        <f t="shared" si="346"/>
        <v>0.38888888888888851</v>
      </c>
      <c r="F1502" s="3">
        <f t="shared" si="347"/>
        <v>1.3999999999999986</v>
      </c>
      <c r="H1502" s="13">
        <f t="shared" si="336"/>
        <v>13.694444444444443</v>
      </c>
      <c r="I1502">
        <f>'Panigale V4s 21 Data'!$B$8*'Panigale V4s 21 Data'!$B$5*'Panigale V4s 21 Data'!$B$7*0.5*(Calculations!$H1502*Calculations!$H1502)</f>
        <v>21.064164128745318</v>
      </c>
      <c r="J1502" s="3">
        <f>$E1502*'Panigale V4s 21 Data'!$B$3</f>
        <v>104.9999999999999</v>
      </c>
      <c r="K1502" s="27">
        <f>'Panigale V4s 21 Data'!$B$12</f>
        <v>52.974000000000004</v>
      </c>
      <c r="L1502" s="3">
        <f t="shared" si="337"/>
        <v>179.03816412874522</v>
      </c>
      <c r="M1502">
        <f t="shared" si="335"/>
        <v>2451.8281920964273</v>
      </c>
      <c r="N1502">
        <f t="shared" si="338"/>
        <v>6.8106338669345198E-4</v>
      </c>
      <c r="O1502">
        <f t="shared" si="339"/>
        <v>2451.8281920964273</v>
      </c>
      <c r="P1502">
        <f t="shared" si="340"/>
        <v>6.8106338669345198E-4</v>
      </c>
      <c r="Q1502">
        <f>SUM($P$3:P1502)</f>
        <v>0.46504878373707215</v>
      </c>
      <c r="R1502">
        <f t="shared" si="341"/>
        <v>0</v>
      </c>
      <c r="S1502">
        <f t="shared" si="342"/>
        <v>0</v>
      </c>
      <c r="T1502">
        <f>SUM($S$3:S1502)</f>
        <v>9.7698077630984259E-2</v>
      </c>
      <c r="V1502">
        <f t="shared" si="343"/>
        <v>0</v>
      </c>
      <c r="W1502">
        <f>IF(M1502&lt;0,SUM($V$3:V1502),0)</f>
        <v>0</v>
      </c>
      <c r="Y1502">
        <v>0</v>
      </c>
      <c r="Z1502">
        <f t="shared" si="344"/>
        <v>0</v>
      </c>
      <c r="AA1502">
        <f t="shared" si="345"/>
        <v>0</v>
      </c>
      <c r="AB1502">
        <f>SUM($AA$3:AA1502)</f>
        <v>6.3810545223741383E-2</v>
      </c>
    </row>
    <row r="1503" spans="1:28" x14ac:dyDescent="0.3">
      <c r="A1503" s="11" t="s">
        <v>19</v>
      </c>
      <c r="B1503" s="11">
        <v>1500</v>
      </c>
      <c r="C1503" s="11">
        <v>23</v>
      </c>
      <c r="D1503" s="12">
        <v>50.5</v>
      </c>
      <c r="E1503" s="3">
        <f t="shared" si="346"/>
        <v>0.27777777777777779</v>
      </c>
      <c r="F1503" s="3">
        <f t="shared" si="347"/>
        <v>1</v>
      </c>
      <c r="H1503" s="13">
        <f t="shared" si="336"/>
        <v>14.027777777777777</v>
      </c>
      <c r="I1503">
        <f>'Panigale V4s 21 Data'!$B$8*'Panigale V4s 21 Data'!$B$5*'Panigale V4s 21 Data'!$B$7*0.5*(Calculations!$H1503*Calculations!$H1503)</f>
        <v>22.102080061770572</v>
      </c>
      <c r="J1503" s="3">
        <f>$E1503*'Panigale V4s 21 Data'!$B$3</f>
        <v>75</v>
      </c>
      <c r="K1503" s="27">
        <f>'Panigale V4s 21 Data'!$B$12</f>
        <v>52.974000000000004</v>
      </c>
      <c r="L1503" s="3">
        <f t="shared" si="337"/>
        <v>150.0760800617706</v>
      </c>
      <c r="M1503">
        <f t="shared" si="335"/>
        <v>2105.233900866504</v>
      </c>
      <c r="N1503">
        <f t="shared" si="338"/>
        <v>5.847871946851401E-4</v>
      </c>
      <c r="O1503">
        <f t="shared" si="339"/>
        <v>2105.233900866504</v>
      </c>
      <c r="P1503">
        <f t="shared" si="340"/>
        <v>5.847871946851401E-4</v>
      </c>
      <c r="Q1503">
        <f>SUM($P$3:P1503)</f>
        <v>0.46563357093175728</v>
      </c>
      <c r="R1503">
        <f t="shared" si="341"/>
        <v>0</v>
      </c>
      <c r="S1503">
        <f t="shared" si="342"/>
        <v>0</v>
      </c>
      <c r="T1503">
        <f>SUM($S$3:S1503)</f>
        <v>9.7698077630984259E-2</v>
      </c>
      <c r="V1503">
        <f t="shared" si="343"/>
        <v>0</v>
      </c>
      <c r="W1503">
        <f>IF(M1503&lt;0,SUM($V$3:V1503),0)</f>
        <v>0</v>
      </c>
      <c r="Y1503">
        <v>0</v>
      </c>
      <c r="Z1503">
        <f t="shared" si="344"/>
        <v>0</v>
      </c>
      <c r="AA1503">
        <f t="shared" si="345"/>
        <v>0</v>
      </c>
      <c r="AB1503">
        <f>SUM($AA$3:AA1503)</f>
        <v>6.3810545223741383E-2</v>
      </c>
    </row>
    <row r="1504" spans="1:28" x14ac:dyDescent="0.3">
      <c r="A1504" s="11" t="s">
        <v>19</v>
      </c>
      <c r="B1504" s="11">
        <v>1501</v>
      </c>
      <c r="C1504" s="11">
        <v>24</v>
      </c>
      <c r="D1504" s="12">
        <v>51.3</v>
      </c>
      <c r="E1504" s="3">
        <f t="shared" si="346"/>
        <v>0.2222222222222224</v>
      </c>
      <c r="F1504" s="3">
        <f t="shared" si="347"/>
        <v>0.80000000000000071</v>
      </c>
      <c r="H1504" s="13">
        <f t="shared" si="336"/>
        <v>14.249999999999998</v>
      </c>
      <c r="I1504">
        <f>'Panigale V4s 21 Data'!$B$8*'Panigale V4s 21 Data'!$B$5*'Panigale V4s 21 Data'!$B$7*0.5*(Calculations!$H1504*Calculations!$H1504)</f>
        <v>22.807890629452402</v>
      </c>
      <c r="J1504" s="3">
        <f>$E1504*'Panigale V4s 21 Data'!$B$3</f>
        <v>60.00000000000005</v>
      </c>
      <c r="K1504" s="27">
        <f>'Panigale V4s 21 Data'!$B$12</f>
        <v>52.974000000000004</v>
      </c>
      <c r="L1504" s="3">
        <f t="shared" si="337"/>
        <v>135.78189062945245</v>
      </c>
      <c r="M1504">
        <f t="shared" si="335"/>
        <v>1934.8919414696973</v>
      </c>
      <c r="N1504">
        <f t="shared" si="338"/>
        <v>5.3746998374158261E-4</v>
      </c>
      <c r="O1504">
        <f t="shared" si="339"/>
        <v>1934.8919414696973</v>
      </c>
      <c r="P1504">
        <f t="shared" si="340"/>
        <v>5.3746998374158261E-4</v>
      </c>
      <c r="Q1504">
        <f>SUM($P$3:P1504)</f>
        <v>0.46617104091549888</v>
      </c>
      <c r="R1504">
        <f t="shared" si="341"/>
        <v>0</v>
      </c>
      <c r="S1504">
        <f t="shared" si="342"/>
        <v>0</v>
      </c>
      <c r="T1504">
        <f>SUM($S$3:S1504)</f>
        <v>9.7698077630984259E-2</v>
      </c>
      <c r="V1504">
        <f t="shared" si="343"/>
        <v>0</v>
      </c>
      <c r="W1504">
        <f>IF(M1504&lt;0,SUM($V$3:V1504),0)</f>
        <v>0</v>
      </c>
      <c r="Y1504">
        <v>0</v>
      </c>
      <c r="Z1504">
        <f t="shared" si="344"/>
        <v>0</v>
      </c>
      <c r="AA1504">
        <f t="shared" si="345"/>
        <v>0</v>
      </c>
      <c r="AB1504">
        <f>SUM($AA$3:AA1504)</f>
        <v>6.3810545223741383E-2</v>
      </c>
    </row>
    <row r="1505" spans="1:28" x14ac:dyDescent="0.3">
      <c r="A1505" s="11" t="s">
        <v>19</v>
      </c>
      <c r="B1505" s="11">
        <v>1502</v>
      </c>
      <c r="C1505" s="11">
        <v>25</v>
      </c>
      <c r="D1505" s="12">
        <v>52.1</v>
      </c>
      <c r="E1505" s="3">
        <f t="shared" si="346"/>
        <v>0.19444444444444522</v>
      </c>
      <c r="F1505" s="3">
        <f t="shared" si="347"/>
        <v>0.70000000000000284</v>
      </c>
      <c r="H1505" s="13">
        <f t="shared" si="336"/>
        <v>14.472222222222221</v>
      </c>
      <c r="I1505">
        <f>'Panigale V4s 21 Data'!$B$8*'Panigale V4s 21 Data'!$B$5*'Panigale V4s 21 Data'!$B$7*0.5*(Calculations!$H1505*Calculations!$H1505)</f>
        <v>23.524794486999571</v>
      </c>
      <c r="J1505" s="3">
        <f>$E1505*'Panigale V4s 21 Data'!$B$3</f>
        <v>52.500000000000213</v>
      </c>
      <c r="K1505" s="27">
        <f>'Panigale V4s 21 Data'!$B$12</f>
        <v>52.974000000000004</v>
      </c>
      <c r="L1505" s="3">
        <f t="shared" si="337"/>
        <v>128.99879448699977</v>
      </c>
      <c r="M1505">
        <f t="shared" si="335"/>
        <v>1866.8992202146355</v>
      </c>
      <c r="N1505">
        <f t="shared" si="338"/>
        <v>5.1858311672628768E-4</v>
      </c>
      <c r="O1505">
        <f t="shared" si="339"/>
        <v>1866.8992202146355</v>
      </c>
      <c r="P1505">
        <f t="shared" si="340"/>
        <v>5.1858311672628768E-4</v>
      </c>
      <c r="Q1505">
        <f>SUM($P$3:P1505)</f>
        <v>0.46668962403222519</v>
      </c>
      <c r="R1505">
        <f t="shared" si="341"/>
        <v>0</v>
      </c>
      <c r="S1505">
        <f t="shared" si="342"/>
        <v>0</v>
      </c>
      <c r="T1505">
        <f>SUM($S$3:S1505)</f>
        <v>9.7698077630984259E-2</v>
      </c>
      <c r="V1505">
        <f t="shared" si="343"/>
        <v>0</v>
      </c>
      <c r="W1505">
        <f>IF(M1505&lt;0,SUM($V$3:V1505),0)</f>
        <v>0</v>
      </c>
      <c r="Y1505">
        <v>0</v>
      </c>
      <c r="Z1505">
        <f t="shared" si="344"/>
        <v>0</v>
      </c>
      <c r="AA1505">
        <f t="shared" si="345"/>
        <v>0</v>
      </c>
      <c r="AB1505">
        <f>SUM($AA$3:AA1505)</f>
        <v>6.3810545223741383E-2</v>
      </c>
    </row>
    <row r="1506" spans="1:28" x14ac:dyDescent="0.3">
      <c r="A1506" s="11" t="s">
        <v>19</v>
      </c>
      <c r="B1506" s="11">
        <v>1503</v>
      </c>
      <c r="C1506" s="11">
        <v>26</v>
      </c>
      <c r="D1506" s="12">
        <v>52.7</v>
      </c>
      <c r="E1506" s="3">
        <f t="shared" si="346"/>
        <v>0.18055555555555516</v>
      </c>
      <c r="F1506" s="3">
        <f t="shared" si="347"/>
        <v>0.64999999999999858</v>
      </c>
      <c r="H1506" s="13">
        <f t="shared" si="336"/>
        <v>14.638888888888889</v>
      </c>
      <c r="I1506">
        <f>'Panigale V4s 21 Data'!$B$8*'Panigale V4s 21 Data'!$B$5*'Panigale V4s 21 Data'!$B$7*0.5*(Calculations!$H1506*Calculations!$H1506)</f>
        <v>24.069752351634076</v>
      </c>
      <c r="J1506" s="3">
        <f>$E1506*'Panigale V4s 21 Data'!$B$3</f>
        <v>48.749999999999893</v>
      </c>
      <c r="K1506" s="27">
        <f>'Panigale V4s 21 Data'!$B$12</f>
        <v>52.974000000000004</v>
      </c>
      <c r="L1506" s="3">
        <f t="shared" si="337"/>
        <v>125.79375235163397</v>
      </c>
      <c r="M1506">
        <f t="shared" si="335"/>
        <v>1841.4807635919751</v>
      </c>
      <c r="N1506">
        <f t="shared" si="338"/>
        <v>5.1152243433110422E-4</v>
      </c>
      <c r="O1506">
        <f t="shared" si="339"/>
        <v>1841.4807635919751</v>
      </c>
      <c r="P1506">
        <f t="shared" si="340"/>
        <v>5.1152243433110422E-4</v>
      </c>
      <c r="Q1506">
        <f>SUM($P$3:P1506)</f>
        <v>0.46720114646655631</v>
      </c>
      <c r="R1506">
        <f t="shared" si="341"/>
        <v>0</v>
      </c>
      <c r="S1506">
        <f t="shared" si="342"/>
        <v>0</v>
      </c>
      <c r="T1506">
        <f>SUM($S$3:S1506)</f>
        <v>9.7698077630984259E-2</v>
      </c>
      <c r="V1506">
        <f t="shared" si="343"/>
        <v>0</v>
      </c>
      <c r="W1506">
        <f>IF(M1506&lt;0,SUM($V$3:V1506),0)</f>
        <v>0</v>
      </c>
      <c r="Y1506">
        <v>0</v>
      </c>
      <c r="Z1506">
        <f t="shared" si="344"/>
        <v>0</v>
      </c>
      <c r="AA1506">
        <f t="shared" si="345"/>
        <v>0</v>
      </c>
      <c r="AB1506">
        <f>SUM($AA$3:AA1506)</f>
        <v>6.3810545223741383E-2</v>
      </c>
    </row>
    <row r="1507" spans="1:28" x14ac:dyDescent="0.3">
      <c r="A1507" s="11" t="s">
        <v>19</v>
      </c>
      <c r="B1507" s="11">
        <v>1504</v>
      </c>
      <c r="C1507" s="11">
        <v>27</v>
      </c>
      <c r="D1507" s="12">
        <v>53.4</v>
      </c>
      <c r="E1507" s="3">
        <f t="shared" si="346"/>
        <v>0.18055555555555516</v>
      </c>
      <c r="F1507" s="3">
        <f t="shared" si="347"/>
        <v>0.64999999999999858</v>
      </c>
      <c r="H1507" s="13">
        <f t="shared" si="336"/>
        <v>14.833333333333332</v>
      </c>
      <c r="I1507">
        <f>'Panigale V4s 21 Data'!$B$8*'Panigale V4s 21 Data'!$B$5*'Panigale V4s 21 Data'!$B$7*0.5*(Calculations!$H1507*Calculations!$H1507)</f>
        <v>24.713423162804624</v>
      </c>
      <c r="J1507" s="3">
        <f>$E1507*'Panigale V4s 21 Data'!$B$3</f>
        <v>48.749999999999893</v>
      </c>
      <c r="K1507" s="27">
        <f>'Panigale V4s 21 Data'!$B$12</f>
        <v>52.974000000000004</v>
      </c>
      <c r="L1507" s="3">
        <f t="shared" si="337"/>
        <v>126.43742316280452</v>
      </c>
      <c r="M1507">
        <f t="shared" si="335"/>
        <v>1875.4884435816002</v>
      </c>
      <c r="N1507">
        <f t="shared" si="338"/>
        <v>5.2096901210600005E-4</v>
      </c>
      <c r="O1507">
        <f t="shared" si="339"/>
        <v>1875.4884435816002</v>
      </c>
      <c r="P1507">
        <f t="shared" si="340"/>
        <v>5.2096901210600005E-4</v>
      </c>
      <c r="Q1507">
        <f>SUM($P$3:P1507)</f>
        <v>0.46772211547866233</v>
      </c>
      <c r="R1507">
        <f t="shared" si="341"/>
        <v>0</v>
      </c>
      <c r="S1507">
        <f t="shared" si="342"/>
        <v>0</v>
      </c>
      <c r="T1507">
        <f>SUM($S$3:S1507)</f>
        <v>9.7698077630984259E-2</v>
      </c>
      <c r="V1507">
        <f t="shared" si="343"/>
        <v>0</v>
      </c>
      <c r="W1507">
        <f>IF(M1507&lt;0,SUM($V$3:V1507),0)</f>
        <v>0</v>
      </c>
      <c r="Y1507">
        <v>0</v>
      </c>
      <c r="Z1507">
        <f t="shared" si="344"/>
        <v>0</v>
      </c>
      <c r="AA1507">
        <f t="shared" si="345"/>
        <v>0</v>
      </c>
      <c r="AB1507">
        <f>SUM($AA$3:AA1507)</f>
        <v>6.3810545223741383E-2</v>
      </c>
    </row>
    <row r="1508" spans="1:28" x14ac:dyDescent="0.3">
      <c r="A1508" s="11" t="s">
        <v>19</v>
      </c>
      <c r="B1508" s="11">
        <v>1505</v>
      </c>
      <c r="C1508" s="11">
        <v>28</v>
      </c>
      <c r="D1508" s="12">
        <v>54</v>
      </c>
      <c r="E1508" s="3">
        <f t="shared" si="346"/>
        <v>0.15277777777777798</v>
      </c>
      <c r="F1508" s="3">
        <f t="shared" si="347"/>
        <v>0.55000000000000071</v>
      </c>
      <c r="H1508" s="13">
        <f t="shared" si="336"/>
        <v>15</v>
      </c>
      <c r="I1508">
        <f>'Panigale V4s 21 Data'!$B$8*'Panigale V4s 21 Data'!$B$5*'Panigale V4s 21 Data'!$B$7*0.5*(Calculations!$H1508*Calculations!$H1508)</f>
        <v>25.271900974462504</v>
      </c>
      <c r="J1508" s="3">
        <f>$E1508*'Panigale V4s 21 Data'!$B$3</f>
        <v>41.250000000000057</v>
      </c>
      <c r="K1508" s="27">
        <f>'Panigale V4s 21 Data'!$B$12</f>
        <v>52.974000000000004</v>
      </c>
      <c r="L1508" s="3">
        <f t="shared" si="337"/>
        <v>119.49590097446257</v>
      </c>
      <c r="M1508">
        <f t="shared" si="335"/>
        <v>1792.4385146169386</v>
      </c>
      <c r="N1508">
        <f t="shared" si="338"/>
        <v>4.9789958739359405E-4</v>
      </c>
      <c r="O1508">
        <f t="shared" si="339"/>
        <v>1792.4385146169386</v>
      </c>
      <c r="P1508">
        <f t="shared" si="340"/>
        <v>4.9789958739359405E-4</v>
      </c>
      <c r="Q1508">
        <f>SUM($P$3:P1508)</f>
        <v>0.46822001506605593</v>
      </c>
      <c r="R1508">
        <f t="shared" si="341"/>
        <v>0</v>
      </c>
      <c r="S1508">
        <f t="shared" si="342"/>
        <v>0</v>
      </c>
      <c r="T1508">
        <f>SUM($S$3:S1508)</f>
        <v>9.7698077630984259E-2</v>
      </c>
      <c r="V1508">
        <f t="shared" si="343"/>
        <v>0</v>
      </c>
      <c r="W1508">
        <f>IF(M1508&lt;0,SUM($V$3:V1508),0)</f>
        <v>0</v>
      </c>
      <c r="Y1508">
        <v>0</v>
      </c>
      <c r="Z1508">
        <f t="shared" si="344"/>
        <v>0</v>
      </c>
      <c r="AA1508">
        <f t="shared" si="345"/>
        <v>0</v>
      </c>
      <c r="AB1508">
        <f>SUM($AA$3:AA1508)</f>
        <v>6.3810545223741383E-2</v>
      </c>
    </row>
    <row r="1509" spans="1:28" x14ac:dyDescent="0.3">
      <c r="A1509" s="11" t="s">
        <v>19</v>
      </c>
      <c r="B1509" s="11">
        <v>1506</v>
      </c>
      <c r="C1509" s="11">
        <v>29</v>
      </c>
      <c r="D1509" s="12">
        <v>54.5</v>
      </c>
      <c r="E1509" s="3">
        <f t="shared" si="346"/>
        <v>0.1388888888888889</v>
      </c>
      <c r="F1509" s="3">
        <f t="shared" si="347"/>
        <v>0.5</v>
      </c>
      <c r="H1509" s="13">
        <f t="shared" si="336"/>
        <v>15.138888888888889</v>
      </c>
      <c r="I1509">
        <f>'Panigale V4s 21 Data'!$B$8*'Panigale V4s 21 Data'!$B$5*'Panigale V4s 21 Data'!$B$7*0.5*(Calculations!$H1509*Calculations!$H1509)</f>
        <v>25.742065798833078</v>
      </c>
      <c r="J1509" s="3">
        <f>$E1509*'Panigale V4s 21 Data'!$B$3</f>
        <v>37.5</v>
      </c>
      <c r="K1509" s="27">
        <f>'Panigale V4s 21 Data'!$B$12</f>
        <v>52.974000000000004</v>
      </c>
      <c r="L1509" s="3">
        <f t="shared" si="337"/>
        <v>116.21606579883309</v>
      </c>
      <c r="M1509">
        <f t="shared" si="335"/>
        <v>1759.3821072323342</v>
      </c>
      <c r="N1509">
        <f t="shared" si="338"/>
        <v>4.8871725200898167E-4</v>
      </c>
      <c r="O1509">
        <f t="shared" si="339"/>
        <v>1759.3821072323342</v>
      </c>
      <c r="P1509">
        <f t="shared" si="340"/>
        <v>4.8871725200898167E-4</v>
      </c>
      <c r="Q1509">
        <f>SUM($P$3:P1509)</f>
        <v>0.46870873231806492</v>
      </c>
      <c r="R1509">
        <f t="shared" si="341"/>
        <v>0</v>
      </c>
      <c r="S1509">
        <f t="shared" si="342"/>
        <v>0</v>
      </c>
      <c r="T1509">
        <f>SUM($S$3:S1509)</f>
        <v>9.7698077630984259E-2</v>
      </c>
      <c r="V1509">
        <f t="shared" si="343"/>
        <v>0</v>
      </c>
      <c r="W1509">
        <f>IF(M1509&lt;0,SUM($V$3:V1509),0)</f>
        <v>0</v>
      </c>
      <c r="Y1509">
        <v>0</v>
      </c>
      <c r="Z1509">
        <f t="shared" si="344"/>
        <v>0</v>
      </c>
      <c r="AA1509">
        <f t="shared" si="345"/>
        <v>0</v>
      </c>
      <c r="AB1509">
        <f>SUM($AA$3:AA1509)</f>
        <v>6.3810545223741383E-2</v>
      </c>
    </row>
    <row r="1510" spans="1:28" x14ac:dyDescent="0.3">
      <c r="A1510" s="11" t="s">
        <v>19</v>
      </c>
      <c r="B1510" s="11">
        <v>1507</v>
      </c>
      <c r="C1510" s="11">
        <v>30</v>
      </c>
      <c r="D1510" s="12">
        <v>55</v>
      </c>
      <c r="E1510" s="3">
        <f t="shared" si="346"/>
        <v>0.15277777777777798</v>
      </c>
      <c r="F1510" s="3">
        <f t="shared" si="347"/>
        <v>0.55000000000000071</v>
      </c>
      <c r="H1510" s="13">
        <f t="shared" si="336"/>
        <v>15.277777777777777</v>
      </c>
      <c r="I1510">
        <f>'Panigale V4s 21 Data'!$B$8*'Panigale V4s 21 Data'!$B$5*'Panigale V4s 21 Data'!$B$7*0.5*(Calculations!$H1510*Calculations!$H1510)</f>
        <v>26.21656393955729</v>
      </c>
      <c r="J1510" s="3">
        <f>$E1510*'Panigale V4s 21 Data'!$B$3</f>
        <v>41.250000000000057</v>
      </c>
      <c r="K1510" s="27">
        <f>'Panigale V4s 21 Data'!$B$12</f>
        <v>52.974000000000004</v>
      </c>
      <c r="L1510" s="3">
        <f t="shared" si="337"/>
        <v>120.44056393955735</v>
      </c>
      <c r="M1510">
        <f t="shared" si="335"/>
        <v>1840.0641712987926</v>
      </c>
      <c r="N1510">
        <f t="shared" si="338"/>
        <v>5.1112893647188682E-4</v>
      </c>
      <c r="O1510">
        <f t="shared" si="339"/>
        <v>1840.0641712987926</v>
      </c>
      <c r="P1510">
        <f t="shared" si="340"/>
        <v>5.1112893647188682E-4</v>
      </c>
      <c r="Q1510">
        <f>SUM($P$3:P1510)</f>
        <v>0.4692198612545368</v>
      </c>
      <c r="R1510">
        <f t="shared" si="341"/>
        <v>0</v>
      </c>
      <c r="S1510">
        <f t="shared" si="342"/>
        <v>0</v>
      </c>
      <c r="T1510">
        <f>SUM($S$3:S1510)</f>
        <v>9.7698077630984259E-2</v>
      </c>
      <c r="V1510">
        <f t="shared" si="343"/>
        <v>0</v>
      </c>
      <c r="W1510">
        <f>IF(M1510&lt;0,SUM($V$3:V1510),0)</f>
        <v>0</v>
      </c>
      <c r="Y1510">
        <v>0</v>
      </c>
      <c r="Z1510">
        <f t="shared" si="344"/>
        <v>0</v>
      </c>
      <c r="AA1510">
        <f t="shared" si="345"/>
        <v>0</v>
      </c>
      <c r="AB1510">
        <f>SUM($AA$3:AA1510)</f>
        <v>6.3810545223741383E-2</v>
      </c>
    </row>
    <row r="1511" spans="1:28" x14ac:dyDescent="0.3">
      <c r="A1511" s="11" t="s">
        <v>19</v>
      </c>
      <c r="B1511" s="11">
        <v>1508</v>
      </c>
      <c r="C1511" s="11">
        <v>31</v>
      </c>
      <c r="D1511" s="12">
        <v>55.6</v>
      </c>
      <c r="E1511" s="3">
        <f t="shared" si="346"/>
        <v>0.18055555555555516</v>
      </c>
      <c r="F1511" s="3">
        <f t="shared" si="347"/>
        <v>0.64999999999999858</v>
      </c>
      <c r="H1511" s="13">
        <f t="shared" si="336"/>
        <v>15.444444444444445</v>
      </c>
      <c r="I1511">
        <f>'Panigale V4s 21 Data'!$B$8*'Panigale V4s 21 Data'!$B$5*'Panigale V4s 21 Data'!$B$7*0.5*(Calculations!$H1511*Calculations!$H1511)</f>
        <v>26.79168168601317</v>
      </c>
      <c r="J1511" s="3">
        <f>$E1511*'Panigale V4s 21 Data'!$B$3</f>
        <v>48.749999999999893</v>
      </c>
      <c r="K1511" s="27">
        <f>'Panigale V4s 21 Data'!$B$12</f>
        <v>52.974000000000004</v>
      </c>
      <c r="L1511" s="3">
        <f t="shared" si="337"/>
        <v>128.51568168601307</v>
      </c>
      <c r="M1511">
        <f t="shared" si="335"/>
        <v>1984.8533060395353</v>
      </c>
      <c r="N1511">
        <f t="shared" si="338"/>
        <v>5.5134814056653758E-4</v>
      </c>
      <c r="O1511">
        <f t="shared" si="339"/>
        <v>1984.8533060395353</v>
      </c>
      <c r="P1511">
        <f t="shared" si="340"/>
        <v>5.5134814056653758E-4</v>
      </c>
      <c r="Q1511">
        <f>SUM($P$3:P1511)</f>
        <v>0.46977120939510331</v>
      </c>
      <c r="R1511">
        <f t="shared" si="341"/>
        <v>0</v>
      </c>
      <c r="S1511">
        <f t="shared" si="342"/>
        <v>0</v>
      </c>
      <c r="T1511">
        <f>SUM($S$3:S1511)</f>
        <v>9.7698077630984259E-2</v>
      </c>
      <c r="V1511">
        <f t="shared" si="343"/>
        <v>0</v>
      </c>
      <c r="W1511">
        <f>IF(M1511&lt;0,SUM($V$3:V1511),0)</f>
        <v>0</v>
      </c>
      <c r="Y1511">
        <v>0</v>
      </c>
      <c r="Z1511">
        <f t="shared" si="344"/>
        <v>0</v>
      </c>
      <c r="AA1511">
        <f t="shared" si="345"/>
        <v>0</v>
      </c>
      <c r="AB1511">
        <f>SUM($AA$3:AA1511)</f>
        <v>6.3810545223741383E-2</v>
      </c>
    </row>
    <row r="1512" spans="1:28" x14ac:dyDescent="0.3">
      <c r="A1512" s="11" t="s">
        <v>19</v>
      </c>
      <c r="B1512" s="11">
        <v>1509</v>
      </c>
      <c r="C1512" s="11">
        <v>32</v>
      </c>
      <c r="D1512" s="12">
        <v>56.3</v>
      </c>
      <c r="E1512" s="3">
        <f t="shared" si="346"/>
        <v>0.2222222222222224</v>
      </c>
      <c r="F1512" s="3">
        <f t="shared" si="347"/>
        <v>0.80000000000000071</v>
      </c>
      <c r="H1512" s="13">
        <f t="shared" si="336"/>
        <v>15.638888888888888</v>
      </c>
      <c r="I1512">
        <f>'Panigale V4s 21 Data'!$B$8*'Panigale V4s 21 Data'!$B$5*'Panigale V4s 21 Data'!$B$7*0.5*(Calculations!$H1512*Calculations!$H1512)</f>
        <v>27.47053902597532</v>
      </c>
      <c r="J1512" s="3">
        <f>$E1512*'Panigale V4s 21 Data'!$B$3</f>
        <v>60.00000000000005</v>
      </c>
      <c r="K1512" s="27">
        <f>'Panigale V4s 21 Data'!$B$12</f>
        <v>52.974000000000004</v>
      </c>
      <c r="L1512" s="3">
        <f t="shared" si="337"/>
        <v>140.44453902597536</v>
      </c>
      <c r="M1512">
        <f t="shared" si="335"/>
        <v>2196.3965408784479</v>
      </c>
      <c r="N1512">
        <f t="shared" si="338"/>
        <v>6.1011015024401327E-4</v>
      </c>
      <c r="O1512">
        <f t="shared" si="339"/>
        <v>2196.3965408784479</v>
      </c>
      <c r="P1512">
        <f t="shared" si="340"/>
        <v>6.1011015024401327E-4</v>
      </c>
      <c r="Q1512">
        <f>SUM($P$3:P1512)</f>
        <v>0.47038131954534734</v>
      </c>
      <c r="R1512">
        <f t="shared" si="341"/>
        <v>0</v>
      </c>
      <c r="S1512">
        <f t="shared" si="342"/>
        <v>0</v>
      </c>
      <c r="T1512">
        <f>SUM($S$3:S1512)</f>
        <v>9.7698077630984259E-2</v>
      </c>
      <c r="V1512">
        <f t="shared" si="343"/>
        <v>0</v>
      </c>
      <c r="W1512">
        <f>IF(M1512&lt;0,SUM($V$3:V1512),0)</f>
        <v>0</v>
      </c>
      <c r="Y1512">
        <v>0</v>
      </c>
      <c r="Z1512">
        <f t="shared" si="344"/>
        <v>0</v>
      </c>
      <c r="AA1512">
        <f t="shared" si="345"/>
        <v>0</v>
      </c>
      <c r="AB1512">
        <f>SUM($AA$3:AA1512)</f>
        <v>6.3810545223741383E-2</v>
      </c>
    </row>
    <row r="1513" spans="1:28" x14ac:dyDescent="0.3">
      <c r="A1513" s="11" t="s">
        <v>19</v>
      </c>
      <c r="B1513" s="11">
        <v>1510</v>
      </c>
      <c r="C1513" s="11">
        <v>33</v>
      </c>
      <c r="D1513" s="12">
        <v>57.2</v>
      </c>
      <c r="E1513" s="3">
        <f t="shared" si="346"/>
        <v>0.30555555555555597</v>
      </c>
      <c r="F1513" s="3">
        <f t="shared" si="347"/>
        <v>1.1000000000000014</v>
      </c>
      <c r="H1513" s="13">
        <f t="shared" si="336"/>
        <v>15.888888888888889</v>
      </c>
      <c r="I1513">
        <f>'Panigale V4s 21 Data'!$B$8*'Panigale V4s 21 Data'!$B$5*'Panigale V4s 21 Data'!$B$7*0.5*(Calculations!$H1513*Calculations!$H1513)</f>
        <v>28.355835557025173</v>
      </c>
      <c r="J1513" s="3">
        <f>$E1513*'Panigale V4s 21 Data'!$B$3</f>
        <v>82.500000000000114</v>
      </c>
      <c r="K1513" s="27">
        <f>'Panigale V4s 21 Data'!$B$12</f>
        <v>52.974000000000004</v>
      </c>
      <c r="L1513" s="3">
        <f t="shared" si="337"/>
        <v>163.82983555702529</v>
      </c>
      <c r="M1513">
        <f t="shared" si="335"/>
        <v>2603.0740538505129</v>
      </c>
      <c r="N1513">
        <f t="shared" si="338"/>
        <v>7.2307612606958686E-4</v>
      </c>
      <c r="O1513">
        <f t="shared" si="339"/>
        <v>2603.0740538505129</v>
      </c>
      <c r="P1513">
        <f t="shared" si="340"/>
        <v>7.2307612606958686E-4</v>
      </c>
      <c r="Q1513">
        <f>SUM($P$3:P1513)</f>
        <v>0.47110439567141693</v>
      </c>
      <c r="R1513">
        <f t="shared" si="341"/>
        <v>0</v>
      </c>
      <c r="S1513">
        <f t="shared" si="342"/>
        <v>0</v>
      </c>
      <c r="T1513">
        <f>SUM($S$3:S1513)</f>
        <v>9.7698077630984259E-2</v>
      </c>
      <c r="V1513">
        <f t="shared" si="343"/>
        <v>0</v>
      </c>
      <c r="W1513">
        <f>IF(M1513&lt;0,SUM($V$3:V1513),0)</f>
        <v>0</v>
      </c>
      <c r="Y1513">
        <v>0</v>
      </c>
      <c r="Z1513">
        <f t="shared" si="344"/>
        <v>0</v>
      </c>
      <c r="AA1513">
        <f t="shared" si="345"/>
        <v>0</v>
      </c>
      <c r="AB1513">
        <f>SUM($AA$3:AA1513)</f>
        <v>6.3810545223741383E-2</v>
      </c>
    </row>
    <row r="1514" spans="1:28" x14ac:dyDescent="0.3">
      <c r="A1514" s="11" t="s">
        <v>19</v>
      </c>
      <c r="B1514" s="11">
        <v>1511</v>
      </c>
      <c r="C1514" s="11">
        <v>34</v>
      </c>
      <c r="D1514" s="12">
        <v>58.5</v>
      </c>
      <c r="E1514" s="3">
        <f t="shared" si="346"/>
        <v>0.41666666666666663</v>
      </c>
      <c r="F1514" s="3">
        <f t="shared" si="347"/>
        <v>1.5</v>
      </c>
      <c r="H1514" s="13">
        <f t="shared" si="336"/>
        <v>16.25</v>
      </c>
      <c r="I1514">
        <f>'Panigale V4s 21 Data'!$B$8*'Panigale V4s 21 Data'!$B$5*'Panigale V4s 21 Data'!$B$7*0.5*(Calculations!$H1514*Calculations!$H1514)</f>
        <v>29.659383782528909</v>
      </c>
      <c r="J1514" s="3">
        <f>$E1514*'Panigale V4s 21 Data'!$B$3</f>
        <v>112.49999999999999</v>
      </c>
      <c r="K1514" s="27">
        <f>'Panigale V4s 21 Data'!$B$12</f>
        <v>52.974000000000004</v>
      </c>
      <c r="L1514" s="3">
        <f t="shared" si="337"/>
        <v>195.13338378252888</v>
      </c>
      <c r="M1514">
        <f t="shared" si="335"/>
        <v>3170.9174864660945</v>
      </c>
      <c r="N1514">
        <f t="shared" si="338"/>
        <v>8.8081041290724842E-4</v>
      </c>
      <c r="O1514">
        <f t="shared" si="339"/>
        <v>3170.9174864660945</v>
      </c>
      <c r="P1514">
        <f t="shared" si="340"/>
        <v>8.8081041290724842E-4</v>
      </c>
      <c r="Q1514">
        <f>SUM($P$3:P1514)</f>
        <v>0.4719852060843242</v>
      </c>
      <c r="R1514">
        <f t="shared" si="341"/>
        <v>0</v>
      </c>
      <c r="S1514">
        <f t="shared" si="342"/>
        <v>0</v>
      </c>
      <c r="T1514">
        <f>SUM($S$3:S1514)</f>
        <v>9.7698077630984259E-2</v>
      </c>
      <c r="V1514">
        <f t="shared" si="343"/>
        <v>0</v>
      </c>
      <c r="W1514">
        <f>IF(M1514&lt;0,SUM($V$3:V1514),0)</f>
        <v>0</v>
      </c>
      <c r="Y1514">
        <v>0</v>
      </c>
      <c r="Z1514">
        <f t="shared" si="344"/>
        <v>0</v>
      </c>
      <c r="AA1514">
        <f t="shared" si="345"/>
        <v>0</v>
      </c>
      <c r="AB1514">
        <f>SUM($AA$3:AA1514)</f>
        <v>6.3810545223741383E-2</v>
      </c>
    </row>
    <row r="1515" spans="1:28" x14ac:dyDescent="0.3">
      <c r="A1515" s="11" t="s">
        <v>19</v>
      </c>
      <c r="B1515" s="11">
        <v>1512</v>
      </c>
      <c r="C1515" s="11">
        <v>35</v>
      </c>
      <c r="D1515" s="12">
        <v>60.2</v>
      </c>
      <c r="E1515" s="3">
        <f t="shared" si="346"/>
        <v>0.52777777777777735</v>
      </c>
      <c r="F1515" s="3">
        <f t="shared" si="347"/>
        <v>1.8999999999999986</v>
      </c>
      <c r="H1515" s="13">
        <f t="shared" si="336"/>
        <v>16.722222222222221</v>
      </c>
      <c r="I1515">
        <f>'Panigale V4s 21 Data'!$B$8*'Panigale V4s 21 Data'!$B$5*'Panigale V4s 21 Data'!$B$7*0.5*(Calculations!$H1515*Calculations!$H1515)</f>
        <v>31.40822359653329</v>
      </c>
      <c r="J1515" s="3">
        <f>$E1515*'Panigale V4s 21 Data'!$B$3</f>
        <v>142.49999999999989</v>
      </c>
      <c r="K1515" s="27">
        <f>'Panigale V4s 21 Data'!$B$12</f>
        <v>52.974000000000004</v>
      </c>
      <c r="L1515" s="3">
        <f t="shared" si="337"/>
        <v>226.88222359653315</v>
      </c>
      <c r="M1515">
        <f t="shared" si="335"/>
        <v>3793.9749612531377</v>
      </c>
      <c r="N1515">
        <f t="shared" si="338"/>
        <v>1.0538819336814271E-3</v>
      </c>
      <c r="O1515">
        <f t="shared" si="339"/>
        <v>3793.9749612531377</v>
      </c>
      <c r="P1515">
        <f t="shared" si="340"/>
        <v>1.0538819336814271E-3</v>
      </c>
      <c r="Q1515">
        <f>SUM($P$3:P1515)</f>
        <v>0.47303908801800565</v>
      </c>
      <c r="R1515">
        <f t="shared" si="341"/>
        <v>0</v>
      </c>
      <c r="S1515">
        <f t="shared" si="342"/>
        <v>0</v>
      </c>
      <c r="T1515">
        <f>SUM($S$3:S1515)</f>
        <v>9.7698077630984259E-2</v>
      </c>
      <c r="V1515">
        <f t="shared" si="343"/>
        <v>0</v>
      </c>
      <c r="W1515">
        <f>IF(M1515&lt;0,SUM($V$3:V1515),0)</f>
        <v>0</v>
      </c>
      <c r="Y1515">
        <v>0</v>
      </c>
      <c r="Z1515">
        <f t="shared" si="344"/>
        <v>0</v>
      </c>
      <c r="AA1515">
        <f t="shared" si="345"/>
        <v>0</v>
      </c>
      <c r="AB1515">
        <f>SUM($AA$3:AA1515)</f>
        <v>6.3810545223741383E-2</v>
      </c>
    </row>
    <row r="1516" spans="1:28" x14ac:dyDescent="0.3">
      <c r="A1516" s="11" t="s">
        <v>19</v>
      </c>
      <c r="B1516" s="11">
        <v>1513</v>
      </c>
      <c r="C1516" s="11">
        <v>36</v>
      </c>
      <c r="D1516" s="12">
        <v>62.3</v>
      </c>
      <c r="E1516" s="3">
        <f t="shared" si="346"/>
        <v>0.625</v>
      </c>
      <c r="F1516" s="3">
        <f t="shared" si="347"/>
        <v>2.25</v>
      </c>
      <c r="H1516" s="13">
        <f t="shared" si="336"/>
        <v>17.305555555555554</v>
      </c>
      <c r="I1516">
        <f>'Panigale V4s 21 Data'!$B$8*'Panigale V4s 21 Data'!$B$5*'Panigale V4s 21 Data'!$B$7*0.5*(Calculations!$H1516*Calculations!$H1516)</f>
        <v>33.637714860484067</v>
      </c>
      <c r="J1516" s="3">
        <f>$E1516*'Panigale V4s 21 Data'!$B$3</f>
        <v>168.75</v>
      </c>
      <c r="K1516" s="27">
        <f>'Panigale V4s 21 Data'!$B$12</f>
        <v>52.974000000000004</v>
      </c>
      <c r="L1516" s="3">
        <f t="shared" si="337"/>
        <v>255.36171486048408</v>
      </c>
      <c r="M1516">
        <f t="shared" si="335"/>
        <v>4419.1763432800435</v>
      </c>
      <c r="N1516">
        <f t="shared" si="338"/>
        <v>1.2275489842444565E-3</v>
      </c>
      <c r="O1516">
        <f t="shared" si="339"/>
        <v>4419.1763432800435</v>
      </c>
      <c r="P1516">
        <f t="shared" si="340"/>
        <v>1.2275489842444565E-3</v>
      </c>
      <c r="Q1516">
        <f>SUM($P$3:P1516)</f>
        <v>0.47426663700225008</v>
      </c>
      <c r="R1516">
        <f t="shared" si="341"/>
        <v>0</v>
      </c>
      <c r="S1516">
        <f t="shared" si="342"/>
        <v>0</v>
      </c>
      <c r="T1516">
        <f>SUM($S$3:S1516)</f>
        <v>9.7698077630984259E-2</v>
      </c>
      <c r="V1516">
        <f t="shared" si="343"/>
        <v>0</v>
      </c>
      <c r="W1516">
        <f>IF(M1516&lt;0,SUM($V$3:V1516),0)</f>
        <v>0</v>
      </c>
      <c r="Y1516">
        <v>0</v>
      </c>
      <c r="Z1516">
        <f t="shared" si="344"/>
        <v>0</v>
      </c>
      <c r="AA1516">
        <f t="shared" si="345"/>
        <v>0</v>
      </c>
      <c r="AB1516">
        <f>SUM($AA$3:AA1516)</f>
        <v>6.3810545223741383E-2</v>
      </c>
    </row>
    <row r="1517" spans="1:28" x14ac:dyDescent="0.3">
      <c r="A1517" s="11" t="s">
        <v>19</v>
      </c>
      <c r="B1517" s="11">
        <v>1514</v>
      </c>
      <c r="C1517" s="11">
        <v>37</v>
      </c>
      <c r="D1517" s="12">
        <v>64.7</v>
      </c>
      <c r="E1517" s="3">
        <f t="shared" si="346"/>
        <v>0.6666666666666663</v>
      </c>
      <c r="F1517" s="3">
        <f t="shared" si="347"/>
        <v>2.3999999999999986</v>
      </c>
      <c r="H1517" s="13">
        <f t="shared" si="336"/>
        <v>17.972222222222221</v>
      </c>
      <c r="I1517">
        <f>'Panigale V4s 21 Data'!$B$8*'Panigale V4s 21 Data'!$B$5*'Panigale V4s 21 Data'!$B$7*0.5*(Calculations!$H1517*Calculations!$H1517)</f>
        <v>36.279304509666574</v>
      </c>
      <c r="J1517" s="3">
        <f>$E1517*'Panigale V4s 21 Data'!$B$3</f>
        <v>179.99999999999989</v>
      </c>
      <c r="K1517" s="27">
        <f>'Panigale V4s 21 Data'!$B$12</f>
        <v>52.974000000000004</v>
      </c>
      <c r="L1517" s="3">
        <f t="shared" si="337"/>
        <v>269.25330450966646</v>
      </c>
      <c r="M1517">
        <f t="shared" si="335"/>
        <v>4839.0802227153945</v>
      </c>
      <c r="N1517">
        <f t="shared" si="338"/>
        <v>1.3441889507542764E-3</v>
      </c>
      <c r="O1517">
        <f t="shared" si="339"/>
        <v>4839.0802227153945</v>
      </c>
      <c r="P1517">
        <f t="shared" si="340"/>
        <v>1.3441889507542764E-3</v>
      </c>
      <c r="Q1517">
        <f>SUM($P$3:P1517)</f>
        <v>0.47561082595300436</v>
      </c>
      <c r="R1517">
        <f t="shared" si="341"/>
        <v>0</v>
      </c>
      <c r="S1517">
        <f t="shared" si="342"/>
        <v>0</v>
      </c>
      <c r="T1517">
        <f>SUM($S$3:S1517)</f>
        <v>9.7698077630984259E-2</v>
      </c>
      <c r="V1517">
        <f t="shared" si="343"/>
        <v>0</v>
      </c>
      <c r="W1517">
        <f>IF(M1517&lt;0,SUM($V$3:V1517),0)</f>
        <v>0</v>
      </c>
      <c r="Y1517">
        <v>0</v>
      </c>
      <c r="Z1517">
        <f t="shared" si="344"/>
        <v>0</v>
      </c>
      <c r="AA1517">
        <f t="shared" si="345"/>
        <v>0</v>
      </c>
      <c r="AB1517">
        <f>SUM($AA$3:AA1517)</f>
        <v>6.3810545223741383E-2</v>
      </c>
    </row>
    <row r="1518" spans="1:28" x14ac:dyDescent="0.3">
      <c r="A1518" s="11" t="s">
        <v>19</v>
      </c>
      <c r="B1518" s="11">
        <v>1515</v>
      </c>
      <c r="C1518" s="11">
        <v>38</v>
      </c>
      <c r="D1518" s="12">
        <v>67.099999999999994</v>
      </c>
      <c r="E1518" s="3">
        <f t="shared" si="346"/>
        <v>0.625</v>
      </c>
      <c r="F1518" s="3">
        <f t="shared" si="347"/>
        <v>2.25</v>
      </c>
      <c r="H1518" s="13">
        <f t="shared" si="336"/>
        <v>18.638888888888886</v>
      </c>
      <c r="I1518">
        <f>'Panigale V4s 21 Data'!$B$8*'Panigale V4s 21 Data'!$B$5*'Panigale V4s 21 Data'!$B$7*0.5*(Calculations!$H1518*Calculations!$H1518)</f>
        <v>39.020733767637061</v>
      </c>
      <c r="J1518" s="3">
        <f>$E1518*'Panigale V4s 21 Data'!$B$3</f>
        <v>168.75</v>
      </c>
      <c r="K1518" s="27">
        <f>'Panigale V4s 21 Data'!$B$12</f>
        <v>52.974000000000004</v>
      </c>
      <c r="L1518" s="3">
        <f t="shared" si="337"/>
        <v>260.74473376763706</v>
      </c>
      <c r="M1518">
        <f t="shared" si="335"/>
        <v>4859.9921210579014</v>
      </c>
      <c r="N1518">
        <f t="shared" si="338"/>
        <v>1.3499978114049726E-3</v>
      </c>
      <c r="O1518">
        <f t="shared" si="339"/>
        <v>4859.9921210579014</v>
      </c>
      <c r="P1518">
        <f t="shared" si="340"/>
        <v>1.3499978114049726E-3</v>
      </c>
      <c r="Q1518">
        <f>SUM($P$3:P1518)</f>
        <v>0.47696082376440935</v>
      </c>
      <c r="R1518">
        <f t="shared" si="341"/>
        <v>0</v>
      </c>
      <c r="S1518">
        <f t="shared" si="342"/>
        <v>0</v>
      </c>
      <c r="T1518">
        <f>SUM($S$3:S1518)</f>
        <v>9.7698077630984259E-2</v>
      </c>
      <c r="V1518">
        <f t="shared" si="343"/>
        <v>0</v>
      </c>
      <c r="W1518">
        <f>IF(M1518&lt;0,SUM($V$3:V1518),0)</f>
        <v>0</v>
      </c>
      <c r="Y1518">
        <v>0</v>
      </c>
      <c r="Z1518">
        <f t="shared" si="344"/>
        <v>0</v>
      </c>
      <c r="AA1518">
        <f t="shared" si="345"/>
        <v>0</v>
      </c>
      <c r="AB1518">
        <f>SUM($AA$3:AA1518)</f>
        <v>6.3810545223741383E-2</v>
      </c>
    </row>
    <row r="1519" spans="1:28" x14ac:dyDescent="0.3">
      <c r="A1519" s="11" t="s">
        <v>19</v>
      </c>
      <c r="B1519" s="11">
        <v>1516</v>
      </c>
      <c r="C1519" s="11">
        <v>39</v>
      </c>
      <c r="D1519" s="12">
        <v>69.2</v>
      </c>
      <c r="E1519" s="3">
        <f t="shared" si="346"/>
        <v>0.50000000000000122</v>
      </c>
      <c r="F1519" s="3">
        <f t="shared" si="347"/>
        <v>1.8000000000000043</v>
      </c>
      <c r="H1519" s="13">
        <f t="shared" si="336"/>
        <v>19.222222222222221</v>
      </c>
      <c r="I1519">
        <f>'Panigale V4s 21 Data'!$B$8*'Panigale V4s 21 Data'!$B$5*'Panigale V4s 21 Data'!$B$7*0.5*(Calculations!$H1519*Calculations!$H1519)</f>
        <v>41.501384047445171</v>
      </c>
      <c r="J1519" s="3">
        <f>$E1519*'Panigale V4s 21 Data'!$B$3</f>
        <v>135.00000000000034</v>
      </c>
      <c r="K1519" s="27">
        <f>'Panigale V4s 21 Data'!$B$12</f>
        <v>52.974000000000004</v>
      </c>
      <c r="L1519" s="3">
        <f t="shared" si="337"/>
        <v>229.47538404744552</v>
      </c>
      <c r="M1519">
        <f t="shared" si="335"/>
        <v>4411.0268266897856</v>
      </c>
      <c r="N1519">
        <f t="shared" si="338"/>
        <v>1.2252852296360515E-3</v>
      </c>
      <c r="O1519">
        <f t="shared" si="339"/>
        <v>4411.0268266897856</v>
      </c>
      <c r="P1519">
        <f t="shared" si="340"/>
        <v>1.2252852296360515E-3</v>
      </c>
      <c r="Q1519">
        <f>SUM($P$3:P1519)</f>
        <v>0.4781861089940454</v>
      </c>
      <c r="R1519">
        <f t="shared" si="341"/>
        <v>0</v>
      </c>
      <c r="S1519">
        <f t="shared" si="342"/>
        <v>0</v>
      </c>
      <c r="T1519">
        <f>SUM($S$3:S1519)</f>
        <v>9.7698077630984259E-2</v>
      </c>
      <c r="V1519">
        <f t="shared" si="343"/>
        <v>0</v>
      </c>
      <c r="W1519">
        <f>IF(M1519&lt;0,SUM($V$3:V1519),0)</f>
        <v>0</v>
      </c>
      <c r="Y1519">
        <v>0</v>
      </c>
      <c r="Z1519">
        <f t="shared" si="344"/>
        <v>0</v>
      </c>
      <c r="AA1519">
        <f t="shared" si="345"/>
        <v>0</v>
      </c>
      <c r="AB1519">
        <f>SUM($AA$3:AA1519)</f>
        <v>6.3810545223741383E-2</v>
      </c>
    </row>
    <row r="1520" spans="1:28" x14ac:dyDescent="0.3">
      <c r="A1520" s="11" t="s">
        <v>19</v>
      </c>
      <c r="B1520" s="11">
        <v>1517</v>
      </c>
      <c r="C1520" s="11">
        <v>40</v>
      </c>
      <c r="D1520" s="12">
        <v>70.7</v>
      </c>
      <c r="E1520" s="3">
        <f t="shared" si="346"/>
        <v>0.37500000000000039</v>
      </c>
      <c r="F1520" s="3">
        <f t="shared" si="347"/>
        <v>1.3500000000000014</v>
      </c>
      <c r="H1520" s="13">
        <f t="shared" si="336"/>
        <v>19.638888888888889</v>
      </c>
      <c r="I1520">
        <f>'Panigale V4s 21 Data'!$B$8*'Panigale V4s 21 Data'!$B$5*'Panigale V4s 21 Data'!$B$7*0.5*(Calculations!$H1520*Calculations!$H1520)</f>
        <v>43.320076921070331</v>
      </c>
      <c r="J1520" s="3">
        <f>$E1520*'Panigale V4s 21 Data'!$B$3</f>
        <v>101.2500000000001</v>
      </c>
      <c r="K1520" s="27">
        <f>'Panigale V4s 21 Data'!$B$12</f>
        <v>52.974000000000004</v>
      </c>
      <c r="L1520" s="3">
        <f t="shared" si="337"/>
        <v>197.54407692107043</v>
      </c>
      <c r="M1520">
        <f t="shared" si="335"/>
        <v>3879.5461773110219</v>
      </c>
      <c r="N1520">
        <f t="shared" si="338"/>
        <v>1.0776517159197282E-3</v>
      </c>
      <c r="O1520">
        <f t="shared" si="339"/>
        <v>3879.5461773110219</v>
      </c>
      <c r="P1520">
        <f t="shared" si="340"/>
        <v>1.0776517159197282E-3</v>
      </c>
      <c r="Q1520">
        <f>SUM($P$3:P1520)</f>
        <v>0.47926376070996513</v>
      </c>
      <c r="R1520">
        <f t="shared" si="341"/>
        <v>0</v>
      </c>
      <c r="S1520">
        <f t="shared" si="342"/>
        <v>0</v>
      </c>
      <c r="T1520">
        <f>SUM($S$3:S1520)</f>
        <v>9.7698077630984259E-2</v>
      </c>
      <c r="V1520">
        <f t="shared" si="343"/>
        <v>0</v>
      </c>
      <c r="W1520">
        <f>IF(M1520&lt;0,SUM($V$3:V1520),0)</f>
        <v>0</v>
      </c>
      <c r="Y1520">
        <v>0</v>
      </c>
      <c r="Z1520">
        <f t="shared" si="344"/>
        <v>0</v>
      </c>
      <c r="AA1520">
        <f t="shared" si="345"/>
        <v>0</v>
      </c>
      <c r="AB1520">
        <f>SUM($AA$3:AA1520)</f>
        <v>6.3810545223741383E-2</v>
      </c>
    </row>
    <row r="1521" spans="1:28" x14ac:dyDescent="0.3">
      <c r="A1521" s="11" t="s">
        <v>19</v>
      </c>
      <c r="B1521" s="11">
        <v>1518</v>
      </c>
      <c r="C1521" s="11">
        <v>41</v>
      </c>
      <c r="D1521" s="12">
        <v>71.900000000000006</v>
      </c>
      <c r="E1521" s="3">
        <f t="shared" si="346"/>
        <v>0.27777777777777779</v>
      </c>
      <c r="F1521" s="3">
        <f t="shared" si="347"/>
        <v>1</v>
      </c>
      <c r="H1521" s="13">
        <f t="shared" si="336"/>
        <v>19.972222222222225</v>
      </c>
      <c r="I1521">
        <f>'Panigale V4s 21 Data'!$B$8*'Panigale V4s 21 Data'!$B$5*'Panigale V4s 21 Data'!$B$7*0.5*(Calculations!$H1521*Calculations!$H1521)</f>
        <v>44.803111109942087</v>
      </c>
      <c r="J1521" s="3">
        <f>$E1521*'Panigale V4s 21 Data'!$B$3</f>
        <v>75</v>
      </c>
      <c r="K1521" s="27">
        <f>'Panigale V4s 21 Data'!$B$12</f>
        <v>52.974000000000004</v>
      </c>
      <c r="L1521" s="3">
        <f t="shared" si="337"/>
        <v>172.7771111099421</v>
      </c>
      <c r="M1521">
        <f t="shared" si="335"/>
        <v>3450.7428580013438</v>
      </c>
      <c r="N1521">
        <f t="shared" si="338"/>
        <v>9.5853968277815108E-4</v>
      </c>
      <c r="O1521">
        <f t="shared" si="339"/>
        <v>3450.7428580013438</v>
      </c>
      <c r="P1521">
        <f t="shared" si="340"/>
        <v>9.5853968277815108E-4</v>
      </c>
      <c r="Q1521">
        <f>SUM($P$3:P1521)</f>
        <v>0.48022230039274327</v>
      </c>
      <c r="R1521">
        <f t="shared" si="341"/>
        <v>0</v>
      </c>
      <c r="S1521">
        <f t="shared" si="342"/>
        <v>0</v>
      </c>
      <c r="T1521">
        <f>SUM($S$3:S1521)</f>
        <v>9.7698077630984259E-2</v>
      </c>
      <c r="V1521">
        <f t="shared" si="343"/>
        <v>0</v>
      </c>
      <c r="W1521">
        <f>IF(M1521&lt;0,SUM($V$3:V1521),0)</f>
        <v>0</v>
      </c>
      <c r="Y1521">
        <v>0</v>
      </c>
      <c r="Z1521">
        <f t="shared" si="344"/>
        <v>0</v>
      </c>
      <c r="AA1521">
        <f t="shared" si="345"/>
        <v>0</v>
      </c>
      <c r="AB1521">
        <f>SUM($AA$3:AA1521)</f>
        <v>6.3810545223741383E-2</v>
      </c>
    </row>
    <row r="1522" spans="1:28" x14ac:dyDescent="0.3">
      <c r="A1522" s="11" t="s">
        <v>19</v>
      </c>
      <c r="B1522" s="11">
        <v>1519</v>
      </c>
      <c r="C1522" s="11">
        <v>42</v>
      </c>
      <c r="D1522" s="12">
        <v>72.7</v>
      </c>
      <c r="E1522" s="3">
        <f t="shared" si="346"/>
        <v>0.20833333333333331</v>
      </c>
      <c r="F1522" s="3">
        <f t="shared" si="347"/>
        <v>0.75</v>
      </c>
      <c r="H1522" s="13">
        <f t="shared" si="336"/>
        <v>20.194444444444446</v>
      </c>
      <c r="I1522">
        <f>'Panigale V4s 21 Data'!$B$8*'Panigale V4s 21 Data'!$B$5*'Panigale V4s 21 Data'!$B$7*0.5*(Calculations!$H1522*Calculations!$H1522)</f>
        <v>45.805667181521585</v>
      </c>
      <c r="J1522" s="3">
        <f>$E1522*'Panigale V4s 21 Data'!$B$3</f>
        <v>56.249999999999993</v>
      </c>
      <c r="K1522" s="27">
        <f>'Panigale V4s 21 Data'!$B$12</f>
        <v>52.974000000000004</v>
      </c>
      <c r="L1522" s="3">
        <f t="shared" si="337"/>
        <v>155.02966718152157</v>
      </c>
      <c r="M1522">
        <f t="shared" si="335"/>
        <v>3130.7380011379501</v>
      </c>
      <c r="N1522">
        <f t="shared" si="338"/>
        <v>8.6964944476054177E-4</v>
      </c>
      <c r="O1522">
        <f t="shared" si="339"/>
        <v>3130.7380011379501</v>
      </c>
      <c r="P1522">
        <f t="shared" si="340"/>
        <v>8.6964944476054177E-4</v>
      </c>
      <c r="Q1522">
        <f>SUM($P$3:P1522)</f>
        <v>0.48109194983750381</v>
      </c>
      <c r="R1522">
        <f t="shared" si="341"/>
        <v>0</v>
      </c>
      <c r="S1522">
        <f t="shared" si="342"/>
        <v>0</v>
      </c>
      <c r="T1522">
        <f>SUM($S$3:S1522)</f>
        <v>9.7698077630984259E-2</v>
      </c>
      <c r="V1522">
        <f t="shared" si="343"/>
        <v>0</v>
      </c>
      <c r="W1522">
        <f>IF(M1522&lt;0,SUM($V$3:V1522),0)</f>
        <v>0</v>
      </c>
      <c r="Y1522">
        <v>0</v>
      </c>
      <c r="Z1522">
        <f t="shared" si="344"/>
        <v>0</v>
      </c>
      <c r="AA1522">
        <f t="shared" si="345"/>
        <v>0</v>
      </c>
      <c r="AB1522">
        <f>SUM($AA$3:AA1522)</f>
        <v>6.3810545223741383E-2</v>
      </c>
    </row>
    <row r="1523" spans="1:28" x14ac:dyDescent="0.3">
      <c r="A1523" s="11" t="s">
        <v>19</v>
      </c>
      <c r="B1523" s="11">
        <v>1520</v>
      </c>
      <c r="C1523" s="11">
        <v>43</v>
      </c>
      <c r="D1523" s="12">
        <v>73.400000000000006</v>
      </c>
      <c r="E1523" s="3">
        <f t="shared" si="346"/>
        <v>0.15277777777777699</v>
      </c>
      <c r="F1523" s="3">
        <f t="shared" si="347"/>
        <v>0.54999999999999716</v>
      </c>
      <c r="H1523" s="13">
        <f t="shared" si="336"/>
        <v>20.388888888888889</v>
      </c>
      <c r="I1523">
        <f>'Panigale V4s 21 Data'!$B$8*'Panigale V4s 21 Data'!$B$5*'Panigale V4s 21 Data'!$B$7*0.5*(Calculations!$H1523*Calculations!$H1523)</f>
        <v>46.692003708496301</v>
      </c>
      <c r="J1523" s="3">
        <f>$E1523*'Panigale V4s 21 Data'!$B$3</f>
        <v>41.249999999999787</v>
      </c>
      <c r="K1523" s="27">
        <f>'Panigale V4s 21 Data'!$B$12</f>
        <v>52.974000000000004</v>
      </c>
      <c r="L1523" s="3">
        <f t="shared" si="337"/>
        <v>140.91600370849608</v>
      </c>
      <c r="M1523">
        <f t="shared" si="335"/>
        <v>2873.1207422787811</v>
      </c>
      <c r="N1523">
        <f t="shared" si="338"/>
        <v>7.9808909507743918E-4</v>
      </c>
      <c r="O1523">
        <f t="shared" si="339"/>
        <v>2873.1207422787811</v>
      </c>
      <c r="P1523">
        <f t="shared" si="340"/>
        <v>7.9808909507743918E-4</v>
      </c>
      <c r="Q1523">
        <f>SUM($P$3:P1523)</f>
        <v>0.48189003893258125</v>
      </c>
      <c r="R1523">
        <f t="shared" si="341"/>
        <v>0</v>
      </c>
      <c r="S1523">
        <f t="shared" si="342"/>
        <v>0</v>
      </c>
      <c r="T1523">
        <f>SUM($S$3:S1523)</f>
        <v>9.7698077630984259E-2</v>
      </c>
      <c r="V1523">
        <f t="shared" si="343"/>
        <v>0</v>
      </c>
      <c r="W1523">
        <f>IF(M1523&lt;0,SUM($V$3:V1523),0)</f>
        <v>0</v>
      </c>
      <c r="Y1523">
        <v>0</v>
      </c>
      <c r="Z1523">
        <f t="shared" si="344"/>
        <v>0</v>
      </c>
      <c r="AA1523">
        <f t="shared" si="345"/>
        <v>0</v>
      </c>
      <c r="AB1523">
        <f>SUM($AA$3:AA1523)</f>
        <v>6.3810545223741383E-2</v>
      </c>
    </row>
    <row r="1524" spans="1:28" x14ac:dyDescent="0.3">
      <c r="A1524" s="11" t="s">
        <v>19</v>
      </c>
      <c r="B1524" s="11">
        <v>1521</v>
      </c>
      <c r="C1524" s="11">
        <v>44</v>
      </c>
      <c r="D1524" s="12">
        <v>73.8</v>
      </c>
      <c r="E1524" s="3">
        <f t="shared" si="346"/>
        <v>9.7222222222220642E-2</v>
      </c>
      <c r="F1524" s="3">
        <f t="shared" si="347"/>
        <v>0.34999999999999432</v>
      </c>
      <c r="H1524" s="13">
        <f t="shared" si="336"/>
        <v>20.5</v>
      </c>
      <c r="I1524">
        <f>'Panigale V4s 21 Data'!$B$8*'Panigale V4s 21 Data'!$B$5*'Panigale V4s 21 Data'!$B$7*0.5*(Calculations!$H1524*Calculations!$H1524)</f>
        <v>47.202295042301628</v>
      </c>
      <c r="J1524" s="3">
        <f>$E1524*'Panigale V4s 21 Data'!$B$3</f>
        <v>26.249999999999574</v>
      </c>
      <c r="K1524" s="27">
        <f>'Panigale V4s 21 Data'!$B$12</f>
        <v>52.974000000000004</v>
      </c>
      <c r="L1524" s="3">
        <f t="shared" si="337"/>
        <v>126.42629504230121</v>
      </c>
      <c r="M1524">
        <f t="shared" si="335"/>
        <v>2591.7390483671747</v>
      </c>
      <c r="N1524">
        <f t="shared" si="338"/>
        <v>7.1992751343532635E-4</v>
      </c>
      <c r="O1524">
        <f t="shared" si="339"/>
        <v>2591.7390483671747</v>
      </c>
      <c r="P1524">
        <f t="shared" si="340"/>
        <v>7.1992751343532635E-4</v>
      </c>
      <c r="Q1524">
        <f>SUM($P$3:P1524)</f>
        <v>0.48260996644601656</v>
      </c>
      <c r="R1524">
        <f t="shared" si="341"/>
        <v>0</v>
      </c>
      <c r="S1524">
        <f t="shared" si="342"/>
        <v>0</v>
      </c>
      <c r="T1524">
        <f>SUM($S$3:S1524)</f>
        <v>9.7698077630984259E-2</v>
      </c>
      <c r="V1524">
        <f t="shared" si="343"/>
        <v>0</v>
      </c>
      <c r="W1524">
        <f>IF(M1524&lt;0,SUM($V$3:V1524),0)</f>
        <v>0</v>
      </c>
      <c r="Y1524">
        <v>0</v>
      </c>
      <c r="Z1524">
        <f t="shared" si="344"/>
        <v>0</v>
      </c>
      <c r="AA1524">
        <f t="shared" si="345"/>
        <v>0</v>
      </c>
      <c r="AB1524">
        <f>SUM($AA$3:AA1524)</f>
        <v>6.3810545223741383E-2</v>
      </c>
    </row>
    <row r="1525" spans="1:28" x14ac:dyDescent="0.3">
      <c r="A1525" s="11" t="s">
        <v>19</v>
      </c>
      <c r="B1525" s="11">
        <v>1522</v>
      </c>
      <c r="C1525" s="11">
        <v>45</v>
      </c>
      <c r="D1525" s="12">
        <v>74.099999999999994</v>
      </c>
      <c r="E1525" s="3">
        <f t="shared" si="346"/>
        <v>2.7777777777778172E-2</v>
      </c>
      <c r="F1525" s="3">
        <f t="shared" si="347"/>
        <v>0.10000000000000142</v>
      </c>
      <c r="H1525" s="13">
        <f t="shared" si="336"/>
        <v>20.583333333333332</v>
      </c>
      <c r="I1525">
        <f>'Panigale V4s 21 Data'!$B$8*'Panigale V4s 21 Data'!$B$5*'Panigale V4s 21 Data'!$B$7*0.5*(Calculations!$H1525*Calculations!$H1525)</f>
        <v>47.586833535524157</v>
      </c>
      <c r="J1525" s="3">
        <f>$E1525*'Panigale V4s 21 Data'!$B$3</f>
        <v>7.5000000000001066</v>
      </c>
      <c r="K1525" s="27">
        <f>'Panigale V4s 21 Data'!$B$12</f>
        <v>52.974000000000004</v>
      </c>
      <c r="L1525" s="3">
        <f t="shared" si="337"/>
        <v>108.06083353552427</v>
      </c>
      <c r="M1525">
        <f t="shared" si="335"/>
        <v>2224.2521569395412</v>
      </c>
      <c r="N1525">
        <f t="shared" si="338"/>
        <v>6.1784782137209483E-4</v>
      </c>
      <c r="O1525">
        <f t="shared" si="339"/>
        <v>2224.2521569395412</v>
      </c>
      <c r="P1525">
        <f t="shared" si="340"/>
        <v>6.1784782137209483E-4</v>
      </c>
      <c r="Q1525">
        <f>SUM($P$3:P1525)</f>
        <v>0.48322781426738864</v>
      </c>
      <c r="R1525">
        <f t="shared" si="341"/>
        <v>0</v>
      </c>
      <c r="S1525">
        <f t="shared" si="342"/>
        <v>0</v>
      </c>
      <c r="T1525">
        <f>SUM($S$3:S1525)</f>
        <v>9.7698077630984259E-2</v>
      </c>
      <c r="V1525">
        <f t="shared" si="343"/>
        <v>0</v>
      </c>
      <c r="W1525">
        <f>IF(M1525&lt;0,SUM($V$3:V1525),0)</f>
        <v>0</v>
      </c>
      <c r="Y1525">
        <v>0</v>
      </c>
      <c r="Z1525">
        <f t="shared" si="344"/>
        <v>0</v>
      </c>
      <c r="AA1525">
        <f t="shared" si="345"/>
        <v>0</v>
      </c>
      <c r="AB1525">
        <f>SUM($AA$3:AA1525)</f>
        <v>6.3810545223741383E-2</v>
      </c>
    </row>
    <row r="1526" spans="1:28" x14ac:dyDescent="0.3">
      <c r="A1526" s="11" t="s">
        <v>19</v>
      </c>
      <c r="B1526" s="11">
        <v>1523</v>
      </c>
      <c r="C1526" s="11">
        <v>46</v>
      </c>
      <c r="D1526" s="12">
        <v>74</v>
      </c>
      <c r="E1526" s="3">
        <f t="shared" si="346"/>
        <v>-6.9444444444444448E-2</v>
      </c>
      <c r="F1526" s="3">
        <f t="shared" si="347"/>
        <v>-0.25</v>
      </c>
      <c r="H1526" s="13">
        <f t="shared" si="336"/>
        <v>20.555555555555554</v>
      </c>
      <c r="I1526">
        <f>'Panigale V4s 21 Data'!$B$8*'Panigale V4s 21 Data'!$B$5*'Panigale V4s 21 Data'!$B$7*0.5*(Calculations!$H1526*Calculations!$H1526)</f>
        <v>47.458480705129162</v>
      </c>
      <c r="J1526" s="3">
        <f>$E1526*'Panigale V4s 21 Data'!$B$3</f>
        <v>-18.75</v>
      </c>
      <c r="K1526" s="27">
        <f>'Panigale V4s 21 Data'!$B$12</f>
        <v>52.974000000000004</v>
      </c>
      <c r="L1526" s="3">
        <f t="shared" si="337"/>
        <v>81.682480705129166</v>
      </c>
      <c r="M1526">
        <f t="shared" si="335"/>
        <v>1679.028770049877</v>
      </c>
      <c r="N1526">
        <f t="shared" si="338"/>
        <v>4.6639688056941025E-4</v>
      </c>
      <c r="O1526">
        <f t="shared" si="339"/>
        <v>1679.028770049877</v>
      </c>
      <c r="P1526">
        <f t="shared" si="340"/>
        <v>4.6639688056941025E-4</v>
      </c>
      <c r="Q1526">
        <f>SUM($P$3:P1526)</f>
        <v>0.48369421114795808</v>
      </c>
      <c r="R1526">
        <f t="shared" si="341"/>
        <v>0</v>
      </c>
      <c r="S1526">
        <f t="shared" si="342"/>
        <v>0</v>
      </c>
      <c r="T1526">
        <f>SUM($S$3:S1526)</f>
        <v>9.7698077630984259E-2</v>
      </c>
      <c r="V1526">
        <f t="shared" si="343"/>
        <v>0</v>
      </c>
      <c r="W1526">
        <f>IF(M1526&lt;0,SUM($V$3:V1526),0)</f>
        <v>0</v>
      </c>
      <c r="Y1526">
        <v>0</v>
      </c>
      <c r="Z1526">
        <f t="shared" si="344"/>
        <v>0</v>
      </c>
      <c r="AA1526">
        <f t="shared" si="345"/>
        <v>0</v>
      </c>
      <c r="AB1526">
        <f>SUM($AA$3:AA1526)</f>
        <v>6.3810545223741383E-2</v>
      </c>
    </row>
    <row r="1527" spans="1:28" x14ac:dyDescent="0.3">
      <c r="A1527" s="11" t="s">
        <v>19</v>
      </c>
      <c r="B1527" s="11">
        <v>1524</v>
      </c>
      <c r="C1527" s="11">
        <v>47</v>
      </c>
      <c r="D1527" s="12">
        <v>73.599999999999994</v>
      </c>
      <c r="E1527" s="3">
        <f t="shared" si="346"/>
        <v>-0.20833333333333331</v>
      </c>
      <c r="F1527" s="3">
        <f t="shared" si="347"/>
        <v>-0.75</v>
      </c>
      <c r="H1527" s="13">
        <f t="shared" si="336"/>
        <v>20.444444444444443</v>
      </c>
      <c r="I1527">
        <f>'Panigale V4s 21 Data'!$B$8*'Panigale V4s 21 Data'!$B$5*'Panigale V4s 21 Data'!$B$7*0.5*(Calculations!$H1527*Calculations!$H1527)</f>
        <v>46.946802710090665</v>
      </c>
      <c r="J1527" s="3">
        <f>$E1527*'Panigale V4s 21 Data'!$B$3</f>
        <v>-56.249999999999993</v>
      </c>
      <c r="K1527" s="27">
        <f>'Panigale V4s 21 Data'!$B$12</f>
        <v>52.974000000000004</v>
      </c>
      <c r="L1527" s="3">
        <f t="shared" si="337"/>
        <v>43.670802710090676</v>
      </c>
      <c r="M1527">
        <f t="shared" si="335"/>
        <v>892.82529985074268</v>
      </c>
      <c r="N1527">
        <f t="shared" si="338"/>
        <v>2.4800702773631738E-4</v>
      </c>
      <c r="O1527">
        <f t="shared" si="339"/>
        <v>892.82529985074268</v>
      </c>
      <c r="P1527">
        <f t="shared" si="340"/>
        <v>2.4800702773631738E-4</v>
      </c>
      <c r="Q1527">
        <f>SUM($P$3:P1527)</f>
        <v>0.48394221817569438</v>
      </c>
      <c r="R1527">
        <f t="shared" si="341"/>
        <v>0</v>
      </c>
      <c r="S1527">
        <f t="shared" si="342"/>
        <v>0</v>
      </c>
      <c r="T1527">
        <f>SUM($S$3:S1527)</f>
        <v>9.7698077630984259E-2</v>
      </c>
      <c r="V1527">
        <f t="shared" si="343"/>
        <v>0</v>
      </c>
      <c r="W1527">
        <f>IF(M1527&lt;0,SUM($V$3:V1527),0)</f>
        <v>0</v>
      </c>
      <c r="Y1527">
        <v>0</v>
      </c>
      <c r="Z1527">
        <f t="shared" si="344"/>
        <v>0</v>
      </c>
      <c r="AA1527">
        <f t="shared" si="345"/>
        <v>0</v>
      </c>
      <c r="AB1527">
        <f>SUM($AA$3:AA1527)</f>
        <v>6.3810545223741383E-2</v>
      </c>
    </row>
    <row r="1528" spans="1:28" x14ac:dyDescent="0.3">
      <c r="A1528" s="11" t="s">
        <v>19</v>
      </c>
      <c r="B1528" s="11">
        <v>1525</v>
      </c>
      <c r="C1528" s="11">
        <v>48</v>
      </c>
      <c r="D1528" s="12">
        <v>72.5</v>
      </c>
      <c r="E1528" s="3">
        <f t="shared" si="346"/>
        <v>-0.38888888888888851</v>
      </c>
      <c r="F1528" s="3">
        <f t="shared" si="347"/>
        <v>-1.3999999999999986</v>
      </c>
      <c r="H1528" s="13">
        <f t="shared" si="336"/>
        <v>20.138888888888889</v>
      </c>
      <c r="I1528">
        <f>'Panigale V4s 21 Data'!$B$8*'Panigale V4s 21 Data'!$B$5*'Panigale V4s 21 Data'!$B$7*0.5*(Calculations!$H1528*Calculations!$H1528)</f>
        <v>45.553988167701831</v>
      </c>
      <c r="J1528" s="3">
        <f>$E1528*'Panigale V4s 21 Data'!$B$3</f>
        <v>-104.9999999999999</v>
      </c>
      <c r="K1528" s="27">
        <f>'Panigale V4s 21 Data'!$B$12</f>
        <v>52.974000000000004</v>
      </c>
      <c r="L1528" s="3">
        <f t="shared" si="337"/>
        <v>-6.4720118322980653</v>
      </c>
      <c r="M1528">
        <f t="shared" si="335"/>
        <v>-130.33912717822494</v>
      </c>
      <c r="N1528">
        <f t="shared" si="338"/>
        <v>-3.6205313105062483E-5</v>
      </c>
      <c r="O1528">
        <f t="shared" si="339"/>
        <v>0</v>
      </c>
      <c r="P1528">
        <f t="shared" si="340"/>
        <v>0</v>
      </c>
      <c r="Q1528">
        <f>SUM($P$3:P1528)</f>
        <v>0.48394221817569438</v>
      </c>
      <c r="R1528">
        <f t="shared" si="341"/>
        <v>130.33912717822494</v>
      </c>
      <c r="S1528">
        <f t="shared" si="342"/>
        <v>3.6205313105062483E-5</v>
      </c>
      <c r="T1528">
        <f>SUM($S$3:S1528)</f>
        <v>9.7734282944089326E-2</v>
      </c>
      <c r="V1528">
        <f t="shared" si="343"/>
        <v>102.53713965547368</v>
      </c>
      <c r="W1528">
        <f>IF(M1528&lt;0,SUM($V$1528:V1528),0)</f>
        <v>102.53713965547368</v>
      </c>
      <c r="Y1528">
        <v>0</v>
      </c>
      <c r="Z1528">
        <f t="shared" si="344"/>
        <v>0</v>
      </c>
      <c r="AA1528">
        <f t="shared" si="345"/>
        <v>0</v>
      </c>
      <c r="AB1528">
        <f>SUM($AA$3:AA1528)</f>
        <v>6.3810545223741383E-2</v>
      </c>
    </row>
    <row r="1529" spans="1:28" x14ac:dyDescent="0.3">
      <c r="A1529" s="11" t="s">
        <v>19</v>
      </c>
      <c r="B1529" s="11">
        <v>1526</v>
      </c>
      <c r="C1529" s="11">
        <v>49</v>
      </c>
      <c r="D1529" s="12">
        <v>70.8</v>
      </c>
      <c r="E1529" s="3">
        <f t="shared" si="346"/>
        <v>-0.54166666666666741</v>
      </c>
      <c r="F1529" s="3">
        <f t="shared" si="347"/>
        <v>-1.9500000000000028</v>
      </c>
      <c r="H1529" s="13">
        <f t="shared" si="336"/>
        <v>19.666666666666664</v>
      </c>
      <c r="I1529">
        <f>'Panigale V4s 21 Data'!$B$8*'Panigale V4s 21 Data'!$B$5*'Panigale V4s 21 Data'!$B$7*0.5*(Calculations!$H1529*Calculations!$H1529)</f>
        <v>43.442709773878491</v>
      </c>
      <c r="J1529" s="3">
        <f>$E1529*'Panigale V4s 21 Data'!$B$3</f>
        <v>-146.2500000000002</v>
      </c>
      <c r="K1529" s="27">
        <f>'Panigale V4s 21 Data'!$B$12</f>
        <v>52.974000000000004</v>
      </c>
      <c r="L1529" s="3">
        <f t="shared" si="337"/>
        <v>-49.833290226121704</v>
      </c>
      <c r="M1529">
        <f t="shared" si="335"/>
        <v>-980.05470778039341</v>
      </c>
      <c r="N1529">
        <f t="shared" si="338"/>
        <v>-2.7223741882788707E-4</v>
      </c>
      <c r="O1529">
        <f t="shared" si="339"/>
        <v>0</v>
      </c>
      <c r="P1529">
        <f t="shared" si="340"/>
        <v>0</v>
      </c>
      <c r="Q1529">
        <f>SUM($P$3:P1529)</f>
        <v>0.48394221817569438</v>
      </c>
      <c r="R1529">
        <f t="shared" si="341"/>
        <v>980.05470778039341</v>
      </c>
      <c r="S1529">
        <f t="shared" si="342"/>
        <v>2.7223741882788707E-4</v>
      </c>
      <c r="T1529">
        <f>SUM($S$3:S1529)</f>
        <v>9.800652036291721E-2</v>
      </c>
      <c r="V1529">
        <f t="shared" si="343"/>
        <v>771.00413833729669</v>
      </c>
      <c r="W1529">
        <f>IF(M1529&lt;0,SUM($V$1528:V1529),0)</f>
        <v>873.54127799277035</v>
      </c>
      <c r="Y1529">
        <v>0</v>
      </c>
      <c r="Z1529">
        <f t="shared" si="344"/>
        <v>0</v>
      </c>
      <c r="AA1529">
        <f t="shared" si="345"/>
        <v>0</v>
      </c>
      <c r="AB1529">
        <f>SUM($AA$3:AA1529)</f>
        <v>6.3810545223741383E-2</v>
      </c>
    </row>
    <row r="1530" spans="1:28" x14ac:dyDescent="0.3">
      <c r="A1530" s="11" t="s">
        <v>19</v>
      </c>
      <c r="B1530" s="11">
        <v>1527</v>
      </c>
      <c r="C1530" s="11">
        <v>50</v>
      </c>
      <c r="D1530" s="12">
        <v>68.599999999999994</v>
      </c>
      <c r="E1530" s="3">
        <f t="shared" si="346"/>
        <v>-0.63888888888888806</v>
      </c>
      <c r="F1530" s="3">
        <f t="shared" si="347"/>
        <v>-2.2999999999999972</v>
      </c>
      <c r="H1530" s="13">
        <f t="shared" si="336"/>
        <v>19.055555555555554</v>
      </c>
      <c r="I1530">
        <f>'Panigale V4s 21 Data'!$B$8*'Panigale V4s 21 Data'!$B$5*'Panigale V4s 21 Data'!$B$7*0.5*(Calculations!$H1530*Calculations!$H1530)</f>
        <v>40.78482685520629</v>
      </c>
      <c r="J1530" s="3">
        <f>$E1530*'Panigale V4s 21 Data'!$B$3</f>
        <v>-172.49999999999977</v>
      </c>
      <c r="K1530" s="27">
        <f>'Panigale V4s 21 Data'!$B$12</f>
        <v>52.974000000000004</v>
      </c>
      <c r="L1530" s="3">
        <f t="shared" si="337"/>
        <v>-78.741173144793478</v>
      </c>
      <c r="M1530">
        <f t="shared" si="335"/>
        <v>-1500.4567993702312</v>
      </c>
      <c r="N1530">
        <f t="shared" si="338"/>
        <v>-4.1679355538061974E-4</v>
      </c>
      <c r="O1530">
        <f t="shared" si="339"/>
        <v>0</v>
      </c>
      <c r="P1530">
        <f t="shared" si="340"/>
        <v>0</v>
      </c>
      <c r="Q1530">
        <f>SUM($P$3:P1530)</f>
        <v>0.48394221817569438</v>
      </c>
      <c r="R1530">
        <f t="shared" si="341"/>
        <v>1500.4567993702312</v>
      </c>
      <c r="S1530">
        <f t="shared" si="342"/>
        <v>4.1679355538061974E-4</v>
      </c>
      <c r="T1530">
        <f>SUM($S$3:S1530)</f>
        <v>9.8423313918297825E-2</v>
      </c>
      <c r="V1530">
        <f t="shared" si="343"/>
        <v>1180.4018617805641</v>
      </c>
      <c r="W1530">
        <f>IF(M1530&lt;0,SUM($V$1528:V1530),0)</f>
        <v>2053.9431397733342</v>
      </c>
      <c r="Y1530">
        <v>0</v>
      </c>
      <c r="Z1530">
        <f t="shared" si="344"/>
        <v>0</v>
      </c>
      <c r="AA1530">
        <f t="shared" si="345"/>
        <v>0</v>
      </c>
      <c r="AB1530">
        <f>SUM($AA$3:AA1530)</f>
        <v>6.3810545223741383E-2</v>
      </c>
    </row>
    <row r="1531" spans="1:28" x14ac:dyDescent="0.3">
      <c r="A1531" s="11" t="s">
        <v>19</v>
      </c>
      <c r="B1531" s="11">
        <v>1528</v>
      </c>
      <c r="C1531" s="11">
        <v>51</v>
      </c>
      <c r="D1531" s="12">
        <v>66.2</v>
      </c>
      <c r="E1531" s="3">
        <f t="shared" si="346"/>
        <v>-0.63888888888888806</v>
      </c>
      <c r="F1531" s="3">
        <f t="shared" si="347"/>
        <v>-2.2999999999999972</v>
      </c>
      <c r="H1531" s="13">
        <f t="shared" si="336"/>
        <v>18.388888888888889</v>
      </c>
      <c r="I1531">
        <f>'Panigale V4s 21 Data'!$B$8*'Panigale V4s 21 Data'!$B$5*'Panigale V4s 21 Data'!$B$7*0.5*(Calculations!$H1531*Calculations!$H1531)</f>
        <v>37.980997841743303</v>
      </c>
      <c r="J1531" s="3">
        <f>$E1531*'Panigale V4s 21 Data'!$B$3</f>
        <v>-172.49999999999977</v>
      </c>
      <c r="K1531" s="27">
        <f>'Panigale V4s 21 Data'!$B$12</f>
        <v>52.974000000000004</v>
      </c>
      <c r="L1531" s="3">
        <f t="shared" si="337"/>
        <v>-81.545002158256452</v>
      </c>
      <c r="M1531">
        <f t="shared" si="335"/>
        <v>-1499.5219841323826</v>
      </c>
      <c r="N1531">
        <f t="shared" si="338"/>
        <v>-4.165338844812174E-4</v>
      </c>
      <c r="O1531">
        <f t="shared" si="339"/>
        <v>0</v>
      </c>
      <c r="P1531">
        <f t="shared" si="340"/>
        <v>0</v>
      </c>
      <c r="Q1531">
        <f>SUM($P$3:P1531)</f>
        <v>0.48394221817569438</v>
      </c>
      <c r="R1531">
        <f t="shared" si="341"/>
        <v>1499.5219841323826</v>
      </c>
      <c r="S1531">
        <f t="shared" si="342"/>
        <v>4.165338844812174E-4</v>
      </c>
      <c r="T1531">
        <f>SUM($S$3:S1531)</f>
        <v>9.8839847802779046E-2</v>
      </c>
      <c r="V1531">
        <f t="shared" si="343"/>
        <v>1179.6664473070248</v>
      </c>
      <c r="W1531">
        <f>IF(M1531&lt;0,SUM($V$1528:V1531),0)</f>
        <v>3233.6095870803592</v>
      </c>
      <c r="Y1531">
        <v>0</v>
      </c>
      <c r="Z1531">
        <f t="shared" si="344"/>
        <v>0</v>
      </c>
      <c r="AA1531">
        <f t="shared" si="345"/>
        <v>0</v>
      </c>
      <c r="AB1531">
        <f>SUM($AA$3:AA1531)</f>
        <v>6.3810545223741383E-2</v>
      </c>
    </row>
    <row r="1532" spans="1:28" x14ac:dyDescent="0.3">
      <c r="A1532" s="11" t="s">
        <v>19</v>
      </c>
      <c r="B1532" s="11">
        <v>1529</v>
      </c>
      <c r="C1532" s="11">
        <v>52</v>
      </c>
      <c r="D1532" s="12">
        <v>64</v>
      </c>
      <c r="E1532" s="3">
        <f t="shared" si="346"/>
        <v>-0.55555555555555558</v>
      </c>
      <c r="F1532" s="3">
        <f t="shared" si="347"/>
        <v>-2</v>
      </c>
      <c r="H1532" s="13">
        <f t="shared" si="336"/>
        <v>17.777777777777779</v>
      </c>
      <c r="I1532">
        <f>'Panigale V4s 21 Data'!$B$8*'Panigale V4s 21 Data'!$B$5*'Panigale V4s 21 Data'!$B$7*0.5*(Calculations!$H1532*Calculations!$H1532)</f>
        <v>35.498527569066674</v>
      </c>
      <c r="J1532" s="3">
        <f>$E1532*'Panigale V4s 21 Data'!$B$3</f>
        <v>-150</v>
      </c>
      <c r="K1532" s="27">
        <f>'Panigale V4s 21 Data'!$B$12</f>
        <v>52.974000000000004</v>
      </c>
      <c r="L1532" s="3">
        <f t="shared" si="337"/>
        <v>-61.527472430933315</v>
      </c>
      <c r="M1532">
        <f t="shared" si="335"/>
        <v>-1093.8217321054813</v>
      </c>
      <c r="N1532">
        <f t="shared" si="338"/>
        <v>-3.0383937002930036E-4</v>
      </c>
      <c r="O1532">
        <f t="shared" si="339"/>
        <v>0</v>
      </c>
      <c r="P1532">
        <f t="shared" si="340"/>
        <v>0</v>
      </c>
      <c r="Q1532">
        <f>SUM($P$3:P1532)</f>
        <v>0.48394221817569438</v>
      </c>
      <c r="R1532">
        <f t="shared" si="341"/>
        <v>1093.8217321054813</v>
      </c>
      <c r="S1532">
        <f t="shared" si="342"/>
        <v>3.0383937002930036E-4</v>
      </c>
      <c r="T1532">
        <f>SUM($S$3:S1532)</f>
        <v>9.9143687172808345E-2</v>
      </c>
      <c r="V1532">
        <f t="shared" si="343"/>
        <v>860.50408753872159</v>
      </c>
      <c r="W1532">
        <f>IF(M1532&lt;0,SUM($V$1528:V1532),0)</f>
        <v>4094.1136746190809</v>
      </c>
      <c r="Y1532">
        <v>0</v>
      </c>
      <c r="Z1532">
        <f t="shared" si="344"/>
        <v>0</v>
      </c>
      <c r="AA1532">
        <f t="shared" si="345"/>
        <v>0</v>
      </c>
      <c r="AB1532">
        <f>SUM($AA$3:AA1532)</f>
        <v>6.3810545223741383E-2</v>
      </c>
    </row>
    <row r="1533" spans="1:28" x14ac:dyDescent="0.3">
      <c r="A1533" s="11" t="s">
        <v>19</v>
      </c>
      <c r="B1533" s="11">
        <v>1530</v>
      </c>
      <c r="C1533" s="11">
        <v>53</v>
      </c>
      <c r="D1533" s="12">
        <v>62.2</v>
      </c>
      <c r="E1533" s="3">
        <f t="shared" si="346"/>
        <v>-0.43055555555555575</v>
      </c>
      <c r="F1533" s="3">
        <f t="shared" si="347"/>
        <v>-1.5500000000000007</v>
      </c>
      <c r="H1533" s="13">
        <f t="shared" si="336"/>
        <v>17.277777777777779</v>
      </c>
      <c r="I1533">
        <f>'Panigale V4s 21 Data'!$B$8*'Panigale V4s 21 Data'!$B$5*'Panigale V4s 21 Data'!$B$7*0.5*(Calculations!$H1533*Calculations!$H1533)</f>
        <v>33.529815283278303</v>
      </c>
      <c r="J1533" s="3">
        <f>$E1533*'Panigale V4s 21 Data'!$B$3</f>
        <v>-116.25000000000006</v>
      </c>
      <c r="K1533" s="27">
        <f>'Panigale V4s 21 Data'!$B$12</f>
        <v>52.974000000000004</v>
      </c>
      <c r="L1533" s="3">
        <f t="shared" si="337"/>
        <v>-29.746184716721743</v>
      </c>
      <c r="M1533">
        <f t="shared" si="335"/>
        <v>-513.94796927224786</v>
      </c>
      <c r="N1533">
        <f t="shared" si="338"/>
        <v>-1.4276332479784662E-4</v>
      </c>
      <c r="O1533">
        <f t="shared" si="339"/>
        <v>0</v>
      </c>
      <c r="P1533">
        <f t="shared" si="340"/>
        <v>0</v>
      </c>
      <c r="Q1533">
        <f>SUM($P$3:P1533)</f>
        <v>0.48394221817569438</v>
      </c>
      <c r="R1533">
        <f t="shared" si="341"/>
        <v>513.94796927224786</v>
      </c>
      <c r="S1533">
        <f t="shared" si="342"/>
        <v>1.4276332479784662E-4</v>
      </c>
      <c r="T1533">
        <f>SUM($S$3:S1533)</f>
        <v>9.9286450497606191E-2</v>
      </c>
      <c r="V1533">
        <f t="shared" si="343"/>
        <v>404.32029768663108</v>
      </c>
      <c r="W1533">
        <f>IF(M1533&lt;0,SUM($V$1528:V1533),0)</f>
        <v>4498.4339723057119</v>
      </c>
      <c r="Y1533">
        <v>0</v>
      </c>
      <c r="Z1533">
        <f t="shared" si="344"/>
        <v>0</v>
      </c>
      <c r="AA1533">
        <f t="shared" si="345"/>
        <v>0</v>
      </c>
      <c r="AB1533">
        <f>SUM($AA$3:AA1533)</f>
        <v>6.3810545223741383E-2</v>
      </c>
    </row>
    <row r="1534" spans="1:28" x14ac:dyDescent="0.3">
      <c r="A1534" s="11" t="s">
        <v>19</v>
      </c>
      <c r="B1534" s="11">
        <v>1531</v>
      </c>
      <c r="C1534" s="11">
        <v>54</v>
      </c>
      <c r="D1534" s="12">
        <v>60.9</v>
      </c>
      <c r="E1534" s="3">
        <f t="shared" si="346"/>
        <v>-0.27777777777777779</v>
      </c>
      <c r="F1534" s="3">
        <f t="shared" si="347"/>
        <v>-1</v>
      </c>
      <c r="H1534" s="13">
        <f t="shared" si="336"/>
        <v>16.916666666666664</v>
      </c>
      <c r="I1534">
        <f>'Panigale V4s 21 Data'!$B$8*'Panigale V4s 21 Data'!$B$5*'Panigale V4s 21 Data'!$B$7*0.5*(Calculations!$H1534*Calculations!$H1534)</f>
        <v>32.142894051130398</v>
      </c>
      <c r="J1534" s="3">
        <f>$E1534*'Panigale V4s 21 Data'!$B$3</f>
        <v>-75</v>
      </c>
      <c r="K1534" s="27">
        <f>'Panigale V4s 21 Data'!$B$12</f>
        <v>52.974000000000004</v>
      </c>
      <c r="L1534" s="3">
        <f t="shared" si="337"/>
        <v>10.116894051130402</v>
      </c>
      <c r="M1534">
        <f t="shared" si="335"/>
        <v>171.14412436495593</v>
      </c>
      <c r="N1534">
        <f t="shared" si="338"/>
        <v>4.7540034545821094E-5</v>
      </c>
      <c r="O1534">
        <f t="shared" si="339"/>
        <v>171.14412436495593</v>
      </c>
      <c r="P1534">
        <f t="shared" si="340"/>
        <v>4.7540034545821094E-5</v>
      </c>
      <c r="Q1534">
        <f>SUM($P$3:P1534)</f>
        <v>0.48398975821024021</v>
      </c>
      <c r="R1534">
        <f t="shared" si="341"/>
        <v>0</v>
      </c>
      <c r="S1534">
        <f t="shared" si="342"/>
        <v>0</v>
      </c>
      <c r="T1534">
        <f>SUM($S$3:S1534)</f>
        <v>9.9286450497606191E-2</v>
      </c>
      <c r="V1534">
        <f t="shared" si="343"/>
        <v>0</v>
      </c>
      <c r="W1534">
        <f>IF(M1534&lt;0,SUM($V$3:V1534),0)</f>
        <v>0</v>
      </c>
      <c r="Y1534">
        <f>O1534</f>
        <v>171.14412436495593</v>
      </c>
      <c r="Z1534">
        <f t="shared" si="344"/>
        <v>0.17114412436495594</v>
      </c>
      <c r="AA1534">
        <f t="shared" si="345"/>
        <v>4.7540034545821094E-5</v>
      </c>
      <c r="AB1534">
        <f>SUM($AA$3:AA1534)</f>
        <v>6.3858085258287206E-2</v>
      </c>
    </row>
    <row r="1535" spans="1:28" x14ac:dyDescent="0.3">
      <c r="A1535" s="11" t="s">
        <v>19</v>
      </c>
      <c r="B1535" s="11">
        <v>1532</v>
      </c>
      <c r="C1535" s="11">
        <v>55</v>
      </c>
      <c r="D1535" s="12">
        <v>60.2</v>
      </c>
      <c r="E1535" s="3">
        <f t="shared" si="346"/>
        <v>-0.12499999999999981</v>
      </c>
      <c r="F1535" s="3">
        <f t="shared" si="347"/>
        <v>-0.44999999999999929</v>
      </c>
      <c r="H1535" s="13">
        <f t="shared" si="336"/>
        <v>16.722222222222221</v>
      </c>
      <c r="I1535">
        <f>'Panigale V4s 21 Data'!$B$8*'Panigale V4s 21 Data'!$B$5*'Panigale V4s 21 Data'!$B$7*0.5*(Calculations!$H1535*Calculations!$H1535)</f>
        <v>31.40822359653329</v>
      </c>
      <c r="J1535" s="3">
        <f>$E1535*'Panigale V4s 21 Data'!$B$3</f>
        <v>-33.74999999999995</v>
      </c>
      <c r="K1535" s="27">
        <f>'Panigale V4s 21 Data'!$B$12</f>
        <v>52.974000000000004</v>
      </c>
      <c r="L1535" s="3">
        <f t="shared" si="337"/>
        <v>50.632223596533343</v>
      </c>
      <c r="M1535">
        <f t="shared" si="335"/>
        <v>846.68329458647418</v>
      </c>
      <c r="N1535">
        <f t="shared" si="338"/>
        <v>2.3518980405179838E-4</v>
      </c>
      <c r="O1535">
        <f t="shared" si="339"/>
        <v>846.68329458647418</v>
      </c>
      <c r="P1535">
        <f t="shared" si="340"/>
        <v>2.3518980405179838E-4</v>
      </c>
      <c r="Q1535">
        <f>SUM($P$3:P1535)</f>
        <v>0.484224948014292</v>
      </c>
      <c r="R1535">
        <f t="shared" si="341"/>
        <v>0</v>
      </c>
      <c r="S1535">
        <f t="shared" si="342"/>
        <v>0</v>
      </c>
      <c r="T1535">
        <f>SUM($S$3:S1535)</f>
        <v>9.9286450497606191E-2</v>
      </c>
      <c r="V1535">
        <f t="shared" si="343"/>
        <v>0</v>
      </c>
      <c r="W1535">
        <f>IF(M1535&lt;0,SUM($V$3:V1535),0)</f>
        <v>0</v>
      </c>
      <c r="Y1535">
        <f t="shared" ref="Y1535:Y1536" si="348">O1535</f>
        <v>846.68329458647418</v>
      </c>
      <c r="Z1535">
        <f t="shared" si="344"/>
        <v>0.84668329458647418</v>
      </c>
      <c r="AA1535">
        <f t="shared" si="345"/>
        <v>2.3518980405179838E-4</v>
      </c>
      <c r="AB1535">
        <f>SUM($AA$3:AA1535)</f>
        <v>6.4093275062339E-2</v>
      </c>
    </row>
    <row r="1536" spans="1:28" x14ac:dyDescent="0.3">
      <c r="A1536" s="11" t="s">
        <v>19</v>
      </c>
      <c r="B1536" s="11">
        <v>1533</v>
      </c>
      <c r="C1536" s="11">
        <v>56</v>
      </c>
      <c r="D1536" s="12">
        <v>60</v>
      </c>
      <c r="E1536" s="3">
        <f t="shared" si="346"/>
        <v>2.7777777777777186E-2</v>
      </c>
      <c r="F1536" s="3">
        <f t="shared" si="347"/>
        <v>9.9999999999997868E-2</v>
      </c>
      <c r="H1536" s="13">
        <f t="shared" si="336"/>
        <v>16.666666666666668</v>
      </c>
      <c r="I1536">
        <f>'Panigale V4s 21 Data'!$B$8*'Panigale V4s 21 Data'!$B$5*'Panigale V4s 21 Data'!$B$7*0.5*(Calculations!$H1536*Calculations!$H1536)</f>
        <v>31.19987774625001</v>
      </c>
      <c r="J1536" s="3">
        <f>$E1536*'Panigale V4s 21 Data'!$B$3</f>
        <v>7.4999999999998401</v>
      </c>
      <c r="K1536" s="27">
        <f>'Panigale V4s 21 Data'!$B$12</f>
        <v>52.974000000000004</v>
      </c>
      <c r="L1536" s="3">
        <f t="shared" si="337"/>
        <v>91.673877746249858</v>
      </c>
      <c r="M1536">
        <f t="shared" si="335"/>
        <v>1527.8979624374977</v>
      </c>
      <c r="N1536">
        <f t="shared" si="338"/>
        <v>4.2441610067708272E-4</v>
      </c>
      <c r="O1536">
        <f t="shared" si="339"/>
        <v>1527.8979624374977</v>
      </c>
      <c r="P1536">
        <f t="shared" si="340"/>
        <v>4.2441610067708272E-4</v>
      </c>
      <c r="Q1536">
        <f>SUM($P$3:P1536)</f>
        <v>0.48464936411496906</v>
      </c>
      <c r="R1536">
        <f t="shared" si="341"/>
        <v>0</v>
      </c>
      <c r="S1536">
        <f t="shared" si="342"/>
        <v>0</v>
      </c>
      <c r="T1536">
        <f>SUM($S$3:S1536)</f>
        <v>9.9286450497606191E-2</v>
      </c>
      <c r="V1536">
        <f t="shared" si="343"/>
        <v>0</v>
      </c>
      <c r="W1536">
        <f>IF(M1536&lt;0,SUM($V$3:V1536),0)</f>
        <v>0</v>
      </c>
      <c r="Y1536">
        <f t="shared" si="348"/>
        <v>1527.8979624374977</v>
      </c>
      <c r="Z1536">
        <f t="shared" si="344"/>
        <v>1.5278979624374978</v>
      </c>
      <c r="AA1536">
        <f t="shared" si="345"/>
        <v>4.2441610067708272E-4</v>
      </c>
      <c r="AB1536">
        <f>SUM($AA$3:AA1536)</f>
        <v>6.4517691163016089E-2</v>
      </c>
    </row>
    <row r="1537" spans="1:28" x14ac:dyDescent="0.3">
      <c r="A1537" s="11" t="s">
        <v>19</v>
      </c>
      <c r="B1537" s="11">
        <v>1534</v>
      </c>
      <c r="C1537" s="11">
        <v>57</v>
      </c>
      <c r="D1537" s="12">
        <v>60.4</v>
      </c>
      <c r="E1537" s="3">
        <f t="shared" si="346"/>
        <v>0.19444444444444425</v>
      </c>
      <c r="F1537" s="3">
        <f t="shared" si="347"/>
        <v>0.69999999999999929</v>
      </c>
      <c r="H1537" s="13">
        <f t="shared" si="336"/>
        <v>16.777777777777779</v>
      </c>
      <c r="I1537">
        <f>'Panigale V4s 21 Data'!$B$8*'Panigale V4s 21 Data'!$B$5*'Panigale V4s 21 Data'!$B$7*0.5*(Calculations!$H1537*Calculations!$H1537)</f>
        <v>31.617262777433176</v>
      </c>
      <c r="J1537" s="3">
        <f>$E1537*'Panigale V4s 21 Data'!$B$3</f>
        <v>52.49999999999995</v>
      </c>
      <c r="K1537" s="27">
        <f>'Panigale V4s 21 Data'!$B$12</f>
        <v>52.974000000000004</v>
      </c>
      <c r="L1537" s="3">
        <f t="shared" si="337"/>
        <v>137.09126277743314</v>
      </c>
      <c r="M1537">
        <f t="shared" si="335"/>
        <v>2300.0867421547118</v>
      </c>
      <c r="N1537">
        <f t="shared" si="338"/>
        <v>6.3891298393186442E-4</v>
      </c>
      <c r="O1537">
        <f t="shared" si="339"/>
        <v>2300.0867421547118</v>
      </c>
      <c r="P1537">
        <f t="shared" si="340"/>
        <v>6.3891298393186442E-4</v>
      </c>
      <c r="Q1537">
        <f>SUM($P$3:P1537)</f>
        <v>0.48528827709890093</v>
      </c>
      <c r="R1537">
        <f t="shared" si="341"/>
        <v>0</v>
      </c>
      <c r="S1537">
        <f t="shared" si="342"/>
        <v>0</v>
      </c>
      <c r="T1537">
        <f>SUM($S$3:S1537)</f>
        <v>9.9286450497606191E-2</v>
      </c>
      <c r="V1537">
        <f t="shared" si="343"/>
        <v>0</v>
      </c>
      <c r="W1537">
        <f>IF(M1537&lt;0,SUM($V$3:V1537),0)</f>
        <v>0</v>
      </c>
      <c r="Y1537">
        <f>W1533-SUM(Y1534:Y1536)</f>
        <v>1952.708590916784</v>
      </c>
      <c r="Z1537">
        <f t="shared" si="344"/>
        <v>1.9527085909167841</v>
      </c>
      <c r="AA1537">
        <f t="shared" si="345"/>
        <v>5.4241905303244002E-4</v>
      </c>
      <c r="AB1537">
        <f>SUM($AA$3:AA1537)</f>
        <v>6.5060110216048531E-2</v>
      </c>
    </row>
    <row r="1538" spans="1:28" x14ac:dyDescent="0.3">
      <c r="A1538" s="11" t="s">
        <v>19</v>
      </c>
      <c r="B1538" s="11">
        <v>1535</v>
      </c>
      <c r="C1538" s="11">
        <v>58</v>
      </c>
      <c r="D1538" s="12">
        <v>61.4</v>
      </c>
      <c r="E1538" s="3">
        <f t="shared" si="346"/>
        <v>0.38888888888888945</v>
      </c>
      <c r="F1538" s="3">
        <f t="shared" si="347"/>
        <v>1.4000000000000021</v>
      </c>
      <c r="H1538" s="13">
        <f t="shared" si="336"/>
        <v>17.055555555555554</v>
      </c>
      <c r="I1538">
        <f>'Panigale V4s 21 Data'!$B$8*'Panigale V4s 21 Data'!$B$5*'Panigale V4s 21 Data'!$B$7*0.5*(Calculations!$H1538*Calculations!$H1538)</f>
        <v>32.672858641181286</v>
      </c>
      <c r="J1538" s="3">
        <f>$E1538*'Panigale V4s 21 Data'!$B$3</f>
        <v>105.00000000000016</v>
      </c>
      <c r="K1538" s="27">
        <f>'Panigale V4s 21 Data'!$B$12</f>
        <v>52.974000000000004</v>
      </c>
      <c r="L1538" s="3">
        <f t="shared" si="337"/>
        <v>190.64685864118144</v>
      </c>
      <c r="M1538">
        <f t="shared" si="335"/>
        <v>3251.5880890468165</v>
      </c>
      <c r="N1538">
        <f t="shared" si="338"/>
        <v>9.0321891362411572E-4</v>
      </c>
      <c r="O1538">
        <f t="shared" si="339"/>
        <v>3251.5880890468165</v>
      </c>
      <c r="P1538">
        <f t="shared" si="340"/>
        <v>9.0321891362411572E-4</v>
      </c>
      <c r="Q1538">
        <f>SUM($P$3:P1538)</f>
        <v>0.48619149601252504</v>
      </c>
      <c r="R1538">
        <f t="shared" si="341"/>
        <v>0</v>
      </c>
      <c r="S1538">
        <f t="shared" si="342"/>
        <v>0</v>
      </c>
      <c r="T1538">
        <f>SUM($S$3:S1538)</f>
        <v>9.9286450497606191E-2</v>
      </c>
      <c r="V1538">
        <f t="shared" si="343"/>
        <v>0</v>
      </c>
      <c r="W1538">
        <f>IF(M1538&lt;0,SUM($V$3:V1538),0)</f>
        <v>0</v>
      </c>
      <c r="Y1538">
        <v>0</v>
      </c>
      <c r="Z1538">
        <f t="shared" si="344"/>
        <v>0</v>
      </c>
      <c r="AA1538">
        <f t="shared" si="345"/>
        <v>0</v>
      </c>
      <c r="AB1538">
        <f>SUM($AA$3:AA1538)</f>
        <v>6.5060110216048531E-2</v>
      </c>
    </row>
    <row r="1539" spans="1:28" x14ac:dyDescent="0.3">
      <c r="A1539" s="11" t="s">
        <v>19</v>
      </c>
      <c r="B1539" s="11">
        <v>1536</v>
      </c>
      <c r="C1539" s="11">
        <v>59</v>
      </c>
      <c r="D1539" s="12">
        <v>63.2</v>
      </c>
      <c r="E1539" s="3">
        <f t="shared" si="346"/>
        <v>0.5833333333333327</v>
      </c>
      <c r="F1539" s="3">
        <f t="shared" si="347"/>
        <v>2.0999999999999979</v>
      </c>
      <c r="H1539" s="13">
        <f t="shared" si="336"/>
        <v>17.555555555555557</v>
      </c>
      <c r="I1539">
        <f>'Panigale V4s 21 Data'!$B$8*'Panigale V4s 21 Data'!$B$5*'Panigale V4s 21 Data'!$B$7*0.5*(Calculations!$H1539*Calculations!$H1539)</f>
        <v>34.616611024772673</v>
      </c>
      <c r="J1539" s="3">
        <f>$E1539*'Panigale V4s 21 Data'!$B$3</f>
        <v>157.49999999999983</v>
      </c>
      <c r="K1539" s="27">
        <f>'Panigale V4s 21 Data'!$B$12</f>
        <v>52.974000000000004</v>
      </c>
      <c r="L1539" s="3">
        <f t="shared" si="337"/>
        <v>245.0906110247725</v>
      </c>
      <c r="M1539">
        <f t="shared" ref="M1539:M1602" si="349">L1539*H1539</f>
        <v>4302.7018379904512</v>
      </c>
      <c r="N1539">
        <f t="shared" si="338"/>
        <v>1.1951949549973476E-3</v>
      </c>
      <c r="O1539">
        <f t="shared" si="339"/>
        <v>4302.7018379904512</v>
      </c>
      <c r="P1539">
        <f t="shared" si="340"/>
        <v>1.1951949549973476E-3</v>
      </c>
      <c r="Q1539">
        <f>SUM($P$3:P1539)</f>
        <v>0.48738669096752241</v>
      </c>
      <c r="R1539">
        <f t="shared" si="341"/>
        <v>0</v>
      </c>
      <c r="S1539">
        <f t="shared" si="342"/>
        <v>0</v>
      </c>
      <c r="T1539">
        <f>SUM($S$3:S1539)</f>
        <v>9.9286450497606191E-2</v>
      </c>
      <c r="V1539">
        <f t="shared" si="343"/>
        <v>0</v>
      </c>
      <c r="W1539">
        <f>IF(M1539&lt;0,SUM($V$3:V1539),0)</f>
        <v>0</v>
      </c>
      <c r="Y1539">
        <v>0</v>
      </c>
      <c r="Z1539">
        <f t="shared" si="344"/>
        <v>0</v>
      </c>
      <c r="AA1539">
        <f t="shared" si="345"/>
        <v>0</v>
      </c>
      <c r="AB1539">
        <f>SUM($AA$3:AA1539)</f>
        <v>6.5060110216048531E-2</v>
      </c>
    </row>
    <row r="1540" spans="1:28" x14ac:dyDescent="0.3">
      <c r="A1540" s="11" t="s">
        <v>19</v>
      </c>
      <c r="B1540" s="11">
        <v>1537</v>
      </c>
      <c r="C1540" s="11">
        <v>60</v>
      </c>
      <c r="D1540" s="12">
        <v>65.599999999999994</v>
      </c>
      <c r="E1540" s="3">
        <f t="shared" si="346"/>
        <v>0.72222222222222265</v>
      </c>
      <c r="F1540" s="3">
        <f t="shared" si="347"/>
        <v>2.6000000000000014</v>
      </c>
      <c r="H1540" s="13">
        <f t="shared" ref="H1540:H1603" si="350">$D1540/3.6</f>
        <v>18.222222222222221</v>
      </c>
      <c r="I1540">
        <f>'Panigale V4s 21 Data'!$B$8*'Panigale V4s 21 Data'!$B$5*'Panigale V4s 21 Data'!$B$7*0.5*(Calculations!$H1540*Calculations!$H1540)</f>
        <v>37.295640527250669</v>
      </c>
      <c r="J1540" s="3">
        <f>$E1540*'Panigale V4s 21 Data'!$B$3</f>
        <v>195.00000000000011</v>
      </c>
      <c r="K1540" s="27">
        <f>'Panigale V4s 21 Data'!$B$12</f>
        <v>52.974000000000004</v>
      </c>
      <c r="L1540" s="3">
        <f t="shared" ref="L1540:L1603" si="351">I1540+J1540+K1540</f>
        <v>285.26964052725077</v>
      </c>
      <c r="M1540">
        <f t="shared" si="349"/>
        <v>5198.2467829410134</v>
      </c>
      <c r="N1540">
        <f t="shared" ref="N1540:N1603" si="352">M1540/1000/3600</f>
        <v>1.4439574397058371E-3</v>
      </c>
      <c r="O1540">
        <f t="shared" ref="O1540:O1603" si="353">IF(M1540&gt;0,M1540,0)</f>
        <v>5198.2467829410134</v>
      </c>
      <c r="P1540">
        <f t="shared" ref="P1540:P1603" si="354">IF(N1540&gt;0,N1540,0)</f>
        <v>1.4439574397058371E-3</v>
      </c>
      <c r="Q1540">
        <f>SUM($P$3:P1540)</f>
        <v>0.48883064840722823</v>
      </c>
      <c r="R1540">
        <f t="shared" ref="R1540:R1603" si="355">IF(M1540&lt;0,M1540*-1,0)</f>
        <v>0</v>
      </c>
      <c r="S1540">
        <f t="shared" ref="S1540:S1603" si="356">IF(M1540&lt;0,M1540/1000/3600*-1,0)</f>
        <v>0</v>
      </c>
      <c r="T1540">
        <f>SUM($S$3:S1540)</f>
        <v>9.9286450497606191E-2</v>
      </c>
      <c r="V1540">
        <f t="shared" ref="V1540:V1603" si="357">R1540*0.91*0.95*0.91</f>
        <v>0</v>
      </c>
      <c r="W1540">
        <f>IF(M1540&lt;0,SUM($V$3:V1540),0)</f>
        <v>0</v>
      </c>
      <c r="Y1540">
        <v>0</v>
      </c>
      <c r="Z1540">
        <f t="shared" ref="Z1540:Z1603" si="358">Y1540/1000</f>
        <v>0</v>
      </c>
      <c r="AA1540">
        <f t="shared" ref="AA1540:AA1603" si="359">Z1540/3600</f>
        <v>0</v>
      </c>
      <c r="AB1540">
        <f>SUM($AA$3:AA1540)</f>
        <v>6.5060110216048531E-2</v>
      </c>
    </row>
    <row r="1541" spans="1:28" x14ac:dyDescent="0.3">
      <c r="A1541" s="11" t="s">
        <v>19</v>
      </c>
      <c r="B1541" s="11">
        <v>1538</v>
      </c>
      <c r="C1541" s="11">
        <v>61</v>
      </c>
      <c r="D1541" s="12">
        <v>68.400000000000006</v>
      </c>
      <c r="E1541" s="3">
        <f t="shared" ref="E1541:E1604" si="360">($D1542-$D1540)/2/3.6</f>
        <v>0.83333333333333326</v>
      </c>
      <c r="F1541" s="3">
        <f t="shared" ref="F1541:F1604" si="361">($D1542-$D1540)/2</f>
        <v>3</v>
      </c>
      <c r="H1541" s="13">
        <f t="shared" si="350"/>
        <v>19</v>
      </c>
      <c r="I1541">
        <f>'Panigale V4s 21 Data'!$B$8*'Panigale V4s 21 Data'!$B$5*'Panigale V4s 21 Data'!$B$7*0.5*(Calculations!$H1541*Calculations!$H1541)</f>
        <v>40.547361119026505</v>
      </c>
      <c r="J1541" s="3">
        <f>$E1541*'Panigale V4s 21 Data'!$B$3</f>
        <v>224.99999999999997</v>
      </c>
      <c r="K1541" s="27">
        <f>'Panigale V4s 21 Data'!$B$12</f>
        <v>52.974000000000004</v>
      </c>
      <c r="L1541" s="3">
        <f t="shared" si="351"/>
        <v>318.52136111902649</v>
      </c>
      <c r="M1541">
        <f t="shared" si="349"/>
        <v>6051.9058612615036</v>
      </c>
      <c r="N1541">
        <f t="shared" si="352"/>
        <v>1.6810849614615287E-3</v>
      </c>
      <c r="O1541">
        <f t="shared" si="353"/>
        <v>6051.9058612615036</v>
      </c>
      <c r="P1541">
        <f t="shared" si="354"/>
        <v>1.6810849614615287E-3</v>
      </c>
      <c r="Q1541">
        <f>SUM($P$3:P1541)</f>
        <v>0.49051173336868975</v>
      </c>
      <c r="R1541">
        <f t="shared" si="355"/>
        <v>0</v>
      </c>
      <c r="S1541">
        <f t="shared" si="356"/>
        <v>0</v>
      </c>
      <c r="T1541">
        <f>SUM($S$3:S1541)</f>
        <v>9.9286450497606191E-2</v>
      </c>
      <c r="V1541">
        <f t="shared" si="357"/>
        <v>0</v>
      </c>
      <c r="W1541">
        <f>IF(M1541&lt;0,SUM($V$3:V1541),0)</f>
        <v>0</v>
      </c>
      <c r="Y1541">
        <v>0</v>
      </c>
      <c r="Z1541">
        <f t="shared" si="358"/>
        <v>0</v>
      </c>
      <c r="AA1541">
        <f t="shared" si="359"/>
        <v>0</v>
      </c>
      <c r="AB1541">
        <f>SUM($AA$3:AA1541)</f>
        <v>6.5060110216048531E-2</v>
      </c>
    </row>
    <row r="1542" spans="1:28" x14ac:dyDescent="0.3">
      <c r="A1542" s="11" t="s">
        <v>19</v>
      </c>
      <c r="B1542" s="11">
        <v>1539</v>
      </c>
      <c r="C1542" s="11">
        <v>62</v>
      </c>
      <c r="D1542" s="12">
        <v>71.599999999999994</v>
      </c>
      <c r="E1542" s="3">
        <f t="shared" si="360"/>
        <v>0.90277777777777779</v>
      </c>
      <c r="F1542" s="3">
        <f t="shared" si="361"/>
        <v>3.25</v>
      </c>
      <c r="H1542" s="13">
        <f t="shared" si="350"/>
        <v>19.888888888888886</v>
      </c>
      <c r="I1542">
        <f>'Panigale V4s 21 Data'!$B$8*'Panigale V4s 21 Data'!$B$5*'Panigale V4s 21 Data'!$B$7*0.5*(Calculations!$H1542*Calculations!$H1542)</f>
        <v>44.430012571893158</v>
      </c>
      <c r="J1542" s="3">
        <f>$E1542*'Panigale V4s 21 Data'!$B$3</f>
        <v>243.75</v>
      </c>
      <c r="K1542" s="27">
        <f>'Panigale V4s 21 Data'!$B$12</f>
        <v>52.974000000000004</v>
      </c>
      <c r="L1542" s="3">
        <f t="shared" si="351"/>
        <v>341.15401257189313</v>
      </c>
      <c r="M1542">
        <f t="shared" si="349"/>
        <v>6785.1742500409846</v>
      </c>
      <c r="N1542">
        <f t="shared" si="352"/>
        <v>1.8847706250113847E-3</v>
      </c>
      <c r="O1542">
        <f t="shared" si="353"/>
        <v>6785.1742500409846</v>
      </c>
      <c r="P1542">
        <f t="shared" si="354"/>
        <v>1.8847706250113847E-3</v>
      </c>
      <c r="Q1542">
        <f>SUM($P$3:P1542)</f>
        <v>0.49239650399370116</v>
      </c>
      <c r="R1542">
        <f t="shared" si="355"/>
        <v>0</v>
      </c>
      <c r="S1542">
        <f t="shared" si="356"/>
        <v>0</v>
      </c>
      <c r="T1542">
        <f>SUM($S$3:S1542)</f>
        <v>9.9286450497606191E-2</v>
      </c>
      <c r="V1542">
        <f t="shared" si="357"/>
        <v>0</v>
      </c>
      <c r="W1542">
        <f>IF(M1542&lt;0,SUM($V$3:V1542),0)</f>
        <v>0</v>
      </c>
      <c r="Y1542">
        <v>0</v>
      </c>
      <c r="Z1542">
        <f t="shared" si="358"/>
        <v>0</v>
      </c>
      <c r="AA1542">
        <f t="shared" si="359"/>
        <v>0</v>
      </c>
      <c r="AB1542">
        <f>SUM($AA$3:AA1542)</f>
        <v>6.5060110216048531E-2</v>
      </c>
    </row>
    <row r="1543" spans="1:28" x14ac:dyDescent="0.3">
      <c r="A1543" s="11" t="s">
        <v>19</v>
      </c>
      <c r="B1543" s="11">
        <v>1540</v>
      </c>
      <c r="C1543" s="11">
        <v>63</v>
      </c>
      <c r="D1543" s="12">
        <v>74.900000000000006</v>
      </c>
      <c r="E1543" s="3">
        <f t="shared" si="360"/>
        <v>0.94444444444444597</v>
      </c>
      <c r="F1543" s="3">
        <f t="shared" si="361"/>
        <v>3.4000000000000057</v>
      </c>
      <c r="H1543" s="13">
        <f t="shared" si="350"/>
        <v>20.805555555555557</v>
      </c>
      <c r="I1543">
        <f>'Panigale V4s 21 Data'!$B$8*'Panigale V4s 21 Data'!$B$5*'Panigale V4s 21 Data'!$B$7*0.5*(Calculations!$H1543*Calculations!$H1543)</f>
        <v>48.619896154233338</v>
      </c>
      <c r="J1543" s="3">
        <f>$E1543*'Panigale V4s 21 Data'!$B$3</f>
        <v>255.00000000000043</v>
      </c>
      <c r="K1543" s="27">
        <f>'Panigale V4s 21 Data'!$B$12</f>
        <v>52.974000000000004</v>
      </c>
      <c r="L1543" s="3">
        <f t="shared" si="351"/>
        <v>356.59389615423373</v>
      </c>
      <c r="M1543">
        <f t="shared" si="349"/>
        <v>7419.1341172089187</v>
      </c>
      <c r="N1543">
        <f t="shared" si="352"/>
        <v>2.0608705881135884E-3</v>
      </c>
      <c r="O1543">
        <f t="shared" si="353"/>
        <v>7419.1341172089187</v>
      </c>
      <c r="P1543">
        <f t="shared" si="354"/>
        <v>2.0608705881135884E-3</v>
      </c>
      <c r="Q1543">
        <f>SUM($P$3:P1543)</f>
        <v>0.49445737458181477</v>
      </c>
      <c r="R1543">
        <f t="shared" si="355"/>
        <v>0</v>
      </c>
      <c r="S1543">
        <f t="shared" si="356"/>
        <v>0</v>
      </c>
      <c r="T1543">
        <f>SUM($S$3:S1543)</f>
        <v>9.9286450497606191E-2</v>
      </c>
      <c r="V1543">
        <f t="shared" si="357"/>
        <v>0</v>
      </c>
      <c r="W1543">
        <f>IF(M1543&lt;0,SUM($V$3:V1543),0)</f>
        <v>0</v>
      </c>
      <c r="Y1543">
        <v>0</v>
      </c>
      <c r="Z1543">
        <f t="shared" si="358"/>
        <v>0</v>
      </c>
      <c r="AA1543">
        <f t="shared" si="359"/>
        <v>0</v>
      </c>
      <c r="AB1543">
        <f>SUM($AA$3:AA1543)</f>
        <v>6.5060110216048531E-2</v>
      </c>
    </row>
    <row r="1544" spans="1:28" x14ac:dyDescent="0.3">
      <c r="A1544" s="11" t="s">
        <v>19</v>
      </c>
      <c r="B1544" s="11">
        <v>1541</v>
      </c>
      <c r="C1544" s="11">
        <v>64</v>
      </c>
      <c r="D1544" s="12">
        <v>78.400000000000006</v>
      </c>
      <c r="E1544" s="3">
        <f t="shared" si="360"/>
        <v>0.95833333333333215</v>
      </c>
      <c r="F1544" s="3">
        <f t="shared" si="361"/>
        <v>3.4499999999999957</v>
      </c>
      <c r="H1544" s="13">
        <f t="shared" si="350"/>
        <v>21.777777777777779</v>
      </c>
      <c r="I1544">
        <f>'Panigale V4s 21 Data'!$B$8*'Panigale V4s 21 Data'!$B$5*'Panigale V4s 21 Data'!$B$7*0.5*(Calculations!$H1544*Calculations!$H1544)</f>
        <v>53.269977933330679</v>
      </c>
      <c r="J1544" s="3">
        <f>$E1544*'Panigale V4s 21 Data'!$B$3</f>
        <v>258.74999999999966</v>
      </c>
      <c r="K1544" s="27">
        <f>'Panigale V4s 21 Data'!$B$12</f>
        <v>52.974000000000004</v>
      </c>
      <c r="L1544" s="3">
        <f t="shared" si="351"/>
        <v>364.99397793333031</v>
      </c>
      <c r="M1544">
        <f t="shared" si="349"/>
        <v>7948.7577416591939</v>
      </c>
      <c r="N1544">
        <f t="shared" si="352"/>
        <v>2.2079882615719986E-3</v>
      </c>
      <c r="O1544">
        <f t="shared" si="353"/>
        <v>7948.7577416591939</v>
      </c>
      <c r="P1544">
        <f t="shared" si="354"/>
        <v>2.2079882615719986E-3</v>
      </c>
      <c r="Q1544">
        <f>SUM($P$3:P1544)</f>
        <v>0.49666536284338675</v>
      </c>
      <c r="R1544">
        <f t="shared" si="355"/>
        <v>0</v>
      </c>
      <c r="S1544">
        <f t="shared" si="356"/>
        <v>0</v>
      </c>
      <c r="T1544">
        <f>SUM($S$3:S1544)</f>
        <v>9.9286450497606191E-2</v>
      </c>
      <c r="V1544">
        <f t="shared" si="357"/>
        <v>0</v>
      </c>
      <c r="W1544">
        <f>IF(M1544&lt;0,SUM($V$3:V1544),0)</f>
        <v>0</v>
      </c>
      <c r="Y1544">
        <v>0</v>
      </c>
      <c r="Z1544">
        <f t="shared" si="358"/>
        <v>0</v>
      </c>
      <c r="AA1544">
        <f t="shared" si="359"/>
        <v>0</v>
      </c>
      <c r="AB1544">
        <f>SUM($AA$3:AA1544)</f>
        <v>6.5060110216048531E-2</v>
      </c>
    </row>
    <row r="1545" spans="1:28" x14ac:dyDescent="0.3">
      <c r="A1545" s="11" t="s">
        <v>19</v>
      </c>
      <c r="B1545" s="11">
        <v>1542</v>
      </c>
      <c r="C1545" s="11">
        <v>65</v>
      </c>
      <c r="D1545" s="12">
        <v>81.8</v>
      </c>
      <c r="E1545" s="3">
        <f t="shared" si="360"/>
        <v>0.90277777777777779</v>
      </c>
      <c r="F1545" s="3">
        <f t="shared" si="361"/>
        <v>3.25</v>
      </c>
      <c r="H1545" s="13">
        <f t="shared" si="350"/>
        <v>22.722222222222221</v>
      </c>
      <c r="I1545">
        <f>'Panigale V4s 21 Data'!$B$8*'Panigale V4s 21 Data'!$B$5*'Panigale V4s 21 Data'!$B$7*0.5*(Calculations!$H1545*Calculations!$H1545)</f>
        <v>57.990519436338289</v>
      </c>
      <c r="J1545" s="3">
        <f>$E1545*'Panigale V4s 21 Data'!$B$3</f>
        <v>243.75</v>
      </c>
      <c r="K1545" s="27">
        <f>'Panigale V4s 21 Data'!$B$12</f>
        <v>52.974000000000004</v>
      </c>
      <c r="L1545" s="3">
        <f t="shared" si="351"/>
        <v>354.71451943633826</v>
      </c>
      <c r="M1545">
        <f t="shared" si="349"/>
        <v>8059.9021360812412</v>
      </c>
      <c r="N1545">
        <f t="shared" si="352"/>
        <v>2.2388617044670116E-3</v>
      </c>
      <c r="O1545">
        <f t="shared" si="353"/>
        <v>8059.9021360812412</v>
      </c>
      <c r="P1545">
        <f t="shared" si="354"/>
        <v>2.2388617044670116E-3</v>
      </c>
      <c r="Q1545">
        <f>SUM($P$3:P1545)</f>
        <v>0.49890422454785377</v>
      </c>
      <c r="R1545">
        <f t="shared" si="355"/>
        <v>0</v>
      </c>
      <c r="S1545">
        <f t="shared" si="356"/>
        <v>0</v>
      </c>
      <c r="T1545">
        <f>SUM($S$3:S1545)</f>
        <v>9.9286450497606191E-2</v>
      </c>
      <c r="V1545">
        <f t="shared" si="357"/>
        <v>0</v>
      </c>
      <c r="W1545">
        <f>IF(M1545&lt;0,SUM($V$3:V1545),0)</f>
        <v>0</v>
      </c>
      <c r="Y1545">
        <v>0</v>
      </c>
      <c r="Z1545">
        <f t="shared" si="358"/>
        <v>0</v>
      </c>
      <c r="AA1545">
        <f t="shared" si="359"/>
        <v>0</v>
      </c>
      <c r="AB1545">
        <f>SUM($AA$3:AA1545)</f>
        <v>6.5060110216048531E-2</v>
      </c>
    </row>
    <row r="1546" spans="1:28" x14ac:dyDescent="0.3">
      <c r="A1546" s="11" t="s">
        <v>19</v>
      </c>
      <c r="B1546" s="11">
        <v>1543</v>
      </c>
      <c r="C1546" s="11">
        <v>66</v>
      </c>
      <c r="D1546" s="12">
        <v>84.9</v>
      </c>
      <c r="E1546" s="3">
        <f t="shared" si="360"/>
        <v>0.7777777777777789</v>
      </c>
      <c r="F1546" s="3">
        <f t="shared" si="361"/>
        <v>2.8000000000000043</v>
      </c>
      <c r="H1546" s="13">
        <f t="shared" si="350"/>
        <v>23.583333333333336</v>
      </c>
      <c r="I1546">
        <f>'Panigale V4s 21 Data'!$B$8*'Panigale V4s 21 Data'!$B$5*'Panigale V4s 21 Data'!$B$7*0.5*(Calculations!$H1546*Calculations!$H1546)</f>
        <v>62.469175220485425</v>
      </c>
      <c r="J1546" s="3">
        <f>$E1546*'Panigale V4s 21 Data'!$B$3</f>
        <v>210.00000000000031</v>
      </c>
      <c r="K1546" s="27">
        <f>'Panigale V4s 21 Data'!$B$12</f>
        <v>52.974000000000004</v>
      </c>
      <c r="L1546" s="3">
        <f t="shared" si="351"/>
        <v>325.44317522048573</v>
      </c>
      <c r="M1546">
        <f t="shared" si="349"/>
        <v>7675.0348822831229</v>
      </c>
      <c r="N1546">
        <f t="shared" si="352"/>
        <v>2.1319541339675343E-3</v>
      </c>
      <c r="O1546">
        <f t="shared" si="353"/>
        <v>7675.0348822831229</v>
      </c>
      <c r="P1546">
        <f t="shared" si="354"/>
        <v>2.1319541339675343E-3</v>
      </c>
      <c r="Q1546">
        <f>SUM($P$3:P1546)</f>
        <v>0.50103617868182126</v>
      </c>
      <c r="R1546">
        <f t="shared" si="355"/>
        <v>0</v>
      </c>
      <c r="S1546">
        <f t="shared" si="356"/>
        <v>0</v>
      </c>
      <c r="T1546">
        <f>SUM($S$3:S1546)</f>
        <v>9.9286450497606191E-2</v>
      </c>
      <c r="V1546">
        <f t="shared" si="357"/>
        <v>0</v>
      </c>
      <c r="W1546">
        <f>IF(M1546&lt;0,SUM($V$3:V1546),0)</f>
        <v>0</v>
      </c>
      <c r="Y1546">
        <v>0</v>
      </c>
      <c r="Z1546">
        <f t="shared" si="358"/>
        <v>0</v>
      </c>
      <c r="AA1546">
        <f t="shared" si="359"/>
        <v>0</v>
      </c>
      <c r="AB1546">
        <f>SUM($AA$3:AA1546)</f>
        <v>6.5060110216048531E-2</v>
      </c>
    </row>
    <row r="1547" spans="1:28" x14ac:dyDescent="0.3">
      <c r="A1547" s="11" t="s">
        <v>19</v>
      </c>
      <c r="B1547" s="11">
        <v>1544</v>
      </c>
      <c r="C1547" s="11">
        <v>67</v>
      </c>
      <c r="D1547" s="12">
        <v>87.4</v>
      </c>
      <c r="E1547" s="3">
        <f t="shared" si="360"/>
        <v>0.56944444444444364</v>
      </c>
      <c r="F1547" s="3">
        <f t="shared" si="361"/>
        <v>2.0499999999999972</v>
      </c>
      <c r="H1547" s="13">
        <f t="shared" si="350"/>
        <v>24.277777777777779</v>
      </c>
      <c r="I1547">
        <f>'Panigale V4s 21 Data'!$B$8*'Panigale V4s 21 Data'!$B$5*'Panigale V4s 21 Data'!$B$7*0.5*(Calculations!$H1547*Calculations!$H1547)</f>
        <v>66.202327259151303</v>
      </c>
      <c r="J1547" s="3">
        <f>$E1547*'Panigale V4s 21 Data'!$B$3</f>
        <v>153.74999999999977</v>
      </c>
      <c r="K1547" s="27">
        <f>'Panigale V4s 21 Data'!$B$12</f>
        <v>52.974000000000004</v>
      </c>
      <c r="L1547" s="3">
        <f t="shared" si="351"/>
        <v>272.92632725915109</v>
      </c>
      <c r="M1547">
        <f t="shared" si="349"/>
        <v>6626.0447229027241</v>
      </c>
      <c r="N1547">
        <f t="shared" si="352"/>
        <v>1.8405679785840898E-3</v>
      </c>
      <c r="O1547">
        <f t="shared" si="353"/>
        <v>6626.0447229027241</v>
      </c>
      <c r="P1547">
        <f t="shared" si="354"/>
        <v>1.8405679785840898E-3</v>
      </c>
      <c r="Q1547">
        <f>SUM($P$3:P1547)</f>
        <v>0.50287674666040538</v>
      </c>
      <c r="R1547">
        <f t="shared" si="355"/>
        <v>0</v>
      </c>
      <c r="S1547">
        <f t="shared" si="356"/>
        <v>0</v>
      </c>
      <c r="T1547">
        <f>SUM($S$3:S1547)</f>
        <v>9.9286450497606191E-2</v>
      </c>
      <c r="V1547">
        <f t="shared" si="357"/>
        <v>0</v>
      </c>
      <c r="W1547">
        <f>IF(M1547&lt;0,SUM($V$3:V1547),0)</f>
        <v>0</v>
      </c>
      <c r="Y1547">
        <v>0</v>
      </c>
      <c r="Z1547">
        <f t="shared" si="358"/>
        <v>0</v>
      </c>
      <c r="AA1547">
        <f t="shared" si="359"/>
        <v>0</v>
      </c>
      <c r="AB1547">
        <f>SUM($AA$3:AA1547)</f>
        <v>6.5060110216048531E-2</v>
      </c>
    </row>
    <row r="1548" spans="1:28" x14ac:dyDescent="0.3">
      <c r="A1548" s="11" t="s">
        <v>19</v>
      </c>
      <c r="B1548" s="11">
        <v>1545</v>
      </c>
      <c r="C1548" s="11">
        <v>68</v>
      </c>
      <c r="D1548" s="12">
        <v>89</v>
      </c>
      <c r="E1548" s="3">
        <f t="shared" si="360"/>
        <v>0.36111111111111033</v>
      </c>
      <c r="F1548" s="3">
        <f t="shared" si="361"/>
        <v>1.2999999999999972</v>
      </c>
      <c r="H1548" s="13">
        <f t="shared" si="350"/>
        <v>24.722222222222221</v>
      </c>
      <c r="I1548">
        <f>'Panigale V4s 21 Data'!$B$8*'Panigale V4s 21 Data'!$B$5*'Panigale V4s 21 Data'!$B$7*0.5*(Calculations!$H1548*Calculations!$H1548)</f>
        <v>68.6483976744573</v>
      </c>
      <c r="J1548" s="3">
        <f>$E1548*'Panigale V4s 21 Data'!$B$3</f>
        <v>97.499999999999787</v>
      </c>
      <c r="K1548" s="27">
        <f>'Panigale V4s 21 Data'!$B$12</f>
        <v>52.974000000000004</v>
      </c>
      <c r="L1548" s="3">
        <f t="shared" si="351"/>
        <v>219.12239767445709</v>
      </c>
      <c r="M1548">
        <f t="shared" si="349"/>
        <v>5417.1926091740779</v>
      </c>
      <c r="N1548">
        <f t="shared" si="352"/>
        <v>1.5047757247705774E-3</v>
      </c>
      <c r="O1548">
        <f t="shared" si="353"/>
        <v>5417.1926091740779</v>
      </c>
      <c r="P1548">
        <f t="shared" si="354"/>
        <v>1.5047757247705774E-3</v>
      </c>
      <c r="Q1548">
        <f>SUM($P$3:P1548)</f>
        <v>0.50438152238517597</v>
      </c>
      <c r="R1548">
        <f t="shared" si="355"/>
        <v>0</v>
      </c>
      <c r="S1548">
        <f t="shared" si="356"/>
        <v>0</v>
      </c>
      <c r="T1548">
        <f>SUM($S$3:S1548)</f>
        <v>9.9286450497606191E-2</v>
      </c>
      <c r="V1548">
        <f t="shared" si="357"/>
        <v>0</v>
      </c>
      <c r="W1548">
        <f>IF(M1548&lt;0,SUM($V$3:V1548),0)</f>
        <v>0</v>
      </c>
      <c r="Y1548">
        <v>0</v>
      </c>
      <c r="Z1548">
        <f t="shared" si="358"/>
        <v>0</v>
      </c>
      <c r="AA1548">
        <f t="shared" si="359"/>
        <v>0</v>
      </c>
      <c r="AB1548">
        <f>SUM($AA$3:AA1548)</f>
        <v>6.5060110216048531E-2</v>
      </c>
    </row>
    <row r="1549" spans="1:28" x14ac:dyDescent="0.3">
      <c r="A1549" s="11" t="s">
        <v>19</v>
      </c>
      <c r="B1549" s="11">
        <v>1546</v>
      </c>
      <c r="C1549" s="11">
        <v>69</v>
      </c>
      <c r="D1549" s="12">
        <v>90</v>
      </c>
      <c r="E1549" s="3">
        <f t="shared" si="360"/>
        <v>0.22222222222222143</v>
      </c>
      <c r="F1549" s="3">
        <f t="shared" si="361"/>
        <v>0.79999999999999716</v>
      </c>
      <c r="H1549" s="13">
        <f t="shared" si="350"/>
        <v>25</v>
      </c>
      <c r="I1549">
        <f>'Panigale V4s 21 Data'!$B$8*'Panigale V4s 21 Data'!$B$5*'Panigale V4s 21 Data'!$B$7*0.5*(Calculations!$H1549*Calculations!$H1549)</f>
        <v>70.199724929062512</v>
      </c>
      <c r="J1549" s="3">
        <f>$E1549*'Panigale V4s 21 Data'!$B$3</f>
        <v>59.999999999999787</v>
      </c>
      <c r="K1549" s="27">
        <f>'Panigale V4s 21 Data'!$B$12</f>
        <v>52.974000000000004</v>
      </c>
      <c r="L1549" s="3">
        <f t="shared" si="351"/>
        <v>183.1737249290623</v>
      </c>
      <c r="M1549">
        <f t="shared" si="349"/>
        <v>4579.3431232265575</v>
      </c>
      <c r="N1549">
        <f t="shared" si="352"/>
        <v>1.2720397564518215E-3</v>
      </c>
      <c r="O1549">
        <f t="shared" si="353"/>
        <v>4579.3431232265575</v>
      </c>
      <c r="P1549">
        <f t="shared" si="354"/>
        <v>1.2720397564518215E-3</v>
      </c>
      <c r="Q1549">
        <f>SUM($P$3:P1549)</f>
        <v>0.50565356214162782</v>
      </c>
      <c r="R1549">
        <f t="shared" si="355"/>
        <v>0</v>
      </c>
      <c r="S1549">
        <f t="shared" si="356"/>
        <v>0</v>
      </c>
      <c r="T1549">
        <f>SUM($S$3:S1549)</f>
        <v>9.9286450497606191E-2</v>
      </c>
      <c r="V1549">
        <f t="shared" si="357"/>
        <v>0</v>
      </c>
      <c r="W1549">
        <f>IF(M1549&lt;0,SUM($V$3:V1549),0)</f>
        <v>0</v>
      </c>
      <c r="Y1549">
        <v>0</v>
      </c>
      <c r="Z1549">
        <f t="shared" si="358"/>
        <v>0</v>
      </c>
      <c r="AA1549">
        <f t="shared" si="359"/>
        <v>0</v>
      </c>
      <c r="AB1549">
        <f>SUM($AA$3:AA1549)</f>
        <v>6.5060110216048531E-2</v>
      </c>
    </row>
    <row r="1550" spans="1:28" x14ac:dyDescent="0.3">
      <c r="A1550" s="11" t="s">
        <v>19</v>
      </c>
      <c r="B1550" s="11">
        <v>1547</v>
      </c>
      <c r="C1550" s="11">
        <v>70</v>
      </c>
      <c r="D1550" s="12">
        <v>90.6</v>
      </c>
      <c r="E1550" s="3">
        <f t="shared" si="360"/>
        <v>0.1388888888888889</v>
      </c>
      <c r="F1550" s="3">
        <f t="shared" si="361"/>
        <v>0.5</v>
      </c>
      <c r="H1550" s="13">
        <f t="shared" si="350"/>
        <v>25.166666666666664</v>
      </c>
      <c r="I1550">
        <f>'Panigale V4s 21 Data'!$B$8*'Panigale V4s 21 Data'!$B$5*'Panigale V4s 21 Data'!$B$7*0.5*(Calculations!$H1550*Calculations!$H1550)</f>
        <v>71.138841249224612</v>
      </c>
      <c r="J1550" s="3">
        <f>$E1550*'Panigale V4s 21 Data'!$B$3</f>
        <v>37.5</v>
      </c>
      <c r="K1550" s="27">
        <f>'Panigale V4s 21 Data'!$B$12</f>
        <v>52.974000000000004</v>
      </c>
      <c r="L1550" s="3">
        <f t="shared" si="351"/>
        <v>161.61284124922463</v>
      </c>
      <c r="M1550">
        <f t="shared" si="349"/>
        <v>4067.2565047721528</v>
      </c>
      <c r="N1550">
        <f t="shared" si="352"/>
        <v>1.1297934735478201E-3</v>
      </c>
      <c r="O1550">
        <f t="shared" si="353"/>
        <v>4067.2565047721528</v>
      </c>
      <c r="P1550">
        <f t="shared" si="354"/>
        <v>1.1297934735478201E-3</v>
      </c>
      <c r="Q1550">
        <f>SUM($P$3:P1550)</f>
        <v>0.50678335561517562</v>
      </c>
      <c r="R1550">
        <f t="shared" si="355"/>
        <v>0</v>
      </c>
      <c r="S1550">
        <f t="shared" si="356"/>
        <v>0</v>
      </c>
      <c r="T1550">
        <f>SUM($S$3:S1550)</f>
        <v>9.9286450497606191E-2</v>
      </c>
      <c r="V1550">
        <f t="shared" si="357"/>
        <v>0</v>
      </c>
      <c r="W1550">
        <f>IF(M1550&lt;0,SUM($V$3:V1550),0)</f>
        <v>0</v>
      </c>
      <c r="Y1550">
        <v>0</v>
      </c>
      <c r="Z1550">
        <f t="shared" si="358"/>
        <v>0</v>
      </c>
      <c r="AA1550">
        <f t="shared" si="359"/>
        <v>0</v>
      </c>
      <c r="AB1550">
        <f>SUM($AA$3:AA1550)</f>
        <v>6.5060110216048531E-2</v>
      </c>
    </row>
    <row r="1551" spans="1:28" x14ac:dyDescent="0.3">
      <c r="A1551" s="11" t="s">
        <v>19</v>
      </c>
      <c r="B1551" s="11">
        <v>1548</v>
      </c>
      <c r="C1551" s="11">
        <v>71</v>
      </c>
      <c r="D1551" s="12">
        <v>91</v>
      </c>
      <c r="E1551" s="3">
        <f t="shared" si="360"/>
        <v>0.12500000000000078</v>
      </c>
      <c r="F1551" s="3">
        <f t="shared" si="361"/>
        <v>0.45000000000000284</v>
      </c>
      <c r="H1551" s="13">
        <f t="shared" si="350"/>
        <v>25.277777777777779</v>
      </c>
      <c r="I1551">
        <f>'Panigale V4s 21 Data'!$B$8*'Panigale V4s 21 Data'!$B$5*'Panigale V4s 21 Data'!$B$7*0.5*(Calculations!$H1551*Calculations!$H1551)</f>
        <v>71.768385449082302</v>
      </c>
      <c r="J1551" s="3">
        <f>$E1551*'Panigale V4s 21 Data'!$B$3</f>
        <v>33.750000000000213</v>
      </c>
      <c r="K1551" s="27">
        <f>'Panigale V4s 21 Data'!$B$12</f>
        <v>52.974000000000004</v>
      </c>
      <c r="L1551" s="3">
        <f t="shared" si="351"/>
        <v>158.49238544908252</v>
      </c>
      <c r="M1551">
        <f t="shared" si="349"/>
        <v>4006.3352988518081</v>
      </c>
      <c r="N1551">
        <f t="shared" si="352"/>
        <v>1.1128709163477244E-3</v>
      </c>
      <c r="O1551">
        <f t="shared" si="353"/>
        <v>4006.3352988518081</v>
      </c>
      <c r="P1551">
        <f t="shared" si="354"/>
        <v>1.1128709163477244E-3</v>
      </c>
      <c r="Q1551">
        <f>SUM($P$3:P1551)</f>
        <v>0.50789622653152333</v>
      </c>
      <c r="R1551">
        <f t="shared" si="355"/>
        <v>0</v>
      </c>
      <c r="S1551">
        <f t="shared" si="356"/>
        <v>0</v>
      </c>
      <c r="T1551">
        <f>SUM($S$3:S1551)</f>
        <v>9.9286450497606191E-2</v>
      </c>
      <c r="V1551">
        <f t="shared" si="357"/>
        <v>0</v>
      </c>
      <c r="W1551">
        <f>IF(M1551&lt;0,SUM($V$3:V1551),0)</f>
        <v>0</v>
      </c>
      <c r="Y1551">
        <v>0</v>
      </c>
      <c r="Z1551">
        <f t="shared" si="358"/>
        <v>0</v>
      </c>
      <c r="AA1551">
        <f t="shared" si="359"/>
        <v>0</v>
      </c>
      <c r="AB1551">
        <f>SUM($AA$3:AA1551)</f>
        <v>6.5060110216048531E-2</v>
      </c>
    </row>
    <row r="1552" spans="1:28" x14ac:dyDescent="0.3">
      <c r="A1552" s="11" t="s">
        <v>19</v>
      </c>
      <c r="B1552" s="11">
        <v>1549</v>
      </c>
      <c r="C1552" s="11">
        <v>72</v>
      </c>
      <c r="D1552" s="12">
        <v>91.5</v>
      </c>
      <c r="E1552" s="3">
        <f t="shared" si="360"/>
        <v>0.1388888888888889</v>
      </c>
      <c r="F1552" s="3">
        <f t="shared" si="361"/>
        <v>0.5</v>
      </c>
      <c r="H1552" s="13">
        <f t="shared" si="350"/>
        <v>25.416666666666664</v>
      </c>
      <c r="I1552">
        <f>'Panigale V4s 21 Data'!$B$8*'Panigale V4s 21 Data'!$B$5*'Panigale V4s 21 Data'!$B$7*0.5*(Calculations!$H1552*Calculations!$H1552)</f>
        <v>72.559215683622654</v>
      </c>
      <c r="J1552" s="3">
        <f>$E1552*'Panigale V4s 21 Data'!$B$3</f>
        <v>37.5</v>
      </c>
      <c r="K1552" s="27">
        <f>'Panigale V4s 21 Data'!$B$12</f>
        <v>52.974000000000004</v>
      </c>
      <c r="L1552" s="3">
        <f t="shared" si="351"/>
        <v>163.03321568362264</v>
      </c>
      <c r="M1552">
        <f t="shared" si="349"/>
        <v>4143.7608986254081</v>
      </c>
      <c r="N1552">
        <f t="shared" si="352"/>
        <v>1.1510446940626133E-3</v>
      </c>
      <c r="O1552">
        <f t="shared" si="353"/>
        <v>4143.7608986254081</v>
      </c>
      <c r="P1552">
        <f t="shared" si="354"/>
        <v>1.1510446940626133E-3</v>
      </c>
      <c r="Q1552">
        <f>SUM($P$3:P1552)</f>
        <v>0.50904727122558591</v>
      </c>
      <c r="R1552">
        <f t="shared" si="355"/>
        <v>0</v>
      </c>
      <c r="S1552">
        <f t="shared" si="356"/>
        <v>0</v>
      </c>
      <c r="T1552">
        <f>SUM($S$3:S1552)</f>
        <v>9.9286450497606191E-2</v>
      </c>
      <c r="V1552">
        <f t="shared" si="357"/>
        <v>0</v>
      </c>
      <c r="W1552">
        <f>IF(M1552&lt;0,SUM($V$3:V1552),0)</f>
        <v>0</v>
      </c>
      <c r="Y1552">
        <v>0</v>
      </c>
      <c r="Z1552">
        <f t="shared" si="358"/>
        <v>0</v>
      </c>
      <c r="AA1552">
        <f t="shared" si="359"/>
        <v>0</v>
      </c>
      <c r="AB1552">
        <f>SUM($AA$3:AA1552)</f>
        <v>6.5060110216048531E-2</v>
      </c>
    </row>
    <row r="1553" spans="1:28" x14ac:dyDescent="0.3">
      <c r="A1553" s="11" t="s">
        <v>19</v>
      </c>
      <c r="B1553" s="11">
        <v>1550</v>
      </c>
      <c r="C1553" s="11">
        <v>73</v>
      </c>
      <c r="D1553" s="12">
        <v>92</v>
      </c>
      <c r="E1553" s="3">
        <f t="shared" si="360"/>
        <v>0.16666666666666705</v>
      </c>
      <c r="F1553" s="3">
        <f t="shared" si="361"/>
        <v>0.60000000000000142</v>
      </c>
      <c r="H1553" s="13">
        <f t="shared" si="350"/>
        <v>25.555555555555554</v>
      </c>
      <c r="I1553">
        <f>'Panigale V4s 21 Data'!$B$8*'Panigale V4s 21 Data'!$B$5*'Panigale V4s 21 Data'!$B$7*0.5*(Calculations!$H1553*Calculations!$H1553)</f>
        <v>73.354379234516671</v>
      </c>
      <c r="J1553" s="3">
        <f>$E1553*'Panigale V4s 21 Data'!$B$3</f>
        <v>45.000000000000099</v>
      </c>
      <c r="K1553" s="27">
        <f>'Panigale V4s 21 Data'!$B$12</f>
        <v>52.974000000000004</v>
      </c>
      <c r="L1553" s="3">
        <f t="shared" si="351"/>
        <v>171.32837923451677</v>
      </c>
      <c r="M1553">
        <f t="shared" si="349"/>
        <v>4378.3919137709836</v>
      </c>
      <c r="N1553">
        <f t="shared" si="352"/>
        <v>1.2162199760474956E-3</v>
      </c>
      <c r="O1553">
        <f t="shared" si="353"/>
        <v>4378.3919137709836</v>
      </c>
      <c r="P1553">
        <f t="shared" si="354"/>
        <v>1.2162199760474956E-3</v>
      </c>
      <c r="Q1553">
        <f>SUM($P$3:P1553)</f>
        <v>0.51026349120163339</v>
      </c>
      <c r="R1553">
        <f t="shared" si="355"/>
        <v>0</v>
      </c>
      <c r="S1553">
        <f t="shared" si="356"/>
        <v>0</v>
      </c>
      <c r="T1553">
        <f>SUM($S$3:S1553)</f>
        <v>9.9286450497606191E-2</v>
      </c>
      <c r="V1553">
        <f t="shared" si="357"/>
        <v>0</v>
      </c>
      <c r="W1553">
        <f>IF(M1553&lt;0,SUM($V$3:V1553),0)</f>
        <v>0</v>
      </c>
      <c r="Y1553">
        <v>0</v>
      </c>
      <c r="Z1553">
        <f t="shared" si="358"/>
        <v>0</v>
      </c>
      <c r="AA1553">
        <f t="shared" si="359"/>
        <v>0</v>
      </c>
      <c r="AB1553">
        <f>SUM($AA$3:AA1553)</f>
        <v>6.5060110216048531E-2</v>
      </c>
    </row>
    <row r="1554" spans="1:28" x14ac:dyDescent="0.3">
      <c r="A1554" s="11" t="s">
        <v>19</v>
      </c>
      <c r="B1554" s="11">
        <v>1551</v>
      </c>
      <c r="C1554" s="11">
        <v>74</v>
      </c>
      <c r="D1554" s="12">
        <v>92.7</v>
      </c>
      <c r="E1554" s="3">
        <f t="shared" si="360"/>
        <v>0.19444444444444522</v>
      </c>
      <c r="F1554" s="3">
        <f t="shared" si="361"/>
        <v>0.70000000000000284</v>
      </c>
      <c r="H1554" s="13">
        <f t="shared" si="350"/>
        <v>25.75</v>
      </c>
      <c r="I1554">
        <f>'Panigale V4s 21 Data'!$B$8*'Panigale V4s 21 Data'!$B$5*'Panigale V4s 21 Data'!$B$7*0.5*(Calculations!$H1554*Calculations!$H1554)</f>
        <v>74.47488817724242</v>
      </c>
      <c r="J1554" s="3">
        <f>$E1554*'Panigale V4s 21 Data'!$B$3</f>
        <v>52.500000000000213</v>
      </c>
      <c r="K1554" s="27">
        <f>'Panigale V4s 21 Data'!$B$12</f>
        <v>52.974000000000004</v>
      </c>
      <c r="L1554" s="3">
        <f t="shared" si="351"/>
        <v>179.94888817724262</v>
      </c>
      <c r="M1554">
        <f t="shared" si="349"/>
        <v>4633.6838705639975</v>
      </c>
      <c r="N1554">
        <f t="shared" si="352"/>
        <v>1.2871344084899993E-3</v>
      </c>
      <c r="O1554">
        <f t="shared" si="353"/>
        <v>4633.6838705639975</v>
      </c>
      <c r="P1554">
        <f t="shared" si="354"/>
        <v>1.2871344084899993E-3</v>
      </c>
      <c r="Q1554">
        <f>SUM($P$3:P1554)</f>
        <v>0.51155062561012343</v>
      </c>
      <c r="R1554">
        <f t="shared" si="355"/>
        <v>0</v>
      </c>
      <c r="S1554">
        <f t="shared" si="356"/>
        <v>0</v>
      </c>
      <c r="T1554">
        <f>SUM($S$3:S1554)</f>
        <v>9.9286450497606191E-2</v>
      </c>
      <c r="V1554">
        <f t="shared" si="357"/>
        <v>0</v>
      </c>
      <c r="W1554">
        <f>IF(M1554&lt;0,SUM($V$3:V1554),0)</f>
        <v>0</v>
      </c>
      <c r="Y1554">
        <v>0</v>
      </c>
      <c r="Z1554">
        <f t="shared" si="358"/>
        <v>0</v>
      </c>
      <c r="AA1554">
        <f t="shared" si="359"/>
        <v>0</v>
      </c>
      <c r="AB1554">
        <f>SUM($AA$3:AA1554)</f>
        <v>6.5060110216048531E-2</v>
      </c>
    </row>
    <row r="1555" spans="1:28" x14ac:dyDescent="0.3">
      <c r="A1555" s="11" t="s">
        <v>19</v>
      </c>
      <c r="B1555" s="11">
        <v>1552</v>
      </c>
      <c r="C1555" s="11">
        <v>75</v>
      </c>
      <c r="D1555" s="12">
        <v>93.4</v>
      </c>
      <c r="E1555" s="3">
        <f t="shared" si="360"/>
        <v>0.20833333333333331</v>
      </c>
      <c r="F1555" s="3">
        <f t="shared" si="361"/>
        <v>0.75</v>
      </c>
      <c r="H1555" s="13">
        <f t="shared" si="350"/>
        <v>25.944444444444446</v>
      </c>
      <c r="I1555">
        <f>'Panigale V4s 21 Data'!$B$8*'Panigale V4s 21 Data'!$B$5*'Panigale V4s 21 Data'!$B$7*0.5*(Calculations!$H1555*Calculations!$H1555)</f>
        <v>75.603890420021315</v>
      </c>
      <c r="J1555" s="3">
        <f>$E1555*'Panigale V4s 21 Data'!$B$3</f>
        <v>56.249999999999993</v>
      </c>
      <c r="K1555" s="27">
        <f>'Panigale V4s 21 Data'!$B$12</f>
        <v>52.974000000000004</v>
      </c>
      <c r="L1555" s="3">
        <f t="shared" si="351"/>
        <v>184.82789042002133</v>
      </c>
      <c r="M1555">
        <f t="shared" si="349"/>
        <v>4795.256934786109</v>
      </c>
      <c r="N1555">
        <f t="shared" si="352"/>
        <v>1.3320158152183637E-3</v>
      </c>
      <c r="O1555">
        <f t="shared" si="353"/>
        <v>4795.256934786109</v>
      </c>
      <c r="P1555">
        <f t="shared" si="354"/>
        <v>1.3320158152183637E-3</v>
      </c>
      <c r="Q1555">
        <f>SUM($P$3:P1555)</f>
        <v>0.51288264142534179</v>
      </c>
      <c r="R1555">
        <f t="shared" si="355"/>
        <v>0</v>
      </c>
      <c r="S1555">
        <f t="shared" si="356"/>
        <v>0</v>
      </c>
      <c r="T1555">
        <f>SUM($S$3:S1555)</f>
        <v>9.9286450497606191E-2</v>
      </c>
      <c r="V1555">
        <f t="shared" si="357"/>
        <v>0</v>
      </c>
      <c r="W1555">
        <f>IF(M1555&lt;0,SUM($V$3:V1555),0)</f>
        <v>0</v>
      </c>
      <c r="Y1555">
        <v>0</v>
      </c>
      <c r="Z1555">
        <f t="shared" si="358"/>
        <v>0</v>
      </c>
      <c r="AA1555">
        <f t="shared" si="359"/>
        <v>0</v>
      </c>
      <c r="AB1555">
        <f>SUM($AA$3:AA1555)</f>
        <v>6.5060110216048531E-2</v>
      </c>
    </row>
    <row r="1556" spans="1:28" x14ac:dyDescent="0.3">
      <c r="A1556" s="11" t="s">
        <v>19</v>
      </c>
      <c r="B1556" s="11">
        <v>1553</v>
      </c>
      <c r="C1556" s="11">
        <v>76</v>
      </c>
      <c r="D1556" s="12">
        <v>94.2</v>
      </c>
      <c r="E1556" s="3">
        <f t="shared" si="360"/>
        <v>0.20833333333333331</v>
      </c>
      <c r="F1556" s="3">
        <f t="shared" si="361"/>
        <v>0.75</v>
      </c>
      <c r="H1556" s="13">
        <f t="shared" si="350"/>
        <v>26.166666666666668</v>
      </c>
      <c r="I1556">
        <f>'Panigale V4s 21 Data'!$B$8*'Panigale V4s 21 Data'!$B$5*'Panigale V4s 21 Data'!$B$7*0.5*(Calculations!$H1556*Calculations!$H1556)</f>
        <v>76.90457865673163</v>
      </c>
      <c r="J1556" s="3">
        <f>$E1556*'Panigale V4s 21 Data'!$B$3</f>
        <v>56.249999999999993</v>
      </c>
      <c r="K1556" s="27">
        <f>'Panigale V4s 21 Data'!$B$12</f>
        <v>52.974000000000004</v>
      </c>
      <c r="L1556" s="3">
        <f t="shared" si="351"/>
        <v>186.12857865673163</v>
      </c>
      <c r="M1556">
        <f t="shared" si="349"/>
        <v>4870.3644748511442</v>
      </c>
      <c r="N1556">
        <f t="shared" si="352"/>
        <v>1.3528790207919846E-3</v>
      </c>
      <c r="O1556">
        <f t="shared" si="353"/>
        <v>4870.3644748511442</v>
      </c>
      <c r="P1556">
        <f t="shared" si="354"/>
        <v>1.3528790207919846E-3</v>
      </c>
      <c r="Q1556">
        <f>SUM($P$3:P1556)</f>
        <v>0.51423552044613374</v>
      </c>
      <c r="R1556">
        <f t="shared" si="355"/>
        <v>0</v>
      </c>
      <c r="S1556">
        <f t="shared" si="356"/>
        <v>0</v>
      </c>
      <c r="T1556">
        <f>SUM($S$3:S1556)</f>
        <v>9.9286450497606191E-2</v>
      </c>
      <c r="V1556">
        <f t="shared" si="357"/>
        <v>0</v>
      </c>
      <c r="W1556">
        <f>IF(M1556&lt;0,SUM($V$3:V1556),0)</f>
        <v>0</v>
      </c>
      <c r="Y1556">
        <v>0</v>
      </c>
      <c r="Z1556">
        <f t="shared" si="358"/>
        <v>0</v>
      </c>
      <c r="AA1556">
        <f t="shared" si="359"/>
        <v>0</v>
      </c>
      <c r="AB1556">
        <f>SUM($AA$3:AA1556)</f>
        <v>6.5060110216048531E-2</v>
      </c>
    </row>
    <row r="1557" spans="1:28" x14ac:dyDescent="0.3">
      <c r="A1557" s="11" t="s">
        <v>19</v>
      </c>
      <c r="B1557" s="11">
        <v>1554</v>
      </c>
      <c r="C1557" s="11">
        <v>77</v>
      </c>
      <c r="D1557" s="12">
        <v>94.9</v>
      </c>
      <c r="E1557" s="3">
        <f t="shared" si="360"/>
        <v>0.20833333333333331</v>
      </c>
      <c r="F1557" s="3">
        <f t="shared" si="361"/>
        <v>0.75</v>
      </c>
      <c r="H1557" s="13">
        <f t="shared" si="350"/>
        <v>26.361111111111111</v>
      </c>
      <c r="I1557">
        <f>'Panigale V4s 21 Data'!$B$8*'Panigale V4s 21 Data'!$B$5*'Panigale V4s 21 Data'!$B$7*0.5*(Calculations!$H1557*Calculations!$H1557)</f>
        <v>78.051780828195817</v>
      </c>
      <c r="J1557" s="3">
        <f>$E1557*'Panigale V4s 21 Data'!$B$3</f>
        <v>56.249999999999993</v>
      </c>
      <c r="K1557" s="27">
        <f>'Panigale V4s 21 Data'!$B$12</f>
        <v>52.974000000000004</v>
      </c>
      <c r="L1557" s="3">
        <f t="shared" si="351"/>
        <v>187.27578082819582</v>
      </c>
      <c r="M1557">
        <f t="shared" si="349"/>
        <v>4936.7976668321617</v>
      </c>
      <c r="N1557">
        <f t="shared" si="352"/>
        <v>1.371332685231156E-3</v>
      </c>
      <c r="O1557">
        <f t="shared" si="353"/>
        <v>4936.7976668321617</v>
      </c>
      <c r="P1557">
        <f t="shared" si="354"/>
        <v>1.371332685231156E-3</v>
      </c>
      <c r="Q1557">
        <f>SUM($P$3:P1557)</f>
        <v>0.5156068531313649</v>
      </c>
      <c r="R1557">
        <f t="shared" si="355"/>
        <v>0</v>
      </c>
      <c r="S1557">
        <f t="shared" si="356"/>
        <v>0</v>
      </c>
      <c r="T1557">
        <f>SUM($S$3:S1557)</f>
        <v>9.9286450497606191E-2</v>
      </c>
      <c r="V1557">
        <f t="shared" si="357"/>
        <v>0</v>
      </c>
      <c r="W1557">
        <f>IF(M1557&lt;0,SUM($V$3:V1557),0)</f>
        <v>0</v>
      </c>
      <c r="Y1557">
        <v>0</v>
      </c>
      <c r="Z1557">
        <f t="shared" si="358"/>
        <v>0</v>
      </c>
      <c r="AA1557">
        <f t="shared" si="359"/>
        <v>0</v>
      </c>
      <c r="AB1557">
        <f>SUM($AA$3:AA1557)</f>
        <v>6.5060110216048531E-2</v>
      </c>
    </row>
    <row r="1558" spans="1:28" x14ac:dyDescent="0.3">
      <c r="A1558" s="11" t="s">
        <v>19</v>
      </c>
      <c r="B1558" s="11">
        <v>1555</v>
      </c>
      <c r="C1558" s="11">
        <v>78</v>
      </c>
      <c r="D1558" s="12">
        <v>95.7</v>
      </c>
      <c r="E1558" s="3">
        <f t="shared" si="360"/>
        <v>0.23611111111110952</v>
      </c>
      <c r="F1558" s="3">
        <f t="shared" si="361"/>
        <v>0.84999999999999432</v>
      </c>
      <c r="H1558" s="13">
        <f t="shared" si="350"/>
        <v>26.583333333333332</v>
      </c>
      <c r="I1558">
        <f>'Panigale V4s 21 Data'!$B$8*'Panigale V4s 21 Data'!$B$5*'Panigale V4s 21 Data'!$B$7*0.5*(Calculations!$H1558*Calculations!$H1558)</f>
        <v>79.373268983403662</v>
      </c>
      <c r="J1558" s="3">
        <f>$E1558*'Panigale V4s 21 Data'!$B$3</f>
        <v>63.749999999999574</v>
      </c>
      <c r="K1558" s="27">
        <f>'Panigale V4s 21 Data'!$B$12</f>
        <v>52.974000000000004</v>
      </c>
      <c r="L1558" s="3">
        <f t="shared" si="351"/>
        <v>196.09726898340324</v>
      </c>
      <c r="M1558">
        <f t="shared" si="349"/>
        <v>5212.9190671421356</v>
      </c>
      <c r="N1558">
        <f t="shared" si="352"/>
        <v>1.4480330742061489E-3</v>
      </c>
      <c r="O1558">
        <f t="shared" si="353"/>
        <v>5212.9190671421356</v>
      </c>
      <c r="P1558">
        <f t="shared" si="354"/>
        <v>1.4480330742061489E-3</v>
      </c>
      <c r="Q1558">
        <f>SUM($P$3:P1558)</f>
        <v>0.51705488620557105</v>
      </c>
      <c r="R1558">
        <f t="shared" si="355"/>
        <v>0</v>
      </c>
      <c r="S1558">
        <f t="shared" si="356"/>
        <v>0</v>
      </c>
      <c r="T1558">
        <f>SUM($S$3:S1558)</f>
        <v>9.9286450497606191E-2</v>
      </c>
      <c r="V1558">
        <f t="shared" si="357"/>
        <v>0</v>
      </c>
      <c r="W1558">
        <f>IF(M1558&lt;0,SUM($V$3:V1558),0)</f>
        <v>0</v>
      </c>
      <c r="Y1558">
        <v>0</v>
      </c>
      <c r="Z1558">
        <f t="shared" si="358"/>
        <v>0</v>
      </c>
      <c r="AA1558">
        <f t="shared" si="359"/>
        <v>0</v>
      </c>
      <c r="AB1558">
        <f>SUM($AA$3:AA1558)</f>
        <v>6.5060110216048531E-2</v>
      </c>
    </row>
    <row r="1559" spans="1:28" x14ac:dyDescent="0.3">
      <c r="A1559" s="11" t="s">
        <v>19</v>
      </c>
      <c r="B1559" s="11">
        <v>1556</v>
      </c>
      <c r="C1559" s="11">
        <v>79</v>
      </c>
      <c r="D1559" s="12">
        <v>96.6</v>
      </c>
      <c r="E1559" s="3">
        <f t="shared" si="360"/>
        <v>0.27777777777777779</v>
      </c>
      <c r="F1559" s="3">
        <f t="shared" si="361"/>
        <v>1</v>
      </c>
      <c r="H1559" s="13">
        <f t="shared" si="350"/>
        <v>26.833333333333332</v>
      </c>
      <c r="I1559">
        <f>'Panigale V4s 21 Data'!$B$8*'Panigale V4s 21 Data'!$B$5*'Panigale V4s 21 Data'!$B$7*0.5*(Calculations!$H1559*Calculations!$H1559)</f>
        <v>80.873203106054632</v>
      </c>
      <c r="J1559" s="3">
        <f>$E1559*'Panigale V4s 21 Data'!$B$3</f>
        <v>75</v>
      </c>
      <c r="K1559" s="27">
        <f>'Panigale V4s 21 Data'!$B$12</f>
        <v>52.974000000000004</v>
      </c>
      <c r="L1559" s="3">
        <f t="shared" si="351"/>
        <v>208.84720310605462</v>
      </c>
      <c r="M1559">
        <f t="shared" si="349"/>
        <v>5604.0666166791325</v>
      </c>
      <c r="N1559">
        <f t="shared" si="352"/>
        <v>1.556685171299759E-3</v>
      </c>
      <c r="O1559">
        <f t="shared" si="353"/>
        <v>5604.0666166791325</v>
      </c>
      <c r="P1559">
        <f t="shared" si="354"/>
        <v>1.556685171299759E-3</v>
      </c>
      <c r="Q1559">
        <f>SUM($P$3:P1559)</f>
        <v>0.51861157137687086</v>
      </c>
      <c r="R1559">
        <f t="shared" si="355"/>
        <v>0</v>
      </c>
      <c r="S1559">
        <f t="shared" si="356"/>
        <v>0</v>
      </c>
      <c r="T1559">
        <f>SUM($S$3:S1559)</f>
        <v>9.9286450497606191E-2</v>
      </c>
      <c r="V1559">
        <f t="shared" si="357"/>
        <v>0</v>
      </c>
      <c r="W1559">
        <f>IF(M1559&lt;0,SUM($V$3:V1559),0)</f>
        <v>0</v>
      </c>
      <c r="Y1559">
        <v>0</v>
      </c>
      <c r="Z1559">
        <f t="shared" si="358"/>
        <v>0</v>
      </c>
      <c r="AA1559">
        <f t="shared" si="359"/>
        <v>0</v>
      </c>
      <c r="AB1559">
        <f>SUM($AA$3:AA1559)</f>
        <v>6.5060110216048531E-2</v>
      </c>
    </row>
    <row r="1560" spans="1:28" x14ac:dyDescent="0.3">
      <c r="A1560" s="11" t="s">
        <v>19</v>
      </c>
      <c r="B1560" s="11">
        <v>1557</v>
      </c>
      <c r="C1560" s="11">
        <v>80</v>
      </c>
      <c r="D1560" s="12">
        <v>97.7</v>
      </c>
      <c r="E1560" s="3">
        <f t="shared" si="360"/>
        <v>0.31944444444444603</v>
      </c>
      <c r="F1560" s="3">
        <f t="shared" si="361"/>
        <v>1.1500000000000057</v>
      </c>
      <c r="H1560" s="13">
        <f t="shared" si="350"/>
        <v>27.138888888888889</v>
      </c>
      <c r="I1560">
        <f>'Panigale V4s 21 Data'!$B$8*'Panigale V4s 21 Data'!$B$5*'Panigale V4s 21 Data'!$B$7*0.5*(Calculations!$H1560*Calculations!$H1560)</f>
        <v>82.725522514584085</v>
      </c>
      <c r="J1560" s="3">
        <f>$E1560*'Panigale V4s 21 Data'!$B$3</f>
        <v>86.250000000000426</v>
      </c>
      <c r="K1560" s="27">
        <f>'Panigale V4s 21 Data'!$B$12</f>
        <v>52.974000000000004</v>
      </c>
      <c r="L1560" s="3">
        <f t="shared" si="351"/>
        <v>221.94952251458449</v>
      </c>
      <c r="M1560">
        <f t="shared" si="349"/>
        <v>6023.4634304652509</v>
      </c>
      <c r="N1560">
        <f t="shared" si="352"/>
        <v>1.6731842862403475E-3</v>
      </c>
      <c r="O1560">
        <f t="shared" si="353"/>
        <v>6023.4634304652509</v>
      </c>
      <c r="P1560">
        <f t="shared" si="354"/>
        <v>1.6731842862403475E-3</v>
      </c>
      <c r="Q1560">
        <f>SUM($P$3:P1560)</f>
        <v>0.52028475566311116</v>
      </c>
      <c r="R1560">
        <f t="shared" si="355"/>
        <v>0</v>
      </c>
      <c r="S1560">
        <f t="shared" si="356"/>
        <v>0</v>
      </c>
      <c r="T1560">
        <f>SUM($S$3:S1560)</f>
        <v>9.9286450497606191E-2</v>
      </c>
      <c r="V1560">
        <f t="shared" si="357"/>
        <v>0</v>
      </c>
      <c r="W1560">
        <f>IF(M1560&lt;0,SUM($V$3:V1560),0)</f>
        <v>0</v>
      </c>
      <c r="Y1560">
        <v>0</v>
      </c>
      <c r="Z1560">
        <f t="shared" si="358"/>
        <v>0</v>
      </c>
      <c r="AA1560">
        <f t="shared" si="359"/>
        <v>0</v>
      </c>
      <c r="AB1560">
        <f>SUM($AA$3:AA1560)</f>
        <v>6.5060110216048531E-2</v>
      </c>
    </row>
    <row r="1561" spans="1:28" x14ac:dyDescent="0.3">
      <c r="A1561" s="11" t="s">
        <v>19</v>
      </c>
      <c r="B1561" s="11">
        <v>1558</v>
      </c>
      <c r="C1561" s="11">
        <v>81</v>
      </c>
      <c r="D1561" s="12">
        <v>98.9</v>
      </c>
      <c r="E1561" s="3">
        <f t="shared" si="360"/>
        <v>0.37500000000000039</v>
      </c>
      <c r="F1561" s="3">
        <f t="shared" si="361"/>
        <v>1.3500000000000014</v>
      </c>
      <c r="H1561" s="13">
        <f t="shared" si="350"/>
        <v>27.472222222222221</v>
      </c>
      <c r="I1561">
        <f>'Panigale V4s 21 Data'!$B$8*'Panigale V4s 21 Data'!$B$5*'Panigale V4s 21 Data'!$B$7*0.5*(Calculations!$H1561*Calculations!$H1561)</f>
        <v>84.770154502888317</v>
      </c>
      <c r="J1561" s="3">
        <f>$E1561*'Panigale V4s 21 Data'!$B$3</f>
        <v>101.2500000000001</v>
      </c>
      <c r="K1561" s="27">
        <f>'Panigale V4s 21 Data'!$B$12</f>
        <v>52.974000000000004</v>
      </c>
      <c r="L1561" s="3">
        <f t="shared" si="351"/>
        <v>238.99415450288842</v>
      </c>
      <c r="M1561">
        <f t="shared" si="349"/>
        <v>6565.700522315462</v>
      </c>
      <c r="N1561">
        <f t="shared" si="352"/>
        <v>1.8238057006431838E-3</v>
      </c>
      <c r="O1561">
        <f t="shared" si="353"/>
        <v>6565.700522315462</v>
      </c>
      <c r="P1561">
        <f t="shared" si="354"/>
        <v>1.8238057006431838E-3</v>
      </c>
      <c r="Q1561">
        <f>SUM($P$3:P1561)</f>
        <v>0.52210856136375439</v>
      </c>
      <c r="R1561">
        <f t="shared" si="355"/>
        <v>0</v>
      </c>
      <c r="S1561">
        <f t="shared" si="356"/>
        <v>0</v>
      </c>
      <c r="T1561">
        <f>SUM($S$3:S1561)</f>
        <v>9.9286450497606191E-2</v>
      </c>
      <c r="V1561">
        <f t="shared" si="357"/>
        <v>0</v>
      </c>
      <c r="W1561">
        <f>IF(M1561&lt;0,SUM($V$3:V1561),0)</f>
        <v>0</v>
      </c>
      <c r="Y1561">
        <v>0</v>
      </c>
      <c r="Z1561">
        <f t="shared" si="358"/>
        <v>0</v>
      </c>
      <c r="AA1561">
        <f t="shared" si="359"/>
        <v>0</v>
      </c>
      <c r="AB1561">
        <f>SUM($AA$3:AA1561)</f>
        <v>6.5060110216048531E-2</v>
      </c>
    </row>
    <row r="1562" spans="1:28" x14ac:dyDescent="0.3">
      <c r="A1562" s="11" t="s">
        <v>19</v>
      </c>
      <c r="B1562" s="11">
        <v>1559</v>
      </c>
      <c r="C1562" s="11">
        <v>82</v>
      </c>
      <c r="D1562" s="12">
        <v>100.4</v>
      </c>
      <c r="E1562" s="3">
        <f t="shared" si="360"/>
        <v>0.43055555555555475</v>
      </c>
      <c r="F1562" s="3">
        <f t="shared" si="361"/>
        <v>1.5499999999999972</v>
      </c>
      <c r="H1562" s="13">
        <f t="shared" si="350"/>
        <v>27.888888888888889</v>
      </c>
      <c r="I1562">
        <f>'Panigale V4s 21 Data'!$B$8*'Panigale V4s 21 Data'!$B$5*'Panigale V4s 21 Data'!$B$7*0.5*(Calculations!$H1562*Calculations!$H1562)</f>
        <v>87.361044350733181</v>
      </c>
      <c r="J1562" s="3">
        <f>$E1562*'Panigale V4s 21 Data'!$B$3</f>
        <v>116.24999999999979</v>
      </c>
      <c r="K1562" s="27">
        <f>'Panigale V4s 21 Data'!$B$12</f>
        <v>52.974000000000004</v>
      </c>
      <c r="L1562" s="3">
        <f t="shared" si="351"/>
        <v>256.58504435073297</v>
      </c>
      <c r="M1562">
        <f t="shared" si="349"/>
        <v>7155.8717924482198</v>
      </c>
      <c r="N1562">
        <f t="shared" si="352"/>
        <v>1.9877421645689499E-3</v>
      </c>
      <c r="O1562">
        <f t="shared" si="353"/>
        <v>7155.8717924482198</v>
      </c>
      <c r="P1562">
        <f t="shared" si="354"/>
        <v>1.9877421645689499E-3</v>
      </c>
      <c r="Q1562">
        <f>SUM($P$3:P1562)</f>
        <v>0.52409630352832337</v>
      </c>
      <c r="R1562">
        <f t="shared" si="355"/>
        <v>0</v>
      </c>
      <c r="S1562">
        <f t="shared" si="356"/>
        <v>0</v>
      </c>
      <c r="T1562">
        <f>SUM($S$3:S1562)</f>
        <v>9.9286450497606191E-2</v>
      </c>
      <c r="V1562">
        <f t="shared" si="357"/>
        <v>0</v>
      </c>
      <c r="W1562">
        <f>IF(M1562&lt;0,SUM($V$3:V1562),0)</f>
        <v>0</v>
      </c>
      <c r="Y1562">
        <v>0</v>
      </c>
      <c r="Z1562">
        <f t="shared" si="358"/>
        <v>0</v>
      </c>
      <c r="AA1562">
        <f t="shared" si="359"/>
        <v>0</v>
      </c>
      <c r="AB1562">
        <f>SUM($AA$3:AA1562)</f>
        <v>6.5060110216048531E-2</v>
      </c>
    </row>
    <row r="1563" spans="1:28" x14ac:dyDescent="0.3">
      <c r="A1563" s="11" t="s">
        <v>19</v>
      </c>
      <c r="B1563" s="11">
        <v>1560</v>
      </c>
      <c r="C1563" s="11">
        <v>83</v>
      </c>
      <c r="D1563" s="12">
        <v>102</v>
      </c>
      <c r="E1563" s="3">
        <f t="shared" si="360"/>
        <v>0.44444444444444287</v>
      </c>
      <c r="F1563" s="3">
        <f t="shared" si="361"/>
        <v>1.5999999999999943</v>
      </c>
      <c r="H1563" s="13">
        <f t="shared" si="350"/>
        <v>28.333333333333332</v>
      </c>
      <c r="I1563">
        <f>'Panigale V4s 21 Data'!$B$8*'Panigale V4s 21 Data'!$B$5*'Panigale V4s 21 Data'!$B$7*0.5*(Calculations!$H1563*Calculations!$H1563)</f>
        <v>90.167646686662508</v>
      </c>
      <c r="J1563" s="3">
        <f>$E1563*'Panigale V4s 21 Data'!$B$3</f>
        <v>119.99999999999957</v>
      </c>
      <c r="K1563" s="27">
        <f>'Panigale V4s 21 Data'!$B$12</f>
        <v>52.974000000000004</v>
      </c>
      <c r="L1563" s="3">
        <f t="shared" si="351"/>
        <v>263.14164668666206</v>
      </c>
      <c r="M1563">
        <f t="shared" si="349"/>
        <v>7455.6799894554242</v>
      </c>
      <c r="N1563">
        <f t="shared" si="352"/>
        <v>2.0710222192931735E-3</v>
      </c>
      <c r="O1563">
        <f t="shared" si="353"/>
        <v>7455.6799894554242</v>
      </c>
      <c r="P1563">
        <f t="shared" si="354"/>
        <v>2.0710222192931735E-3</v>
      </c>
      <c r="Q1563">
        <f>SUM($P$3:P1563)</f>
        <v>0.5261673257476166</v>
      </c>
      <c r="R1563">
        <f t="shared" si="355"/>
        <v>0</v>
      </c>
      <c r="S1563">
        <f t="shared" si="356"/>
        <v>0</v>
      </c>
      <c r="T1563">
        <f>SUM($S$3:S1563)</f>
        <v>9.9286450497606191E-2</v>
      </c>
      <c r="V1563">
        <f t="shared" si="357"/>
        <v>0</v>
      </c>
      <c r="W1563">
        <f>IF(M1563&lt;0,SUM($V$3:V1563),0)</f>
        <v>0</v>
      </c>
      <c r="Y1563">
        <v>0</v>
      </c>
      <c r="Z1563">
        <f t="shared" si="358"/>
        <v>0</v>
      </c>
      <c r="AA1563">
        <f t="shared" si="359"/>
        <v>0</v>
      </c>
      <c r="AB1563">
        <f>SUM($AA$3:AA1563)</f>
        <v>6.5060110216048531E-2</v>
      </c>
    </row>
    <row r="1564" spans="1:28" x14ac:dyDescent="0.3">
      <c r="A1564" s="11" t="s">
        <v>19</v>
      </c>
      <c r="B1564" s="11">
        <v>1561</v>
      </c>
      <c r="C1564" s="11">
        <v>84</v>
      </c>
      <c r="D1564" s="12">
        <v>103.6</v>
      </c>
      <c r="E1564" s="3">
        <f t="shared" si="360"/>
        <v>0.44444444444444481</v>
      </c>
      <c r="F1564" s="3">
        <f t="shared" si="361"/>
        <v>1.6000000000000014</v>
      </c>
      <c r="H1564" s="13">
        <f t="shared" si="350"/>
        <v>28.777777777777775</v>
      </c>
      <c r="I1564">
        <f>'Panigale V4s 21 Data'!$B$8*'Panigale V4s 21 Data'!$B$5*'Panigale V4s 21 Data'!$B$7*0.5*(Calculations!$H1564*Calculations!$H1564)</f>
        <v>93.01862218205315</v>
      </c>
      <c r="J1564" s="3">
        <f>$E1564*'Panigale V4s 21 Data'!$B$3</f>
        <v>120.0000000000001</v>
      </c>
      <c r="K1564" s="27">
        <f>'Panigale V4s 21 Data'!$B$12</f>
        <v>52.974000000000004</v>
      </c>
      <c r="L1564" s="3">
        <f t="shared" si="351"/>
        <v>265.99262218205325</v>
      </c>
      <c r="M1564">
        <f t="shared" si="349"/>
        <v>7654.6765716835316</v>
      </c>
      <c r="N1564">
        <f t="shared" si="352"/>
        <v>2.1262990476898702E-3</v>
      </c>
      <c r="O1564">
        <f t="shared" si="353"/>
        <v>7654.6765716835316</v>
      </c>
      <c r="P1564">
        <f t="shared" si="354"/>
        <v>2.1262990476898702E-3</v>
      </c>
      <c r="Q1564">
        <f>SUM($P$3:P1564)</f>
        <v>0.5282936247953065</v>
      </c>
      <c r="R1564">
        <f t="shared" si="355"/>
        <v>0</v>
      </c>
      <c r="S1564">
        <f t="shared" si="356"/>
        <v>0</v>
      </c>
      <c r="T1564">
        <f>SUM($S$3:S1564)</f>
        <v>9.9286450497606191E-2</v>
      </c>
      <c r="V1564">
        <f t="shared" si="357"/>
        <v>0</v>
      </c>
      <c r="W1564">
        <f>IF(M1564&lt;0,SUM($V$3:V1564),0)</f>
        <v>0</v>
      </c>
      <c r="Y1564">
        <v>0</v>
      </c>
      <c r="Z1564">
        <f t="shared" si="358"/>
        <v>0</v>
      </c>
      <c r="AA1564">
        <f t="shared" si="359"/>
        <v>0</v>
      </c>
      <c r="AB1564">
        <f>SUM($AA$3:AA1564)</f>
        <v>6.5060110216048531E-2</v>
      </c>
    </row>
    <row r="1565" spans="1:28" x14ac:dyDescent="0.3">
      <c r="A1565" s="11" t="s">
        <v>19</v>
      </c>
      <c r="B1565" s="11">
        <v>1562</v>
      </c>
      <c r="C1565" s="11">
        <v>85</v>
      </c>
      <c r="D1565" s="12">
        <v>105.2</v>
      </c>
      <c r="E1565" s="3">
        <f t="shared" si="360"/>
        <v>0.44444444444444481</v>
      </c>
      <c r="F1565" s="3">
        <f t="shared" si="361"/>
        <v>1.6000000000000014</v>
      </c>
      <c r="H1565" s="13">
        <f t="shared" si="350"/>
        <v>29.222222222222221</v>
      </c>
      <c r="I1565">
        <f>'Panigale V4s 21 Data'!$B$8*'Panigale V4s 21 Data'!$B$5*'Panigale V4s 21 Data'!$B$7*0.5*(Calculations!$H1565*Calculations!$H1565)</f>
        <v>95.913970836905165</v>
      </c>
      <c r="J1565" s="3">
        <f>$E1565*'Panigale V4s 21 Data'!$B$3</f>
        <v>120.0000000000001</v>
      </c>
      <c r="K1565" s="27">
        <f>'Panigale V4s 21 Data'!$B$12</f>
        <v>52.974000000000004</v>
      </c>
      <c r="L1565" s="3">
        <f t="shared" si="351"/>
        <v>268.88797083690525</v>
      </c>
      <c r="M1565">
        <f t="shared" si="349"/>
        <v>7857.5040366784533</v>
      </c>
      <c r="N1565">
        <f t="shared" si="352"/>
        <v>2.1826400101884595E-3</v>
      </c>
      <c r="O1565">
        <f t="shared" si="353"/>
        <v>7857.5040366784533</v>
      </c>
      <c r="P1565">
        <f t="shared" si="354"/>
        <v>2.1826400101884595E-3</v>
      </c>
      <c r="Q1565">
        <f>SUM($P$3:P1565)</f>
        <v>0.53047626480549492</v>
      </c>
      <c r="R1565">
        <f t="shared" si="355"/>
        <v>0</v>
      </c>
      <c r="S1565">
        <f t="shared" si="356"/>
        <v>0</v>
      </c>
      <c r="T1565">
        <f>SUM($S$3:S1565)</f>
        <v>9.9286450497606191E-2</v>
      </c>
      <c r="V1565">
        <f t="shared" si="357"/>
        <v>0</v>
      </c>
      <c r="W1565">
        <f>IF(M1565&lt;0,SUM($V$3:V1565),0)</f>
        <v>0</v>
      </c>
      <c r="Y1565">
        <v>0</v>
      </c>
      <c r="Z1565">
        <f t="shared" si="358"/>
        <v>0</v>
      </c>
      <c r="AA1565">
        <f t="shared" si="359"/>
        <v>0</v>
      </c>
      <c r="AB1565">
        <f>SUM($AA$3:AA1565)</f>
        <v>6.5060110216048531E-2</v>
      </c>
    </row>
    <row r="1566" spans="1:28" x14ac:dyDescent="0.3">
      <c r="A1566" s="11" t="s">
        <v>19</v>
      </c>
      <c r="B1566" s="11">
        <v>1563</v>
      </c>
      <c r="C1566" s="11">
        <v>86</v>
      </c>
      <c r="D1566" s="12">
        <v>106.8</v>
      </c>
      <c r="E1566" s="3">
        <f t="shared" si="360"/>
        <v>0.45833333333333293</v>
      </c>
      <c r="F1566" s="3">
        <f t="shared" si="361"/>
        <v>1.6499999999999986</v>
      </c>
      <c r="H1566" s="13">
        <f t="shared" si="350"/>
        <v>29.666666666666664</v>
      </c>
      <c r="I1566">
        <f>'Panigale V4s 21 Data'!$B$8*'Panigale V4s 21 Data'!$B$5*'Panigale V4s 21 Data'!$B$7*0.5*(Calculations!$H1566*Calculations!$H1566)</f>
        <v>98.853692651218495</v>
      </c>
      <c r="J1566" s="3">
        <f>$E1566*'Panigale V4s 21 Data'!$B$3</f>
        <v>123.74999999999989</v>
      </c>
      <c r="K1566" s="27">
        <f>'Panigale V4s 21 Data'!$B$12</f>
        <v>52.974000000000004</v>
      </c>
      <c r="L1566" s="3">
        <f t="shared" si="351"/>
        <v>275.5776926512184</v>
      </c>
      <c r="M1566">
        <f t="shared" si="349"/>
        <v>8175.4715486528121</v>
      </c>
      <c r="N1566">
        <f t="shared" si="352"/>
        <v>2.2709643190702254E-3</v>
      </c>
      <c r="O1566">
        <f t="shared" si="353"/>
        <v>8175.4715486528121</v>
      </c>
      <c r="P1566">
        <f t="shared" si="354"/>
        <v>2.2709643190702254E-3</v>
      </c>
      <c r="Q1566">
        <f>SUM($P$3:P1566)</f>
        <v>0.53274722912456518</v>
      </c>
      <c r="R1566">
        <f t="shared" si="355"/>
        <v>0</v>
      </c>
      <c r="S1566">
        <f t="shared" si="356"/>
        <v>0</v>
      </c>
      <c r="T1566">
        <f>SUM($S$3:S1566)</f>
        <v>9.9286450497606191E-2</v>
      </c>
      <c r="V1566">
        <f t="shared" si="357"/>
        <v>0</v>
      </c>
      <c r="W1566">
        <f>IF(M1566&lt;0,SUM($V$3:V1566),0)</f>
        <v>0</v>
      </c>
      <c r="Y1566">
        <v>0</v>
      </c>
      <c r="Z1566">
        <f t="shared" si="358"/>
        <v>0</v>
      </c>
      <c r="AA1566">
        <f t="shared" si="359"/>
        <v>0</v>
      </c>
      <c r="AB1566">
        <f>SUM($AA$3:AA1566)</f>
        <v>6.5060110216048531E-2</v>
      </c>
    </row>
    <row r="1567" spans="1:28" x14ac:dyDescent="0.3">
      <c r="A1567" s="11" t="s">
        <v>19</v>
      </c>
      <c r="B1567" s="11">
        <v>1564</v>
      </c>
      <c r="C1567" s="11">
        <v>87</v>
      </c>
      <c r="D1567" s="12">
        <v>108.5</v>
      </c>
      <c r="E1567" s="3">
        <f t="shared" si="360"/>
        <v>0.47222222222222299</v>
      </c>
      <c r="F1567" s="3">
        <f t="shared" si="361"/>
        <v>1.7000000000000028</v>
      </c>
      <c r="H1567" s="13">
        <f t="shared" si="350"/>
        <v>30.138888888888889</v>
      </c>
      <c r="I1567">
        <f>'Panigale V4s 21 Data'!$B$8*'Panigale V4s 21 Data'!$B$5*'Panigale V4s 21 Data'!$B$7*0.5*(Calculations!$H1567*Calculations!$H1567)</f>
        <v>102.02576688841434</v>
      </c>
      <c r="J1567" s="3">
        <f>$E1567*'Panigale V4s 21 Data'!$B$3</f>
        <v>127.50000000000021</v>
      </c>
      <c r="K1567" s="27">
        <f>'Panigale V4s 21 Data'!$B$12</f>
        <v>52.974000000000004</v>
      </c>
      <c r="L1567" s="3">
        <f t="shared" si="351"/>
        <v>282.49976688841457</v>
      </c>
      <c r="M1567">
        <f t="shared" si="349"/>
        <v>8514.2290853869399</v>
      </c>
      <c r="N1567">
        <f t="shared" si="352"/>
        <v>2.3650636348297059E-3</v>
      </c>
      <c r="O1567">
        <f t="shared" si="353"/>
        <v>8514.2290853869399</v>
      </c>
      <c r="P1567">
        <f t="shared" si="354"/>
        <v>2.3650636348297059E-3</v>
      </c>
      <c r="Q1567">
        <f>SUM($P$3:P1567)</f>
        <v>0.53511229275939487</v>
      </c>
      <c r="R1567">
        <f t="shared" si="355"/>
        <v>0</v>
      </c>
      <c r="S1567">
        <f t="shared" si="356"/>
        <v>0</v>
      </c>
      <c r="T1567">
        <f>SUM($S$3:S1567)</f>
        <v>9.9286450497606191E-2</v>
      </c>
      <c r="V1567">
        <f t="shared" si="357"/>
        <v>0</v>
      </c>
      <c r="W1567">
        <f>IF(M1567&lt;0,SUM($V$3:V1567),0)</f>
        <v>0</v>
      </c>
      <c r="Y1567">
        <v>0</v>
      </c>
      <c r="Z1567">
        <f t="shared" si="358"/>
        <v>0</v>
      </c>
      <c r="AA1567">
        <f t="shared" si="359"/>
        <v>0</v>
      </c>
      <c r="AB1567">
        <f>SUM($AA$3:AA1567)</f>
        <v>6.5060110216048531E-2</v>
      </c>
    </row>
    <row r="1568" spans="1:28" x14ac:dyDescent="0.3">
      <c r="A1568" s="11" t="s">
        <v>19</v>
      </c>
      <c r="B1568" s="11">
        <v>1565</v>
      </c>
      <c r="C1568" s="11">
        <v>88</v>
      </c>
      <c r="D1568" s="12">
        <v>110.2</v>
      </c>
      <c r="E1568" s="3">
        <f t="shared" si="360"/>
        <v>0.47222222222222299</v>
      </c>
      <c r="F1568" s="3">
        <f t="shared" si="361"/>
        <v>1.7000000000000028</v>
      </c>
      <c r="H1568" s="13">
        <f t="shared" si="350"/>
        <v>30.611111111111111</v>
      </c>
      <c r="I1568">
        <f>'Panigale V4s 21 Data'!$B$8*'Panigale V4s 21 Data'!$B$5*'Panigale V4s 21 Data'!$B$7*0.5*(Calculations!$H1568*Calculations!$H1568)</f>
        <v>105.24793426265829</v>
      </c>
      <c r="J1568" s="3">
        <f>$E1568*'Panigale V4s 21 Data'!$B$3</f>
        <v>127.50000000000021</v>
      </c>
      <c r="K1568" s="27">
        <f>'Panigale V4s 21 Data'!$B$12</f>
        <v>52.974000000000004</v>
      </c>
      <c r="L1568" s="3">
        <f t="shared" si="351"/>
        <v>285.72193426265852</v>
      </c>
      <c r="M1568">
        <f t="shared" si="349"/>
        <v>8746.265876595824</v>
      </c>
      <c r="N1568">
        <f t="shared" si="352"/>
        <v>2.4295182990543957E-3</v>
      </c>
      <c r="O1568">
        <f t="shared" si="353"/>
        <v>8746.265876595824</v>
      </c>
      <c r="P1568">
        <f t="shared" si="354"/>
        <v>2.4295182990543957E-3</v>
      </c>
      <c r="Q1568">
        <f>SUM($P$3:P1568)</f>
        <v>0.53754181105844923</v>
      </c>
      <c r="R1568">
        <f t="shared" si="355"/>
        <v>0</v>
      </c>
      <c r="S1568">
        <f t="shared" si="356"/>
        <v>0</v>
      </c>
      <c r="T1568">
        <f>SUM($S$3:S1568)</f>
        <v>9.9286450497606191E-2</v>
      </c>
      <c r="V1568">
        <f t="shared" si="357"/>
        <v>0</v>
      </c>
      <c r="W1568">
        <f>IF(M1568&lt;0,SUM($V$3:V1568),0)</f>
        <v>0</v>
      </c>
      <c r="Y1568">
        <v>0</v>
      </c>
      <c r="Z1568">
        <f t="shared" si="358"/>
        <v>0</v>
      </c>
      <c r="AA1568">
        <f t="shared" si="359"/>
        <v>0</v>
      </c>
      <c r="AB1568">
        <f>SUM($AA$3:AA1568)</f>
        <v>6.5060110216048531E-2</v>
      </c>
    </row>
    <row r="1569" spans="1:28" x14ac:dyDescent="0.3">
      <c r="A1569" s="11" t="s">
        <v>19</v>
      </c>
      <c r="B1569" s="11">
        <v>1566</v>
      </c>
      <c r="C1569" s="11">
        <v>89</v>
      </c>
      <c r="D1569" s="12">
        <v>111.9</v>
      </c>
      <c r="E1569" s="3">
        <f t="shared" si="360"/>
        <v>0.4861111111111111</v>
      </c>
      <c r="F1569" s="3">
        <f t="shared" si="361"/>
        <v>1.75</v>
      </c>
      <c r="H1569" s="13">
        <f t="shared" si="350"/>
        <v>31.083333333333336</v>
      </c>
      <c r="I1569">
        <f>'Panigale V4s 21 Data'!$B$8*'Panigale V4s 21 Data'!$B$5*'Panigale V4s 21 Data'!$B$7*0.5*(Calculations!$H1569*Calculations!$H1569)</f>
        <v>108.52019477395044</v>
      </c>
      <c r="J1569" s="3">
        <f>$E1569*'Panigale V4s 21 Data'!$B$3</f>
        <v>131.25</v>
      </c>
      <c r="K1569" s="27">
        <f>'Panigale V4s 21 Data'!$B$12</f>
        <v>52.974000000000004</v>
      </c>
      <c r="L1569" s="3">
        <f t="shared" si="351"/>
        <v>292.74419477395043</v>
      </c>
      <c r="M1569">
        <f t="shared" si="349"/>
        <v>9099.4653875569602</v>
      </c>
      <c r="N1569">
        <f t="shared" si="352"/>
        <v>2.5276292743213777E-3</v>
      </c>
      <c r="O1569">
        <f t="shared" si="353"/>
        <v>9099.4653875569602</v>
      </c>
      <c r="P1569">
        <f t="shared" si="354"/>
        <v>2.5276292743213777E-3</v>
      </c>
      <c r="Q1569">
        <f>SUM($P$3:P1569)</f>
        <v>0.5400694403327706</v>
      </c>
      <c r="R1569">
        <f t="shared" si="355"/>
        <v>0</v>
      </c>
      <c r="S1569">
        <f t="shared" si="356"/>
        <v>0</v>
      </c>
      <c r="T1569">
        <f>SUM($S$3:S1569)</f>
        <v>9.9286450497606191E-2</v>
      </c>
      <c r="V1569">
        <f t="shared" si="357"/>
        <v>0</v>
      </c>
      <c r="W1569">
        <f>IF(M1569&lt;0,SUM($V$3:V1569),0)</f>
        <v>0</v>
      </c>
      <c r="Y1569">
        <v>0</v>
      </c>
      <c r="Z1569">
        <f t="shared" si="358"/>
        <v>0</v>
      </c>
      <c r="AA1569">
        <f t="shared" si="359"/>
        <v>0</v>
      </c>
      <c r="AB1569">
        <f>SUM($AA$3:AA1569)</f>
        <v>6.5060110216048531E-2</v>
      </c>
    </row>
    <row r="1570" spans="1:28" x14ac:dyDescent="0.3">
      <c r="A1570" s="11" t="s">
        <v>19</v>
      </c>
      <c r="B1570" s="11">
        <v>1567</v>
      </c>
      <c r="C1570" s="11">
        <v>90</v>
      </c>
      <c r="D1570" s="12">
        <v>113.7</v>
      </c>
      <c r="E1570" s="3">
        <f t="shared" si="360"/>
        <v>0.47222222222222104</v>
      </c>
      <c r="F1570" s="3">
        <f t="shared" si="361"/>
        <v>1.6999999999999957</v>
      </c>
      <c r="H1570" s="13">
        <f t="shared" si="350"/>
        <v>31.583333333333332</v>
      </c>
      <c r="I1570">
        <f>'Panigale V4s 21 Data'!$B$8*'Panigale V4s 21 Data'!$B$5*'Panigale V4s 21 Data'!$B$7*0.5*(Calculations!$H1570*Calculations!$H1570)</f>
        <v>112.03954098372741</v>
      </c>
      <c r="J1570" s="3">
        <f>$E1570*'Panigale V4s 21 Data'!$B$3</f>
        <v>127.49999999999969</v>
      </c>
      <c r="K1570" s="27">
        <f>'Panigale V4s 21 Data'!$B$12</f>
        <v>52.974000000000004</v>
      </c>
      <c r="L1570" s="3">
        <f t="shared" si="351"/>
        <v>292.51354098372707</v>
      </c>
      <c r="M1570">
        <f t="shared" si="349"/>
        <v>9238.5526694027121</v>
      </c>
      <c r="N1570">
        <f t="shared" si="352"/>
        <v>2.5662646303896419E-3</v>
      </c>
      <c r="O1570">
        <f t="shared" si="353"/>
        <v>9238.5526694027121</v>
      </c>
      <c r="P1570">
        <f t="shared" si="354"/>
        <v>2.5662646303896419E-3</v>
      </c>
      <c r="Q1570">
        <f>SUM($P$3:P1570)</f>
        <v>0.54263570496316027</v>
      </c>
      <c r="R1570">
        <f t="shared" si="355"/>
        <v>0</v>
      </c>
      <c r="S1570">
        <f t="shared" si="356"/>
        <v>0</v>
      </c>
      <c r="T1570">
        <f>SUM($S$3:S1570)</f>
        <v>9.9286450497606191E-2</v>
      </c>
      <c r="V1570">
        <f t="shared" si="357"/>
        <v>0</v>
      </c>
      <c r="W1570">
        <f>IF(M1570&lt;0,SUM($V$3:V1570),0)</f>
        <v>0</v>
      </c>
      <c r="Y1570">
        <v>0</v>
      </c>
      <c r="Z1570">
        <f t="shared" si="358"/>
        <v>0</v>
      </c>
      <c r="AA1570">
        <f t="shared" si="359"/>
        <v>0</v>
      </c>
      <c r="AB1570">
        <f>SUM($AA$3:AA1570)</f>
        <v>6.5060110216048531E-2</v>
      </c>
    </row>
    <row r="1571" spans="1:28" x14ac:dyDescent="0.3">
      <c r="A1571" s="11" t="s">
        <v>19</v>
      </c>
      <c r="B1571" s="11">
        <v>1568</v>
      </c>
      <c r="C1571" s="11">
        <v>91</v>
      </c>
      <c r="D1571" s="12">
        <v>115.3</v>
      </c>
      <c r="E1571" s="3">
        <f t="shared" si="360"/>
        <v>0.43055555555555475</v>
      </c>
      <c r="F1571" s="3">
        <f t="shared" si="361"/>
        <v>1.5499999999999972</v>
      </c>
      <c r="H1571" s="13">
        <f t="shared" si="350"/>
        <v>32.027777777777779</v>
      </c>
      <c r="I1571">
        <f>'Panigale V4s 21 Data'!$B$8*'Panigale V4s 21 Data'!$B$5*'Panigale V4s 21 Data'!$B$7*0.5*(Calculations!$H1571*Calculations!$H1571)</f>
        <v>115.2149952076791</v>
      </c>
      <c r="J1571" s="3">
        <f>$E1571*'Panigale V4s 21 Data'!$B$3</f>
        <v>116.24999999999979</v>
      </c>
      <c r="K1571" s="27">
        <f>'Panigale V4s 21 Data'!$B$12</f>
        <v>52.974000000000004</v>
      </c>
      <c r="L1571" s="3">
        <f t="shared" si="351"/>
        <v>284.43899520767889</v>
      </c>
      <c r="M1571">
        <f t="shared" si="349"/>
        <v>9109.9489298459375</v>
      </c>
      <c r="N1571">
        <f t="shared" si="352"/>
        <v>2.5305413694016493E-3</v>
      </c>
      <c r="O1571">
        <f t="shared" si="353"/>
        <v>9109.9489298459375</v>
      </c>
      <c r="P1571">
        <f t="shared" si="354"/>
        <v>2.5305413694016493E-3</v>
      </c>
      <c r="Q1571">
        <f>SUM($P$3:P1571)</f>
        <v>0.54516624633256194</v>
      </c>
      <c r="R1571">
        <f t="shared" si="355"/>
        <v>0</v>
      </c>
      <c r="S1571">
        <f t="shared" si="356"/>
        <v>0</v>
      </c>
      <c r="T1571">
        <f>SUM($S$3:S1571)</f>
        <v>9.9286450497606191E-2</v>
      </c>
      <c r="V1571">
        <f t="shared" si="357"/>
        <v>0</v>
      </c>
      <c r="W1571">
        <f>IF(M1571&lt;0,SUM($V$3:V1571),0)</f>
        <v>0</v>
      </c>
      <c r="Y1571">
        <v>0</v>
      </c>
      <c r="Z1571">
        <f t="shared" si="358"/>
        <v>0</v>
      </c>
      <c r="AA1571">
        <f t="shared" si="359"/>
        <v>0</v>
      </c>
      <c r="AB1571">
        <f>SUM($AA$3:AA1571)</f>
        <v>6.5060110216048531E-2</v>
      </c>
    </row>
    <row r="1572" spans="1:28" x14ac:dyDescent="0.3">
      <c r="A1572" s="11" t="s">
        <v>19</v>
      </c>
      <c r="B1572" s="11">
        <v>1569</v>
      </c>
      <c r="C1572" s="11">
        <v>92</v>
      </c>
      <c r="D1572" s="12">
        <v>116.8</v>
      </c>
      <c r="E1572" s="3">
        <f t="shared" si="360"/>
        <v>0.40277777777777857</v>
      </c>
      <c r="F1572" s="3">
        <f t="shared" si="361"/>
        <v>1.4500000000000028</v>
      </c>
      <c r="H1572" s="13">
        <f t="shared" si="350"/>
        <v>32.444444444444443</v>
      </c>
      <c r="I1572">
        <f>'Panigale V4s 21 Data'!$B$8*'Panigale V4s 21 Data'!$B$5*'Panigale V4s 21 Data'!$B$7*0.5*(Calculations!$H1572*Calculations!$H1572)</f>
        <v>118.23228338472266</v>
      </c>
      <c r="J1572" s="3">
        <f>$E1572*'Panigale V4s 21 Data'!$B$3</f>
        <v>108.75000000000021</v>
      </c>
      <c r="K1572" s="27">
        <f>'Panigale V4s 21 Data'!$B$12</f>
        <v>52.974000000000004</v>
      </c>
      <c r="L1572" s="3">
        <f t="shared" si="351"/>
        <v>279.95628338472289</v>
      </c>
      <c r="M1572">
        <f t="shared" si="349"/>
        <v>9083.0260831487867</v>
      </c>
      <c r="N1572">
        <f t="shared" si="352"/>
        <v>2.5230628008746626E-3</v>
      </c>
      <c r="O1572">
        <f t="shared" si="353"/>
        <v>9083.0260831487867</v>
      </c>
      <c r="P1572">
        <f t="shared" si="354"/>
        <v>2.5230628008746626E-3</v>
      </c>
      <c r="Q1572">
        <f>SUM($P$3:P1572)</f>
        <v>0.54768930913343661</v>
      </c>
      <c r="R1572">
        <f t="shared" si="355"/>
        <v>0</v>
      </c>
      <c r="S1572">
        <f t="shared" si="356"/>
        <v>0</v>
      </c>
      <c r="T1572">
        <f>SUM($S$3:S1572)</f>
        <v>9.9286450497606191E-2</v>
      </c>
      <c r="V1572">
        <f t="shared" si="357"/>
        <v>0</v>
      </c>
      <c r="W1572">
        <f>IF(M1572&lt;0,SUM($V$3:V1572),0)</f>
        <v>0</v>
      </c>
      <c r="Y1572">
        <v>0</v>
      </c>
      <c r="Z1572">
        <f t="shared" si="358"/>
        <v>0</v>
      </c>
      <c r="AA1572">
        <f t="shared" si="359"/>
        <v>0</v>
      </c>
      <c r="AB1572">
        <f>SUM($AA$3:AA1572)</f>
        <v>6.5060110216048531E-2</v>
      </c>
    </row>
    <row r="1573" spans="1:28" x14ac:dyDescent="0.3">
      <c r="A1573" s="11" t="s">
        <v>19</v>
      </c>
      <c r="B1573" s="11">
        <v>1570</v>
      </c>
      <c r="C1573" s="11">
        <v>93</v>
      </c>
      <c r="D1573" s="12">
        <v>118.2</v>
      </c>
      <c r="E1573" s="3">
        <f t="shared" si="360"/>
        <v>0.37500000000000039</v>
      </c>
      <c r="F1573" s="3">
        <f t="shared" si="361"/>
        <v>1.3500000000000014</v>
      </c>
      <c r="H1573" s="13">
        <f t="shared" si="350"/>
        <v>32.833333333333336</v>
      </c>
      <c r="I1573">
        <f>'Panigale V4s 21 Data'!$B$8*'Panigale V4s 21 Data'!$B$5*'Panigale V4s 21 Data'!$B$7*0.5*(Calculations!$H1573*Calculations!$H1573)</f>
        <v>121.08360554542165</v>
      </c>
      <c r="J1573" s="3">
        <f>$E1573*'Panigale V4s 21 Data'!$B$3</f>
        <v>101.2500000000001</v>
      </c>
      <c r="K1573" s="27">
        <f>'Panigale V4s 21 Data'!$B$12</f>
        <v>52.974000000000004</v>
      </c>
      <c r="L1573" s="3">
        <f t="shared" si="351"/>
        <v>275.30760554542172</v>
      </c>
      <c r="M1573">
        <f t="shared" si="349"/>
        <v>9039.2663820746802</v>
      </c>
      <c r="N1573">
        <f t="shared" si="352"/>
        <v>2.510907328354078E-3</v>
      </c>
      <c r="O1573">
        <f t="shared" si="353"/>
        <v>9039.2663820746802</v>
      </c>
      <c r="P1573">
        <f t="shared" si="354"/>
        <v>2.510907328354078E-3</v>
      </c>
      <c r="Q1573">
        <f>SUM($P$3:P1573)</f>
        <v>0.55020021646179074</v>
      </c>
      <c r="R1573">
        <f t="shared" si="355"/>
        <v>0</v>
      </c>
      <c r="S1573">
        <f t="shared" si="356"/>
        <v>0</v>
      </c>
      <c r="T1573">
        <f>SUM($S$3:S1573)</f>
        <v>9.9286450497606191E-2</v>
      </c>
      <c r="V1573">
        <f t="shared" si="357"/>
        <v>0</v>
      </c>
      <c r="W1573">
        <f>IF(M1573&lt;0,SUM($V$3:V1573),0)</f>
        <v>0</v>
      </c>
      <c r="Y1573">
        <v>0</v>
      </c>
      <c r="Z1573">
        <f t="shared" si="358"/>
        <v>0</v>
      </c>
      <c r="AA1573">
        <f t="shared" si="359"/>
        <v>0</v>
      </c>
      <c r="AB1573">
        <f>SUM($AA$3:AA1573)</f>
        <v>6.5060110216048531E-2</v>
      </c>
    </row>
    <row r="1574" spans="1:28" x14ac:dyDescent="0.3">
      <c r="A1574" s="11" t="s">
        <v>19</v>
      </c>
      <c r="B1574" s="11">
        <v>1571</v>
      </c>
      <c r="C1574" s="11">
        <v>94</v>
      </c>
      <c r="D1574" s="12">
        <v>119.5</v>
      </c>
      <c r="E1574" s="3">
        <f t="shared" si="360"/>
        <v>0.34722222222222221</v>
      </c>
      <c r="F1574" s="3">
        <f t="shared" si="361"/>
        <v>1.25</v>
      </c>
      <c r="H1574" s="13">
        <f t="shared" si="350"/>
        <v>33.194444444444443</v>
      </c>
      <c r="I1574">
        <f>'Panigale V4s 21 Data'!$B$8*'Panigale V4s 21 Data'!$B$5*'Panigale V4s 21 Data'!$B$7*0.5*(Calculations!$H1574*Calculations!$H1574)</f>
        <v>123.76168171830183</v>
      </c>
      <c r="J1574" s="3">
        <f>$E1574*'Panigale V4s 21 Data'!$B$3</f>
        <v>93.75</v>
      </c>
      <c r="K1574" s="27">
        <f>'Panigale V4s 21 Data'!$B$12</f>
        <v>52.974000000000004</v>
      </c>
      <c r="L1574" s="3">
        <f t="shared" si="351"/>
        <v>270.48568171830181</v>
      </c>
      <c r="M1574">
        <f t="shared" si="349"/>
        <v>8978.621934815852</v>
      </c>
      <c r="N1574">
        <f t="shared" si="352"/>
        <v>2.4940616485599589E-3</v>
      </c>
      <c r="O1574">
        <f t="shared" si="353"/>
        <v>8978.621934815852</v>
      </c>
      <c r="P1574">
        <f t="shared" si="354"/>
        <v>2.4940616485599589E-3</v>
      </c>
      <c r="Q1574">
        <f>SUM($P$3:P1574)</f>
        <v>0.55269427811035066</v>
      </c>
      <c r="R1574">
        <f t="shared" si="355"/>
        <v>0</v>
      </c>
      <c r="S1574">
        <f t="shared" si="356"/>
        <v>0</v>
      </c>
      <c r="T1574">
        <f>SUM($S$3:S1574)</f>
        <v>9.9286450497606191E-2</v>
      </c>
      <c r="V1574">
        <f t="shared" si="357"/>
        <v>0</v>
      </c>
      <c r="W1574">
        <f>IF(M1574&lt;0,SUM($V$3:V1574),0)</f>
        <v>0</v>
      </c>
      <c r="Y1574">
        <v>0</v>
      </c>
      <c r="Z1574">
        <f t="shared" si="358"/>
        <v>0</v>
      </c>
      <c r="AA1574">
        <f t="shared" si="359"/>
        <v>0</v>
      </c>
      <c r="AB1574">
        <f>SUM($AA$3:AA1574)</f>
        <v>6.5060110216048531E-2</v>
      </c>
    </row>
    <row r="1575" spans="1:28" x14ac:dyDescent="0.3">
      <c r="A1575" s="11" t="s">
        <v>19</v>
      </c>
      <c r="B1575" s="11">
        <v>1572</v>
      </c>
      <c r="C1575" s="11">
        <v>95</v>
      </c>
      <c r="D1575" s="12">
        <v>120.7</v>
      </c>
      <c r="E1575" s="3">
        <f t="shared" si="360"/>
        <v>0.31944444444444403</v>
      </c>
      <c r="F1575" s="3">
        <f t="shared" si="361"/>
        <v>1.1499999999999986</v>
      </c>
      <c r="H1575" s="13">
        <f t="shared" si="350"/>
        <v>33.527777777777779</v>
      </c>
      <c r="I1575">
        <f>'Panigale V4s 21 Data'!$B$8*'Panigale V4s 21 Data'!$B$5*'Panigale V4s 21 Data'!$B$7*0.5*(Calculations!$H1575*Calculations!$H1575)</f>
        <v>126.25975192985159</v>
      </c>
      <c r="J1575" s="3">
        <f>$E1575*'Panigale V4s 21 Data'!$B$3</f>
        <v>86.249999999999886</v>
      </c>
      <c r="K1575" s="27">
        <f>'Panigale V4s 21 Data'!$B$12</f>
        <v>52.974000000000004</v>
      </c>
      <c r="L1575" s="3">
        <f t="shared" si="351"/>
        <v>265.48375192985145</v>
      </c>
      <c r="M1575">
        <f t="shared" si="349"/>
        <v>8901.080238314742</v>
      </c>
      <c r="N1575">
        <f t="shared" si="352"/>
        <v>2.4725222884207617E-3</v>
      </c>
      <c r="O1575">
        <f t="shared" si="353"/>
        <v>8901.080238314742</v>
      </c>
      <c r="P1575">
        <f t="shared" si="354"/>
        <v>2.4725222884207617E-3</v>
      </c>
      <c r="Q1575">
        <f>SUM($P$3:P1575)</f>
        <v>0.55516680039877142</v>
      </c>
      <c r="R1575">
        <f t="shared" si="355"/>
        <v>0</v>
      </c>
      <c r="S1575">
        <f t="shared" si="356"/>
        <v>0</v>
      </c>
      <c r="T1575">
        <f>SUM($S$3:S1575)</f>
        <v>9.9286450497606191E-2</v>
      </c>
      <c r="V1575">
        <f t="shared" si="357"/>
        <v>0</v>
      </c>
      <c r="W1575">
        <f>IF(M1575&lt;0,SUM($V$3:V1575),0)</f>
        <v>0</v>
      </c>
      <c r="Y1575">
        <v>0</v>
      </c>
      <c r="Z1575">
        <f t="shared" si="358"/>
        <v>0</v>
      </c>
      <c r="AA1575">
        <f t="shared" si="359"/>
        <v>0</v>
      </c>
      <c r="AB1575">
        <f>SUM($AA$3:AA1575)</f>
        <v>6.5060110216048531E-2</v>
      </c>
    </row>
    <row r="1576" spans="1:28" x14ac:dyDescent="0.3">
      <c r="A1576" s="11" t="s">
        <v>19</v>
      </c>
      <c r="B1576" s="11">
        <v>1573</v>
      </c>
      <c r="C1576" s="11">
        <v>96</v>
      </c>
      <c r="D1576" s="12">
        <v>121.8</v>
      </c>
      <c r="E1576" s="3">
        <f t="shared" si="360"/>
        <v>0.26388888888888767</v>
      </c>
      <c r="F1576" s="3">
        <f t="shared" si="361"/>
        <v>0.94999999999999574</v>
      </c>
      <c r="H1576" s="13">
        <f t="shared" si="350"/>
        <v>33.833333333333329</v>
      </c>
      <c r="I1576">
        <f>'Panigale V4s 21 Data'!$B$8*'Panigale V4s 21 Data'!$B$5*'Panigale V4s 21 Data'!$B$7*0.5*(Calculations!$H1576*Calculations!$H1576)</f>
        <v>128.57157620452159</v>
      </c>
      <c r="J1576" s="3">
        <f>$E1576*'Panigale V4s 21 Data'!$B$3</f>
        <v>71.249999999999673</v>
      </c>
      <c r="K1576" s="27">
        <f>'Panigale V4s 21 Data'!$B$12</f>
        <v>52.974000000000004</v>
      </c>
      <c r="L1576" s="3">
        <f t="shared" si="351"/>
        <v>252.79557620452124</v>
      </c>
      <c r="M1576">
        <f t="shared" si="349"/>
        <v>8552.9169949196348</v>
      </c>
      <c r="N1576">
        <f t="shared" si="352"/>
        <v>2.375810276366565E-3</v>
      </c>
      <c r="O1576">
        <f t="shared" si="353"/>
        <v>8552.9169949196348</v>
      </c>
      <c r="P1576">
        <f t="shared" si="354"/>
        <v>2.375810276366565E-3</v>
      </c>
      <c r="Q1576">
        <f>SUM($P$3:P1576)</f>
        <v>0.557542610675138</v>
      </c>
      <c r="R1576">
        <f t="shared" si="355"/>
        <v>0</v>
      </c>
      <c r="S1576">
        <f t="shared" si="356"/>
        <v>0</v>
      </c>
      <c r="T1576">
        <f>SUM($S$3:S1576)</f>
        <v>9.9286450497606191E-2</v>
      </c>
      <c r="V1576">
        <f t="shared" si="357"/>
        <v>0</v>
      </c>
      <c r="W1576">
        <f>IF(M1576&lt;0,SUM($V$3:V1576),0)</f>
        <v>0</v>
      </c>
      <c r="Y1576">
        <v>0</v>
      </c>
      <c r="Z1576">
        <f t="shared" si="358"/>
        <v>0</v>
      </c>
      <c r="AA1576">
        <f t="shared" si="359"/>
        <v>0</v>
      </c>
      <c r="AB1576">
        <f>SUM($AA$3:AA1576)</f>
        <v>6.5060110216048531E-2</v>
      </c>
    </row>
    <row r="1577" spans="1:28" x14ac:dyDescent="0.3">
      <c r="A1577" s="11" t="s">
        <v>19</v>
      </c>
      <c r="B1577" s="11">
        <v>1574</v>
      </c>
      <c r="C1577" s="11">
        <v>97</v>
      </c>
      <c r="D1577" s="12">
        <v>122.6</v>
      </c>
      <c r="E1577" s="3">
        <f t="shared" si="360"/>
        <v>0.19444444444444522</v>
      </c>
      <c r="F1577" s="3">
        <f t="shared" si="361"/>
        <v>0.70000000000000284</v>
      </c>
      <c r="H1577" s="13">
        <f t="shared" si="350"/>
        <v>34.05555555555555</v>
      </c>
      <c r="I1577">
        <f>'Panigale V4s 21 Data'!$B$8*'Panigale V4s 21 Data'!$B$5*'Panigale V4s 21 Data'!$B$7*0.5*(Calculations!$H1577*Calculations!$H1577)</f>
        <v>130.26607623145125</v>
      </c>
      <c r="J1577" s="3">
        <f>$E1577*'Panigale V4s 21 Data'!$B$3</f>
        <v>52.500000000000213</v>
      </c>
      <c r="K1577" s="27">
        <f>'Panigale V4s 21 Data'!$B$12</f>
        <v>52.974000000000004</v>
      </c>
      <c r="L1577" s="3">
        <f t="shared" si="351"/>
        <v>235.74007623145144</v>
      </c>
      <c r="M1577">
        <f t="shared" si="349"/>
        <v>8028.2592627710947</v>
      </c>
      <c r="N1577">
        <f t="shared" si="352"/>
        <v>2.2300720174364152E-3</v>
      </c>
      <c r="O1577">
        <f t="shared" si="353"/>
        <v>8028.2592627710947</v>
      </c>
      <c r="P1577">
        <f t="shared" si="354"/>
        <v>2.2300720174364152E-3</v>
      </c>
      <c r="Q1577">
        <f>SUM($P$3:P1577)</f>
        <v>0.55977268269257441</v>
      </c>
      <c r="R1577">
        <f t="shared" si="355"/>
        <v>0</v>
      </c>
      <c r="S1577">
        <f t="shared" si="356"/>
        <v>0</v>
      </c>
      <c r="T1577">
        <f>SUM($S$3:S1577)</f>
        <v>9.9286450497606191E-2</v>
      </c>
      <c r="V1577">
        <f t="shared" si="357"/>
        <v>0</v>
      </c>
      <c r="W1577">
        <f>IF(M1577&lt;0,SUM($V$3:V1577),0)</f>
        <v>0</v>
      </c>
      <c r="Y1577">
        <v>0</v>
      </c>
      <c r="Z1577">
        <f t="shared" si="358"/>
        <v>0</v>
      </c>
      <c r="AA1577">
        <f t="shared" si="359"/>
        <v>0</v>
      </c>
      <c r="AB1577">
        <f>SUM($AA$3:AA1577)</f>
        <v>6.5060110216048531E-2</v>
      </c>
    </row>
    <row r="1578" spans="1:28" x14ac:dyDescent="0.3">
      <c r="A1578" s="11" t="s">
        <v>19</v>
      </c>
      <c r="B1578" s="11">
        <v>1575</v>
      </c>
      <c r="C1578" s="11">
        <v>98</v>
      </c>
      <c r="D1578" s="12">
        <v>123.2</v>
      </c>
      <c r="E1578" s="3">
        <f t="shared" si="360"/>
        <v>0.1388888888888889</v>
      </c>
      <c r="F1578" s="3">
        <f t="shared" si="361"/>
        <v>0.5</v>
      </c>
      <c r="H1578" s="13">
        <f t="shared" si="350"/>
        <v>34.222222222222221</v>
      </c>
      <c r="I1578">
        <f>'Panigale V4s 21 Data'!$B$8*'Panigale V4s 21 Data'!$B$5*'Panigale V4s 21 Data'!$B$7*0.5*(Calculations!$H1578*Calculations!$H1578)</f>
        <v>131.54423122312269</v>
      </c>
      <c r="J1578" s="3">
        <f>$E1578*'Panigale V4s 21 Data'!$B$3</f>
        <v>37.5</v>
      </c>
      <c r="K1578" s="27">
        <f>'Panigale V4s 21 Data'!$B$12</f>
        <v>52.974000000000004</v>
      </c>
      <c r="L1578" s="3">
        <f t="shared" si="351"/>
        <v>222.01823122312271</v>
      </c>
      <c r="M1578">
        <f t="shared" si="349"/>
        <v>7597.9572463024215</v>
      </c>
      <c r="N1578">
        <f t="shared" si="352"/>
        <v>2.1105436795284503E-3</v>
      </c>
      <c r="O1578">
        <f t="shared" si="353"/>
        <v>7597.9572463024215</v>
      </c>
      <c r="P1578">
        <f t="shared" si="354"/>
        <v>2.1105436795284503E-3</v>
      </c>
      <c r="Q1578">
        <f>SUM($P$3:P1578)</f>
        <v>0.56188322637210286</v>
      </c>
      <c r="R1578">
        <f t="shared" si="355"/>
        <v>0</v>
      </c>
      <c r="S1578">
        <f t="shared" si="356"/>
        <v>0</v>
      </c>
      <c r="T1578">
        <f>SUM($S$3:S1578)</f>
        <v>9.9286450497606191E-2</v>
      </c>
      <c r="V1578">
        <f t="shared" si="357"/>
        <v>0</v>
      </c>
      <c r="W1578">
        <f>IF(M1578&lt;0,SUM($V$3:V1578),0)</f>
        <v>0</v>
      </c>
      <c r="Y1578">
        <v>0</v>
      </c>
      <c r="Z1578">
        <f t="shared" si="358"/>
        <v>0</v>
      </c>
      <c r="AA1578">
        <f t="shared" si="359"/>
        <v>0</v>
      </c>
      <c r="AB1578">
        <f>SUM($AA$3:AA1578)</f>
        <v>6.5060110216048531E-2</v>
      </c>
    </row>
    <row r="1579" spans="1:28" x14ac:dyDescent="0.3">
      <c r="A1579" s="11" t="s">
        <v>19</v>
      </c>
      <c r="B1579" s="11">
        <v>1576</v>
      </c>
      <c r="C1579" s="11">
        <v>99</v>
      </c>
      <c r="D1579" s="12">
        <v>123.6</v>
      </c>
      <c r="E1579" s="3">
        <f t="shared" si="360"/>
        <v>6.9444444444444448E-2</v>
      </c>
      <c r="F1579" s="3">
        <f t="shared" si="361"/>
        <v>0.25</v>
      </c>
      <c r="H1579" s="13">
        <f t="shared" si="350"/>
        <v>34.333333333333329</v>
      </c>
      <c r="I1579">
        <f>'Panigale V4s 21 Data'!$B$8*'Panigale V4s 21 Data'!$B$5*'Panigale V4s 21 Data'!$B$7*0.5*(Calculations!$H1579*Calculations!$H1579)</f>
        <v>132.39980120398647</v>
      </c>
      <c r="J1579" s="3">
        <f>$E1579*'Panigale V4s 21 Data'!$B$3</f>
        <v>18.75</v>
      </c>
      <c r="K1579" s="27">
        <f>'Panigale V4s 21 Data'!$B$12</f>
        <v>52.974000000000004</v>
      </c>
      <c r="L1579" s="3">
        <f t="shared" si="351"/>
        <v>204.12380120398649</v>
      </c>
      <c r="M1579">
        <f t="shared" si="349"/>
        <v>7008.2505080035353</v>
      </c>
      <c r="N1579">
        <f t="shared" si="352"/>
        <v>1.9467362522232043E-3</v>
      </c>
      <c r="O1579">
        <f t="shared" si="353"/>
        <v>7008.2505080035353</v>
      </c>
      <c r="P1579">
        <f t="shared" si="354"/>
        <v>1.9467362522232043E-3</v>
      </c>
      <c r="Q1579">
        <f>SUM($P$3:P1579)</f>
        <v>0.56382996262432605</v>
      </c>
      <c r="R1579">
        <f t="shared" si="355"/>
        <v>0</v>
      </c>
      <c r="S1579">
        <f t="shared" si="356"/>
        <v>0</v>
      </c>
      <c r="T1579">
        <f>SUM($S$3:S1579)</f>
        <v>9.9286450497606191E-2</v>
      </c>
      <c r="V1579">
        <f t="shared" si="357"/>
        <v>0</v>
      </c>
      <c r="W1579">
        <f>IF(M1579&lt;0,SUM($V$3:V1579),0)</f>
        <v>0</v>
      </c>
      <c r="Y1579">
        <v>0</v>
      </c>
      <c r="Z1579">
        <f t="shared" si="358"/>
        <v>0</v>
      </c>
      <c r="AA1579">
        <f t="shared" si="359"/>
        <v>0</v>
      </c>
      <c r="AB1579">
        <f>SUM($AA$3:AA1579)</f>
        <v>6.5060110216048531E-2</v>
      </c>
    </row>
    <row r="1580" spans="1:28" x14ac:dyDescent="0.3">
      <c r="A1580" s="11" t="s">
        <v>19</v>
      </c>
      <c r="B1580" s="11">
        <v>1577</v>
      </c>
      <c r="C1580" s="11">
        <v>100</v>
      </c>
      <c r="D1580" s="12">
        <v>123.7</v>
      </c>
      <c r="E1580" s="3">
        <f t="shared" si="360"/>
        <v>0</v>
      </c>
      <c r="F1580" s="3">
        <f t="shared" si="361"/>
        <v>0</v>
      </c>
      <c r="H1580" s="13">
        <f t="shared" si="350"/>
        <v>34.361111111111114</v>
      </c>
      <c r="I1580">
        <f>'Panigale V4s 21 Data'!$B$8*'Panigale V4s 21 Data'!$B$5*'Panigale V4s 21 Data'!$B$7*0.5*(Calculations!$H1580*Calculations!$H1580)</f>
        <v>132.61412703083786</v>
      </c>
      <c r="J1580" s="3">
        <f>$E1580*'Panigale V4s 21 Data'!$B$3</f>
        <v>0</v>
      </c>
      <c r="K1580" s="27">
        <f>'Panigale V4s 21 Data'!$B$12</f>
        <v>52.974000000000004</v>
      </c>
      <c r="L1580" s="3">
        <f t="shared" si="351"/>
        <v>185.58812703083788</v>
      </c>
      <c r="M1580">
        <f t="shared" si="349"/>
        <v>6377.0142538096243</v>
      </c>
      <c r="N1580">
        <f t="shared" si="352"/>
        <v>1.7713928482804512E-3</v>
      </c>
      <c r="O1580">
        <f t="shared" si="353"/>
        <v>6377.0142538096243</v>
      </c>
      <c r="P1580">
        <f t="shared" si="354"/>
        <v>1.7713928482804512E-3</v>
      </c>
      <c r="Q1580">
        <f>SUM($P$3:P1580)</f>
        <v>0.56560135547260648</v>
      </c>
      <c r="R1580">
        <f t="shared" si="355"/>
        <v>0</v>
      </c>
      <c r="S1580">
        <f t="shared" si="356"/>
        <v>0</v>
      </c>
      <c r="T1580">
        <f>SUM($S$3:S1580)</f>
        <v>9.9286450497606191E-2</v>
      </c>
      <c r="V1580">
        <f t="shared" si="357"/>
        <v>0</v>
      </c>
      <c r="W1580">
        <f>IF(M1580&lt;0,SUM($V$3:V1580),0)</f>
        <v>0</v>
      </c>
      <c r="Y1580">
        <v>0</v>
      </c>
      <c r="Z1580">
        <f t="shared" si="358"/>
        <v>0</v>
      </c>
      <c r="AA1580">
        <f t="shared" si="359"/>
        <v>0</v>
      </c>
      <c r="AB1580">
        <f>SUM($AA$3:AA1580)</f>
        <v>6.5060110216048531E-2</v>
      </c>
    </row>
    <row r="1581" spans="1:28" x14ac:dyDescent="0.3">
      <c r="A1581" s="11" t="s">
        <v>19</v>
      </c>
      <c r="B1581" s="11">
        <v>1578</v>
      </c>
      <c r="C1581" s="11">
        <v>101</v>
      </c>
      <c r="D1581" s="12">
        <v>123.6</v>
      </c>
      <c r="E1581" s="3">
        <f t="shared" si="360"/>
        <v>-5.5555555555556344E-2</v>
      </c>
      <c r="F1581" s="3">
        <f t="shared" si="361"/>
        <v>-0.20000000000000284</v>
      </c>
      <c r="H1581" s="13">
        <f t="shared" si="350"/>
        <v>34.333333333333329</v>
      </c>
      <c r="I1581">
        <f>'Panigale V4s 21 Data'!$B$8*'Panigale V4s 21 Data'!$B$5*'Panigale V4s 21 Data'!$B$7*0.5*(Calculations!$H1581*Calculations!$H1581)</f>
        <v>132.39980120398647</v>
      </c>
      <c r="J1581" s="3">
        <f>$E1581*'Panigale V4s 21 Data'!$B$3</f>
        <v>-15.000000000000213</v>
      </c>
      <c r="K1581" s="27">
        <f>'Panigale V4s 21 Data'!$B$12</f>
        <v>52.974000000000004</v>
      </c>
      <c r="L1581" s="3">
        <f t="shared" si="351"/>
        <v>170.37380120398626</v>
      </c>
      <c r="M1581">
        <f t="shared" si="349"/>
        <v>5849.5005080035271</v>
      </c>
      <c r="N1581">
        <f t="shared" si="352"/>
        <v>1.624861252223202E-3</v>
      </c>
      <c r="O1581">
        <f t="shared" si="353"/>
        <v>5849.5005080035271</v>
      </c>
      <c r="P1581">
        <f t="shared" si="354"/>
        <v>1.624861252223202E-3</v>
      </c>
      <c r="Q1581">
        <f>SUM($P$3:P1581)</f>
        <v>0.56722621672482965</v>
      </c>
      <c r="R1581">
        <f t="shared" si="355"/>
        <v>0</v>
      </c>
      <c r="S1581">
        <f t="shared" si="356"/>
        <v>0</v>
      </c>
      <c r="T1581">
        <f>SUM($S$3:S1581)</f>
        <v>9.9286450497606191E-2</v>
      </c>
      <c r="V1581">
        <f t="shared" si="357"/>
        <v>0</v>
      </c>
      <c r="W1581">
        <f>IF(M1581&lt;0,SUM($V$3:V1581),0)</f>
        <v>0</v>
      </c>
      <c r="Y1581">
        <v>0</v>
      </c>
      <c r="Z1581">
        <f t="shared" si="358"/>
        <v>0</v>
      </c>
      <c r="AA1581">
        <f t="shared" si="359"/>
        <v>0</v>
      </c>
      <c r="AB1581">
        <f>SUM($AA$3:AA1581)</f>
        <v>6.5060110216048531E-2</v>
      </c>
    </row>
    <row r="1582" spans="1:28" x14ac:dyDescent="0.3">
      <c r="A1582" s="11" t="s">
        <v>19</v>
      </c>
      <c r="B1582" s="11">
        <v>1579</v>
      </c>
      <c r="C1582" s="11">
        <v>102</v>
      </c>
      <c r="D1582" s="12">
        <v>123.3</v>
      </c>
      <c r="E1582" s="3">
        <f t="shared" si="360"/>
        <v>-8.3333333333332538E-2</v>
      </c>
      <c r="F1582" s="3">
        <f t="shared" si="361"/>
        <v>-0.29999999999999716</v>
      </c>
      <c r="H1582" s="13">
        <f t="shared" si="350"/>
        <v>34.25</v>
      </c>
      <c r="I1582">
        <f>'Panigale V4s 21 Data'!$B$8*'Panigale V4s 21 Data'!$B$5*'Panigale V4s 21 Data'!$B$7*0.5*(Calculations!$H1582*Calculations!$H1582)</f>
        <v>131.75786371935743</v>
      </c>
      <c r="J1582" s="3">
        <f>$E1582*'Panigale V4s 21 Data'!$B$3</f>
        <v>-22.499999999999787</v>
      </c>
      <c r="K1582" s="27">
        <f>'Panigale V4s 21 Data'!$B$12</f>
        <v>52.974000000000004</v>
      </c>
      <c r="L1582" s="3">
        <f t="shared" si="351"/>
        <v>162.23186371935765</v>
      </c>
      <c r="M1582">
        <f t="shared" si="349"/>
        <v>5556.4413323879999</v>
      </c>
      <c r="N1582">
        <f t="shared" si="352"/>
        <v>1.5434559256633333E-3</v>
      </c>
      <c r="O1582">
        <f t="shared" si="353"/>
        <v>5556.4413323879999</v>
      </c>
      <c r="P1582">
        <f t="shared" si="354"/>
        <v>1.5434559256633333E-3</v>
      </c>
      <c r="Q1582">
        <f>SUM($P$3:P1582)</f>
        <v>0.56876967265049294</v>
      </c>
      <c r="R1582">
        <f t="shared" si="355"/>
        <v>0</v>
      </c>
      <c r="S1582">
        <f t="shared" si="356"/>
        <v>0</v>
      </c>
      <c r="T1582">
        <f>SUM($S$3:S1582)</f>
        <v>9.9286450497606191E-2</v>
      </c>
      <c r="V1582">
        <f t="shared" si="357"/>
        <v>0</v>
      </c>
      <c r="W1582">
        <f>IF(M1582&lt;0,SUM($V$3:V1582),0)</f>
        <v>0</v>
      </c>
      <c r="Y1582">
        <v>0</v>
      </c>
      <c r="Z1582">
        <f t="shared" si="358"/>
        <v>0</v>
      </c>
      <c r="AA1582">
        <f t="shared" si="359"/>
        <v>0</v>
      </c>
      <c r="AB1582">
        <f>SUM($AA$3:AA1582)</f>
        <v>6.5060110216048531E-2</v>
      </c>
    </row>
    <row r="1583" spans="1:28" x14ac:dyDescent="0.3">
      <c r="A1583" s="11" t="s">
        <v>19</v>
      </c>
      <c r="B1583" s="11">
        <v>1580</v>
      </c>
      <c r="C1583" s="11">
        <v>103</v>
      </c>
      <c r="D1583" s="12">
        <v>123</v>
      </c>
      <c r="E1583" s="3">
        <f t="shared" si="360"/>
        <v>-0.11111111111111072</v>
      </c>
      <c r="F1583" s="3">
        <f t="shared" si="361"/>
        <v>-0.39999999999999858</v>
      </c>
      <c r="H1583" s="13">
        <f t="shared" si="350"/>
        <v>34.166666666666664</v>
      </c>
      <c r="I1583">
        <f>'Panigale V4s 21 Data'!$B$8*'Panigale V4s 21 Data'!$B$5*'Panigale V4s 21 Data'!$B$7*0.5*(Calculations!$H1583*Calculations!$H1583)</f>
        <v>131.1174862286156</v>
      </c>
      <c r="J1583" s="3">
        <f>$E1583*'Panigale V4s 21 Data'!$B$3</f>
        <v>-29.999999999999893</v>
      </c>
      <c r="K1583" s="27">
        <f>'Panigale V4s 21 Data'!$B$12</f>
        <v>52.974000000000004</v>
      </c>
      <c r="L1583" s="3">
        <f t="shared" si="351"/>
        <v>154.09148622861574</v>
      </c>
      <c r="M1583">
        <f t="shared" si="349"/>
        <v>5264.7924461443708</v>
      </c>
      <c r="N1583">
        <f t="shared" si="352"/>
        <v>1.4624423461512142E-3</v>
      </c>
      <c r="O1583">
        <f t="shared" si="353"/>
        <v>5264.7924461443708</v>
      </c>
      <c r="P1583">
        <f t="shared" si="354"/>
        <v>1.4624423461512142E-3</v>
      </c>
      <c r="Q1583">
        <f>SUM($P$3:P1583)</f>
        <v>0.57023211499664417</v>
      </c>
      <c r="R1583">
        <f t="shared" si="355"/>
        <v>0</v>
      </c>
      <c r="S1583">
        <f t="shared" si="356"/>
        <v>0</v>
      </c>
      <c r="T1583">
        <f>SUM($S$3:S1583)</f>
        <v>9.9286450497606191E-2</v>
      </c>
      <c r="V1583">
        <f t="shared" si="357"/>
        <v>0</v>
      </c>
      <c r="W1583">
        <f>IF(M1583&lt;0,SUM($V$3:V1583),0)</f>
        <v>0</v>
      </c>
      <c r="Y1583">
        <v>0</v>
      </c>
      <c r="Z1583">
        <f t="shared" si="358"/>
        <v>0</v>
      </c>
      <c r="AA1583">
        <f t="shared" si="359"/>
        <v>0</v>
      </c>
      <c r="AB1583">
        <f>SUM($AA$3:AA1583)</f>
        <v>6.5060110216048531E-2</v>
      </c>
    </row>
    <row r="1584" spans="1:28" x14ac:dyDescent="0.3">
      <c r="A1584" s="11" t="s">
        <v>19</v>
      </c>
      <c r="B1584" s="11">
        <v>1581</v>
      </c>
      <c r="C1584" s="11">
        <v>104</v>
      </c>
      <c r="D1584" s="12">
        <v>122.5</v>
      </c>
      <c r="E1584" s="3">
        <f t="shared" si="360"/>
        <v>-0.12500000000000078</v>
      </c>
      <c r="F1584" s="3">
        <f t="shared" si="361"/>
        <v>-0.45000000000000284</v>
      </c>
      <c r="H1584" s="13">
        <f t="shared" si="350"/>
        <v>34.027777777777779</v>
      </c>
      <c r="I1584">
        <f>'Panigale V4s 21 Data'!$B$8*'Panigale V4s 21 Data'!$B$5*'Panigale V4s 21 Data'!$B$7*0.5*(Calculations!$H1584*Calculations!$H1584)</f>
        <v>130.05365706379558</v>
      </c>
      <c r="J1584" s="3">
        <f>$E1584*'Panigale V4s 21 Data'!$B$3</f>
        <v>-33.750000000000213</v>
      </c>
      <c r="K1584" s="27">
        <f>'Panigale V4s 21 Data'!$B$12</f>
        <v>52.974000000000004</v>
      </c>
      <c r="L1584" s="3">
        <f t="shared" si="351"/>
        <v>149.27765706379537</v>
      </c>
      <c r="M1584">
        <f t="shared" si="349"/>
        <v>5079.586941754148</v>
      </c>
      <c r="N1584">
        <f t="shared" si="352"/>
        <v>1.4109963727094858E-3</v>
      </c>
      <c r="O1584">
        <f t="shared" si="353"/>
        <v>5079.586941754148</v>
      </c>
      <c r="P1584">
        <f t="shared" si="354"/>
        <v>1.4109963727094858E-3</v>
      </c>
      <c r="Q1584">
        <f>SUM($P$3:P1584)</f>
        <v>0.57164311136935364</v>
      </c>
      <c r="R1584">
        <f t="shared" si="355"/>
        <v>0</v>
      </c>
      <c r="S1584">
        <f t="shared" si="356"/>
        <v>0</v>
      </c>
      <c r="T1584">
        <f>SUM($S$3:S1584)</f>
        <v>9.9286450497606191E-2</v>
      </c>
      <c r="V1584">
        <f t="shared" si="357"/>
        <v>0</v>
      </c>
      <c r="W1584">
        <f>IF(M1584&lt;0,SUM($V$3:V1584),0)</f>
        <v>0</v>
      </c>
      <c r="Y1584">
        <v>0</v>
      </c>
      <c r="Z1584">
        <f t="shared" si="358"/>
        <v>0</v>
      </c>
      <c r="AA1584">
        <f t="shared" si="359"/>
        <v>0</v>
      </c>
      <c r="AB1584">
        <f>SUM($AA$3:AA1584)</f>
        <v>6.5060110216048531E-2</v>
      </c>
    </row>
    <row r="1585" spans="1:28" x14ac:dyDescent="0.3">
      <c r="A1585" s="11" t="s">
        <v>19</v>
      </c>
      <c r="B1585" s="11">
        <v>1582</v>
      </c>
      <c r="C1585" s="11">
        <v>105</v>
      </c>
      <c r="D1585" s="12">
        <v>122.1</v>
      </c>
      <c r="E1585" s="3">
        <f t="shared" si="360"/>
        <v>-0.1388888888888889</v>
      </c>
      <c r="F1585" s="3">
        <f t="shared" si="361"/>
        <v>-0.5</v>
      </c>
      <c r="H1585" s="13">
        <f t="shared" si="350"/>
        <v>33.916666666666664</v>
      </c>
      <c r="I1585">
        <f>'Panigale V4s 21 Data'!$B$8*'Panigale V4s 21 Data'!$B$5*'Panigale V4s 21 Data'!$B$7*0.5*(Calculations!$H1585*Calculations!$H1585)</f>
        <v>129.20571371971414</v>
      </c>
      <c r="J1585" s="3">
        <f>$E1585*'Panigale V4s 21 Data'!$B$3</f>
        <v>-37.5</v>
      </c>
      <c r="K1585" s="27">
        <f>'Panigale V4s 21 Data'!$B$12</f>
        <v>52.974000000000004</v>
      </c>
      <c r="L1585" s="3">
        <f t="shared" si="351"/>
        <v>144.67971371971413</v>
      </c>
      <c r="M1585">
        <f t="shared" si="349"/>
        <v>4907.0536236603039</v>
      </c>
      <c r="N1585">
        <f t="shared" si="352"/>
        <v>1.3630704510167512E-3</v>
      </c>
      <c r="O1585">
        <f t="shared" si="353"/>
        <v>4907.0536236603039</v>
      </c>
      <c r="P1585">
        <f t="shared" si="354"/>
        <v>1.3630704510167512E-3</v>
      </c>
      <c r="Q1585">
        <f>SUM($P$3:P1585)</f>
        <v>0.57300618182037044</v>
      </c>
      <c r="R1585">
        <f t="shared" si="355"/>
        <v>0</v>
      </c>
      <c r="S1585">
        <f t="shared" si="356"/>
        <v>0</v>
      </c>
      <c r="T1585">
        <f>SUM($S$3:S1585)</f>
        <v>9.9286450497606191E-2</v>
      </c>
      <c r="V1585">
        <f t="shared" si="357"/>
        <v>0</v>
      </c>
      <c r="W1585">
        <f>IF(M1585&lt;0,SUM($V$3:V1585),0)</f>
        <v>0</v>
      </c>
      <c r="Y1585">
        <v>0</v>
      </c>
      <c r="Z1585">
        <f t="shared" si="358"/>
        <v>0</v>
      </c>
      <c r="AA1585">
        <f t="shared" si="359"/>
        <v>0</v>
      </c>
      <c r="AB1585">
        <f>SUM($AA$3:AA1585)</f>
        <v>6.5060110216048531E-2</v>
      </c>
    </row>
    <row r="1586" spans="1:28" x14ac:dyDescent="0.3">
      <c r="A1586" s="11" t="s">
        <v>19</v>
      </c>
      <c r="B1586" s="11">
        <v>1583</v>
      </c>
      <c r="C1586" s="11">
        <v>106</v>
      </c>
      <c r="D1586" s="12">
        <v>121.5</v>
      </c>
      <c r="E1586" s="3">
        <f t="shared" si="360"/>
        <v>-0.18055555555555516</v>
      </c>
      <c r="F1586" s="3">
        <f t="shared" si="361"/>
        <v>-0.64999999999999858</v>
      </c>
      <c r="H1586" s="13">
        <f t="shared" si="350"/>
        <v>33.75</v>
      </c>
      <c r="I1586">
        <f>'Panigale V4s 21 Data'!$B$8*'Panigale V4s 21 Data'!$B$5*'Panigale V4s 21 Data'!$B$7*0.5*(Calculations!$H1586*Calculations!$H1586)</f>
        <v>127.93899868321643</v>
      </c>
      <c r="J1586" s="3">
        <f>$E1586*'Panigale V4s 21 Data'!$B$3</f>
        <v>-48.749999999999893</v>
      </c>
      <c r="K1586" s="27">
        <f>'Panigale V4s 21 Data'!$B$12</f>
        <v>52.974000000000004</v>
      </c>
      <c r="L1586" s="3">
        <f t="shared" si="351"/>
        <v>132.16299868321653</v>
      </c>
      <c r="M1586">
        <f t="shared" si="349"/>
        <v>4460.5012055585576</v>
      </c>
      <c r="N1586">
        <f t="shared" si="352"/>
        <v>1.2390281126551548E-3</v>
      </c>
      <c r="O1586">
        <f t="shared" si="353"/>
        <v>4460.5012055585576</v>
      </c>
      <c r="P1586">
        <f t="shared" si="354"/>
        <v>1.2390281126551548E-3</v>
      </c>
      <c r="Q1586">
        <f>SUM($P$3:P1586)</f>
        <v>0.57424520993302564</v>
      </c>
      <c r="R1586">
        <f t="shared" si="355"/>
        <v>0</v>
      </c>
      <c r="S1586">
        <f t="shared" si="356"/>
        <v>0</v>
      </c>
      <c r="T1586">
        <f>SUM($S$3:S1586)</f>
        <v>9.9286450497606191E-2</v>
      </c>
      <c r="V1586">
        <f t="shared" si="357"/>
        <v>0</v>
      </c>
      <c r="W1586">
        <f>IF(M1586&lt;0,SUM($V$3:V1586),0)</f>
        <v>0</v>
      </c>
      <c r="Y1586">
        <v>0</v>
      </c>
      <c r="Z1586">
        <f t="shared" si="358"/>
        <v>0</v>
      </c>
      <c r="AA1586">
        <f t="shared" si="359"/>
        <v>0</v>
      </c>
      <c r="AB1586">
        <f>SUM($AA$3:AA1586)</f>
        <v>6.5060110216048531E-2</v>
      </c>
    </row>
    <row r="1587" spans="1:28" x14ac:dyDescent="0.3">
      <c r="A1587" s="11" t="s">
        <v>19</v>
      </c>
      <c r="B1587" s="11">
        <v>1584</v>
      </c>
      <c r="C1587" s="11">
        <v>107</v>
      </c>
      <c r="D1587" s="12">
        <v>120.8</v>
      </c>
      <c r="E1587" s="3">
        <f t="shared" si="360"/>
        <v>-0.20833333333333331</v>
      </c>
      <c r="F1587" s="3">
        <f t="shared" si="361"/>
        <v>-0.75</v>
      </c>
      <c r="H1587" s="13">
        <f t="shared" si="350"/>
        <v>33.555555555555557</v>
      </c>
      <c r="I1587">
        <f>'Panigale V4s 21 Data'!$B$8*'Panigale V4s 21 Data'!$B$5*'Panigale V4s 21 Data'!$B$7*0.5*(Calculations!$H1587*Calculations!$H1587)</f>
        <v>126.4690511097327</v>
      </c>
      <c r="J1587" s="3">
        <f>$E1587*'Panigale V4s 21 Data'!$B$3</f>
        <v>-56.249999999999993</v>
      </c>
      <c r="K1587" s="27">
        <f>'Panigale V4s 21 Data'!$B$12</f>
        <v>52.974000000000004</v>
      </c>
      <c r="L1587" s="3">
        <f t="shared" si="351"/>
        <v>123.19305110973271</v>
      </c>
      <c r="M1587">
        <f t="shared" si="349"/>
        <v>4133.8112705710309</v>
      </c>
      <c r="N1587">
        <f t="shared" si="352"/>
        <v>1.1482809084919531E-3</v>
      </c>
      <c r="O1587">
        <f t="shared" si="353"/>
        <v>4133.8112705710309</v>
      </c>
      <c r="P1587">
        <f t="shared" si="354"/>
        <v>1.1482809084919531E-3</v>
      </c>
      <c r="Q1587">
        <f>SUM($P$3:P1587)</f>
        <v>0.57539349084151759</v>
      </c>
      <c r="R1587">
        <f t="shared" si="355"/>
        <v>0</v>
      </c>
      <c r="S1587">
        <f t="shared" si="356"/>
        <v>0</v>
      </c>
      <c r="T1587">
        <f>SUM($S$3:S1587)</f>
        <v>9.9286450497606191E-2</v>
      </c>
      <c r="V1587">
        <f t="shared" si="357"/>
        <v>0</v>
      </c>
      <c r="W1587">
        <f>IF(M1587&lt;0,SUM($V$3:V1587),0)</f>
        <v>0</v>
      </c>
      <c r="Y1587">
        <v>0</v>
      </c>
      <c r="Z1587">
        <f t="shared" si="358"/>
        <v>0</v>
      </c>
      <c r="AA1587">
        <f t="shared" si="359"/>
        <v>0</v>
      </c>
      <c r="AB1587">
        <f>SUM($AA$3:AA1587)</f>
        <v>6.5060110216048531E-2</v>
      </c>
    </row>
    <row r="1588" spans="1:28" x14ac:dyDescent="0.3">
      <c r="A1588" s="11" t="s">
        <v>19</v>
      </c>
      <c r="B1588" s="11">
        <v>1585</v>
      </c>
      <c r="C1588" s="11">
        <v>108</v>
      </c>
      <c r="D1588" s="12">
        <v>120</v>
      </c>
      <c r="E1588" s="3">
        <f t="shared" si="360"/>
        <v>-0.23611111111111149</v>
      </c>
      <c r="F1588" s="3">
        <f t="shared" si="361"/>
        <v>-0.85000000000000142</v>
      </c>
      <c r="H1588" s="13">
        <f t="shared" si="350"/>
        <v>33.333333333333336</v>
      </c>
      <c r="I1588">
        <f>'Panigale V4s 21 Data'!$B$8*'Panigale V4s 21 Data'!$B$5*'Panigale V4s 21 Data'!$B$7*0.5*(Calculations!$H1588*Calculations!$H1588)</f>
        <v>124.79951098500004</v>
      </c>
      <c r="J1588" s="3">
        <f>$E1588*'Panigale V4s 21 Data'!$B$3</f>
        <v>-63.750000000000107</v>
      </c>
      <c r="K1588" s="27">
        <f>'Panigale V4s 21 Data'!$B$12</f>
        <v>52.974000000000004</v>
      </c>
      <c r="L1588" s="3">
        <f t="shared" si="351"/>
        <v>114.02351098499994</v>
      </c>
      <c r="M1588">
        <f t="shared" si="349"/>
        <v>3800.7836994999984</v>
      </c>
      <c r="N1588">
        <f t="shared" si="352"/>
        <v>1.0557732498611106E-3</v>
      </c>
      <c r="O1588">
        <f t="shared" si="353"/>
        <v>3800.7836994999984</v>
      </c>
      <c r="P1588">
        <f t="shared" si="354"/>
        <v>1.0557732498611106E-3</v>
      </c>
      <c r="Q1588">
        <f>SUM($P$3:P1588)</f>
        <v>0.57644926409137864</v>
      </c>
      <c r="R1588">
        <f t="shared" si="355"/>
        <v>0</v>
      </c>
      <c r="S1588">
        <f t="shared" si="356"/>
        <v>0</v>
      </c>
      <c r="T1588">
        <f>SUM($S$3:S1588)</f>
        <v>9.9286450497606191E-2</v>
      </c>
      <c r="V1588">
        <f t="shared" si="357"/>
        <v>0</v>
      </c>
      <c r="W1588">
        <f>IF(M1588&lt;0,SUM($V$3:V1588),0)</f>
        <v>0</v>
      </c>
      <c r="Y1588">
        <v>0</v>
      </c>
      <c r="Z1588">
        <f t="shared" si="358"/>
        <v>0</v>
      </c>
      <c r="AA1588">
        <f t="shared" si="359"/>
        <v>0</v>
      </c>
      <c r="AB1588">
        <f>SUM($AA$3:AA1588)</f>
        <v>6.5060110216048531E-2</v>
      </c>
    </row>
    <row r="1589" spans="1:28" x14ac:dyDescent="0.3">
      <c r="A1589" s="11" t="s">
        <v>19</v>
      </c>
      <c r="B1589" s="11">
        <v>1586</v>
      </c>
      <c r="C1589" s="11">
        <v>109</v>
      </c>
      <c r="D1589" s="12">
        <v>119.1</v>
      </c>
      <c r="E1589" s="3">
        <f t="shared" si="360"/>
        <v>-0.26388888888888967</v>
      </c>
      <c r="F1589" s="3">
        <f t="shared" si="361"/>
        <v>-0.95000000000000284</v>
      </c>
      <c r="H1589" s="13">
        <f t="shared" si="350"/>
        <v>33.083333333333329</v>
      </c>
      <c r="I1589">
        <f>'Panigale V4s 21 Data'!$B$8*'Panigale V4s 21 Data'!$B$5*'Panigale V4s 21 Data'!$B$7*0.5*(Calculations!$H1589*Calculations!$H1589)</f>
        <v>122.93453829271789</v>
      </c>
      <c r="J1589" s="3">
        <f>$E1589*'Panigale V4s 21 Data'!$B$3</f>
        <v>-71.250000000000213</v>
      </c>
      <c r="K1589" s="27">
        <f>'Panigale V4s 21 Data'!$B$12</f>
        <v>52.974000000000004</v>
      </c>
      <c r="L1589" s="3">
        <f t="shared" si="351"/>
        <v>104.65853829271768</v>
      </c>
      <c r="M1589">
        <f t="shared" si="349"/>
        <v>3462.4533085174094</v>
      </c>
      <c r="N1589">
        <f t="shared" si="352"/>
        <v>9.6179258569928036E-4</v>
      </c>
      <c r="O1589">
        <f t="shared" si="353"/>
        <v>3462.4533085174094</v>
      </c>
      <c r="P1589">
        <f t="shared" si="354"/>
        <v>9.6179258569928036E-4</v>
      </c>
      <c r="Q1589">
        <f>SUM($P$3:P1589)</f>
        <v>0.57741105667707793</v>
      </c>
      <c r="R1589">
        <f t="shared" si="355"/>
        <v>0</v>
      </c>
      <c r="S1589">
        <f t="shared" si="356"/>
        <v>0</v>
      </c>
      <c r="T1589">
        <f>SUM($S$3:S1589)</f>
        <v>9.9286450497606191E-2</v>
      </c>
      <c r="V1589">
        <f t="shared" si="357"/>
        <v>0</v>
      </c>
      <c r="W1589">
        <f>IF(M1589&lt;0,SUM($V$3:V1589),0)</f>
        <v>0</v>
      </c>
      <c r="Y1589">
        <v>0</v>
      </c>
      <c r="Z1589">
        <f t="shared" si="358"/>
        <v>0</v>
      </c>
      <c r="AA1589">
        <f t="shared" si="359"/>
        <v>0</v>
      </c>
      <c r="AB1589">
        <f>SUM($AA$3:AA1589)</f>
        <v>6.5060110216048531E-2</v>
      </c>
    </row>
    <row r="1590" spans="1:28" x14ac:dyDescent="0.3">
      <c r="A1590" s="11" t="s">
        <v>19</v>
      </c>
      <c r="B1590" s="11">
        <v>1587</v>
      </c>
      <c r="C1590" s="11">
        <v>110</v>
      </c>
      <c r="D1590" s="12">
        <v>118.1</v>
      </c>
      <c r="E1590" s="3">
        <f t="shared" si="360"/>
        <v>-0.27777777777777779</v>
      </c>
      <c r="F1590" s="3">
        <f t="shared" si="361"/>
        <v>-1</v>
      </c>
      <c r="H1590" s="13">
        <f t="shared" si="350"/>
        <v>32.80555555555555</v>
      </c>
      <c r="I1590">
        <f>'Panigale V4s 21 Data'!$B$8*'Panigale V4s 21 Data'!$B$5*'Panigale V4s 21 Data'!$B$7*0.5*(Calculations!$H1590*Calculations!$H1590)</f>
        <v>120.87881301454829</v>
      </c>
      <c r="J1590" s="3">
        <f>$E1590*'Panigale V4s 21 Data'!$B$3</f>
        <v>-75</v>
      </c>
      <c r="K1590" s="27">
        <f>'Panigale V4s 21 Data'!$B$12</f>
        <v>52.974000000000004</v>
      </c>
      <c r="L1590" s="3">
        <f t="shared" si="351"/>
        <v>98.852813014548289</v>
      </c>
      <c r="M1590">
        <f t="shared" si="349"/>
        <v>3242.9214491717084</v>
      </c>
      <c r="N1590">
        <f t="shared" si="352"/>
        <v>9.0081151365880793E-4</v>
      </c>
      <c r="O1590">
        <f t="shared" si="353"/>
        <v>3242.9214491717084</v>
      </c>
      <c r="P1590">
        <f t="shared" si="354"/>
        <v>9.0081151365880793E-4</v>
      </c>
      <c r="Q1590">
        <f>SUM($P$3:P1590)</f>
        <v>0.57831186819073677</v>
      </c>
      <c r="R1590">
        <f t="shared" si="355"/>
        <v>0</v>
      </c>
      <c r="S1590">
        <f t="shared" si="356"/>
        <v>0</v>
      </c>
      <c r="T1590">
        <f>SUM($S$3:S1590)</f>
        <v>9.9286450497606191E-2</v>
      </c>
      <c r="V1590">
        <f t="shared" si="357"/>
        <v>0</v>
      </c>
      <c r="W1590">
        <f>IF(M1590&lt;0,SUM($V$3:V1590),0)</f>
        <v>0</v>
      </c>
      <c r="Y1590">
        <v>0</v>
      </c>
      <c r="Z1590">
        <f t="shared" si="358"/>
        <v>0</v>
      </c>
      <c r="AA1590">
        <f t="shared" si="359"/>
        <v>0</v>
      </c>
      <c r="AB1590">
        <f>SUM($AA$3:AA1590)</f>
        <v>6.5060110216048531E-2</v>
      </c>
    </row>
    <row r="1591" spans="1:28" x14ac:dyDescent="0.3">
      <c r="A1591" s="11" t="s">
        <v>19</v>
      </c>
      <c r="B1591" s="11">
        <v>1588</v>
      </c>
      <c r="C1591" s="11">
        <v>111</v>
      </c>
      <c r="D1591" s="12">
        <v>117.1</v>
      </c>
      <c r="E1591" s="3">
        <f t="shared" si="360"/>
        <v>-0.26388888888888767</v>
      </c>
      <c r="F1591" s="3">
        <f t="shared" si="361"/>
        <v>-0.94999999999999574</v>
      </c>
      <c r="H1591" s="13">
        <f t="shared" si="350"/>
        <v>32.527777777777779</v>
      </c>
      <c r="I1591">
        <f>'Panigale V4s 21 Data'!$B$8*'Panigale V4s 21 Data'!$B$5*'Panigale V4s 21 Data'!$B$7*0.5*(Calculations!$H1591*Calculations!$H1591)</f>
        <v>118.84042100179333</v>
      </c>
      <c r="J1591" s="3">
        <f>$E1591*'Panigale V4s 21 Data'!$B$3</f>
        <v>-71.249999999999673</v>
      </c>
      <c r="K1591" s="27">
        <f>'Panigale V4s 21 Data'!$B$12</f>
        <v>52.974000000000004</v>
      </c>
      <c r="L1591" s="3">
        <f t="shared" si="351"/>
        <v>100.56442100179366</v>
      </c>
      <c r="M1591">
        <f t="shared" si="349"/>
        <v>3271.1371386972328</v>
      </c>
      <c r="N1591">
        <f t="shared" si="352"/>
        <v>9.0864920519367572E-4</v>
      </c>
      <c r="O1591">
        <f t="shared" si="353"/>
        <v>3271.1371386972328</v>
      </c>
      <c r="P1591">
        <f t="shared" si="354"/>
        <v>9.0864920519367572E-4</v>
      </c>
      <c r="Q1591">
        <f>SUM($P$3:P1591)</f>
        <v>0.57922051739593039</v>
      </c>
      <c r="R1591">
        <f t="shared" si="355"/>
        <v>0</v>
      </c>
      <c r="S1591">
        <f t="shared" si="356"/>
        <v>0</v>
      </c>
      <c r="T1591">
        <f>SUM($S$3:S1591)</f>
        <v>9.9286450497606191E-2</v>
      </c>
      <c r="V1591">
        <f t="shared" si="357"/>
        <v>0</v>
      </c>
      <c r="W1591">
        <f>IF(M1591&lt;0,SUM($V$3:V1591),0)</f>
        <v>0</v>
      </c>
      <c r="Y1591">
        <v>0</v>
      </c>
      <c r="Z1591">
        <f t="shared" si="358"/>
        <v>0</v>
      </c>
      <c r="AA1591">
        <f t="shared" si="359"/>
        <v>0</v>
      </c>
      <c r="AB1591">
        <f>SUM($AA$3:AA1591)</f>
        <v>6.5060110216048531E-2</v>
      </c>
    </row>
    <row r="1592" spans="1:28" x14ac:dyDescent="0.3">
      <c r="A1592" s="11" t="s">
        <v>19</v>
      </c>
      <c r="B1592" s="11">
        <v>1589</v>
      </c>
      <c r="C1592" s="11">
        <v>112</v>
      </c>
      <c r="D1592" s="12">
        <v>116.2</v>
      </c>
      <c r="E1592" s="3">
        <f t="shared" si="360"/>
        <v>-0.22222222222222143</v>
      </c>
      <c r="F1592" s="3">
        <f t="shared" si="361"/>
        <v>-0.79999999999999716</v>
      </c>
      <c r="H1592" s="13">
        <f t="shared" si="350"/>
        <v>32.277777777777779</v>
      </c>
      <c r="I1592">
        <f>'Panigale V4s 21 Data'!$B$8*'Panigale V4s 21 Data'!$B$5*'Panigale V4s 21 Data'!$B$7*0.5*(Calculations!$H1592*Calculations!$H1592)</f>
        <v>117.02068813224332</v>
      </c>
      <c r="J1592" s="3">
        <f>$E1592*'Panigale V4s 21 Data'!$B$3</f>
        <v>-59.999999999999787</v>
      </c>
      <c r="K1592" s="27">
        <f>'Panigale V4s 21 Data'!$B$12</f>
        <v>52.974000000000004</v>
      </c>
      <c r="L1592" s="3">
        <f t="shared" si="351"/>
        <v>109.99468813224354</v>
      </c>
      <c r="M1592">
        <f t="shared" si="349"/>
        <v>3550.3841002685276</v>
      </c>
      <c r="N1592">
        <f t="shared" si="352"/>
        <v>9.8621780563014653E-4</v>
      </c>
      <c r="O1592">
        <f t="shared" si="353"/>
        <v>3550.3841002685276</v>
      </c>
      <c r="P1592">
        <f t="shared" si="354"/>
        <v>9.8621780563014653E-4</v>
      </c>
      <c r="Q1592">
        <f>SUM($P$3:P1592)</f>
        <v>0.58020673520156052</v>
      </c>
      <c r="R1592">
        <f t="shared" si="355"/>
        <v>0</v>
      </c>
      <c r="S1592">
        <f t="shared" si="356"/>
        <v>0</v>
      </c>
      <c r="T1592">
        <f>SUM($S$3:S1592)</f>
        <v>9.9286450497606191E-2</v>
      </c>
      <c r="V1592">
        <f t="shared" si="357"/>
        <v>0</v>
      </c>
      <c r="W1592">
        <f>IF(M1592&lt;0,SUM($V$3:V1592),0)</f>
        <v>0</v>
      </c>
      <c r="Y1592">
        <v>0</v>
      </c>
      <c r="Z1592">
        <f t="shared" si="358"/>
        <v>0</v>
      </c>
      <c r="AA1592">
        <f t="shared" si="359"/>
        <v>0</v>
      </c>
      <c r="AB1592">
        <f>SUM($AA$3:AA1592)</f>
        <v>6.5060110216048531E-2</v>
      </c>
    </row>
    <row r="1593" spans="1:28" x14ac:dyDescent="0.3">
      <c r="A1593" s="11" t="s">
        <v>19</v>
      </c>
      <c r="B1593" s="11">
        <v>1590</v>
      </c>
      <c r="C1593" s="11">
        <v>113</v>
      </c>
      <c r="D1593" s="12">
        <v>115.5</v>
      </c>
      <c r="E1593" s="3">
        <f t="shared" si="360"/>
        <v>-0.18055555555555516</v>
      </c>
      <c r="F1593" s="3">
        <f t="shared" si="361"/>
        <v>-0.64999999999999858</v>
      </c>
      <c r="H1593" s="13">
        <f t="shared" si="350"/>
        <v>32.083333333333336</v>
      </c>
      <c r="I1593">
        <f>'Panigale V4s 21 Data'!$B$8*'Panigale V4s 21 Data'!$B$5*'Panigale V4s 21 Data'!$B$7*0.5*(Calculations!$H1593*Calculations!$H1593)</f>
        <v>115.61504697344768</v>
      </c>
      <c r="J1593" s="3">
        <f>$E1593*'Panigale V4s 21 Data'!$B$3</f>
        <v>-48.749999999999893</v>
      </c>
      <c r="K1593" s="27">
        <f>'Panigale V4s 21 Data'!$B$12</f>
        <v>52.974000000000004</v>
      </c>
      <c r="L1593" s="3">
        <f t="shared" si="351"/>
        <v>119.83904697344779</v>
      </c>
      <c r="M1593">
        <f t="shared" si="349"/>
        <v>3844.836090398117</v>
      </c>
      <c r="N1593">
        <f t="shared" si="352"/>
        <v>1.068010025110588E-3</v>
      </c>
      <c r="O1593">
        <f t="shared" si="353"/>
        <v>3844.836090398117</v>
      </c>
      <c r="P1593">
        <f t="shared" si="354"/>
        <v>1.068010025110588E-3</v>
      </c>
      <c r="Q1593">
        <f>SUM($P$3:P1593)</f>
        <v>0.58127474522667111</v>
      </c>
      <c r="R1593">
        <f t="shared" si="355"/>
        <v>0</v>
      </c>
      <c r="S1593">
        <f t="shared" si="356"/>
        <v>0</v>
      </c>
      <c r="T1593">
        <f>SUM($S$3:S1593)</f>
        <v>9.9286450497606191E-2</v>
      </c>
      <c r="V1593">
        <f t="shared" si="357"/>
        <v>0</v>
      </c>
      <c r="W1593">
        <f>IF(M1593&lt;0,SUM($V$3:V1593),0)</f>
        <v>0</v>
      </c>
      <c r="Y1593">
        <v>0</v>
      </c>
      <c r="Z1593">
        <f t="shared" si="358"/>
        <v>0</v>
      </c>
      <c r="AA1593">
        <f t="shared" si="359"/>
        <v>0</v>
      </c>
      <c r="AB1593">
        <f>SUM($AA$3:AA1593)</f>
        <v>6.5060110216048531E-2</v>
      </c>
    </row>
    <row r="1594" spans="1:28" x14ac:dyDescent="0.3">
      <c r="A1594" s="11" t="s">
        <v>19</v>
      </c>
      <c r="B1594" s="11">
        <v>1591</v>
      </c>
      <c r="C1594" s="11">
        <v>114</v>
      </c>
      <c r="D1594" s="12">
        <v>114.9</v>
      </c>
      <c r="E1594" s="3">
        <f t="shared" si="360"/>
        <v>-0.1388888888888889</v>
      </c>
      <c r="F1594" s="3">
        <f t="shared" si="361"/>
        <v>-0.5</v>
      </c>
      <c r="H1594" s="13">
        <f t="shared" si="350"/>
        <v>31.916666666666668</v>
      </c>
      <c r="I1594">
        <f>'Panigale V4s 21 Data'!$B$8*'Panigale V4s 21 Data'!$B$5*'Panigale V4s 21 Data'!$B$7*0.5*(Calculations!$H1594*Calculations!$H1594)</f>
        <v>114.41697166799167</v>
      </c>
      <c r="J1594" s="3">
        <f>$E1594*'Panigale V4s 21 Data'!$B$3</f>
        <v>-37.5</v>
      </c>
      <c r="K1594" s="27">
        <f>'Panigale V4s 21 Data'!$B$12</f>
        <v>52.974000000000004</v>
      </c>
      <c r="L1594" s="3">
        <f t="shared" si="351"/>
        <v>129.89097166799166</v>
      </c>
      <c r="M1594">
        <f t="shared" si="349"/>
        <v>4145.6868457367345</v>
      </c>
      <c r="N1594">
        <f t="shared" si="352"/>
        <v>1.1515796793713151E-3</v>
      </c>
      <c r="O1594">
        <f t="shared" si="353"/>
        <v>4145.6868457367345</v>
      </c>
      <c r="P1594">
        <f t="shared" si="354"/>
        <v>1.1515796793713151E-3</v>
      </c>
      <c r="Q1594">
        <f>SUM($P$3:P1594)</f>
        <v>0.5824263249060424</v>
      </c>
      <c r="R1594">
        <f t="shared" si="355"/>
        <v>0</v>
      </c>
      <c r="S1594">
        <f t="shared" si="356"/>
        <v>0</v>
      </c>
      <c r="T1594">
        <f>SUM($S$3:S1594)</f>
        <v>9.9286450497606191E-2</v>
      </c>
      <c r="V1594">
        <f t="shared" si="357"/>
        <v>0</v>
      </c>
      <c r="W1594">
        <f>IF(M1594&lt;0,SUM($V$3:V1594),0)</f>
        <v>0</v>
      </c>
      <c r="Y1594">
        <v>0</v>
      </c>
      <c r="Z1594">
        <f t="shared" si="358"/>
        <v>0</v>
      </c>
      <c r="AA1594">
        <f t="shared" si="359"/>
        <v>0</v>
      </c>
      <c r="AB1594">
        <f>SUM($AA$3:AA1594)</f>
        <v>6.5060110216048531E-2</v>
      </c>
    </row>
    <row r="1595" spans="1:28" x14ac:dyDescent="0.3">
      <c r="A1595" s="11" t="s">
        <v>19</v>
      </c>
      <c r="B1595" s="11">
        <v>1592</v>
      </c>
      <c r="C1595" s="11">
        <v>115</v>
      </c>
      <c r="D1595" s="12">
        <v>114.5</v>
      </c>
      <c r="E1595" s="3">
        <f t="shared" si="360"/>
        <v>-0.11111111111111269</v>
      </c>
      <c r="F1595" s="3">
        <f t="shared" si="361"/>
        <v>-0.40000000000000568</v>
      </c>
      <c r="H1595" s="13">
        <f t="shared" si="350"/>
        <v>31.805555555555554</v>
      </c>
      <c r="I1595">
        <f>'Panigale V4s 21 Data'!$B$8*'Panigale V4s 21 Data'!$B$5*'Panigale V4s 21 Data'!$B$7*0.5*(Calculations!$H1595*Calculations!$H1595)</f>
        <v>113.62172145077056</v>
      </c>
      <c r="J1595" s="3">
        <f>$E1595*'Panigale V4s 21 Data'!$B$3</f>
        <v>-30.000000000000426</v>
      </c>
      <c r="K1595" s="27">
        <f>'Panigale V4s 21 Data'!$B$12</f>
        <v>52.974000000000004</v>
      </c>
      <c r="L1595" s="3">
        <f t="shared" si="351"/>
        <v>136.59572145077016</v>
      </c>
      <c r="M1595">
        <f t="shared" si="349"/>
        <v>4344.5028072536616</v>
      </c>
      <c r="N1595">
        <f t="shared" si="352"/>
        <v>1.2068063353482393E-3</v>
      </c>
      <c r="O1595">
        <f t="shared" si="353"/>
        <v>4344.5028072536616</v>
      </c>
      <c r="P1595">
        <f t="shared" si="354"/>
        <v>1.2068063353482393E-3</v>
      </c>
      <c r="Q1595">
        <f>SUM($P$3:P1595)</f>
        <v>0.5836331312413906</v>
      </c>
      <c r="R1595">
        <f t="shared" si="355"/>
        <v>0</v>
      </c>
      <c r="S1595">
        <f t="shared" si="356"/>
        <v>0</v>
      </c>
      <c r="T1595">
        <f>SUM($S$3:S1595)</f>
        <v>9.9286450497606191E-2</v>
      </c>
      <c r="V1595">
        <f t="shared" si="357"/>
        <v>0</v>
      </c>
      <c r="W1595">
        <f>IF(M1595&lt;0,SUM($V$3:V1595),0)</f>
        <v>0</v>
      </c>
      <c r="Y1595">
        <v>0</v>
      </c>
      <c r="Z1595">
        <f t="shared" si="358"/>
        <v>0</v>
      </c>
      <c r="AA1595">
        <f t="shared" si="359"/>
        <v>0</v>
      </c>
      <c r="AB1595">
        <f>SUM($AA$3:AA1595)</f>
        <v>6.5060110216048531E-2</v>
      </c>
    </row>
    <row r="1596" spans="1:28" x14ac:dyDescent="0.3">
      <c r="A1596" s="11" t="s">
        <v>19</v>
      </c>
      <c r="B1596" s="11">
        <v>1593</v>
      </c>
      <c r="C1596" s="11">
        <v>116</v>
      </c>
      <c r="D1596" s="12">
        <v>114.1</v>
      </c>
      <c r="E1596" s="3">
        <f t="shared" si="360"/>
        <v>-8.3333333333332538E-2</v>
      </c>
      <c r="F1596" s="3">
        <f t="shared" si="361"/>
        <v>-0.29999999999999716</v>
      </c>
      <c r="H1596" s="13">
        <f t="shared" si="350"/>
        <v>31.694444444444443</v>
      </c>
      <c r="I1596">
        <f>'Panigale V4s 21 Data'!$B$8*'Panigale V4s 21 Data'!$B$5*'Panigale V4s 21 Data'!$B$7*0.5*(Calculations!$H1596*Calculations!$H1596)</f>
        <v>112.82924455601582</v>
      </c>
      <c r="J1596" s="3">
        <f>$E1596*'Panigale V4s 21 Data'!$B$3</f>
        <v>-22.499999999999787</v>
      </c>
      <c r="K1596" s="27">
        <f>'Panigale V4s 21 Data'!$B$12</f>
        <v>52.974000000000004</v>
      </c>
      <c r="L1596" s="3">
        <f t="shared" si="351"/>
        <v>143.30324455601604</v>
      </c>
      <c r="M1596">
        <f t="shared" si="349"/>
        <v>4541.916723289286</v>
      </c>
      <c r="N1596">
        <f t="shared" si="352"/>
        <v>1.2616435342470238E-3</v>
      </c>
      <c r="O1596">
        <f t="shared" si="353"/>
        <v>4541.916723289286</v>
      </c>
      <c r="P1596">
        <f t="shared" si="354"/>
        <v>1.2616435342470238E-3</v>
      </c>
      <c r="Q1596">
        <f>SUM($P$3:P1596)</f>
        <v>0.58489477477563767</v>
      </c>
      <c r="R1596">
        <f t="shared" si="355"/>
        <v>0</v>
      </c>
      <c r="S1596">
        <f t="shared" si="356"/>
        <v>0</v>
      </c>
      <c r="T1596">
        <f>SUM($S$3:S1596)</f>
        <v>9.9286450497606191E-2</v>
      </c>
      <c r="V1596">
        <f t="shared" si="357"/>
        <v>0</v>
      </c>
      <c r="W1596">
        <f>IF(M1596&lt;0,SUM($V$3:V1596),0)</f>
        <v>0</v>
      </c>
      <c r="Y1596">
        <v>0</v>
      </c>
      <c r="Z1596">
        <f t="shared" si="358"/>
        <v>0</v>
      </c>
      <c r="AA1596">
        <f t="shared" si="359"/>
        <v>0</v>
      </c>
      <c r="AB1596">
        <f>SUM($AA$3:AA1596)</f>
        <v>6.5060110216048531E-2</v>
      </c>
    </row>
    <row r="1597" spans="1:28" x14ac:dyDescent="0.3">
      <c r="A1597" s="11" t="s">
        <v>19</v>
      </c>
      <c r="B1597" s="11">
        <v>1594</v>
      </c>
      <c r="C1597" s="11">
        <v>117</v>
      </c>
      <c r="D1597" s="12">
        <v>113.9</v>
      </c>
      <c r="E1597" s="3">
        <f t="shared" si="360"/>
        <v>-5.5555555555554373E-2</v>
      </c>
      <c r="F1597" s="3">
        <f t="shared" si="361"/>
        <v>-0.19999999999999574</v>
      </c>
      <c r="H1597" s="13">
        <f t="shared" si="350"/>
        <v>31.638888888888889</v>
      </c>
      <c r="I1597">
        <f>'Panigale V4s 21 Data'!$B$8*'Panigale V4s 21 Data'!$B$5*'Panigale V4s 21 Data'!$B$7*0.5*(Calculations!$H1597*Calculations!$H1597)</f>
        <v>112.43404610456334</v>
      </c>
      <c r="J1597" s="3">
        <f>$E1597*'Panigale V4s 21 Data'!$B$3</f>
        <v>-14.99999999999968</v>
      </c>
      <c r="K1597" s="27">
        <f>'Panigale V4s 21 Data'!$B$12</f>
        <v>52.974000000000004</v>
      </c>
      <c r="L1597" s="3">
        <f t="shared" si="351"/>
        <v>150.40804610456365</v>
      </c>
      <c r="M1597">
        <f t="shared" si="349"/>
        <v>4758.7434586971667</v>
      </c>
      <c r="N1597">
        <f t="shared" si="352"/>
        <v>1.3218731829714352E-3</v>
      </c>
      <c r="O1597">
        <f t="shared" si="353"/>
        <v>4758.7434586971667</v>
      </c>
      <c r="P1597">
        <f t="shared" si="354"/>
        <v>1.3218731829714352E-3</v>
      </c>
      <c r="Q1597">
        <f>SUM($P$3:P1597)</f>
        <v>0.58621664795860906</v>
      </c>
      <c r="R1597">
        <f t="shared" si="355"/>
        <v>0</v>
      </c>
      <c r="S1597">
        <f t="shared" si="356"/>
        <v>0</v>
      </c>
      <c r="T1597">
        <f>SUM($S$3:S1597)</f>
        <v>9.9286450497606191E-2</v>
      </c>
      <c r="V1597">
        <f t="shared" si="357"/>
        <v>0</v>
      </c>
      <c r="W1597">
        <f>IF(M1597&lt;0,SUM($V$3:V1597),0)</f>
        <v>0</v>
      </c>
      <c r="Y1597">
        <v>0</v>
      </c>
      <c r="Z1597">
        <f t="shared" si="358"/>
        <v>0</v>
      </c>
      <c r="AA1597">
        <f t="shared" si="359"/>
        <v>0</v>
      </c>
      <c r="AB1597">
        <f>SUM($AA$3:AA1597)</f>
        <v>6.5060110216048531E-2</v>
      </c>
    </row>
    <row r="1598" spans="1:28" x14ac:dyDescent="0.3">
      <c r="A1598" s="11" t="s">
        <v>19</v>
      </c>
      <c r="B1598" s="11">
        <v>1595</v>
      </c>
      <c r="C1598" s="11">
        <v>118</v>
      </c>
      <c r="D1598" s="12">
        <v>113.7</v>
      </c>
      <c r="E1598" s="3">
        <f t="shared" si="360"/>
        <v>-8.3333333333334522E-2</v>
      </c>
      <c r="F1598" s="3">
        <f t="shared" si="361"/>
        <v>-0.30000000000000426</v>
      </c>
      <c r="H1598" s="13">
        <f t="shared" si="350"/>
        <v>31.583333333333332</v>
      </c>
      <c r="I1598">
        <f>'Panigale V4s 21 Data'!$B$8*'Panigale V4s 21 Data'!$B$5*'Panigale V4s 21 Data'!$B$7*0.5*(Calculations!$H1598*Calculations!$H1598)</f>
        <v>112.03954098372741</v>
      </c>
      <c r="J1598" s="3">
        <f>$E1598*'Panigale V4s 21 Data'!$B$3</f>
        <v>-22.50000000000032</v>
      </c>
      <c r="K1598" s="27">
        <f>'Panigale V4s 21 Data'!$B$12</f>
        <v>52.974000000000004</v>
      </c>
      <c r="L1598" s="3">
        <f t="shared" si="351"/>
        <v>142.51354098372707</v>
      </c>
      <c r="M1598">
        <f t="shared" si="349"/>
        <v>4501.052669402713</v>
      </c>
      <c r="N1598">
        <f t="shared" si="352"/>
        <v>1.2502924081674203E-3</v>
      </c>
      <c r="O1598">
        <f t="shared" si="353"/>
        <v>4501.052669402713</v>
      </c>
      <c r="P1598">
        <f t="shared" si="354"/>
        <v>1.2502924081674203E-3</v>
      </c>
      <c r="Q1598">
        <f>SUM($P$3:P1598)</f>
        <v>0.58746694036677649</v>
      </c>
      <c r="R1598">
        <f t="shared" si="355"/>
        <v>0</v>
      </c>
      <c r="S1598">
        <f t="shared" si="356"/>
        <v>0</v>
      </c>
      <c r="T1598">
        <f>SUM($S$3:S1598)</f>
        <v>9.9286450497606191E-2</v>
      </c>
      <c r="V1598">
        <f t="shared" si="357"/>
        <v>0</v>
      </c>
      <c r="W1598">
        <f>IF(M1598&lt;0,SUM($V$3:V1598),0)</f>
        <v>0</v>
      </c>
      <c r="Y1598">
        <v>0</v>
      </c>
      <c r="Z1598">
        <f t="shared" si="358"/>
        <v>0</v>
      </c>
      <c r="AA1598">
        <f t="shared" si="359"/>
        <v>0</v>
      </c>
      <c r="AB1598">
        <f>SUM($AA$3:AA1598)</f>
        <v>6.5060110216048531E-2</v>
      </c>
    </row>
    <row r="1599" spans="1:28" x14ac:dyDescent="0.3">
      <c r="A1599" s="11" t="s">
        <v>19</v>
      </c>
      <c r="B1599" s="11">
        <v>1596</v>
      </c>
      <c r="C1599" s="11">
        <v>119</v>
      </c>
      <c r="D1599" s="12">
        <v>113.3</v>
      </c>
      <c r="E1599" s="3">
        <f t="shared" si="360"/>
        <v>-0.11111111111111072</v>
      </c>
      <c r="F1599" s="3">
        <f t="shared" si="361"/>
        <v>-0.39999999999999858</v>
      </c>
      <c r="H1599" s="13">
        <f t="shared" si="350"/>
        <v>31.472222222222221</v>
      </c>
      <c r="I1599">
        <f>'Panigale V4s 21 Data'!$B$8*'Panigale V4s 21 Data'!$B$5*'Panigale V4s 21 Data'!$B$7*0.5*(Calculations!$H1599*Calculations!$H1599)</f>
        <v>111.25261073390533</v>
      </c>
      <c r="J1599" s="3">
        <f>$E1599*'Panigale V4s 21 Data'!$B$3</f>
        <v>-29.999999999999893</v>
      </c>
      <c r="K1599" s="27">
        <f>'Panigale V4s 21 Data'!$B$12</f>
        <v>52.974000000000004</v>
      </c>
      <c r="L1599" s="3">
        <f t="shared" si="351"/>
        <v>134.22661073390543</v>
      </c>
      <c r="M1599">
        <f t="shared" si="349"/>
        <v>4224.4097211531907</v>
      </c>
      <c r="N1599">
        <f t="shared" si="352"/>
        <v>1.1734471447647752E-3</v>
      </c>
      <c r="O1599">
        <f t="shared" si="353"/>
        <v>4224.4097211531907</v>
      </c>
      <c r="P1599">
        <f t="shared" si="354"/>
        <v>1.1734471447647752E-3</v>
      </c>
      <c r="Q1599">
        <f>SUM($P$3:P1599)</f>
        <v>0.58864038751154124</v>
      </c>
      <c r="R1599">
        <f t="shared" si="355"/>
        <v>0</v>
      </c>
      <c r="S1599">
        <f t="shared" si="356"/>
        <v>0</v>
      </c>
      <c r="T1599">
        <f>SUM($S$3:S1599)</f>
        <v>9.9286450497606191E-2</v>
      </c>
      <c r="V1599">
        <f t="shared" si="357"/>
        <v>0</v>
      </c>
      <c r="W1599">
        <f>IF(M1599&lt;0,SUM($V$3:V1599),0)</f>
        <v>0</v>
      </c>
      <c r="Y1599">
        <v>0</v>
      </c>
      <c r="Z1599">
        <f t="shared" si="358"/>
        <v>0</v>
      </c>
      <c r="AA1599">
        <f t="shared" si="359"/>
        <v>0</v>
      </c>
      <c r="AB1599">
        <f>SUM($AA$3:AA1599)</f>
        <v>6.5060110216048531E-2</v>
      </c>
    </row>
    <row r="1600" spans="1:28" x14ac:dyDescent="0.3">
      <c r="A1600" s="11" t="s">
        <v>19</v>
      </c>
      <c r="B1600" s="11">
        <v>1597</v>
      </c>
      <c r="C1600" s="11">
        <v>120</v>
      </c>
      <c r="D1600" s="12">
        <v>112.9</v>
      </c>
      <c r="E1600" s="3">
        <f t="shared" si="360"/>
        <v>-0.15277777777777699</v>
      </c>
      <c r="F1600" s="3">
        <f t="shared" si="361"/>
        <v>-0.54999999999999716</v>
      </c>
      <c r="H1600" s="13">
        <f t="shared" si="350"/>
        <v>31.361111111111111</v>
      </c>
      <c r="I1600">
        <f>'Panigale V4s 21 Data'!$B$8*'Panigale V4s 21 Data'!$B$5*'Panigale V4s 21 Data'!$B$7*0.5*(Calculations!$H1600*Calculations!$H1600)</f>
        <v>110.46845380654959</v>
      </c>
      <c r="J1600" s="3">
        <f>$E1600*'Panigale V4s 21 Data'!$B$3</f>
        <v>-41.249999999999787</v>
      </c>
      <c r="K1600" s="27">
        <f>'Panigale V4s 21 Data'!$B$12</f>
        <v>52.974000000000004</v>
      </c>
      <c r="L1600" s="3">
        <f t="shared" si="351"/>
        <v>122.19245380654981</v>
      </c>
      <c r="M1600">
        <f t="shared" si="349"/>
        <v>3832.0911207665204</v>
      </c>
      <c r="N1600">
        <f t="shared" si="352"/>
        <v>1.0644697557684779E-3</v>
      </c>
      <c r="O1600">
        <f t="shared" si="353"/>
        <v>3832.0911207665204</v>
      </c>
      <c r="P1600">
        <f t="shared" si="354"/>
        <v>1.0644697557684779E-3</v>
      </c>
      <c r="Q1600">
        <f>SUM($P$3:P1600)</f>
        <v>0.5897048572673097</v>
      </c>
      <c r="R1600">
        <f t="shared" si="355"/>
        <v>0</v>
      </c>
      <c r="S1600">
        <f t="shared" si="356"/>
        <v>0</v>
      </c>
      <c r="T1600">
        <f>SUM($S$3:S1600)</f>
        <v>9.9286450497606191E-2</v>
      </c>
      <c r="V1600">
        <f t="shared" si="357"/>
        <v>0</v>
      </c>
      <c r="W1600">
        <f>IF(M1600&lt;0,SUM($V$3:V1600),0)</f>
        <v>0</v>
      </c>
      <c r="Y1600">
        <v>0</v>
      </c>
      <c r="Z1600">
        <f t="shared" si="358"/>
        <v>0</v>
      </c>
      <c r="AA1600">
        <f t="shared" si="359"/>
        <v>0</v>
      </c>
      <c r="AB1600">
        <f>SUM($AA$3:AA1600)</f>
        <v>6.5060110216048531E-2</v>
      </c>
    </row>
    <row r="1601" spans="1:28" x14ac:dyDescent="0.3">
      <c r="A1601" s="11" t="s">
        <v>19</v>
      </c>
      <c r="B1601" s="11">
        <v>1598</v>
      </c>
      <c r="C1601" s="11">
        <v>121</v>
      </c>
      <c r="D1601" s="12">
        <v>112.2</v>
      </c>
      <c r="E1601" s="3">
        <f t="shared" si="360"/>
        <v>-0.20833333333333331</v>
      </c>
      <c r="F1601" s="3">
        <f t="shared" si="361"/>
        <v>-0.75</v>
      </c>
      <c r="H1601" s="13">
        <f t="shared" si="350"/>
        <v>31.166666666666668</v>
      </c>
      <c r="I1601">
        <f>'Panigale V4s 21 Data'!$B$8*'Panigale V4s 21 Data'!$B$5*'Panigale V4s 21 Data'!$B$7*0.5*(Calculations!$H1601*Calculations!$H1601)</f>
        <v>109.10285249086165</v>
      </c>
      <c r="J1601" s="3">
        <f>$E1601*'Panigale V4s 21 Data'!$B$3</f>
        <v>-56.249999999999993</v>
      </c>
      <c r="K1601" s="27">
        <f>'Panigale V4s 21 Data'!$B$12</f>
        <v>52.974000000000004</v>
      </c>
      <c r="L1601" s="3">
        <f t="shared" si="351"/>
        <v>105.82685249086165</v>
      </c>
      <c r="M1601">
        <f t="shared" si="349"/>
        <v>3298.2702359651885</v>
      </c>
      <c r="N1601">
        <f t="shared" si="352"/>
        <v>9.161861766569968E-4</v>
      </c>
      <c r="O1601">
        <f t="shared" si="353"/>
        <v>3298.2702359651885</v>
      </c>
      <c r="P1601">
        <f t="shared" si="354"/>
        <v>9.161861766569968E-4</v>
      </c>
      <c r="Q1601">
        <f>SUM($P$3:P1601)</f>
        <v>0.59062104344396671</v>
      </c>
      <c r="R1601">
        <f t="shared" si="355"/>
        <v>0</v>
      </c>
      <c r="S1601">
        <f t="shared" si="356"/>
        <v>0</v>
      </c>
      <c r="T1601">
        <f>SUM($S$3:S1601)</f>
        <v>9.9286450497606191E-2</v>
      </c>
      <c r="V1601">
        <f t="shared" si="357"/>
        <v>0</v>
      </c>
      <c r="W1601">
        <f>IF(M1601&lt;0,SUM($V$3:V1601),0)</f>
        <v>0</v>
      </c>
      <c r="Y1601">
        <v>0</v>
      </c>
      <c r="Z1601">
        <f t="shared" si="358"/>
        <v>0</v>
      </c>
      <c r="AA1601">
        <f t="shared" si="359"/>
        <v>0</v>
      </c>
      <c r="AB1601">
        <f>SUM($AA$3:AA1601)</f>
        <v>6.5060110216048531E-2</v>
      </c>
    </row>
    <row r="1602" spans="1:28" x14ac:dyDescent="0.3">
      <c r="A1602" s="11" t="s">
        <v>19</v>
      </c>
      <c r="B1602" s="11">
        <v>1599</v>
      </c>
      <c r="C1602" s="11">
        <v>122</v>
      </c>
      <c r="D1602" s="12">
        <v>111.4</v>
      </c>
      <c r="E1602" s="3">
        <f t="shared" si="360"/>
        <v>-0.23611111111111149</v>
      </c>
      <c r="F1602" s="3">
        <f t="shared" si="361"/>
        <v>-0.85000000000000142</v>
      </c>
      <c r="H1602" s="13">
        <f t="shared" si="350"/>
        <v>30.944444444444446</v>
      </c>
      <c r="I1602">
        <f>'Panigale V4s 21 Data'!$B$8*'Panigale V4s 21 Data'!$B$5*'Panigale V4s 21 Data'!$B$7*0.5*(Calculations!$H1602*Calculations!$H1602)</f>
        <v>107.55256523218132</v>
      </c>
      <c r="J1602" s="3">
        <f>$E1602*'Panigale V4s 21 Data'!$B$3</f>
        <v>-63.750000000000107</v>
      </c>
      <c r="K1602" s="27">
        <f>'Panigale V4s 21 Data'!$B$12</f>
        <v>52.974000000000004</v>
      </c>
      <c r="L1602" s="3">
        <f t="shared" si="351"/>
        <v>96.776565232181213</v>
      </c>
      <c r="M1602">
        <f t="shared" si="349"/>
        <v>2994.6970463513853</v>
      </c>
      <c r="N1602">
        <f t="shared" si="352"/>
        <v>8.3186029065316258E-4</v>
      </c>
      <c r="O1602">
        <f t="shared" si="353"/>
        <v>2994.6970463513853</v>
      </c>
      <c r="P1602">
        <f t="shared" si="354"/>
        <v>8.3186029065316258E-4</v>
      </c>
      <c r="Q1602">
        <f>SUM($P$3:P1602)</f>
        <v>0.59145290373461989</v>
      </c>
      <c r="R1602">
        <f t="shared" si="355"/>
        <v>0</v>
      </c>
      <c r="S1602">
        <f t="shared" si="356"/>
        <v>0</v>
      </c>
      <c r="T1602">
        <f>SUM($S$3:S1602)</f>
        <v>9.9286450497606191E-2</v>
      </c>
      <c r="V1602">
        <f t="shared" si="357"/>
        <v>0</v>
      </c>
      <c r="W1602">
        <f>IF(M1602&lt;0,SUM($V$3:V1602),0)</f>
        <v>0</v>
      </c>
      <c r="Y1602">
        <v>0</v>
      </c>
      <c r="Z1602">
        <f t="shared" si="358"/>
        <v>0</v>
      </c>
      <c r="AA1602">
        <f t="shared" si="359"/>
        <v>0</v>
      </c>
      <c r="AB1602">
        <f>SUM($AA$3:AA1602)</f>
        <v>6.5060110216048531E-2</v>
      </c>
    </row>
    <row r="1603" spans="1:28" x14ac:dyDescent="0.3">
      <c r="A1603" s="11" t="s">
        <v>19</v>
      </c>
      <c r="B1603" s="11">
        <v>1600</v>
      </c>
      <c r="C1603" s="11">
        <v>123</v>
      </c>
      <c r="D1603" s="12">
        <v>110.5</v>
      </c>
      <c r="E1603" s="3">
        <f t="shared" si="360"/>
        <v>-0.26388888888888967</v>
      </c>
      <c r="F1603" s="3">
        <f t="shared" si="361"/>
        <v>-0.95000000000000284</v>
      </c>
      <c r="H1603" s="13">
        <f t="shared" si="350"/>
        <v>30.694444444444443</v>
      </c>
      <c r="I1603">
        <f>'Panigale V4s 21 Data'!$B$8*'Panigale V4s 21 Data'!$B$5*'Panigale V4s 21 Data'!$B$7*0.5*(Calculations!$H1603*Calculations!$H1603)</f>
        <v>105.82175201420807</v>
      </c>
      <c r="J1603" s="3">
        <f>$E1603*'Panigale V4s 21 Data'!$B$3</f>
        <v>-71.250000000000213</v>
      </c>
      <c r="K1603" s="27">
        <f>'Panigale V4s 21 Data'!$B$12</f>
        <v>52.974000000000004</v>
      </c>
      <c r="L1603" s="3">
        <f t="shared" si="351"/>
        <v>87.545752014207864</v>
      </c>
      <c r="M1603">
        <f t="shared" ref="M1603:M1666" si="362">L1603*H1603</f>
        <v>2687.1682215472133</v>
      </c>
      <c r="N1603">
        <f t="shared" si="352"/>
        <v>7.464356170964481E-4</v>
      </c>
      <c r="O1603">
        <f t="shared" si="353"/>
        <v>2687.1682215472133</v>
      </c>
      <c r="P1603">
        <f t="shared" si="354"/>
        <v>7.464356170964481E-4</v>
      </c>
      <c r="Q1603">
        <f>SUM($P$3:P1603)</f>
        <v>0.59219933935171631</v>
      </c>
      <c r="R1603">
        <f t="shared" si="355"/>
        <v>0</v>
      </c>
      <c r="S1603">
        <f t="shared" si="356"/>
        <v>0</v>
      </c>
      <c r="T1603">
        <f>SUM($S$3:S1603)</f>
        <v>9.9286450497606191E-2</v>
      </c>
      <c r="V1603">
        <f t="shared" si="357"/>
        <v>0</v>
      </c>
      <c r="W1603">
        <f>IF(M1603&lt;0,SUM($V$3:V1603),0)</f>
        <v>0</v>
      </c>
      <c r="Y1603">
        <v>0</v>
      </c>
      <c r="Z1603">
        <f t="shared" si="358"/>
        <v>0</v>
      </c>
      <c r="AA1603">
        <f t="shared" si="359"/>
        <v>0</v>
      </c>
      <c r="AB1603">
        <f>SUM($AA$3:AA1603)</f>
        <v>6.5060110216048531E-2</v>
      </c>
    </row>
    <row r="1604" spans="1:28" x14ac:dyDescent="0.3">
      <c r="A1604" s="11" t="s">
        <v>19</v>
      </c>
      <c r="B1604" s="11">
        <v>1601</v>
      </c>
      <c r="C1604" s="11">
        <v>124</v>
      </c>
      <c r="D1604" s="12">
        <v>109.5</v>
      </c>
      <c r="E1604" s="3">
        <f t="shared" si="360"/>
        <v>-0.27777777777777779</v>
      </c>
      <c r="F1604" s="3">
        <f t="shared" si="361"/>
        <v>-1</v>
      </c>
      <c r="H1604" s="13">
        <f t="shared" ref="H1604:H1667" si="363">$D1604/3.6</f>
        <v>30.416666666666664</v>
      </c>
      <c r="I1604">
        <f>'Panigale V4s 21 Data'!$B$8*'Panigale V4s 21 Data'!$B$5*'Panigale V4s 21 Data'!$B$7*0.5*(Calculations!$H1604*Calculations!$H1604)</f>
        <v>103.9150928186039</v>
      </c>
      <c r="J1604" s="3">
        <f>$E1604*'Panigale V4s 21 Data'!$B$3</f>
        <v>-75</v>
      </c>
      <c r="K1604" s="27">
        <f>'Panigale V4s 21 Data'!$B$12</f>
        <v>52.974000000000004</v>
      </c>
      <c r="L1604" s="3">
        <f t="shared" ref="L1604:L1667" si="364">I1604+J1604+K1604</f>
        <v>81.889092818603899</v>
      </c>
      <c r="M1604">
        <f t="shared" si="362"/>
        <v>2490.7932398992016</v>
      </c>
      <c r="N1604">
        <f t="shared" ref="N1604:N1667" si="365">M1604/1000/3600</f>
        <v>6.918870110831115E-4</v>
      </c>
      <c r="O1604">
        <f t="shared" ref="O1604:O1667" si="366">IF(M1604&gt;0,M1604,0)</f>
        <v>2490.7932398992016</v>
      </c>
      <c r="P1604">
        <f t="shared" ref="P1604:P1667" si="367">IF(N1604&gt;0,N1604,0)</f>
        <v>6.918870110831115E-4</v>
      </c>
      <c r="Q1604">
        <f>SUM($P$3:P1604)</f>
        <v>0.59289122636279945</v>
      </c>
      <c r="R1604">
        <f t="shared" ref="R1604:R1667" si="368">IF(M1604&lt;0,M1604*-1,0)</f>
        <v>0</v>
      </c>
      <c r="S1604">
        <f t="shared" ref="S1604:S1667" si="369">IF(M1604&lt;0,M1604/1000/3600*-1,0)</f>
        <v>0</v>
      </c>
      <c r="T1604">
        <f>SUM($S$3:S1604)</f>
        <v>9.9286450497606191E-2</v>
      </c>
      <c r="V1604">
        <f t="shared" ref="V1604:V1667" si="370">R1604*0.91*0.95*0.91</f>
        <v>0</v>
      </c>
      <c r="W1604">
        <f>IF(M1604&lt;0,SUM($V$3:V1604),0)</f>
        <v>0</v>
      </c>
      <c r="Y1604">
        <v>0</v>
      </c>
      <c r="Z1604">
        <f t="shared" ref="Z1604:Z1667" si="371">Y1604/1000</f>
        <v>0</v>
      </c>
      <c r="AA1604">
        <f t="shared" ref="AA1604:AA1667" si="372">Z1604/3600</f>
        <v>0</v>
      </c>
      <c r="AB1604">
        <f>SUM($AA$3:AA1604)</f>
        <v>6.5060110216048531E-2</v>
      </c>
    </row>
    <row r="1605" spans="1:28" x14ac:dyDescent="0.3">
      <c r="A1605" s="11" t="s">
        <v>19</v>
      </c>
      <c r="B1605" s="11">
        <v>1602</v>
      </c>
      <c r="C1605" s="11">
        <v>125</v>
      </c>
      <c r="D1605" s="12">
        <v>108.5</v>
      </c>
      <c r="E1605" s="3">
        <f t="shared" ref="E1605:E1668" si="373">($D1606-$D1604)/2/3.6</f>
        <v>-0.24999999999999961</v>
      </c>
      <c r="F1605" s="3">
        <f t="shared" ref="F1605:F1668" si="374">($D1606-$D1604)/2</f>
        <v>-0.89999999999999858</v>
      </c>
      <c r="H1605" s="13">
        <f t="shared" si="363"/>
        <v>30.138888888888889</v>
      </c>
      <c r="I1605">
        <f>'Panigale V4s 21 Data'!$B$8*'Panigale V4s 21 Data'!$B$5*'Panigale V4s 21 Data'!$B$7*0.5*(Calculations!$H1605*Calculations!$H1605)</f>
        <v>102.02576688841434</v>
      </c>
      <c r="J1605" s="3">
        <f>$E1605*'Panigale V4s 21 Data'!$B$3</f>
        <v>-67.499999999999901</v>
      </c>
      <c r="K1605" s="27">
        <f>'Panigale V4s 21 Data'!$B$12</f>
        <v>52.974000000000004</v>
      </c>
      <c r="L1605" s="3">
        <f t="shared" si="364"/>
        <v>87.499766888414442</v>
      </c>
      <c r="M1605">
        <f t="shared" si="362"/>
        <v>2637.1457520536019</v>
      </c>
      <c r="N1605">
        <f t="shared" si="365"/>
        <v>7.3254048668155612E-4</v>
      </c>
      <c r="O1605">
        <f t="shared" si="366"/>
        <v>2637.1457520536019</v>
      </c>
      <c r="P1605">
        <f t="shared" si="367"/>
        <v>7.3254048668155612E-4</v>
      </c>
      <c r="Q1605">
        <f>SUM($P$3:P1605)</f>
        <v>0.59362376684948104</v>
      </c>
      <c r="R1605">
        <f t="shared" si="368"/>
        <v>0</v>
      </c>
      <c r="S1605">
        <f t="shared" si="369"/>
        <v>0</v>
      </c>
      <c r="T1605">
        <f>SUM($S$3:S1605)</f>
        <v>9.9286450497606191E-2</v>
      </c>
      <c r="V1605">
        <f t="shared" si="370"/>
        <v>0</v>
      </c>
      <c r="W1605">
        <f>IF(M1605&lt;0,SUM($V$3:V1605),0)</f>
        <v>0</v>
      </c>
      <c r="Y1605">
        <v>0</v>
      </c>
      <c r="Z1605">
        <f t="shared" si="371"/>
        <v>0</v>
      </c>
      <c r="AA1605">
        <f t="shared" si="372"/>
        <v>0</v>
      </c>
      <c r="AB1605">
        <f>SUM($AA$3:AA1605)</f>
        <v>6.5060110216048531E-2</v>
      </c>
    </row>
    <row r="1606" spans="1:28" x14ac:dyDescent="0.3">
      <c r="A1606" s="11" t="s">
        <v>19</v>
      </c>
      <c r="B1606" s="11">
        <v>1603</v>
      </c>
      <c r="C1606" s="11">
        <v>126</v>
      </c>
      <c r="D1606" s="12">
        <v>107.7</v>
      </c>
      <c r="E1606" s="3">
        <f t="shared" si="373"/>
        <v>-0.19444444444444522</v>
      </c>
      <c r="F1606" s="3">
        <f t="shared" si="374"/>
        <v>-0.70000000000000284</v>
      </c>
      <c r="H1606" s="13">
        <f t="shared" si="363"/>
        <v>29.916666666666668</v>
      </c>
      <c r="I1606">
        <f>'Panigale V4s 21 Data'!$B$8*'Panigale V4s 21 Data'!$B$5*'Panigale V4s 21 Data'!$B$7*0.5*(Calculations!$H1606*Calculations!$H1606)</f>
        <v>100.52678609536117</v>
      </c>
      <c r="J1606" s="3">
        <f>$E1606*'Panigale V4s 21 Data'!$B$3</f>
        <v>-52.500000000000213</v>
      </c>
      <c r="K1606" s="27">
        <f>'Panigale V4s 21 Data'!$B$12</f>
        <v>52.974000000000004</v>
      </c>
      <c r="L1606" s="3">
        <f t="shared" si="364"/>
        <v>101.00078609536097</v>
      </c>
      <c r="M1606">
        <f t="shared" si="362"/>
        <v>3021.6068506862157</v>
      </c>
      <c r="N1606">
        <f t="shared" si="365"/>
        <v>8.3933523630172653E-4</v>
      </c>
      <c r="O1606">
        <f t="shared" si="366"/>
        <v>3021.6068506862157</v>
      </c>
      <c r="P1606">
        <f t="shared" si="367"/>
        <v>8.3933523630172653E-4</v>
      </c>
      <c r="Q1606">
        <f>SUM($P$3:P1606)</f>
        <v>0.59446310208578279</v>
      </c>
      <c r="R1606">
        <f t="shared" si="368"/>
        <v>0</v>
      </c>
      <c r="S1606">
        <f t="shared" si="369"/>
        <v>0</v>
      </c>
      <c r="T1606">
        <f>SUM($S$3:S1606)</f>
        <v>9.9286450497606191E-2</v>
      </c>
      <c r="V1606">
        <f t="shared" si="370"/>
        <v>0</v>
      </c>
      <c r="W1606">
        <f>IF(M1606&lt;0,SUM($V$3:V1606),0)</f>
        <v>0</v>
      </c>
      <c r="Y1606">
        <v>0</v>
      </c>
      <c r="Z1606">
        <f t="shared" si="371"/>
        <v>0</v>
      </c>
      <c r="AA1606">
        <f t="shared" si="372"/>
        <v>0</v>
      </c>
      <c r="AB1606">
        <f>SUM($AA$3:AA1606)</f>
        <v>6.5060110216048531E-2</v>
      </c>
    </row>
    <row r="1607" spans="1:28" x14ac:dyDescent="0.3">
      <c r="A1607" s="11" t="s">
        <v>19</v>
      </c>
      <c r="B1607" s="11">
        <v>1604</v>
      </c>
      <c r="C1607" s="11">
        <v>127</v>
      </c>
      <c r="D1607" s="12">
        <v>107.1</v>
      </c>
      <c r="E1607" s="3">
        <f t="shared" si="373"/>
        <v>-0.15277777777777896</v>
      </c>
      <c r="F1607" s="3">
        <f t="shared" si="374"/>
        <v>-0.55000000000000426</v>
      </c>
      <c r="H1607" s="13">
        <f t="shared" si="363"/>
        <v>29.749999999999996</v>
      </c>
      <c r="I1607">
        <f>'Panigale V4s 21 Data'!$B$8*'Panigale V4s 21 Data'!$B$5*'Panigale V4s 21 Data'!$B$7*0.5*(Calculations!$H1607*Calculations!$H1607)</f>
        <v>99.409830472045385</v>
      </c>
      <c r="J1607" s="3">
        <f>$E1607*'Panigale V4s 21 Data'!$B$3</f>
        <v>-41.25000000000032</v>
      </c>
      <c r="K1607" s="27">
        <f>'Panigale V4s 21 Data'!$B$12</f>
        <v>52.974000000000004</v>
      </c>
      <c r="L1607" s="3">
        <f t="shared" si="364"/>
        <v>111.13383047204508</v>
      </c>
      <c r="M1607">
        <f t="shared" si="362"/>
        <v>3306.2314565433408</v>
      </c>
      <c r="N1607">
        <f t="shared" si="365"/>
        <v>9.1839762681759462E-4</v>
      </c>
      <c r="O1607">
        <f t="shared" si="366"/>
        <v>3306.2314565433408</v>
      </c>
      <c r="P1607">
        <f t="shared" si="367"/>
        <v>9.1839762681759462E-4</v>
      </c>
      <c r="Q1607">
        <f>SUM($P$3:P1607)</f>
        <v>0.59538149971260035</v>
      </c>
      <c r="R1607">
        <f t="shared" si="368"/>
        <v>0</v>
      </c>
      <c r="S1607">
        <f t="shared" si="369"/>
        <v>0</v>
      </c>
      <c r="T1607">
        <f>SUM($S$3:S1607)</f>
        <v>9.9286450497606191E-2</v>
      </c>
      <c r="V1607">
        <f t="shared" si="370"/>
        <v>0</v>
      </c>
      <c r="W1607">
        <f>IF(M1607&lt;0,SUM($V$3:V1607),0)</f>
        <v>0</v>
      </c>
      <c r="Y1607">
        <v>0</v>
      </c>
      <c r="Z1607">
        <f t="shared" si="371"/>
        <v>0</v>
      </c>
      <c r="AA1607">
        <f t="shared" si="372"/>
        <v>0</v>
      </c>
      <c r="AB1607">
        <f>SUM($AA$3:AA1607)</f>
        <v>6.5060110216048531E-2</v>
      </c>
    </row>
    <row r="1608" spans="1:28" x14ac:dyDescent="0.3">
      <c r="A1608" s="11" t="s">
        <v>19</v>
      </c>
      <c r="B1608" s="11">
        <v>1605</v>
      </c>
      <c r="C1608" s="11">
        <v>128</v>
      </c>
      <c r="D1608" s="12">
        <v>106.6</v>
      </c>
      <c r="E1608" s="3">
        <f t="shared" si="373"/>
        <v>-9.7222222222220642E-2</v>
      </c>
      <c r="F1608" s="3">
        <f t="shared" si="374"/>
        <v>-0.34999999999999432</v>
      </c>
      <c r="H1608" s="13">
        <f t="shared" si="363"/>
        <v>29.611111111111107</v>
      </c>
      <c r="I1608">
        <f>'Panigale V4s 21 Data'!$B$8*'Panigale V4s 21 Data'!$B$5*'Panigale V4s 21 Data'!$B$7*0.5*(Calculations!$H1608*Calculations!$H1608)</f>
        <v>98.483800767271276</v>
      </c>
      <c r="J1608" s="3">
        <f>$E1608*'Panigale V4s 21 Data'!$B$3</f>
        <v>-26.249999999999574</v>
      </c>
      <c r="K1608" s="27">
        <f>'Panigale V4s 21 Data'!$B$12</f>
        <v>52.974000000000004</v>
      </c>
      <c r="L1608" s="3">
        <f t="shared" si="364"/>
        <v>125.20780076727171</v>
      </c>
      <c r="M1608">
        <f t="shared" si="362"/>
        <v>3707.5421004975451</v>
      </c>
      <c r="N1608">
        <f t="shared" si="365"/>
        <v>1.0298728056937626E-3</v>
      </c>
      <c r="O1608">
        <f t="shared" si="366"/>
        <v>3707.5421004975451</v>
      </c>
      <c r="P1608">
        <f t="shared" si="367"/>
        <v>1.0298728056937626E-3</v>
      </c>
      <c r="Q1608">
        <f>SUM($P$3:P1608)</f>
        <v>0.59641137251829413</v>
      </c>
      <c r="R1608">
        <f t="shared" si="368"/>
        <v>0</v>
      </c>
      <c r="S1608">
        <f t="shared" si="369"/>
        <v>0</v>
      </c>
      <c r="T1608">
        <f>SUM($S$3:S1608)</f>
        <v>9.9286450497606191E-2</v>
      </c>
      <c r="V1608">
        <f t="shared" si="370"/>
        <v>0</v>
      </c>
      <c r="W1608">
        <f>IF(M1608&lt;0,SUM($V$3:V1608),0)</f>
        <v>0</v>
      </c>
      <c r="Y1608">
        <v>0</v>
      </c>
      <c r="Z1608">
        <f t="shared" si="371"/>
        <v>0</v>
      </c>
      <c r="AA1608">
        <f t="shared" si="372"/>
        <v>0</v>
      </c>
      <c r="AB1608">
        <f>SUM($AA$3:AA1608)</f>
        <v>6.5060110216048531E-2</v>
      </c>
    </row>
    <row r="1609" spans="1:28" x14ac:dyDescent="0.3">
      <c r="A1609" s="11" t="s">
        <v>19</v>
      </c>
      <c r="B1609" s="11">
        <v>1606</v>
      </c>
      <c r="C1609" s="11">
        <v>129</v>
      </c>
      <c r="D1609" s="12">
        <v>106.4</v>
      </c>
      <c r="E1609" s="3">
        <f t="shared" si="373"/>
        <v>-5.5555555555554373E-2</v>
      </c>
      <c r="F1609" s="3">
        <f t="shared" si="374"/>
        <v>-0.19999999999999574</v>
      </c>
      <c r="H1609" s="13">
        <f t="shared" si="363"/>
        <v>29.555555555555557</v>
      </c>
      <c r="I1609">
        <f>'Panigale V4s 21 Data'!$B$8*'Panigale V4s 21 Data'!$B$5*'Panigale V4s 21 Data'!$B$7*0.5*(Calculations!$H1609*Calculations!$H1609)</f>
        <v>98.114602213940685</v>
      </c>
      <c r="J1609" s="3">
        <f>$E1609*'Panigale V4s 21 Data'!$B$3</f>
        <v>-14.99999999999968</v>
      </c>
      <c r="K1609" s="27">
        <f>'Panigale V4s 21 Data'!$B$12</f>
        <v>52.974000000000004</v>
      </c>
      <c r="L1609" s="3">
        <f t="shared" si="364"/>
        <v>136.08860221394099</v>
      </c>
      <c r="M1609">
        <f t="shared" si="362"/>
        <v>4022.1742432120341</v>
      </c>
      <c r="N1609">
        <f t="shared" si="365"/>
        <v>1.117270623114454E-3</v>
      </c>
      <c r="O1609">
        <f t="shared" si="366"/>
        <v>4022.1742432120341</v>
      </c>
      <c r="P1609">
        <f t="shared" si="367"/>
        <v>1.117270623114454E-3</v>
      </c>
      <c r="Q1609">
        <f>SUM($P$3:P1609)</f>
        <v>0.59752864314140863</v>
      </c>
      <c r="R1609">
        <f t="shared" si="368"/>
        <v>0</v>
      </c>
      <c r="S1609">
        <f t="shared" si="369"/>
        <v>0</v>
      </c>
      <c r="T1609">
        <f>SUM($S$3:S1609)</f>
        <v>9.9286450497606191E-2</v>
      </c>
      <c r="V1609">
        <f t="shared" si="370"/>
        <v>0</v>
      </c>
      <c r="W1609">
        <f>IF(M1609&lt;0,SUM($V$3:V1609),0)</f>
        <v>0</v>
      </c>
      <c r="Y1609">
        <v>0</v>
      </c>
      <c r="Z1609">
        <f t="shared" si="371"/>
        <v>0</v>
      </c>
      <c r="AA1609">
        <f t="shared" si="372"/>
        <v>0</v>
      </c>
      <c r="AB1609">
        <f>SUM($AA$3:AA1609)</f>
        <v>6.5060110216048531E-2</v>
      </c>
    </row>
    <row r="1610" spans="1:28" x14ac:dyDescent="0.3">
      <c r="A1610" s="11" t="s">
        <v>19</v>
      </c>
      <c r="B1610" s="11">
        <v>1607</v>
      </c>
      <c r="C1610" s="11">
        <v>130</v>
      </c>
      <c r="D1610" s="12">
        <v>106.2</v>
      </c>
      <c r="E1610" s="3">
        <f t="shared" si="373"/>
        <v>-2.7777777777778172E-2</v>
      </c>
      <c r="F1610" s="3">
        <f t="shared" si="374"/>
        <v>-0.10000000000000142</v>
      </c>
      <c r="H1610" s="13">
        <f t="shared" si="363"/>
        <v>29.5</v>
      </c>
      <c r="I1610">
        <f>'Panigale V4s 21 Data'!$B$8*'Panigale V4s 21 Data'!$B$5*'Panigale V4s 21 Data'!$B$7*0.5*(Calculations!$H1610*Calculations!$H1610)</f>
        <v>97.746096991226636</v>
      </c>
      <c r="J1610" s="3">
        <f>$E1610*'Panigale V4s 21 Data'!$B$3</f>
        <v>-7.5000000000001066</v>
      </c>
      <c r="K1610" s="27">
        <f>'Panigale V4s 21 Data'!$B$12</f>
        <v>52.974000000000004</v>
      </c>
      <c r="L1610" s="3">
        <f t="shared" si="364"/>
        <v>143.22009699122651</v>
      </c>
      <c r="M1610">
        <f t="shared" si="362"/>
        <v>4224.9928612411823</v>
      </c>
      <c r="N1610">
        <f t="shared" si="365"/>
        <v>1.1736091281225507E-3</v>
      </c>
      <c r="O1610">
        <f t="shared" si="366"/>
        <v>4224.9928612411823</v>
      </c>
      <c r="P1610">
        <f t="shared" si="367"/>
        <v>1.1736091281225507E-3</v>
      </c>
      <c r="Q1610">
        <f>SUM($P$3:P1610)</f>
        <v>0.59870225226953122</v>
      </c>
      <c r="R1610">
        <f t="shared" si="368"/>
        <v>0</v>
      </c>
      <c r="S1610">
        <f t="shared" si="369"/>
        <v>0</v>
      </c>
      <c r="T1610">
        <f>SUM($S$3:S1610)</f>
        <v>9.9286450497606191E-2</v>
      </c>
      <c r="V1610">
        <f t="shared" si="370"/>
        <v>0</v>
      </c>
      <c r="W1610">
        <f>IF(M1610&lt;0,SUM($V$3:V1610),0)</f>
        <v>0</v>
      </c>
      <c r="Y1610">
        <v>0</v>
      </c>
      <c r="Z1610">
        <f t="shared" si="371"/>
        <v>0</v>
      </c>
      <c r="AA1610">
        <f t="shared" si="372"/>
        <v>0</v>
      </c>
      <c r="AB1610">
        <f>SUM($AA$3:AA1610)</f>
        <v>6.5060110216048531E-2</v>
      </c>
    </row>
    <row r="1611" spans="1:28" x14ac:dyDescent="0.3">
      <c r="A1611" s="11" t="s">
        <v>19</v>
      </c>
      <c r="B1611" s="11">
        <v>1608</v>
      </c>
      <c r="C1611" s="11">
        <v>131</v>
      </c>
      <c r="D1611" s="12">
        <v>106.2</v>
      </c>
      <c r="E1611" s="3">
        <f t="shared" si="373"/>
        <v>0</v>
      </c>
      <c r="F1611" s="3">
        <f t="shared" si="374"/>
        <v>0</v>
      </c>
      <c r="H1611" s="13">
        <f t="shared" si="363"/>
        <v>29.5</v>
      </c>
      <c r="I1611">
        <f>'Panigale V4s 21 Data'!$B$8*'Panigale V4s 21 Data'!$B$5*'Panigale V4s 21 Data'!$B$7*0.5*(Calculations!$H1611*Calculations!$H1611)</f>
        <v>97.746096991226636</v>
      </c>
      <c r="J1611" s="3">
        <f>$E1611*'Panigale V4s 21 Data'!$B$3</f>
        <v>0</v>
      </c>
      <c r="K1611" s="27">
        <f>'Panigale V4s 21 Data'!$B$12</f>
        <v>52.974000000000004</v>
      </c>
      <c r="L1611" s="3">
        <f t="shared" si="364"/>
        <v>150.72009699122663</v>
      </c>
      <c r="M1611">
        <f t="shared" si="362"/>
        <v>4446.2428612411859</v>
      </c>
      <c r="N1611">
        <f t="shared" si="365"/>
        <v>1.2350674614558849E-3</v>
      </c>
      <c r="O1611">
        <f t="shared" si="366"/>
        <v>4446.2428612411859</v>
      </c>
      <c r="P1611">
        <f t="shared" si="367"/>
        <v>1.2350674614558849E-3</v>
      </c>
      <c r="Q1611">
        <f>SUM($P$3:P1611)</f>
        <v>0.59993731973098707</v>
      </c>
      <c r="R1611">
        <f t="shared" si="368"/>
        <v>0</v>
      </c>
      <c r="S1611">
        <f t="shared" si="369"/>
        <v>0</v>
      </c>
      <c r="T1611">
        <f>SUM($S$3:S1611)</f>
        <v>9.9286450497606191E-2</v>
      </c>
      <c r="V1611">
        <f t="shared" si="370"/>
        <v>0</v>
      </c>
      <c r="W1611">
        <f>IF(M1611&lt;0,SUM($V$3:V1611),0)</f>
        <v>0</v>
      </c>
      <c r="Y1611">
        <v>0</v>
      </c>
      <c r="Z1611">
        <f t="shared" si="371"/>
        <v>0</v>
      </c>
      <c r="AA1611">
        <f t="shared" si="372"/>
        <v>0</v>
      </c>
      <c r="AB1611">
        <f>SUM($AA$3:AA1611)</f>
        <v>6.5060110216048531E-2</v>
      </c>
    </row>
    <row r="1612" spans="1:28" x14ac:dyDescent="0.3">
      <c r="A1612" s="11" t="s">
        <v>19</v>
      </c>
      <c r="B1612" s="11">
        <v>1609</v>
      </c>
      <c r="C1612" s="11">
        <v>132</v>
      </c>
      <c r="D1612" s="12">
        <v>106.2</v>
      </c>
      <c r="E1612" s="3">
        <f t="shared" si="373"/>
        <v>2.7777777777778172E-2</v>
      </c>
      <c r="F1612" s="3">
        <f t="shared" si="374"/>
        <v>0.10000000000000142</v>
      </c>
      <c r="H1612" s="13">
        <f t="shared" si="363"/>
        <v>29.5</v>
      </c>
      <c r="I1612">
        <f>'Panigale V4s 21 Data'!$B$8*'Panigale V4s 21 Data'!$B$5*'Panigale V4s 21 Data'!$B$7*0.5*(Calculations!$H1612*Calculations!$H1612)</f>
        <v>97.746096991226636</v>
      </c>
      <c r="J1612" s="3">
        <f>$E1612*'Panigale V4s 21 Data'!$B$3</f>
        <v>7.5000000000001066</v>
      </c>
      <c r="K1612" s="27">
        <f>'Panigale V4s 21 Data'!$B$12</f>
        <v>52.974000000000004</v>
      </c>
      <c r="L1612" s="3">
        <f t="shared" si="364"/>
        <v>158.22009699122674</v>
      </c>
      <c r="M1612">
        <f t="shared" si="362"/>
        <v>4667.4928612411886</v>
      </c>
      <c r="N1612">
        <f t="shared" si="365"/>
        <v>1.296525794789219E-3</v>
      </c>
      <c r="O1612">
        <f t="shared" si="366"/>
        <v>4667.4928612411886</v>
      </c>
      <c r="P1612">
        <f t="shared" si="367"/>
        <v>1.296525794789219E-3</v>
      </c>
      <c r="Q1612">
        <f>SUM($P$3:P1612)</f>
        <v>0.6012338455257763</v>
      </c>
      <c r="R1612">
        <f t="shared" si="368"/>
        <v>0</v>
      </c>
      <c r="S1612">
        <f t="shared" si="369"/>
        <v>0</v>
      </c>
      <c r="T1612">
        <f>SUM($S$3:S1612)</f>
        <v>9.9286450497606191E-2</v>
      </c>
      <c r="V1612">
        <f t="shared" si="370"/>
        <v>0</v>
      </c>
      <c r="W1612">
        <f>IF(M1612&lt;0,SUM($V$3:V1612),0)</f>
        <v>0</v>
      </c>
      <c r="Y1612">
        <v>0</v>
      </c>
      <c r="Z1612">
        <f t="shared" si="371"/>
        <v>0</v>
      </c>
      <c r="AA1612">
        <f t="shared" si="372"/>
        <v>0</v>
      </c>
      <c r="AB1612">
        <f>SUM($AA$3:AA1612)</f>
        <v>6.5060110216048531E-2</v>
      </c>
    </row>
    <row r="1613" spans="1:28" x14ac:dyDescent="0.3">
      <c r="A1613" s="11" t="s">
        <v>19</v>
      </c>
      <c r="B1613" s="11">
        <v>1610</v>
      </c>
      <c r="C1613" s="11">
        <v>133</v>
      </c>
      <c r="D1613" s="12">
        <v>106.4</v>
      </c>
      <c r="E1613" s="3">
        <f t="shared" si="373"/>
        <v>4.1666666666666269E-2</v>
      </c>
      <c r="F1613" s="3">
        <f t="shared" si="374"/>
        <v>0.14999999999999858</v>
      </c>
      <c r="H1613" s="13">
        <f t="shared" si="363"/>
        <v>29.555555555555557</v>
      </c>
      <c r="I1613">
        <f>'Panigale V4s 21 Data'!$B$8*'Panigale V4s 21 Data'!$B$5*'Panigale V4s 21 Data'!$B$7*0.5*(Calculations!$H1613*Calculations!$H1613)</f>
        <v>98.114602213940685</v>
      </c>
      <c r="J1613" s="3">
        <f>$E1613*'Panigale V4s 21 Data'!$B$3</f>
        <v>11.249999999999893</v>
      </c>
      <c r="K1613" s="27">
        <f>'Panigale V4s 21 Data'!$B$12</f>
        <v>52.974000000000004</v>
      </c>
      <c r="L1613" s="3">
        <f t="shared" si="364"/>
        <v>162.33860221394059</v>
      </c>
      <c r="M1613">
        <f t="shared" si="362"/>
        <v>4798.0075765453557</v>
      </c>
      <c r="N1613">
        <f t="shared" si="365"/>
        <v>1.33277988237371E-3</v>
      </c>
      <c r="O1613">
        <f t="shared" si="366"/>
        <v>4798.0075765453557</v>
      </c>
      <c r="P1613">
        <f t="shared" si="367"/>
        <v>1.33277988237371E-3</v>
      </c>
      <c r="Q1613">
        <f>SUM($P$3:P1613)</f>
        <v>0.60256662540814998</v>
      </c>
      <c r="R1613">
        <f t="shared" si="368"/>
        <v>0</v>
      </c>
      <c r="S1613">
        <f t="shared" si="369"/>
        <v>0</v>
      </c>
      <c r="T1613">
        <f>SUM($S$3:S1613)</f>
        <v>9.9286450497606191E-2</v>
      </c>
      <c r="V1613">
        <f t="shared" si="370"/>
        <v>0</v>
      </c>
      <c r="W1613">
        <f>IF(M1613&lt;0,SUM($V$3:V1613),0)</f>
        <v>0</v>
      </c>
      <c r="Y1613">
        <v>0</v>
      </c>
      <c r="Z1613">
        <f t="shared" si="371"/>
        <v>0</v>
      </c>
      <c r="AA1613">
        <f t="shared" si="372"/>
        <v>0</v>
      </c>
      <c r="AB1613">
        <f>SUM($AA$3:AA1613)</f>
        <v>6.5060110216048531E-2</v>
      </c>
    </row>
    <row r="1614" spans="1:28" x14ac:dyDescent="0.3">
      <c r="A1614" s="11" t="s">
        <v>19</v>
      </c>
      <c r="B1614" s="11">
        <v>1611</v>
      </c>
      <c r="C1614" s="11">
        <v>134</v>
      </c>
      <c r="D1614" s="12">
        <v>106.5</v>
      </c>
      <c r="E1614" s="3">
        <f t="shared" si="373"/>
        <v>5.5555555555554373E-2</v>
      </c>
      <c r="F1614" s="3">
        <f t="shared" si="374"/>
        <v>0.19999999999999574</v>
      </c>
      <c r="H1614" s="13">
        <f t="shared" si="363"/>
        <v>29.583333333333332</v>
      </c>
      <c r="I1614">
        <f>'Panigale V4s 21 Data'!$B$8*'Panigale V4s 21 Data'!$B$5*'Panigale V4s 21 Data'!$B$7*0.5*(Calculations!$H1614*Calculations!$H1614)</f>
        <v>98.299114824278917</v>
      </c>
      <c r="J1614" s="3">
        <f>$E1614*'Panigale V4s 21 Data'!$B$3</f>
        <v>14.99999999999968</v>
      </c>
      <c r="K1614" s="27">
        <f>'Panigale V4s 21 Data'!$B$12</f>
        <v>52.974000000000004</v>
      </c>
      <c r="L1614" s="3">
        <f t="shared" si="364"/>
        <v>166.27311482427859</v>
      </c>
      <c r="M1614">
        <f t="shared" si="362"/>
        <v>4918.9129802182415</v>
      </c>
      <c r="N1614">
        <f t="shared" si="365"/>
        <v>1.3663647167272892E-3</v>
      </c>
      <c r="O1614">
        <f t="shared" si="366"/>
        <v>4918.9129802182415</v>
      </c>
      <c r="P1614">
        <f t="shared" si="367"/>
        <v>1.3663647167272892E-3</v>
      </c>
      <c r="Q1614">
        <f>SUM($P$3:P1614)</f>
        <v>0.60393299012487722</v>
      </c>
      <c r="R1614">
        <f t="shared" si="368"/>
        <v>0</v>
      </c>
      <c r="S1614">
        <f t="shared" si="369"/>
        <v>0</v>
      </c>
      <c r="T1614">
        <f>SUM($S$3:S1614)</f>
        <v>9.9286450497606191E-2</v>
      </c>
      <c r="V1614">
        <f t="shared" si="370"/>
        <v>0</v>
      </c>
      <c r="W1614">
        <f>IF(M1614&lt;0,SUM($V$3:V1614),0)</f>
        <v>0</v>
      </c>
      <c r="Y1614">
        <v>0</v>
      </c>
      <c r="Z1614">
        <f t="shared" si="371"/>
        <v>0</v>
      </c>
      <c r="AA1614">
        <f t="shared" si="372"/>
        <v>0</v>
      </c>
      <c r="AB1614">
        <f>SUM($AA$3:AA1614)</f>
        <v>6.5060110216048531E-2</v>
      </c>
    </row>
    <row r="1615" spans="1:28" x14ac:dyDescent="0.3">
      <c r="A1615" s="11" t="s">
        <v>19</v>
      </c>
      <c r="B1615" s="11">
        <v>1612</v>
      </c>
      <c r="C1615" s="11">
        <v>135</v>
      </c>
      <c r="D1615" s="12">
        <v>106.8</v>
      </c>
      <c r="E1615" s="3">
        <f t="shared" si="373"/>
        <v>9.7222222222222612E-2</v>
      </c>
      <c r="F1615" s="3">
        <f t="shared" si="374"/>
        <v>0.35000000000000142</v>
      </c>
      <c r="H1615" s="13">
        <f t="shared" si="363"/>
        <v>29.666666666666664</v>
      </c>
      <c r="I1615">
        <f>'Panigale V4s 21 Data'!$B$8*'Panigale V4s 21 Data'!$B$5*'Panigale V4s 21 Data'!$B$7*0.5*(Calculations!$H1615*Calculations!$H1615)</f>
        <v>98.853692651218495</v>
      </c>
      <c r="J1615" s="3">
        <f>$E1615*'Panigale V4s 21 Data'!$B$3</f>
        <v>26.250000000000107</v>
      </c>
      <c r="K1615" s="27">
        <f>'Panigale V4s 21 Data'!$B$12</f>
        <v>52.974000000000004</v>
      </c>
      <c r="L1615" s="3">
        <f t="shared" si="364"/>
        <v>178.07769265121863</v>
      </c>
      <c r="M1615">
        <f t="shared" si="362"/>
        <v>5282.9715486528185</v>
      </c>
      <c r="N1615">
        <f t="shared" si="365"/>
        <v>1.467492096848005E-3</v>
      </c>
      <c r="O1615">
        <f t="shared" si="366"/>
        <v>5282.9715486528185</v>
      </c>
      <c r="P1615">
        <f t="shared" si="367"/>
        <v>1.467492096848005E-3</v>
      </c>
      <c r="Q1615">
        <f>SUM($P$3:P1615)</f>
        <v>0.60540048222172527</v>
      </c>
      <c r="R1615">
        <f t="shared" si="368"/>
        <v>0</v>
      </c>
      <c r="S1615">
        <f t="shared" si="369"/>
        <v>0</v>
      </c>
      <c r="T1615">
        <f>SUM($S$3:S1615)</f>
        <v>9.9286450497606191E-2</v>
      </c>
      <c r="V1615">
        <f t="shared" si="370"/>
        <v>0</v>
      </c>
      <c r="W1615">
        <f>IF(M1615&lt;0,SUM($V$3:V1615),0)</f>
        <v>0</v>
      </c>
      <c r="Y1615">
        <v>0</v>
      </c>
      <c r="Z1615">
        <f t="shared" si="371"/>
        <v>0</v>
      </c>
      <c r="AA1615">
        <f t="shared" si="372"/>
        <v>0</v>
      </c>
      <c r="AB1615">
        <f>SUM($AA$3:AA1615)</f>
        <v>6.5060110216048531E-2</v>
      </c>
    </row>
    <row r="1616" spans="1:28" x14ac:dyDescent="0.3">
      <c r="A1616" s="11" t="s">
        <v>19</v>
      </c>
      <c r="B1616" s="11">
        <v>1613</v>
      </c>
      <c r="C1616" s="11">
        <v>136</v>
      </c>
      <c r="D1616" s="12">
        <v>107.2</v>
      </c>
      <c r="E1616" s="3">
        <f t="shared" si="373"/>
        <v>0.1388888888888889</v>
      </c>
      <c r="F1616" s="3">
        <f t="shared" si="374"/>
        <v>0.5</v>
      </c>
      <c r="H1616" s="13">
        <f t="shared" si="363"/>
        <v>29.777777777777779</v>
      </c>
      <c r="I1616">
        <f>'Panigale V4s 21 Data'!$B$8*'Panigale V4s 21 Data'!$B$5*'Panigale V4s 21 Data'!$B$7*0.5*(Calculations!$H1616*Calculations!$H1616)</f>
        <v>99.595556410962672</v>
      </c>
      <c r="J1616" s="3">
        <f>$E1616*'Panigale V4s 21 Data'!$B$3</f>
        <v>37.5</v>
      </c>
      <c r="K1616" s="27">
        <f>'Panigale V4s 21 Data'!$B$12</f>
        <v>52.974000000000004</v>
      </c>
      <c r="L1616" s="3">
        <f t="shared" si="364"/>
        <v>190.06955641096266</v>
      </c>
      <c r="M1616">
        <f t="shared" si="362"/>
        <v>5659.8490131264434</v>
      </c>
      <c r="N1616">
        <f t="shared" si="365"/>
        <v>1.572180281424012E-3</v>
      </c>
      <c r="O1616">
        <f t="shared" si="366"/>
        <v>5659.8490131264434</v>
      </c>
      <c r="P1616">
        <f t="shared" si="367"/>
        <v>1.572180281424012E-3</v>
      </c>
      <c r="Q1616">
        <f>SUM($P$3:P1616)</f>
        <v>0.6069726625031493</v>
      </c>
      <c r="R1616">
        <f t="shared" si="368"/>
        <v>0</v>
      </c>
      <c r="S1616">
        <f t="shared" si="369"/>
        <v>0</v>
      </c>
      <c r="T1616">
        <f>SUM($S$3:S1616)</f>
        <v>9.9286450497606191E-2</v>
      </c>
      <c r="V1616">
        <f t="shared" si="370"/>
        <v>0</v>
      </c>
      <c r="W1616">
        <f>IF(M1616&lt;0,SUM($V$3:V1616),0)</f>
        <v>0</v>
      </c>
      <c r="Y1616">
        <v>0</v>
      </c>
      <c r="Z1616">
        <f t="shared" si="371"/>
        <v>0</v>
      </c>
      <c r="AA1616">
        <f t="shared" si="372"/>
        <v>0</v>
      </c>
      <c r="AB1616">
        <f>SUM($AA$3:AA1616)</f>
        <v>6.5060110216048531E-2</v>
      </c>
    </row>
    <row r="1617" spans="1:28" x14ac:dyDescent="0.3">
      <c r="A1617" s="11" t="s">
        <v>19</v>
      </c>
      <c r="B1617" s="11">
        <v>1614</v>
      </c>
      <c r="C1617" s="11">
        <v>137</v>
      </c>
      <c r="D1617" s="12">
        <v>107.8</v>
      </c>
      <c r="E1617" s="3">
        <f t="shared" si="373"/>
        <v>0.18055555555555516</v>
      </c>
      <c r="F1617" s="3">
        <f t="shared" si="374"/>
        <v>0.64999999999999858</v>
      </c>
      <c r="H1617" s="13">
        <f t="shared" si="363"/>
        <v>29.944444444444443</v>
      </c>
      <c r="I1617">
        <f>'Panigale V4s 21 Data'!$B$8*'Panigale V4s 21 Data'!$B$5*'Panigale V4s 21 Data'!$B$7*0.5*(Calculations!$H1617*Calculations!$H1617)</f>
        <v>100.71355203020329</v>
      </c>
      <c r="J1617" s="3">
        <f>$E1617*'Panigale V4s 21 Data'!$B$3</f>
        <v>48.749999999999893</v>
      </c>
      <c r="K1617" s="27">
        <f>'Panigale V4s 21 Data'!$B$12</f>
        <v>52.974000000000004</v>
      </c>
      <c r="L1617" s="3">
        <f t="shared" si="364"/>
        <v>202.43755203020316</v>
      </c>
      <c r="M1617">
        <f t="shared" si="362"/>
        <v>6061.8800302377504</v>
      </c>
      <c r="N1617">
        <f t="shared" si="365"/>
        <v>1.6838555639549307E-3</v>
      </c>
      <c r="O1617">
        <f t="shared" si="366"/>
        <v>6061.8800302377504</v>
      </c>
      <c r="P1617">
        <f t="shared" si="367"/>
        <v>1.6838555639549307E-3</v>
      </c>
      <c r="Q1617">
        <f>SUM($P$3:P1617)</f>
        <v>0.60865651806710419</v>
      </c>
      <c r="R1617">
        <f t="shared" si="368"/>
        <v>0</v>
      </c>
      <c r="S1617">
        <f t="shared" si="369"/>
        <v>0</v>
      </c>
      <c r="T1617">
        <f>SUM($S$3:S1617)</f>
        <v>9.9286450497606191E-2</v>
      </c>
      <c r="V1617">
        <f t="shared" si="370"/>
        <v>0</v>
      </c>
      <c r="W1617">
        <f>IF(M1617&lt;0,SUM($V$3:V1617),0)</f>
        <v>0</v>
      </c>
      <c r="Y1617">
        <v>0</v>
      </c>
      <c r="Z1617">
        <f t="shared" si="371"/>
        <v>0</v>
      </c>
      <c r="AA1617">
        <f t="shared" si="372"/>
        <v>0</v>
      </c>
      <c r="AB1617">
        <f>SUM($AA$3:AA1617)</f>
        <v>6.5060110216048531E-2</v>
      </c>
    </row>
    <row r="1618" spans="1:28" x14ac:dyDescent="0.3">
      <c r="A1618" s="11" t="s">
        <v>19</v>
      </c>
      <c r="B1618" s="11">
        <v>1615</v>
      </c>
      <c r="C1618" s="11">
        <v>138</v>
      </c>
      <c r="D1618" s="12">
        <v>108.5</v>
      </c>
      <c r="E1618" s="3">
        <f t="shared" si="373"/>
        <v>0.2222222222222234</v>
      </c>
      <c r="F1618" s="3">
        <f t="shared" si="374"/>
        <v>0.80000000000000426</v>
      </c>
      <c r="H1618" s="13">
        <f t="shared" si="363"/>
        <v>30.138888888888889</v>
      </c>
      <c r="I1618">
        <f>'Panigale V4s 21 Data'!$B$8*'Panigale V4s 21 Data'!$B$5*'Panigale V4s 21 Data'!$B$7*0.5*(Calculations!$H1618*Calculations!$H1618)</f>
        <v>102.02576688841434</v>
      </c>
      <c r="J1618" s="3">
        <f>$E1618*'Panigale V4s 21 Data'!$B$3</f>
        <v>60.00000000000032</v>
      </c>
      <c r="K1618" s="27">
        <f>'Panigale V4s 21 Data'!$B$12</f>
        <v>52.974000000000004</v>
      </c>
      <c r="L1618" s="3">
        <f t="shared" si="364"/>
        <v>214.99976688841468</v>
      </c>
      <c r="M1618">
        <f t="shared" si="362"/>
        <v>6479.8540853869426</v>
      </c>
      <c r="N1618">
        <f t="shared" si="365"/>
        <v>1.7999594681630396E-3</v>
      </c>
      <c r="O1618">
        <f t="shared" si="366"/>
        <v>6479.8540853869426</v>
      </c>
      <c r="P1618">
        <f t="shared" si="367"/>
        <v>1.7999594681630396E-3</v>
      </c>
      <c r="Q1618">
        <f>SUM($P$3:P1618)</f>
        <v>0.61045647753526722</v>
      </c>
      <c r="R1618">
        <f t="shared" si="368"/>
        <v>0</v>
      </c>
      <c r="S1618">
        <f t="shared" si="369"/>
        <v>0</v>
      </c>
      <c r="T1618">
        <f>SUM($S$3:S1618)</f>
        <v>9.9286450497606191E-2</v>
      </c>
      <c r="V1618">
        <f t="shared" si="370"/>
        <v>0</v>
      </c>
      <c r="W1618">
        <f>IF(M1618&lt;0,SUM($V$3:V1618),0)</f>
        <v>0</v>
      </c>
      <c r="Y1618">
        <v>0</v>
      </c>
      <c r="Z1618">
        <f t="shared" si="371"/>
        <v>0</v>
      </c>
      <c r="AA1618">
        <f t="shared" si="372"/>
        <v>0</v>
      </c>
      <c r="AB1618">
        <f>SUM($AA$3:AA1618)</f>
        <v>6.5060110216048531E-2</v>
      </c>
    </row>
    <row r="1619" spans="1:28" x14ac:dyDescent="0.3">
      <c r="A1619" s="11" t="s">
        <v>19</v>
      </c>
      <c r="B1619" s="11">
        <v>1616</v>
      </c>
      <c r="C1619" s="11">
        <v>139</v>
      </c>
      <c r="D1619" s="12">
        <v>109.4</v>
      </c>
      <c r="E1619" s="3">
        <f t="shared" si="373"/>
        <v>0.27777777777777779</v>
      </c>
      <c r="F1619" s="3">
        <f t="shared" si="374"/>
        <v>1</v>
      </c>
      <c r="H1619" s="13">
        <f t="shared" si="363"/>
        <v>30.388888888888889</v>
      </c>
      <c r="I1619">
        <f>'Panigale V4s 21 Data'!$B$8*'Panigale V4s 21 Data'!$B$5*'Panigale V4s 21 Data'!$B$7*0.5*(Calculations!$H1619*Calculations!$H1619)</f>
        <v>103.72538022864131</v>
      </c>
      <c r="J1619" s="3">
        <f>$E1619*'Panigale V4s 21 Data'!$B$3</f>
        <v>75</v>
      </c>
      <c r="K1619" s="27">
        <f>'Panigale V4s 21 Data'!$B$12</f>
        <v>52.974000000000004</v>
      </c>
      <c r="L1619" s="3">
        <f t="shared" si="364"/>
        <v>231.6993802286413</v>
      </c>
      <c r="M1619">
        <f t="shared" si="362"/>
        <v>7041.0867213925994</v>
      </c>
      <c r="N1619">
        <f t="shared" si="365"/>
        <v>1.9558574226090555E-3</v>
      </c>
      <c r="O1619">
        <f t="shared" si="366"/>
        <v>7041.0867213925994</v>
      </c>
      <c r="P1619">
        <f t="shared" si="367"/>
        <v>1.9558574226090555E-3</v>
      </c>
      <c r="Q1619">
        <f>SUM($P$3:P1619)</f>
        <v>0.61241233495787628</v>
      </c>
      <c r="R1619">
        <f t="shared" si="368"/>
        <v>0</v>
      </c>
      <c r="S1619">
        <f t="shared" si="369"/>
        <v>0</v>
      </c>
      <c r="T1619">
        <f>SUM($S$3:S1619)</f>
        <v>9.9286450497606191E-2</v>
      </c>
      <c r="V1619">
        <f t="shared" si="370"/>
        <v>0</v>
      </c>
      <c r="W1619">
        <f>IF(M1619&lt;0,SUM($V$3:V1619),0)</f>
        <v>0</v>
      </c>
      <c r="Y1619">
        <v>0</v>
      </c>
      <c r="Z1619">
        <f t="shared" si="371"/>
        <v>0</v>
      </c>
      <c r="AA1619">
        <f t="shared" si="372"/>
        <v>0</v>
      </c>
      <c r="AB1619">
        <f>SUM($AA$3:AA1619)</f>
        <v>6.5060110216048531E-2</v>
      </c>
    </row>
    <row r="1620" spans="1:28" x14ac:dyDescent="0.3">
      <c r="A1620" s="11" t="s">
        <v>19</v>
      </c>
      <c r="B1620" s="11">
        <v>1617</v>
      </c>
      <c r="C1620" s="11">
        <v>140</v>
      </c>
      <c r="D1620" s="12">
        <v>110.5</v>
      </c>
      <c r="E1620" s="3">
        <f t="shared" si="373"/>
        <v>0.31944444444444403</v>
      </c>
      <c r="F1620" s="3">
        <f t="shared" si="374"/>
        <v>1.1499999999999986</v>
      </c>
      <c r="H1620" s="13">
        <f t="shared" si="363"/>
        <v>30.694444444444443</v>
      </c>
      <c r="I1620">
        <f>'Panigale V4s 21 Data'!$B$8*'Panigale V4s 21 Data'!$B$5*'Panigale V4s 21 Data'!$B$7*0.5*(Calculations!$H1620*Calculations!$H1620)</f>
        <v>105.82175201420807</v>
      </c>
      <c r="J1620" s="3">
        <f>$E1620*'Panigale V4s 21 Data'!$B$3</f>
        <v>86.249999999999886</v>
      </c>
      <c r="K1620" s="27">
        <f>'Panigale V4s 21 Data'!$B$12</f>
        <v>52.974000000000004</v>
      </c>
      <c r="L1620" s="3">
        <f t="shared" si="364"/>
        <v>245.04575201420795</v>
      </c>
      <c r="M1620">
        <f t="shared" si="362"/>
        <v>7521.5432215472156</v>
      </c>
      <c r="N1620">
        <f t="shared" si="365"/>
        <v>2.089317561540893E-3</v>
      </c>
      <c r="O1620">
        <f t="shared" si="366"/>
        <v>7521.5432215472156</v>
      </c>
      <c r="P1620">
        <f t="shared" si="367"/>
        <v>2.089317561540893E-3</v>
      </c>
      <c r="Q1620">
        <f>SUM($P$3:P1620)</f>
        <v>0.61450165251941713</v>
      </c>
      <c r="R1620">
        <f t="shared" si="368"/>
        <v>0</v>
      </c>
      <c r="S1620">
        <f t="shared" si="369"/>
        <v>0</v>
      </c>
      <c r="T1620">
        <f>SUM($S$3:S1620)</f>
        <v>9.9286450497606191E-2</v>
      </c>
      <c r="V1620">
        <f t="shared" si="370"/>
        <v>0</v>
      </c>
      <c r="W1620">
        <f>IF(M1620&lt;0,SUM($V$3:V1620),0)</f>
        <v>0</v>
      </c>
      <c r="Y1620">
        <v>0</v>
      </c>
      <c r="Z1620">
        <f t="shared" si="371"/>
        <v>0</v>
      </c>
      <c r="AA1620">
        <f t="shared" si="372"/>
        <v>0</v>
      </c>
      <c r="AB1620">
        <f>SUM($AA$3:AA1620)</f>
        <v>6.5060110216048531E-2</v>
      </c>
    </row>
    <row r="1621" spans="1:28" x14ac:dyDescent="0.3">
      <c r="A1621" s="11" t="s">
        <v>19</v>
      </c>
      <c r="B1621" s="11">
        <v>1618</v>
      </c>
      <c r="C1621" s="11">
        <v>141</v>
      </c>
      <c r="D1621" s="12">
        <v>111.7</v>
      </c>
      <c r="E1621" s="3">
        <f t="shared" si="373"/>
        <v>0.34722222222222221</v>
      </c>
      <c r="F1621" s="3">
        <f t="shared" si="374"/>
        <v>1.25</v>
      </c>
      <c r="H1621" s="13">
        <f t="shared" si="363"/>
        <v>31.027777777777779</v>
      </c>
      <c r="I1621">
        <f>'Panigale V4s 21 Data'!$B$8*'Panigale V4s 21 Data'!$B$5*'Panigale V4s 21 Data'!$B$7*0.5*(Calculations!$H1621*Calculations!$H1621)</f>
        <v>108.13262295928034</v>
      </c>
      <c r="J1621" s="3">
        <f>$E1621*'Panigale V4s 21 Data'!$B$3</f>
        <v>93.75</v>
      </c>
      <c r="K1621" s="27">
        <f>'Panigale V4s 21 Data'!$B$12</f>
        <v>52.974000000000004</v>
      </c>
      <c r="L1621" s="3">
        <f t="shared" si="364"/>
        <v>254.85662295928034</v>
      </c>
      <c r="M1621">
        <f t="shared" si="362"/>
        <v>7907.6346623754489</v>
      </c>
      <c r="N1621">
        <f t="shared" si="365"/>
        <v>2.1965651839931802E-3</v>
      </c>
      <c r="O1621">
        <f t="shared" si="366"/>
        <v>7907.6346623754489</v>
      </c>
      <c r="P1621">
        <f t="shared" si="367"/>
        <v>2.1965651839931802E-3</v>
      </c>
      <c r="Q1621">
        <f>SUM($P$3:P1621)</f>
        <v>0.61669821770341027</v>
      </c>
      <c r="R1621">
        <f t="shared" si="368"/>
        <v>0</v>
      </c>
      <c r="S1621">
        <f t="shared" si="369"/>
        <v>0</v>
      </c>
      <c r="T1621">
        <f>SUM($S$3:S1621)</f>
        <v>9.9286450497606191E-2</v>
      </c>
      <c r="V1621">
        <f t="shared" si="370"/>
        <v>0</v>
      </c>
      <c r="W1621">
        <f>IF(M1621&lt;0,SUM($V$3:V1621),0)</f>
        <v>0</v>
      </c>
      <c r="Y1621">
        <v>0</v>
      </c>
      <c r="Z1621">
        <f t="shared" si="371"/>
        <v>0</v>
      </c>
      <c r="AA1621">
        <f t="shared" si="372"/>
        <v>0</v>
      </c>
      <c r="AB1621">
        <f>SUM($AA$3:AA1621)</f>
        <v>6.5060110216048531E-2</v>
      </c>
    </row>
    <row r="1622" spans="1:28" x14ac:dyDescent="0.3">
      <c r="A1622" s="11" t="s">
        <v>19</v>
      </c>
      <c r="B1622" s="11">
        <v>1619</v>
      </c>
      <c r="C1622" s="11">
        <v>142</v>
      </c>
      <c r="D1622" s="12">
        <v>113</v>
      </c>
      <c r="E1622" s="3">
        <f t="shared" si="373"/>
        <v>0.33333333333333215</v>
      </c>
      <c r="F1622" s="3">
        <f t="shared" si="374"/>
        <v>1.1999999999999957</v>
      </c>
      <c r="H1622" s="13">
        <f t="shared" si="363"/>
        <v>31.388888888888889</v>
      </c>
      <c r="I1622">
        <f>'Panigale V4s 21 Data'!$B$8*'Panigale V4s 21 Data'!$B$5*'Panigale V4s 21 Data'!$B$7*0.5*(Calculations!$H1622*Calculations!$H1622)</f>
        <v>110.66423303940731</v>
      </c>
      <c r="J1622" s="3">
        <f>$E1622*'Panigale V4s 21 Data'!$B$3</f>
        <v>89.999999999999687</v>
      </c>
      <c r="K1622" s="27">
        <f>'Panigale V4s 21 Data'!$B$12</f>
        <v>52.974000000000004</v>
      </c>
      <c r="L1622" s="3">
        <f t="shared" si="364"/>
        <v>253.638233039407</v>
      </c>
      <c r="M1622">
        <f t="shared" si="362"/>
        <v>7961.4223148480532</v>
      </c>
      <c r="N1622">
        <f t="shared" si="365"/>
        <v>2.2115061985689037E-3</v>
      </c>
      <c r="O1622">
        <f t="shared" si="366"/>
        <v>7961.4223148480532</v>
      </c>
      <c r="P1622">
        <f t="shared" si="367"/>
        <v>2.2115061985689037E-3</v>
      </c>
      <c r="Q1622">
        <f>SUM($P$3:P1622)</f>
        <v>0.61890972390197918</v>
      </c>
      <c r="R1622">
        <f t="shared" si="368"/>
        <v>0</v>
      </c>
      <c r="S1622">
        <f t="shared" si="369"/>
        <v>0</v>
      </c>
      <c r="T1622">
        <f>SUM($S$3:S1622)</f>
        <v>9.9286450497606191E-2</v>
      </c>
      <c r="V1622">
        <f t="shared" si="370"/>
        <v>0</v>
      </c>
      <c r="W1622">
        <f>IF(M1622&lt;0,SUM($V$3:V1622),0)</f>
        <v>0</v>
      </c>
      <c r="Y1622">
        <v>0</v>
      </c>
      <c r="Z1622">
        <f t="shared" si="371"/>
        <v>0</v>
      </c>
      <c r="AA1622">
        <f t="shared" si="372"/>
        <v>0</v>
      </c>
      <c r="AB1622">
        <f>SUM($AA$3:AA1622)</f>
        <v>6.5060110216048531E-2</v>
      </c>
    </row>
    <row r="1623" spans="1:28" x14ac:dyDescent="0.3">
      <c r="A1623" s="11" t="s">
        <v>19</v>
      </c>
      <c r="B1623" s="11">
        <v>1620</v>
      </c>
      <c r="C1623" s="11">
        <v>143</v>
      </c>
      <c r="D1623" s="12">
        <v>114.1</v>
      </c>
      <c r="E1623" s="3">
        <f t="shared" si="373"/>
        <v>0.29166666666666585</v>
      </c>
      <c r="F1623" s="3">
        <f t="shared" si="374"/>
        <v>1.0499999999999972</v>
      </c>
      <c r="H1623" s="13">
        <f t="shared" si="363"/>
        <v>31.694444444444443</v>
      </c>
      <c r="I1623">
        <f>'Panigale V4s 21 Data'!$B$8*'Panigale V4s 21 Data'!$B$5*'Panigale V4s 21 Data'!$B$7*0.5*(Calculations!$H1623*Calculations!$H1623)</f>
        <v>112.82924455601582</v>
      </c>
      <c r="J1623" s="3">
        <f>$E1623*'Panigale V4s 21 Data'!$B$3</f>
        <v>78.749999999999787</v>
      </c>
      <c r="K1623" s="27">
        <f>'Panigale V4s 21 Data'!$B$12</f>
        <v>52.974000000000004</v>
      </c>
      <c r="L1623" s="3">
        <f t="shared" si="364"/>
        <v>244.55324455601561</v>
      </c>
      <c r="M1623">
        <f t="shared" si="362"/>
        <v>7750.9792232892723</v>
      </c>
      <c r="N1623">
        <f t="shared" si="365"/>
        <v>2.15304978424702E-3</v>
      </c>
      <c r="O1623">
        <f t="shared" si="366"/>
        <v>7750.9792232892723</v>
      </c>
      <c r="P1623">
        <f t="shared" si="367"/>
        <v>2.15304978424702E-3</v>
      </c>
      <c r="Q1623">
        <f>SUM($P$3:P1623)</f>
        <v>0.6210627736862262</v>
      </c>
      <c r="R1623">
        <f t="shared" si="368"/>
        <v>0</v>
      </c>
      <c r="S1623">
        <f t="shared" si="369"/>
        <v>0</v>
      </c>
      <c r="T1623">
        <f>SUM($S$3:S1623)</f>
        <v>9.9286450497606191E-2</v>
      </c>
      <c r="V1623">
        <f t="shared" si="370"/>
        <v>0</v>
      </c>
      <c r="W1623">
        <f>IF(M1623&lt;0,SUM($V$3:V1623),0)</f>
        <v>0</v>
      </c>
      <c r="Y1623">
        <v>0</v>
      </c>
      <c r="Z1623">
        <f t="shared" si="371"/>
        <v>0</v>
      </c>
      <c r="AA1623">
        <f t="shared" si="372"/>
        <v>0</v>
      </c>
      <c r="AB1623">
        <f>SUM($AA$3:AA1623)</f>
        <v>6.5060110216048531E-2</v>
      </c>
    </row>
    <row r="1624" spans="1:28" x14ac:dyDescent="0.3">
      <c r="A1624" s="11" t="s">
        <v>19</v>
      </c>
      <c r="B1624" s="11">
        <v>1621</v>
      </c>
      <c r="C1624" s="11">
        <v>144</v>
      </c>
      <c r="D1624" s="12">
        <v>115.1</v>
      </c>
      <c r="E1624" s="3">
        <f t="shared" si="373"/>
        <v>0.25000000000000155</v>
      </c>
      <c r="F1624" s="3">
        <f t="shared" si="374"/>
        <v>0.90000000000000568</v>
      </c>
      <c r="H1624" s="13">
        <f t="shared" si="363"/>
        <v>31.972222222222221</v>
      </c>
      <c r="I1624">
        <f>'Panigale V4s 21 Data'!$B$8*'Panigale V4s 21 Data'!$B$5*'Panigale V4s 21 Data'!$B$7*0.5*(Calculations!$H1624*Calculations!$H1624)</f>
        <v>114.81563677252707</v>
      </c>
      <c r="J1624" s="3">
        <f>$E1624*'Panigale V4s 21 Data'!$B$3</f>
        <v>67.500000000000426</v>
      </c>
      <c r="K1624" s="27">
        <f>'Panigale V4s 21 Data'!$B$12</f>
        <v>52.974000000000004</v>
      </c>
      <c r="L1624" s="3">
        <f t="shared" si="364"/>
        <v>235.2896367725275</v>
      </c>
      <c r="M1624">
        <f t="shared" si="362"/>
        <v>7522.732553477199</v>
      </c>
      <c r="N1624">
        <f t="shared" si="365"/>
        <v>2.0896479315214442E-3</v>
      </c>
      <c r="O1624">
        <f t="shared" si="366"/>
        <v>7522.732553477199</v>
      </c>
      <c r="P1624">
        <f t="shared" si="367"/>
        <v>2.0896479315214442E-3</v>
      </c>
      <c r="Q1624">
        <f>SUM($P$3:P1624)</f>
        <v>0.62315242161774764</v>
      </c>
      <c r="R1624">
        <f t="shared" si="368"/>
        <v>0</v>
      </c>
      <c r="S1624">
        <f t="shared" si="369"/>
        <v>0</v>
      </c>
      <c r="T1624">
        <f>SUM($S$3:S1624)</f>
        <v>9.9286450497606191E-2</v>
      </c>
      <c r="V1624">
        <f t="shared" si="370"/>
        <v>0</v>
      </c>
      <c r="W1624">
        <f>IF(M1624&lt;0,SUM($V$3:V1624),0)</f>
        <v>0</v>
      </c>
      <c r="Y1624">
        <v>0</v>
      </c>
      <c r="Z1624">
        <f t="shared" si="371"/>
        <v>0</v>
      </c>
      <c r="AA1624">
        <f t="shared" si="372"/>
        <v>0</v>
      </c>
      <c r="AB1624">
        <f>SUM($AA$3:AA1624)</f>
        <v>6.5060110216048531E-2</v>
      </c>
    </row>
    <row r="1625" spans="1:28" x14ac:dyDescent="0.3">
      <c r="A1625" s="11" t="s">
        <v>19</v>
      </c>
      <c r="B1625" s="11">
        <v>1622</v>
      </c>
      <c r="C1625" s="11">
        <v>145</v>
      </c>
      <c r="D1625" s="12">
        <v>115.9</v>
      </c>
      <c r="E1625" s="3">
        <f t="shared" si="373"/>
        <v>0.19444444444444522</v>
      </c>
      <c r="F1625" s="3">
        <f t="shared" si="374"/>
        <v>0.70000000000000284</v>
      </c>
      <c r="H1625" s="13">
        <f t="shared" si="363"/>
        <v>32.194444444444443</v>
      </c>
      <c r="I1625">
        <f>'Panigale V4s 21 Data'!$B$8*'Panigale V4s 21 Data'!$B$5*'Panigale V4s 21 Data'!$B$7*0.5*(Calculations!$H1625*Calculations!$H1625)</f>
        <v>116.41723049683458</v>
      </c>
      <c r="J1625" s="3">
        <f>$E1625*'Panigale V4s 21 Data'!$B$3</f>
        <v>52.500000000000213</v>
      </c>
      <c r="K1625" s="27">
        <f>'Panigale V4s 21 Data'!$B$12</f>
        <v>52.974000000000004</v>
      </c>
      <c r="L1625" s="3">
        <f t="shared" si="364"/>
        <v>221.89123049683479</v>
      </c>
      <c r="M1625">
        <f t="shared" si="362"/>
        <v>7143.6648929397643</v>
      </c>
      <c r="N1625">
        <f t="shared" si="365"/>
        <v>1.9843513591499343E-3</v>
      </c>
      <c r="O1625">
        <f t="shared" si="366"/>
        <v>7143.6648929397643</v>
      </c>
      <c r="P1625">
        <f t="shared" si="367"/>
        <v>1.9843513591499343E-3</v>
      </c>
      <c r="Q1625">
        <f>SUM($P$3:P1625)</f>
        <v>0.62513677297689763</v>
      </c>
      <c r="R1625">
        <f t="shared" si="368"/>
        <v>0</v>
      </c>
      <c r="S1625">
        <f t="shared" si="369"/>
        <v>0</v>
      </c>
      <c r="T1625">
        <f>SUM($S$3:S1625)</f>
        <v>9.9286450497606191E-2</v>
      </c>
      <c r="V1625">
        <f t="shared" si="370"/>
        <v>0</v>
      </c>
      <c r="W1625">
        <f>IF(M1625&lt;0,SUM($V$3:V1625),0)</f>
        <v>0</v>
      </c>
      <c r="Y1625">
        <v>0</v>
      </c>
      <c r="Z1625">
        <f t="shared" si="371"/>
        <v>0</v>
      </c>
      <c r="AA1625">
        <f t="shared" si="372"/>
        <v>0</v>
      </c>
      <c r="AB1625">
        <f>SUM($AA$3:AA1625)</f>
        <v>6.5060110216048531E-2</v>
      </c>
    </row>
    <row r="1626" spans="1:28" x14ac:dyDescent="0.3">
      <c r="A1626" s="11" t="s">
        <v>19</v>
      </c>
      <c r="B1626" s="11">
        <v>1623</v>
      </c>
      <c r="C1626" s="11">
        <v>146</v>
      </c>
      <c r="D1626" s="12">
        <v>116.5</v>
      </c>
      <c r="E1626" s="3">
        <f t="shared" si="373"/>
        <v>0.11111111111111072</v>
      </c>
      <c r="F1626" s="3">
        <f t="shared" si="374"/>
        <v>0.39999999999999858</v>
      </c>
      <c r="H1626" s="13">
        <f t="shared" si="363"/>
        <v>32.361111111111107</v>
      </c>
      <c r="I1626">
        <f>'Panigale V4s 21 Data'!$B$8*'Panigale V4s 21 Data'!$B$5*'Panigale V4s 21 Data'!$B$7*0.5*(Calculations!$H1626*Calculations!$H1626)</f>
        <v>117.62570576153931</v>
      </c>
      <c r="J1626" s="3">
        <f>$E1626*'Panigale V4s 21 Data'!$B$3</f>
        <v>29.999999999999893</v>
      </c>
      <c r="K1626" s="27">
        <f>'Panigale V4s 21 Data'!$B$12</f>
        <v>52.974000000000004</v>
      </c>
      <c r="L1626" s="3">
        <f t="shared" si="364"/>
        <v>200.59970576153921</v>
      </c>
      <c r="M1626">
        <f t="shared" si="362"/>
        <v>6491.6293670053656</v>
      </c>
      <c r="N1626">
        <f t="shared" si="365"/>
        <v>1.8032303797237126E-3</v>
      </c>
      <c r="O1626">
        <f t="shared" si="366"/>
        <v>6491.6293670053656</v>
      </c>
      <c r="P1626">
        <f t="shared" si="367"/>
        <v>1.8032303797237126E-3</v>
      </c>
      <c r="Q1626">
        <f>SUM($P$3:P1626)</f>
        <v>0.62694000335662137</v>
      </c>
      <c r="R1626">
        <f t="shared" si="368"/>
        <v>0</v>
      </c>
      <c r="S1626">
        <f t="shared" si="369"/>
        <v>0</v>
      </c>
      <c r="T1626">
        <f>SUM($S$3:S1626)</f>
        <v>9.9286450497606191E-2</v>
      </c>
      <c r="V1626">
        <f t="shared" si="370"/>
        <v>0</v>
      </c>
      <c r="W1626">
        <f>IF(M1626&lt;0,SUM($V$3:V1626),0)</f>
        <v>0</v>
      </c>
      <c r="Y1626">
        <v>0</v>
      </c>
      <c r="Z1626">
        <f t="shared" si="371"/>
        <v>0</v>
      </c>
      <c r="AA1626">
        <f t="shared" si="372"/>
        <v>0</v>
      </c>
      <c r="AB1626">
        <f>SUM($AA$3:AA1626)</f>
        <v>6.5060110216048531E-2</v>
      </c>
    </row>
    <row r="1627" spans="1:28" x14ac:dyDescent="0.3">
      <c r="A1627" s="11" t="s">
        <v>19</v>
      </c>
      <c r="B1627" s="11">
        <v>1624</v>
      </c>
      <c r="C1627" s="11">
        <v>147</v>
      </c>
      <c r="D1627" s="12">
        <v>116.7</v>
      </c>
      <c r="E1627" s="3">
        <f t="shared" si="373"/>
        <v>1.3888888888888099E-2</v>
      </c>
      <c r="F1627" s="3">
        <f t="shared" si="374"/>
        <v>4.9999999999997158E-2</v>
      </c>
      <c r="H1627" s="13">
        <f t="shared" si="363"/>
        <v>32.416666666666664</v>
      </c>
      <c r="I1627">
        <f>'Panigale V4s 21 Data'!$B$8*'Panigale V4s 21 Data'!$B$5*'Panigale V4s 21 Data'!$B$7*0.5*(Calculations!$H1627*Calculations!$H1627)</f>
        <v>118.0299175110074</v>
      </c>
      <c r="J1627" s="3">
        <f>$E1627*'Panigale V4s 21 Data'!$B$3</f>
        <v>3.7499999999997868</v>
      </c>
      <c r="K1627" s="27">
        <f>'Panigale V4s 21 Data'!$B$12</f>
        <v>52.974000000000004</v>
      </c>
      <c r="L1627" s="3">
        <f t="shared" si="364"/>
        <v>174.75391751100719</v>
      </c>
      <c r="M1627">
        <f t="shared" si="362"/>
        <v>5664.9394926484829</v>
      </c>
      <c r="N1627">
        <f t="shared" si="365"/>
        <v>1.5735943035134676E-3</v>
      </c>
      <c r="O1627">
        <f t="shared" si="366"/>
        <v>5664.9394926484829</v>
      </c>
      <c r="P1627">
        <f t="shared" si="367"/>
        <v>1.5735943035134676E-3</v>
      </c>
      <c r="Q1627">
        <f>SUM($P$3:P1627)</f>
        <v>0.62851359766013482</v>
      </c>
      <c r="R1627">
        <f t="shared" si="368"/>
        <v>0</v>
      </c>
      <c r="S1627">
        <f t="shared" si="369"/>
        <v>0</v>
      </c>
      <c r="T1627">
        <f>SUM($S$3:S1627)</f>
        <v>9.9286450497606191E-2</v>
      </c>
      <c r="V1627">
        <f t="shared" si="370"/>
        <v>0</v>
      </c>
      <c r="W1627">
        <f>IF(M1627&lt;0,SUM($V$3:V1627),0)</f>
        <v>0</v>
      </c>
      <c r="Y1627">
        <v>0</v>
      </c>
      <c r="Z1627">
        <f t="shared" si="371"/>
        <v>0</v>
      </c>
      <c r="AA1627">
        <f t="shared" si="372"/>
        <v>0</v>
      </c>
      <c r="AB1627">
        <f>SUM($AA$3:AA1627)</f>
        <v>6.5060110216048531E-2</v>
      </c>
    </row>
    <row r="1628" spans="1:28" x14ac:dyDescent="0.3">
      <c r="A1628" s="11" t="s">
        <v>19</v>
      </c>
      <c r="B1628" s="11">
        <v>1625</v>
      </c>
      <c r="C1628" s="11">
        <v>148</v>
      </c>
      <c r="D1628" s="12">
        <v>116.6</v>
      </c>
      <c r="E1628" s="3">
        <f t="shared" si="373"/>
        <v>-6.9444444444444448E-2</v>
      </c>
      <c r="F1628" s="3">
        <f t="shared" si="374"/>
        <v>-0.25</v>
      </c>
      <c r="H1628" s="13">
        <f t="shared" si="363"/>
        <v>32.388888888888886</v>
      </c>
      <c r="I1628">
        <f>'Panigale V4s 21 Data'!$B$8*'Panigale V4s 21 Data'!$B$5*'Panigale V4s 21 Data'!$B$7*0.5*(Calculations!$H1628*Calculations!$H1628)</f>
        <v>117.82772496994627</v>
      </c>
      <c r="J1628" s="3">
        <f>$E1628*'Panigale V4s 21 Data'!$B$3</f>
        <v>-18.75</v>
      </c>
      <c r="K1628" s="27">
        <f>'Panigale V4s 21 Data'!$B$12</f>
        <v>52.974000000000004</v>
      </c>
      <c r="L1628" s="3">
        <f t="shared" si="364"/>
        <v>152.05172496994629</v>
      </c>
      <c r="M1628">
        <f t="shared" si="362"/>
        <v>4924.786425415482</v>
      </c>
      <c r="N1628">
        <f t="shared" si="365"/>
        <v>1.3679962292820781E-3</v>
      </c>
      <c r="O1628">
        <f t="shared" si="366"/>
        <v>4924.786425415482</v>
      </c>
      <c r="P1628">
        <f t="shared" si="367"/>
        <v>1.3679962292820781E-3</v>
      </c>
      <c r="Q1628">
        <f>SUM($P$3:P1628)</f>
        <v>0.62988159388941689</v>
      </c>
      <c r="R1628">
        <f t="shared" si="368"/>
        <v>0</v>
      </c>
      <c r="S1628">
        <f t="shared" si="369"/>
        <v>0</v>
      </c>
      <c r="T1628">
        <f>SUM($S$3:S1628)</f>
        <v>9.9286450497606191E-2</v>
      </c>
      <c r="V1628">
        <f t="shared" si="370"/>
        <v>0</v>
      </c>
      <c r="W1628">
        <f>IF(M1628&lt;0,SUM($V$3:V1628),0)</f>
        <v>0</v>
      </c>
      <c r="Y1628">
        <v>0</v>
      </c>
      <c r="Z1628">
        <f t="shared" si="371"/>
        <v>0</v>
      </c>
      <c r="AA1628">
        <f t="shared" si="372"/>
        <v>0</v>
      </c>
      <c r="AB1628">
        <f>SUM($AA$3:AA1628)</f>
        <v>6.5060110216048531E-2</v>
      </c>
    </row>
    <row r="1629" spans="1:28" x14ac:dyDescent="0.3">
      <c r="A1629" s="11" t="s">
        <v>19</v>
      </c>
      <c r="B1629" s="11">
        <v>1626</v>
      </c>
      <c r="C1629" s="11">
        <v>149</v>
      </c>
      <c r="D1629" s="12">
        <v>116.2</v>
      </c>
      <c r="E1629" s="3">
        <f t="shared" si="373"/>
        <v>-0.19444444444444325</v>
      </c>
      <c r="F1629" s="3">
        <f t="shared" si="374"/>
        <v>-0.69999999999999574</v>
      </c>
      <c r="H1629" s="13">
        <f t="shared" si="363"/>
        <v>32.277777777777779</v>
      </c>
      <c r="I1629">
        <f>'Panigale V4s 21 Data'!$B$8*'Panigale V4s 21 Data'!$B$5*'Panigale V4s 21 Data'!$B$7*0.5*(Calculations!$H1629*Calculations!$H1629)</f>
        <v>117.02068813224332</v>
      </c>
      <c r="J1629" s="3">
        <f>$E1629*'Panigale V4s 21 Data'!$B$3</f>
        <v>-52.49999999999968</v>
      </c>
      <c r="K1629" s="27">
        <f>'Panigale V4s 21 Data'!$B$12</f>
        <v>52.974000000000004</v>
      </c>
      <c r="L1629" s="3">
        <f t="shared" si="364"/>
        <v>117.49468813224364</v>
      </c>
      <c r="M1629">
        <f t="shared" si="362"/>
        <v>3792.4674336018643</v>
      </c>
      <c r="N1629">
        <f t="shared" si="365"/>
        <v>1.0534631760005179E-3</v>
      </c>
      <c r="O1629">
        <f t="shared" si="366"/>
        <v>3792.4674336018643</v>
      </c>
      <c r="P1629">
        <f t="shared" si="367"/>
        <v>1.0534631760005179E-3</v>
      </c>
      <c r="Q1629">
        <f>SUM($P$3:P1629)</f>
        <v>0.63093505706541742</v>
      </c>
      <c r="R1629">
        <f t="shared" si="368"/>
        <v>0</v>
      </c>
      <c r="S1629">
        <f t="shared" si="369"/>
        <v>0</v>
      </c>
      <c r="T1629">
        <f>SUM($S$3:S1629)</f>
        <v>9.9286450497606191E-2</v>
      </c>
      <c r="V1629">
        <f t="shared" si="370"/>
        <v>0</v>
      </c>
      <c r="W1629">
        <f>IF(M1629&lt;0,SUM($V$3:V1629),0)</f>
        <v>0</v>
      </c>
      <c r="Y1629">
        <v>0</v>
      </c>
      <c r="Z1629">
        <f t="shared" si="371"/>
        <v>0</v>
      </c>
      <c r="AA1629">
        <f t="shared" si="372"/>
        <v>0</v>
      </c>
      <c r="AB1629">
        <f>SUM($AA$3:AA1629)</f>
        <v>6.5060110216048531E-2</v>
      </c>
    </row>
    <row r="1630" spans="1:28" x14ac:dyDescent="0.3">
      <c r="A1630" s="11" t="s">
        <v>19</v>
      </c>
      <c r="B1630" s="11">
        <v>1627</v>
      </c>
      <c r="C1630" s="11">
        <v>150</v>
      </c>
      <c r="D1630" s="12">
        <v>115.2</v>
      </c>
      <c r="E1630" s="3">
        <f t="shared" si="373"/>
        <v>-0.33333333333333409</v>
      </c>
      <c r="F1630" s="3">
        <f t="shared" si="374"/>
        <v>-1.2000000000000028</v>
      </c>
      <c r="H1630" s="13">
        <f t="shared" si="363"/>
        <v>32</v>
      </c>
      <c r="I1630">
        <f>'Panigale V4s 21 Data'!$B$8*'Panigale V4s 21 Data'!$B$5*'Panigale V4s 21 Data'!$B$7*0.5*(Calculations!$H1630*Calculations!$H1630)</f>
        <v>115.01522932377601</v>
      </c>
      <c r="J1630" s="3">
        <f>$E1630*'Panigale V4s 21 Data'!$B$3</f>
        <v>-90.000000000000199</v>
      </c>
      <c r="K1630" s="27">
        <f>'Panigale V4s 21 Data'!$B$12</f>
        <v>52.974000000000004</v>
      </c>
      <c r="L1630" s="3">
        <f t="shared" si="364"/>
        <v>77.989229323775817</v>
      </c>
      <c r="M1630">
        <f t="shared" si="362"/>
        <v>2495.6553383608261</v>
      </c>
      <c r="N1630">
        <f t="shared" si="365"/>
        <v>6.9323759398911839E-4</v>
      </c>
      <c r="O1630">
        <f t="shared" si="366"/>
        <v>2495.6553383608261</v>
      </c>
      <c r="P1630">
        <f t="shared" si="367"/>
        <v>6.9323759398911839E-4</v>
      </c>
      <c r="Q1630">
        <f>SUM($P$3:P1630)</f>
        <v>0.63162829465940651</v>
      </c>
      <c r="R1630">
        <f t="shared" si="368"/>
        <v>0</v>
      </c>
      <c r="S1630">
        <f t="shared" si="369"/>
        <v>0</v>
      </c>
      <c r="T1630">
        <f>SUM($S$3:S1630)</f>
        <v>9.9286450497606191E-2</v>
      </c>
      <c r="V1630">
        <f t="shared" si="370"/>
        <v>0</v>
      </c>
      <c r="W1630">
        <f>IF(M1630&lt;0,SUM($V$3:V1630),0)</f>
        <v>0</v>
      </c>
      <c r="Y1630">
        <v>0</v>
      </c>
      <c r="Z1630">
        <f t="shared" si="371"/>
        <v>0</v>
      </c>
      <c r="AA1630">
        <f t="shared" si="372"/>
        <v>0</v>
      </c>
      <c r="AB1630">
        <f>SUM($AA$3:AA1630)</f>
        <v>6.5060110216048531E-2</v>
      </c>
    </row>
    <row r="1631" spans="1:28" x14ac:dyDescent="0.3">
      <c r="A1631" s="11" t="s">
        <v>19</v>
      </c>
      <c r="B1631" s="11">
        <v>1628</v>
      </c>
      <c r="C1631" s="11">
        <v>151</v>
      </c>
      <c r="D1631" s="12">
        <v>113.8</v>
      </c>
      <c r="E1631" s="3">
        <f t="shared" si="373"/>
        <v>-0.44444444444444481</v>
      </c>
      <c r="F1631" s="3">
        <f t="shared" si="374"/>
        <v>-1.6000000000000014</v>
      </c>
      <c r="H1631" s="13">
        <f t="shared" si="363"/>
        <v>31.611111111111111</v>
      </c>
      <c r="I1631">
        <f>'Panigale V4s 21 Data'!$B$8*'Panigale V4s 21 Data'!$B$5*'Panigale V4s 21 Data'!$B$7*0.5*(Calculations!$H1631*Calculations!$H1631)</f>
        <v>112.23670687781831</v>
      </c>
      <c r="J1631" s="3">
        <f>$E1631*'Panigale V4s 21 Data'!$B$3</f>
        <v>-120.0000000000001</v>
      </c>
      <c r="K1631" s="27">
        <f>'Panigale V4s 21 Data'!$B$12</f>
        <v>52.974000000000004</v>
      </c>
      <c r="L1631" s="3">
        <f t="shared" si="364"/>
        <v>45.210706877818211</v>
      </c>
      <c r="M1631">
        <f t="shared" si="362"/>
        <v>1429.1606785265867</v>
      </c>
      <c r="N1631">
        <f t="shared" si="365"/>
        <v>3.9698907736849631E-4</v>
      </c>
      <c r="O1631">
        <f t="shared" si="366"/>
        <v>1429.1606785265867</v>
      </c>
      <c r="P1631">
        <f t="shared" si="367"/>
        <v>3.9698907736849631E-4</v>
      </c>
      <c r="Q1631">
        <f>SUM($P$3:P1631)</f>
        <v>0.63202528373677502</v>
      </c>
      <c r="R1631">
        <f t="shared" si="368"/>
        <v>0</v>
      </c>
      <c r="S1631">
        <f t="shared" si="369"/>
        <v>0</v>
      </c>
      <c r="T1631">
        <f>SUM($S$3:S1631)</f>
        <v>9.9286450497606191E-2</v>
      </c>
      <c r="V1631">
        <f t="shared" si="370"/>
        <v>0</v>
      </c>
      <c r="W1631">
        <f>IF(M1631&lt;0,SUM($V$3:V1631),0)</f>
        <v>0</v>
      </c>
      <c r="Y1631">
        <v>0</v>
      </c>
      <c r="Z1631">
        <f t="shared" si="371"/>
        <v>0</v>
      </c>
      <c r="AA1631">
        <f t="shared" si="372"/>
        <v>0</v>
      </c>
      <c r="AB1631">
        <f>SUM($AA$3:AA1631)</f>
        <v>6.5060110216048531E-2</v>
      </c>
    </row>
    <row r="1632" spans="1:28" x14ac:dyDescent="0.3">
      <c r="A1632" s="11" t="s">
        <v>19</v>
      </c>
      <c r="B1632" s="11">
        <v>1629</v>
      </c>
      <c r="C1632" s="11">
        <v>152</v>
      </c>
      <c r="D1632" s="12">
        <v>112</v>
      </c>
      <c r="E1632" s="3">
        <f t="shared" si="373"/>
        <v>-0.51388888888888928</v>
      </c>
      <c r="F1632" s="3">
        <f t="shared" si="374"/>
        <v>-1.8500000000000014</v>
      </c>
      <c r="H1632" s="13">
        <f t="shared" si="363"/>
        <v>31.111111111111111</v>
      </c>
      <c r="I1632">
        <f>'Panigale V4s 21 Data'!$B$8*'Panigale V4s 21 Data'!$B$5*'Panigale V4s 21 Data'!$B$7*0.5*(Calculations!$H1632*Calculations!$H1632)</f>
        <v>108.71424068026667</v>
      </c>
      <c r="J1632" s="3">
        <f>$E1632*'Panigale V4s 21 Data'!$B$3</f>
        <v>-138.75000000000011</v>
      </c>
      <c r="K1632" s="27">
        <f>'Panigale V4s 21 Data'!$B$12</f>
        <v>52.974000000000004</v>
      </c>
      <c r="L1632" s="3">
        <f t="shared" si="364"/>
        <v>22.93824068026656</v>
      </c>
      <c r="M1632">
        <f t="shared" si="362"/>
        <v>713.63415449718184</v>
      </c>
      <c r="N1632">
        <f t="shared" si="365"/>
        <v>1.9823170958255051E-4</v>
      </c>
      <c r="O1632">
        <f t="shared" si="366"/>
        <v>713.63415449718184</v>
      </c>
      <c r="P1632">
        <f t="shared" si="367"/>
        <v>1.9823170958255051E-4</v>
      </c>
      <c r="Q1632">
        <f>SUM($P$3:P1632)</f>
        <v>0.63222351544635758</v>
      </c>
      <c r="R1632">
        <f t="shared" si="368"/>
        <v>0</v>
      </c>
      <c r="S1632">
        <f t="shared" si="369"/>
        <v>0</v>
      </c>
      <c r="T1632">
        <f>SUM($S$3:S1632)</f>
        <v>9.9286450497606191E-2</v>
      </c>
      <c r="V1632">
        <f t="shared" si="370"/>
        <v>0</v>
      </c>
      <c r="W1632">
        <f>IF(M1632&lt;0,SUM($V$3:V1632),0)</f>
        <v>0</v>
      </c>
      <c r="Y1632">
        <v>0</v>
      </c>
      <c r="Z1632">
        <f t="shared" si="371"/>
        <v>0</v>
      </c>
      <c r="AA1632">
        <f t="shared" si="372"/>
        <v>0</v>
      </c>
      <c r="AB1632">
        <f>SUM($AA$3:AA1632)</f>
        <v>6.5060110216048531E-2</v>
      </c>
    </row>
    <row r="1633" spans="1:28" x14ac:dyDescent="0.3">
      <c r="A1633" s="11" t="s">
        <v>19</v>
      </c>
      <c r="B1633" s="11">
        <v>1630</v>
      </c>
      <c r="C1633" s="11">
        <v>153</v>
      </c>
      <c r="D1633" s="12">
        <v>110.1</v>
      </c>
      <c r="E1633" s="3">
        <f t="shared" si="373"/>
        <v>-0.51388888888888928</v>
      </c>
      <c r="F1633" s="3">
        <f t="shared" si="374"/>
        <v>-1.8500000000000014</v>
      </c>
      <c r="H1633" s="13">
        <f t="shared" si="363"/>
        <v>30.583333333333332</v>
      </c>
      <c r="I1633">
        <f>'Panigale V4s 21 Data'!$B$8*'Panigale V4s 21 Data'!$B$5*'Panigale V4s 21 Data'!$B$7*0.5*(Calculations!$H1633*Calculations!$H1633)</f>
        <v>105.05700834411665</v>
      </c>
      <c r="J1633" s="3">
        <f>$E1633*'Panigale V4s 21 Data'!$B$3</f>
        <v>-138.75000000000011</v>
      </c>
      <c r="K1633" s="27">
        <f>'Panigale V4s 21 Data'!$B$12</f>
        <v>52.974000000000004</v>
      </c>
      <c r="L1633" s="3">
        <f t="shared" si="364"/>
        <v>19.281008344116543</v>
      </c>
      <c r="M1633">
        <f t="shared" si="362"/>
        <v>589.67750519089759</v>
      </c>
      <c r="N1633">
        <f t="shared" si="365"/>
        <v>1.6379930699747153E-4</v>
      </c>
      <c r="O1633">
        <f t="shared" si="366"/>
        <v>589.67750519089759</v>
      </c>
      <c r="P1633">
        <f t="shared" si="367"/>
        <v>1.6379930699747153E-4</v>
      </c>
      <c r="Q1633">
        <f>SUM($P$3:P1633)</f>
        <v>0.63238731475335508</v>
      </c>
      <c r="R1633">
        <f t="shared" si="368"/>
        <v>0</v>
      </c>
      <c r="S1633">
        <f t="shared" si="369"/>
        <v>0</v>
      </c>
      <c r="T1633">
        <f>SUM($S$3:S1633)</f>
        <v>9.9286450497606191E-2</v>
      </c>
      <c r="V1633">
        <f t="shared" si="370"/>
        <v>0</v>
      </c>
      <c r="W1633">
        <f>IF(M1633&lt;0,SUM($V$3:V1633),0)</f>
        <v>0</v>
      </c>
      <c r="Y1633">
        <v>0</v>
      </c>
      <c r="Z1633">
        <f t="shared" si="371"/>
        <v>0</v>
      </c>
      <c r="AA1633">
        <f t="shared" si="372"/>
        <v>0</v>
      </c>
      <c r="AB1633">
        <f>SUM($AA$3:AA1633)</f>
        <v>6.5060110216048531E-2</v>
      </c>
    </row>
    <row r="1634" spans="1:28" x14ac:dyDescent="0.3">
      <c r="A1634" s="11" t="s">
        <v>19</v>
      </c>
      <c r="B1634" s="11">
        <v>1631</v>
      </c>
      <c r="C1634" s="11">
        <v>154</v>
      </c>
      <c r="D1634" s="12">
        <v>108.3</v>
      </c>
      <c r="E1634" s="3">
        <f t="shared" si="373"/>
        <v>-0.43055555555555475</v>
      </c>
      <c r="F1634" s="3">
        <f t="shared" si="374"/>
        <v>-1.5499999999999972</v>
      </c>
      <c r="H1634" s="13">
        <f t="shared" si="363"/>
        <v>30.083333333333332</v>
      </c>
      <c r="I1634">
        <f>'Panigale V4s 21 Data'!$B$8*'Panigale V4s 21 Data'!$B$5*'Panigale V4s 21 Data'!$B$7*0.5*(Calculations!$H1634*Calculations!$H1634)</f>
        <v>101.64998169422616</v>
      </c>
      <c r="J1634" s="3">
        <f>$E1634*'Panigale V4s 21 Data'!$B$3</f>
        <v>-116.24999999999979</v>
      </c>
      <c r="K1634" s="27">
        <f>'Panigale V4s 21 Data'!$B$12</f>
        <v>52.974000000000004</v>
      </c>
      <c r="L1634" s="3">
        <f t="shared" si="364"/>
        <v>38.373981694226373</v>
      </c>
      <c r="M1634">
        <f t="shared" si="362"/>
        <v>1154.4172826346432</v>
      </c>
      <c r="N1634">
        <f t="shared" si="365"/>
        <v>3.20671467398512E-4</v>
      </c>
      <c r="O1634">
        <f t="shared" si="366"/>
        <v>1154.4172826346432</v>
      </c>
      <c r="P1634">
        <f t="shared" si="367"/>
        <v>3.20671467398512E-4</v>
      </c>
      <c r="Q1634">
        <f>SUM($P$3:P1634)</f>
        <v>0.63270798622075364</v>
      </c>
      <c r="R1634">
        <f t="shared" si="368"/>
        <v>0</v>
      </c>
      <c r="S1634">
        <f t="shared" si="369"/>
        <v>0</v>
      </c>
      <c r="T1634">
        <f>SUM($S$3:S1634)</f>
        <v>9.9286450497606191E-2</v>
      </c>
      <c r="V1634">
        <f t="shared" si="370"/>
        <v>0</v>
      </c>
      <c r="W1634">
        <f>IF(M1634&lt;0,SUM($V$3:V1634),0)</f>
        <v>0</v>
      </c>
      <c r="Y1634">
        <v>0</v>
      </c>
      <c r="Z1634">
        <f t="shared" si="371"/>
        <v>0</v>
      </c>
      <c r="AA1634">
        <f t="shared" si="372"/>
        <v>0</v>
      </c>
      <c r="AB1634">
        <f>SUM($AA$3:AA1634)</f>
        <v>6.5060110216048531E-2</v>
      </c>
    </row>
    <row r="1635" spans="1:28" x14ac:dyDescent="0.3">
      <c r="A1635" s="11" t="s">
        <v>19</v>
      </c>
      <c r="B1635" s="11">
        <v>1632</v>
      </c>
      <c r="C1635" s="11">
        <v>155</v>
      </c>
      <c r="D1635" s="12">
        <v>107</v>
      </c>
      <c r="E1635" s="3">
        <f t="shared" si="373"/>
        <v>-0.30555555555555597</v>
      </c>
      <c r="F1635" s="3">
        <f t="shared" si="374"/>
        <v>-1.1000000000000014</v>
      </c>
      <c r="H1635" s="13">
        <f t="shared" si="363"/>
        <v>29.722222222222221</v>
      </c>
      <c r="I1635">
        <f>'Panigale V4s 21 Data'!$B$8*'Panigale V4s 21 Data'!$B$5*'Panigale V4s 21 Data'!$B$7*0.5*(Calculations!$H1635*Calculations!$H1635)</f>
        <v>99.224277865782284</v>
      </c>
      <c r="J1635" s="3">
        <f>$E1635*'Panigale V4s 21 Data'!$B$3</f>
        <v>-82.500000000000114</v>
      </c>
      <c r="K1635" s="27">
        <f>'Panigale V4s 21 Data'!$B$12</f>
        <v>52.974000000000004</v>
      </c>
      <c r="L1635" s="3">
        <f t="shared" si="364"/>
        <v>69.698277865782174</v>
      </c>
      <c r="M1635">
        <f t="shared" si="362"/>
        <v>2071.5877032329699</v>
      </c>
      <c r="N1635">
        <f t="shared" si="365"/>
        <v>5.7544102867582506E-4</v>
      </c>
      <c r="O1635">
        <f t="shared" si="366"/>
        <v>2071.5877032329699</v>
      </c>
      <c r="P1635">
        <f t="shared" si="367"/>
        <v>5.7544102867582506E-4</v>
      </c>
      <c r="Q1635">
        <f>SUM($P$3:P1635)</f>
        <v>0.63328342724942943</v>
      </c>
      <c r="R1635">
        <f t="shared" si="368"/>
        <v>0</v>
      </c>
      <c r="S1635">
        <f t="shared" si="369"/>
        <v>0</v>
      </c>
      <c r="T1635">
        <f>SUM($S$3:S1635)</f>
        <v>9.9286450497606191E-2</v>
      </c>
      <c r="V1635">
        <f t="shared" si="370"/>
        <v>0</v>
      </c>
      <c r="W1635">
        <f>IF(M1635&lt;0,SUM($V$3:V1635),0)</f>
        <v>0</v>
      </c>
      <c r="Y1635">
        <v>0</v>
      </c>
      <c r="Z1635">
        <f t="shared" si="371"/>
        <v>0</v>
      </c>
      <c r="AA1635">
        <f t="shared" si="372"/>
        <v>0</v>
      </c>
      <c r="AB1635">
        <f>SUM($AA$3:AA1635)</f>
        <v>6.5060110216048531E-2</v>
      </c>
    </row>
    <row r="1636" spans="1:28" x14ac:dyDescent="0.3">
      <c r="A1636" s="11" t="s">
        <v>19</v>
      </c>
      <c r="B1636" s="11">
        <v>1633</v>
      </c>
      <c r="C1636" s="11">
        <v>156</v>
      </c>
      <c r="D1636" s="12">
        <v>106.1</v>
      </c>
      <c r="E1636" s="3">
        <f t="shared" si="373"/>
        <v>-0.16666666666666705</v>
      </c>
      <c r="F1636" s="3">
        <f t="shared" si="374"/>
        <v>-0.60000000000000142</v>
      </c>
      <c r="H1636" s="13">
        <f t="shared" si="363"/>
        <v>29.472222222222221</v>
      </c>
      <c r="I1636">
        <f>'Panigale V4s 21 Data'!$B$8*'Panigale V4s 21 Data'!$B$5*'Panigale V4s 21 Data'!$B$7*0.5*(Calculations!$H1636*Calculations!$H1636)</f>
        <v>97.562104378850819</v>
      </c>
      <c r="J1636" s="3">
        <f>$E1636*'Panigale V4s 21 Data'!$B$3</f>
        <v>-45.000000000000099</v>
      </c>
      <c r="K1636" s="27">
        <f>'Panigale V4s 21 Data'!$B$12</f>
        <v>52.974000000000004</v>
      </c>
      <c r="L1636" s="3">
        <f t="shared" si="364"/>
        <v>105.53610437885072</v>
      </c>
      <c r="M1636">
        <f t="shared" si="362"/>
        <v>3110.3835207211282</v>
      </c>
      <c r="N1636">
        <f t="shared" si="365"/>
        <v>8.6399542242253553E-4</v>
      </c>
      <c r="O1636">
        <f t="shared" si="366"/>
        <v>3110.3835207211282</v>
      </c>
      <c r="P1636">
        <f t="shared" si="367"/>
        <v>8.6399542242253553E-4</v>
      </c>
      <c r="Q1636">
        <f>SUM($P$3:P1636)</f>
        <v>0.63414742267185198</v>
      </c>
      <c r="R1636">
        <f t="shared" si="368"/>
        <v>0</v>
      </c>
      <c r="S1636">
        <f t="shared" si="369"/>
        <v>0</v>
      </c>
      <c r="T1636">
        <f>SUM($S$3:S1636)</f>
        <v>9.9286450497606191E-2</v>
      </c>
      <c r="V1636">
        <f t="shared" si="370"/>
        <v>0</v>
      </c>
      <c r="W1636">
        <f>IF(M1636&lt;0,SUM($V$3:V1636),0)</f>
        <v>0</v>
      </c>
      <c r="Y1636">
        <v>0</v>
      </c>
      <c r="Z1636">
        <f t="shared" si="371"/>
        <v>0</v>
      </c>
      <c r="AA1636">
        <f t="shared" si="372"/>
        <v>0</v>
      </c>
      <c r="AB1636">
        <f>SUM($AA$3:AA1636)</f>
        <v>6.5060110216048531E-2</v>
      </c>
    </row>
    <row r="1637" spans="1:28" x14ac:dyDescent="0.3">
      <c r="A1637" s="11" t="s">
        <v>19</v>
      </c>
      <c r="B1637" s="11">
        <v>1634</v>
      </c>
      <c r="C1637" s="11">
        <v>157</v>
      </c>
      <c r="D1637" s="12">
        <v>105.8</v>
      </c>
      <c r="E1637" s="3">
        <f t="shared" si="373"/>
        <v>-5.5555555555554373E-2</v>
      </c>
      <c r="F1637" s="3">
        <f t="shared" si="374"/>
        <v>-0.19999999999999574</v>
      </c>
      <c r="H1637" s="13">
        <f t="shared" si="363"/>
        <v>29.388888888888886</v>
      </c>
      <c r="I1637">
        <f>'Panigale V4s 21 Data'!$B$8*'Panigale V4s 21 Data'!$B$5*'Panigale V4s 21 Data'!$B$7*0.5*(Calculations!$H1637*Calculations!$H1637)</f>
        <v>97.011166537648279</v>
      </c>
      <c r="J1637" s="3">
        <f>$E1637*'Panigale V4s 21 Data'!$B$3</f>
        <v>-14.99999999999968</v>
      </c>
      <c r="K1637" s="27">
        <f>'Panigale V4s 21 Data'!$B$12</f>
        <v>52.974000000000004</v>
      </c>
      <c r="L1637" s="3">
        <f t="shared" si="364"/>
        <v>134.98516653764858</v>
      </c>
      <c r="M1637">
        <f t="shared" si="362"/>
        <v>3967.0640610231162</v>
      </c>
      <c r="N1637">
        <f t="shared" si="365"/>
        <v>1.1019622391730878E-3</v>
      </c>
      <c r="O1637">
        <f t="shared" si="366"/>
        <v>3967.0640610231162</v>
      </c>
      <c r="P1637">
        <f t="shared" si="367"/>
        <v>1.1019622391730878E-3</v>
      </c>
      <c r="Q1637">
        <f>SUM($P$3:P1637)</f>
        <v>0.63524938491102512</v>
      </c>
      <c r="R1637">
        <f t="shared" si="368"/>
        <v>0</v>
      </c>
      <c r="S1637">
        <f t="shared" si="369"/>
        <v>0</v>
      </c>
      <c r="T1637">
        <f>SUM($S$3:S1637)</f>
        <v>9.9286450497606191E-2</v>
      </c>
      <c r="V1637">
        <f t="shared" si="370"/>
        <v>0</v>
      </c>
      <c r="W1637">
        <f>IF(M1637&lt;0,SUM($V$3:V1637),0)</f>
        <v>0</v>
      </c>
      <c r="Y1637">
        <v>0</v>
      </c>
      <c r="Z1637">
        <f t="shared" si="371"/>
        <v>0</v>
      </c>
      <c r="AA1637">
        <f t="shared" si="372"/>
        <v>0</v>
      </c>
      <c r="AB1637">
        <f>SUM($AA$3:AA1637)</f>
        <v>6.5060110216048531E-2</v>
      </c>
    </row>
    <row r="1638" spans="1:28" x14ac:dyDescent="0.3">
      <c r="A1638" s="11" t="s">
        <v>19</v>
      </c>
      <c r="B1638" s="11">
        <v>1635</v>
      </c>
      <c r="C1638" s="11">
        <v>158</v>
      </c>
      <c r="D1638" s="12">
        <v>105.7</v>
      </c>
      <c r="E1638" s="3">
        <f t="shared" si="373"/>
        <v>-1.3888888888888099E-2</v>
      </c>
      <c r="F1638" s="3">
        <f t="shared" si="374"/>
        <v>-4.9999999999997158E-2</v>
      </c>
      <c r="H1638" s="13">
        <f t="shared" si="363"/>
        <v>29.361111111111111</v>
      </c>
      <c r="I1638">
        <f>'Panigale V4s 21 Data'!$B$8*'Panigale V4s 21 Data'!$B$5*'Panigale V4s 21 Data'!$B$7*0.5*(Calculations!$H1638*Calculations!$H1638)</f>
        <v>96.827867255889089</v>
      </c>
      <c r="J1638" s="3">
        <f>$E1638*'Panigale V4s 21 Data'!$B$3</f>
        <v>-3.7499999999997868</v>
      </c>
      <c r="K1638" s="27">
        <f>'Panigale V4s 21 Data'!$B$12</f>
        <v>52.974000000000004</v>
      </c>
      <c r="L1638" s="3">
        <f t="shared" si="364"/>
        <v>146.05186725588931</v>
      </c>
      <c r="M1638">
        <f t="shared" si="362"/>
        <v>4288.2451024854163</v>
      </c>
      <c r="N1638">
        <f t="shared" si="365"/>
        <v>1.1911791951348379E-3</v>
      </c>
      <c r="O1638">
        <f t="shared" si="366"/>
        <v>4288.2451024854163</v>
      </c>
      <c r="P1638">
        <f t="shared" si="367"/>
        <v>1.1911791951348379E-3</v>
      </c>
      <c r="Q1638">
        <f>SUM($P$3:P1638)</f>
        <v>0.6364405641061599</v>
      </c>
      <c r="R1638">
        <f t="shared" si="368"/>
        <v>0</v>
      </c>
      <c r="S1638">
        <f t="shared" si="369"/>
        <v>0</v>
      </c>
      <c r="T1638">
        <f>SUM($S$3:S1638)</f>
        <v>9.9286450497606191E-2</v>
      </c>
      <c r="V1638">
        <f t="shared" si="370"/>
        <v>0</v>
      </c>
      <c r="W1638">
        <f>IF(M1638&lt;0,SUM($V$3:V1638),0)</f>
        <v>0</v>
      </c>
      <c r="Y1638">
        <v>0</v>
      </c>
      <c r="Z1638">
        <f t="shared" si="371"/>
        <v>0</v>
      </c>
      <c r="AA1638">
        <f t="shared" si="372"/>
        <v>0</v>
      </c>
      <c r="AB1638">
        <f>SUM($AA$3:AA1638)</f>
        <v>6.5060110216048531E-2</v>
      </c>
    </row>
    <row r="1639" spans="1:28" x14ac:dyDescent="0.3">
      <c r="A1639" s="11" t="s">
        <v>19</v>
      </c>
      <c r="B1639" s="11">
        <v>1636</v>
      </c>
      <c r="C1639" s="11">
        <v>159</v>
      </c>
      <c r="D1639" s="12">
        <v>105.7</v>
      </c>
      <c r="E1639" s="3">
        <f t="shared" si="373"/>
        <v>-1.3888888888890073E-2</v>
      </c>
      <c r="F1639" s="3">
        <f t="shared" si="374"/>
        <v>-5.0000000000004263E-2</v>
      </c>
      <c r="H1639" s="13">
        <f t="shared" si="363"/>
        <v>29.361111111111111</v>
      </c>
      <c r="I1639">
        <f>'Panigale V4s 21 Data'!$B$8*'Panigale V4s 21 Data'!$B$5*'Panigale V4s 21 Data'!$B$7*0.5*(Calculations!$H1639*Calculations!$H1639)</f>
        <v>96.827867255889089</v>
      </c>
      <c r="J1639" s="3">
        <f>$E1639*'Panigale V4s 21 Data'!$B$3</f>
        <v>-3.7500000000003197</v>
      </c>
      <c r="K1639" s="27">
        <f>'Panigale V4s 21 Data'!$B$12</f>
        <v>52.974000000000004</v>
      </c>
      <c r="L1639" s="3">
        <f t="shared" si="364"/>
        <v>146.05186725588879</v>
      </c>
      <c r="M1639">
        <f t="shared" si="362"/>
        <v>4288.2451024854017</v>
      </c>
      <c r="N1639">
        <f t="shared" si="365"/>
        <v>1.1911791951348337E-3</v>
      </c>
      <c r="O1639">
        <f t="shared" si="366"/>
        <v>4288.2451024854017</v>
      </c>
      <c r="P1639">
        <f t="shared" si="367"/>
        <v>1.1911791951348337E-3</v>
      </c>
      <c r="Q1639">
        <f>SUM($P$3:P1639)</f>
        <v>0.63763174330129468</v>
      </c>
      <c r="R1639">
        <f t="shared" si="368"/>
        <v>0</v>
      </c>
      <c r="S1639">
        <f t="shared" si="369"/>
        <v>0</v>
      </c>
      <c r="T1639">
        <f>SUM($S$3:S1639)</f>
        <v>9.9286450497606191E-2</v>
      </c>
      <c r="V1639">
        <f t="shared" si="370"/>
        <v>0</v>
      </c>
      <c r="W1639">
        <f>IF(M1639&lt;0,SUM($V$3:V1639),0)</f>
        <v>0</v>
      </c>
      <c r="Y1639">
        <v>0</v>
      </c>
      <c r="Z1639">
        <f t="shared" si="371"/>
        <v>0</v>
      </c>
      <c r="AA1639">
        <f t="shared" si="372"/>
        <v>0</v>
      </c>
      <c r="AB1639">
        <f>SUM($AA$3:AA1639)</f>
        <v>6.5060110216048531E-2</v>
      </c>
    </row>
    <row r="1640" spans="1:28" x14ac:dyDescent="0.3">
      <c r="A1640" s="11" t="s">
        <v>19</v>
      </c>
      <c r="B1640" s="11">
        <v>1637</v>
      </c>
      <c r="C1640" s="11">
        <v>160</v>
      </c>
      <c r="D1640" s="12">
        <v>105.6</v>
      </c>
      <c r="E1640" s="3">
        <f t="shared" si="373"/>
        <v>-5.5555555555556344E-2</v>
      </c>
      <c r="F1640" s="3">
        <f t="shared" si="374"/>
        <v>-0.20000000000000284</v>
      </c>
      <c r="H1640" s="13">
        <f t="shared" si="363"/>
        <v>29.333333333333332</v>
      </c>
      <c r="I1640">
        <f>'Panigale V4s 21 Data'!$B$8*'Panigale V4s 21 Data'!$B$5*'Panigale V4s 21 Data'!$B$7*0.5*(Calculations!$H1640*Calculations!$H1640)</f>
        <v>96.644741306783999</v>
      </c>
      <c r="J1640" s="3">
        <f>$E1640*'Panigale V4s 21 Data'!$B$3</f>
        <v>-15.000000000000213</v>
      </c>
      <c r="K1640" s="27">
        <f>'Panigale V4s 21 Data'!$B$12</f>
        <v>52.974000000000004</v>
      </c>
      <c r="L1640" s="3">
        <f t="shared" si="364"/>
        <v>134.61874130678379</v>
      </c>
      <c r="M1640">
        <f t="shared" si="362"/>
        <v>3948.8164116656576</v>
      </c>
      <c r="N1640">
        <f t="shared" si="365"/>
        <v>1.0968934476849048E-3</v>
      </c>
      <c r="O1640">
        <f t="shared" si="366"/>
        <v>3948.8164116656576</v>
      </c>
      <c r="P1640">
        <f t="shared" si="367"/>
        <v>1.0968934476849048E-3</v>
      </c>
      <c r="Q1640">
        <f>SUM($P$3:P1640)</f>
        <v>0.63872863674897962</v>
      </c>
      <c r="R1640">
        <f t="shared" si="368"/>
        <v>0</v>
      </c>
      <c r="S1640">
        <f t="shared" si="369"/>
        <v>0</v>
      </c>
      <c r="T1640">
        <f>SUM($S$3:S1640)</f>
        <v>9.9286450497606191E-2</v>
      </c>
      <c r="V1640">
        <f t="shared" si="370"/>
        <v>0</v>
      </c>
      <c r="W1640">
        <f>IF(M1640&lt;0,SUM($V$3:V1640),0)</f>
        <v>0</v>
      </c>
      <c r="Y1640">
        <v>0</v>
      </c>
      <c r="Z1640">
        <f t="shared" si="371"/>
        <v>0</v>
      </c>
      <c r="AA1640">
        <f t="shared" si="372"/>
        <v>0</v>
      </c>
      <c r="AB1640">
        <f>SUM($AA$3:AA1640)</f>
        <v>6.5060110216048531E-2</v>
      </c>
    </row>
    <row r="1641" spans="1:28" x14ac:dyDescent="0.3">
      <c r="A1641" s="11" t="s">
        <v>19</v>
      </c>
      <c r="B1641" s="11">
        <v>1638</v>
      </c>
      <c r="C1641" s="11">
        <v>161</v>
      </c>
      <c r="D1641" s="12">
        <v>105.3</v>
      </c>
      <c r="E1641" s="3">
        <f t="shared" si="373"/>
        <v>-9.7222222222220642E-2</v>
      </c>
      <c r="F1641" s="3">
        <f t="shared" si="374"/>
        <v>-0.34999999999999432</v>
      </c>
      <c r="H1641" s="13">
        <f t="shared" si="363"/>
        <v>29.25</v>
      </c>
      <c r="I1641">
        <f>'Panigale V4s 21 Data'!$B$8*'Panigale V4s 21 Data'!$B$5*'Panigale V4s 21 Data'!$B$7*0.5*(Calculations!$H1641*Calculations!$H1641)</f>
        <v>96.09640345539367</v>
      </c>
      <c r="J1641" s="3">
        <f>$E1641*'Panigale V4s 21 Data'!$B$3</f>
        <v>-26.249999999999574</v>
      </c>
      <c r="K1641" s="27">
        <f>'Panigale V4s 21 Data'!$B$12</f>
        <v>52.974000000000004</v>
      </c>
      <c r="L1641" s="3">
        <f t="shared" si="364"/>
        <v>122.8204034553941</v>
      </c>
      <c r="M1641">
        <f t="shared" si="362"/>
        <v>3592.4968010702773</v>
      </c>
      <c r="N1641">
        <f t="shared" si="365"/>
        <v>9.9791577807507707E-4</v>
      </c>
      <c r="O1641">
        <f t="shared" si="366"/>
        <v>3592.4968010702773</v>
      </c>
      <c r="P1641">
        <f t="shared" si="367"/>
        <v>9.9791577807507707E-4</v>
      </c>
      <c r="Q1641">
        <f>SUM($P$3:P1641)</f>
        <v>0.63972655252705468</v>
      </c>
      <c r="R1641">
        <f t="shared" si="368"/>
        <v>0</v>
      </c>
      <c r="S1641">
        <f t="shared" si="369"/>
        <v>0</v>
      </c>
      <c r="T1641">
        <f>SUM($S$3:S1641)</f>
        <v>9.9286450497606191E-2</v>
      </c>
      <c r="V1641">
        <f t="shared" si="370"/>
        <v>0</v>
      </c>
      <c r="W1641">
        <f>IF(M1641&lt;0,SUM($V$3:V1641),0)</f>
        <v>0</v>
      </c>
      <c r="Y1641">
        <v>0</v>
      </c>
      <c r="Z1641">
        <f t="shared" si="371"/>
        <v>0</v>
      </c>
      <c r="AA1641">
        <f t="shared" si="372"/>
        <v>0</v>
      </c>
      <c r="AB1641">
        <f>SUM($AA$3:AA1641)</f>
        <v>6.5060110216048531E-2</v>
      </c>
    </row>
    <row r="1642" spans="1:28" x14ac:dyDescent="0.3">
      <c r="A1642" s="11" t="s">
        <v>19</v>
      </c>
      <c r="B1642" s="11">
        <v>1639</v>
      </c>
      <c r="C1642" s="11">
        <v>162</v>
      </c>
      <c r="D1642" s="12">
        <v>104.9</v>
      </c>
      <c r="E1642" s="3">
        <f t="shared" si="373"/>
        <v>-0.12499999999999881</v>
      </c>
      <c r="F1642" s="3">
        <f t="shared" si="374"/>
        <v>-0.44999999999999574</v>
      </c>
      <c r="H1642" s="13">
        <f t="shared" si="363"/>
        <v>29.138888888888889</v>
      </c>
      <c r="I1642">
        <f>'Panigale V4s 21 Data'!$B$8*'Panigale V4s 21 Data'!$B$5*'Panigale V4s 21 Data'!$B$7*0.5*(Calculations!$H1642*Calculations!$H1642)</f>
        <v>95.36771297736459</v>
      </c>
      <c r="J1642" s="3">
        <f>$E1642*'Panigale V4s 21 Data'!$B$3</f>
        <v>-33.74999999999968</v>
      </c>
      <c r="K1642" s="27">
        <f>'Panigale V4s 21 Data'!$B$12</f>
        <v>52.974000000000004</v>
      </c>
      <c r="L1642" s="3">
        <f t="shared" si="364"/>
        <v>114.59171297736492</v>
      </c>
      <c r="M1642">
        <f t="shared" si="362"/>
        <v>3339.0751920348835</v>
      </c>
      <c r="N1642">
        <f t="shared" si="365"/>
        <v>9.2752088667635651E-4</v>
      </c>
      <c r="O1642">
        <f t="shared" si="366"/>
        <v>3339.0751920348835</v>
      </c>
      <c r="P1642">
        <f t="shared" si="367"/>
        <v>9.2752088667635651E-4</v>
      </c>
      <c r="Q1642">
        <f>SUM($P$3:P1642)</f>
        <v>0.64065407341373104</v>
      </c>
      <c r="R1642">
        <f t="shared" si="368"/>
        <v>0</v>
      </c>
      <c r="S1642">
        <f t="shared" si="369"/>
        <v>0</v>
      </c>
      <c r="T1642">
        <f>SUM($S$3:S1642)</f>
        <v>9.9286450497606191E-2</v>
      </c>
      <c r="V1642">
        <f t="shared" si="370"/>
        <v>0</v>
      </c>
      <c r="W1642">
        <f>IF(M1642&lt;0,SUM($V$3:V1642),0)</f>
        <v>0</v>
      </c>
      <c r="Y1642">
        <v>0</v>
      </c>
      <c r="Z1642">
        <f t="shared" si="371"/>
        <v>0</v>
      </c>
      <c r="AA1642">
        <f t="shared" si="372"/>
        <v>0</v>
      </c>
      <c r="AB1642">
        <f>SUM($AA$3:AA1642)</f>
        <v>6.5060110216048531E-2</v>
      </c>
    </row>
    <row r="1643" spans="1:28" x14ac:dyDescent="0.3">
      <c r="A1643" s="11" t="s">
        <v>19</v>
      </c>
      <c r="B1643" s="11">
        <v>1640</v>
      </c>
      <c r="C1643" s="11">
        <v>163</v>
      </c>
      <c r="D1643" s="12">
        <v>104.4</v>
      </c>
      <c r="E1643" s="3">
        <f t="shared" si="373"/>
        <v>-0.12500000000000078</v>
      </c>
      <c r="F1643" s="3">
        <f t="shared" si="374"/>
        <v>-0.45000000000000284</v>
      </c>
      <c r="H1643" s="13">
        <f t="shared" si="363"/>
        <v>29</v>
      </c>
      <c r="I1643">
        <f>'Panigale V4s 21 Data'!$B$8*'Panigale V4s 21 Data'!$B$5*'Panigale V4s 21 Data'!$B$7*0.5*(Calculations!$H1643*Calculations!$H1643)</f>
        <v>94.460749864546514</v>
      </c>
      <c r="J1643" s="3">
        <f>$E1643*'Panigale V4s 21 Data'!$B$3</f>
        <v>-33.750000000000213</v>
      </c>
      <c r="K1643" s="27">
        <f>'Panigale V4s 21 Data'!$B$12</f>
        <v>52.974000000000004</v>
      </c>
      <c r="L1643" s="3">
        <f t="shared" si="364"/>
        <v>113.6847498645463</v>
      </c>
      <c r="M1643">
        <f t="shared" si="362"/>
        <v>3296.8577460718429</v>
      </c>
      <c r="N1643">
        <f t="shared" si="365"/>
        <v>9.1579381835328979E-4</v>
      </c>
      <c r="O1643">
        <f t="shared" si="366"/>
        <v>3296.8577460718429</v>
      </c>
      <c r="P1643">
        <f t="shared" si="367"/>
        <v>9.1579381835328979E-4</v>
      </c>
      <c r="Q1643">
        <f>SUM($P$3:P1643)</f>
        <v>0.64156986723208431</v>
      </c>
      <c r="R1643">
        <f t="shared" si="368"/>
        <v>0</v>
      </c>
      <c r="S1643">
        <f t="shared" si="369"/>
        <v>0</v>
      </c>
      <c r="T1643">
        <f>SUM($S$3:S1643)</f>
        <v>9.9286450497606191E-2</v>
      </c>
      <c r="V1643">
        <f t="shared" si="370"/>
        <v>0</v>
      </c>
      <c r="W1643">
        <f>IF(M1643&lt;0,SUM($V$3:V1643),0)</f>
        <v>0</v>
      </c>
      <c r="Y1643">
        <v>0</v>
      </c>
      <c r="Z1643">
        <f t="shared" si="371"/>
        <v>0</v>
      </c>
      <c r="AA1643">
        <f t="shared" si="372"/>
        <v>0</v>
      </c>
      <c r="AB1643">
        <f>SUM($AA$3:AA1643)</f>
        <v>6.5060110216048531E-2</v>
      </c>
    </row>
    <row r="1644" spans="1:28" x14ac:dyDescent="0.3">
      <c r="A1644" s="11" t="s">
        <v>19</v>
      </c>
      <c r="B1644" s="11">
        <v>1641</v>
      </c>
      <c r="C1644" s="11">
        <v>164</v>
      </c>
      <c r="D1644" s="12">
        <v>104</v>
      </c>
      <c r="E1644" s="3">
        <f t="shared" si="373"/>
        <v>-8.3333333333334522E-2</v>
      </c>
      <c r="F1644" s="3">
        <f t="shared" si="374"/>
        <v>-0.30000000000000426</v>
      </c>
      <c r="H1644" s="13">
        <f t="shared" si="363"/>
        <v>28.888888888888889</v>
      </c>
      <c r="I1644">
        <f>'Panigale V4s 21 Data'!$B$8*'Panigale V4s 21 Data'!$B$5*'Panigale V4s 21 Data'!$B$7*0.5*(Calculations!$H1644*Calculations!$H1644)</f>
        <v>93.73829936206667</v>
      </c>
      <c r="J1644" s="3">
        <f>$E1644*'Panigale V4s 21 Data'!$B$3</f>
        <v>-22.50000000000032</v>
      </c>
      <c r="K1644" s="27">
        <f>'Panigale V4s 21 Data'!$B$12</f>
        <v>52.974000000000004</v>
      </c>
      <c r="L1644" s="3">
        <f t="shared" si="364"/>
        <v>124.21229936206636</v>
      </c>
      <c r="M1644">
        <f t="shared" si="362"/>
        <v>3588.3553149041395</v>
      </c>
      <c r="N1644">
        <f t="shared" si="365"/>
        <v>9.9676536525114979E-4</v>
      </c>
      <c r="O1644">
        <f t="shared" si="366"/>
        <v>3588.3553149041395</v>
      </c>
      <c r="P1644">
        <f t="shared" si="367"/>
        <v>9.9676536525114979E-4</v>
      </c>
      <c r="Q1644">
        <f>SUM($P$3:P1644)</f>
        <v>0.64256663259733549</v>
      </c>
      <c r="R1644">
        <f t="shared" si="368"/>
        <v>0</v>
      </c>
      <c r="S1644">
        <f t="shared" si="369"/>
        <v>0</v>
      </c>
      <c r="T1644">
        <f>SUM($S$3:S1644)</f>
        <v>9.9286450497606191E-2</v>
      </c>
      <c r="V1644">
        <f t="shared" si="370"/>
        <v>0</v>
      </c>
      <c r="W1644">
        <f>IF(M1644&lt;0,SUM($V$3:V1644),0)</f>
        <v>0</v>
      </c>
      <c r="Y1644">
        <v>0</v>
      </c>
      <c r="Z1644">
        <f t="shared" si="371"/>
        <v>0</v>
      </c>
      <c r="AA1644">
        <f t="shared" si="372"/>
        <v>0</v>
      </c>
      <c r="AB1644">
        <f>SUM($AA$3:AA1644)</f>
        <v>6.5060110216048531E-2</v>
      </c>
    </row>
    <row r="1645" spans="1:28" x14ac:dyDescent="0.3">
      <c r="A1645" s="11" t="s">
        <v>19</v>
      </c>
      <c r="B1645" s="11">
        <v>1642</v>
      </c>
      <c r="C1645" s="11">
        <v>165</v>
      </c>
      <c r="D1645" s="12">
        <v>103.8</v>
      </c>
      <c r="E1645" s="3">
        <f t="shared" si="373"/>
        <v>-1.3888888888888099E-2</v>
      </c>
      <c r="F1645" s="3">
        <f t="shared" si="374"/>
        <v>-4.9999999999997158E-2</v>
      </c>
      <c r="H1645" s="13">
        <f t="shared" si="363"/>
        <v>28.833333333333332</v>
      </c>
      <c r="I1645">
        <f>'Panigale V4s 21 Data'!$B$8*'Panigale V4s 21 Data'!$B$5*'Panigale V4s 21 Data'!$B$7*0.5*(Calculations!$H1645*Calculations!$H1645)</f>
        <v>93.378114106751639</v>
      </c>
      <c r="J1645" s="3">
        <f>$E1645*'Panigale V4s 21 Data'!$B$3</f>
        <v>-3.7499999999997868</v>
      </c>
      <c r="K1645" s="27">
        <f>'Panigale V4s 21 Data'!$B$12</f>
        <v>52.974000000000004</v>
      </c>
      <c r="L1645" s="3">
        <f t="shared" si="364"/>
        <v>142.60211410675186</v>
      </c>
      <c r="M1645">
        <f t="shared" si="362"/>
        <v>4111.6942900780114</v>
      </c>
      <c r="N1645">
        <f t="shared" si="365"/>
        <v>1.1421373027994475E-3</v>
      </c>
      <c r="O1645">
        <f t="shared" si="366"/>
        <v>4111.6942900780114</v>
      </c>
      <c r="P1645">
        <f t="shared" si="367"/>
        <v>1.1421373027994475E-3</v>
      </c>
      <c r="Q1645">
        <f>SUM($P$3:P1645)</f>
        <v>0.64370876990013493</v>
      </c>
      <c r="R1645">
        <f t="shared" si="368"/>
        <v>0</v>
      </c>
      <c r="S1645">
        <f t="shared" si="369"/>
        <v>0</v>
      </c>
      <c r="T1645">
        <f>SUM($S$3:S1645)</f>
        <v>9.9286450497606191E-2</v>
      </c>
      <c r="V1645">
        <f t="shared" si="370"/>
        <v>0</v>
      </c>
      <c r="W1645">
        <f>IF(M1645&lt;0,SUM($V$3:V1645),0)</f>
        <v>0</v>
      </c>
      <c r="Y1645">
        <v>0</v>
      </c>
      <c r="Z1645">
        <f t="shared" si="371"/>
        <v>0</v>
      </c>
      <c r="AA1645">
        <f t="shared" si="372"/>
        <v>0</v>
      </c>
      <c r="AB1645">
        <f>SUM($AA$3:AA1645)</f>
        <v>6.5060110216048531E-2</v>
      </c>
    </row>
    <row r="1646" spans="1:28" x14ac:dyDescent="0.3">
      <c r="A1646" s="11" t="s">
        <v>19</v>
      </c>
      <c r="B1646" s="11">
        <v>1643</v>
      </c>
      <c r="C1646" s="11">
        <v>166</v>
      </c>
      <c r="D1646" s="12">
        <v>103.9</v>
      </c>
      <c r="E1646" s="3">
        <f t="shared" si="373"/>
        <v>8.3333333333334522E-2</v>
      </c>
      <c r="F1646" s="3">
        <f t="shared" si="374"/>
        <v>0.30000000000000426</v>
      </c>
      <c r="H1646" s="13">
        <f t="shared" si="363"/>
        <v>28.861111111111111</v>
      </c>
      <c r="I1646">
        <f>'Panigale V4s 21 Data'!$B$8*'Panigale V4s 21 Data'!$B$5*'Panigale V4s 21 Data'!$B$7*0.5*(Calculations!$H1646*Calculations!$H1646)</f>
        <v>93.558120068082076</v>
      </c>
      <c r="J1646" s="3">
        <f>$E1646*'Panigale V4s 21 Data'!$B$3</f>
        <v>22.50000000000032</v>
      </c>
      <c r="K1646" s="27">
        <f>'Panigale V4s 21 Data'!$B$12</f>
        <v>52.974000000000004</v>
      </c>
      <c r="L1646" s="3">
        <f t="shared" si="364"/>
        <v>169.03212006808241</v>
      </c>
      <c r="M1646">
        <f t="shared" si="362"/>
        <v>4878.4547986316002</v>
      </c>
      <c r="N1646">
        <f t="shared" si="365"/>
        <v>1.3551263329532224E-3</v>
      </c>
      <c r="O1646">
        <f t="shared" si="366"/>
        <v>4878.4547986316002</v>
      </c>
      <c r="P1646">
        <f t="shared" si="367"/>
        <v>1.3551263329532224E-3</v>
      </c>
      <c r="Q1646">
        <f>SUM($P$3:P1646)</f>
        <v>0.64506389623308813</v>
      </c>
      <c r="R1646">
        <f t="shared" si="368"/>
        <v>0</v>
      </c>
      <c r="S1646">
        <f t="shared" si="369"/>
        <v>0</v>
      </c>
      <c r="T1646">
        <f>SUM($S$3:S1646)</f>
        <v>9.9286450497606191E-2</v>
      </c>
      <c r="V1646">
        <f t="shared" si="370"/>
        <v>0</v>
      </c>
      <c r="W1646">
        <f>IF(M1646&lt;0,SUM($V$3:V1646),0)</f>
        <v>0</v>
      </c>
      <c r="Y1646">
        <v>0</v>
      </c>
      <c r="Z1646">
        <f t="shared" si="371"/>
        <v>0</v>
      </c>
      <c r="AA1646">
        <f t="shared" si="372"/>
        <v>0</v>
      </c>
      <c r="AB1646">
        <f>SUM($AA$3:AA1646)</f>
        <v>6.5060110216048531E-2</v>
      </c>
    </row>
    <row r="1647" spans="1:28" x14ac:dyDescent="0.3">
      <c r="A1647" s="11" t="s">
        <v>19</v>
      </c>
      <c r="B1647" s="11">
        <v>1644</v>
      </c>
      <c r="C1647" s="11">
        <v>167</v>
      </c>
      <c r="D1647" s="12">
        <v>104.4</v>
      </c>
      <c r="E1647" s="3">
        <f t="shared" si="373"/>
        <v>0.16666666666666508</v>
      </c>
      <c r="F1647" s="3">
        <f t="shared" si="374"/>
        <v>0.59999999999999432</v>
      </c>
      <c r="H1647" s="13">
        <f t="shared" si="363"/>
        <v>29</v>
      </c>
      <c r="I1647">
        <f>'Panigale V4s 21 Data'!$B$8*'Panigale V4s 21 Data'!$B$5*'Panigale V4s 21 Data'!$B$7*0.5*(Calculations!$H1647*Calculations!$H1647)</f>
        <v>94.460749864546514</v>
      </c>
      <c r="J1647" s="3">
        <f>$E1647*'Panigale V4s 21 Data'!$B$3</f>
        <v>44.999999999999574</v>
      </c>
      <c r="K1647" s="27">
        <f>'Panigale V4s 21 Data'!$B$12</f>
        <v>52.974000000000004</v>
      </c>
      <c r="L1647" s="3">
        <f t="shared" si="364"/>
        <v>192.43474986454606</v>
      </c>
      <c r="M1647">
        <f t="shared" si="362"/>
        <v>5580.6077460718361</v>
      </c>
      <c r="N1647">
        <f t="shared" si="365"/>
        <v>1.5501688183532877E-3</v>
      </c>
      <c r="O1647">
        <f t="shared" si="366"/>
        <v>5580.6077460718361</v>
      </c>
      <c r="P1647">
        <f t="shared" si="367"/>
        <v>1.5501688183532877E-3</v>
      </c>
      <c r="Q1647">
        <f>SUM($P$3:P1647)</f>
        <v>0.64661406505144137</v>
      </c>
      <c r="R1647">
        <f t="shared" si="368"/>
        <v>0</v>
      </c>
      <c r="S1647">
        <f t="shared" si="369"/>
        <v>0</v>
      </c>
      <c r="T1647">
        <f>SUM($S$3:S1647)</f>
        <v>9.9286450497606191E-2</v>
      </c>
      <c r="V1647">
        <f t="shared" si="370"/>
        <v>0</v>
      </c>
      <c r="W1647">
        <f>IF(M1647&lt;0,SUM($V$3:V1647),0)</f>
        <v>0</v>
      </c>
      <c r="Y1647">
        <v>0</v>
      </c>
      <c r="Z1647">
        <f t="shared" si="371"/>
        <v>0</v>
      </c>
      <c r="AA1647">
        <f t="shared" si="372"/>
        <v>0</v>
      </c>
      <c r="AB1647">
        <f>SUM($AA$3:AA1647)</f>
        <v>6.5060110216048531E-2</v>
      </c>
    </row>
    <row r="1648" spans="1:28" x14ac:dyDescent="0.3">
      <c r="A1648" s="11" t="s">
        <v>19</v>
      </c>
      <c r="B1648" s="11">
        <v>1645</v>
      </c>
      <c r="C1648" s="11">
        <v>168</v>
      </c>
      <c r="D1648" s="12">
        <v>105.1</v>
      </c>
      <c r="E1648" s="3">
        <f t="shared" si="373"/>
        <v>0.23611111111110952</v>
      </c>
      <c r="F1648" s="3">
        <f t="shared" si="374"/>
        <v>0.84999999999999432</v>
      </c>
      <c r="H1648" s="13">
        <f t="shared" si="363"/>
        <v>29.194444444444443</v>
      </c>
      <c r="I1648">
        <f>'Panigale V4s 21 Data'!$B$8*'Panigale V4s 21 Data'!$B$5*'Panigale V4s 21 Data'!$B$7*0.5*(Calculations!$H1648*Calculations!$H1648)</f>
        <v>95.731711551070831</v>
      </c>
      <c r="J1648" s="3">
        <f>$E1648*'Panigale V4s 21 Data'!$B$3</f>
        <v>63.749999999999574</v>
      </c>
      <c r="K1648" s="27">
        <f>'Panigale V4s 21 Data'!$B$12</f>
        <v>52.974000000000004</v>
      </c>
      <c r="L1648" s="3">
        <f t="shared" si="364"/>
        <v>212.45571155107041</v>
      </c>
      <c r="M1648">
        <f t="shared" si="362"/>
        <v>6202.5264677826381</v>
      </c>
      <c r="N1648">
        <f t="shared" si="365"/>
        <v>1.7229240188285106E-3</v>
      </c>
      <c r="O1648">
        <f t="shared" si="366"/>
        <v>6202.5264677826381</v>
      </c>
      <c r="P1648">
        <f t="shared" si="367"/>
        <v>1.7229240188285106E-3</v>
      </c>
      <c r="Q1648">
        <f>SUM($P$3:P1648)</f>
        <v>0.64833698907026993</v>
      </c>
      <c r="R1648">
        <f t="shared" si="368"/>
        <v>0</v>
      </c>
      <c r="S1648">
        <f t="shared" si="369"/>
        <v>0</v>
      </c>
      <c r="T1648">
        <f>SUM($S$3:S1648)</f>
        <v>9.9286450497606191E-2</v>
      </c>
      <c r="V1648">
        <f t="shared" si="370"/>
        <v>0</v>
      </c>
      <c r="W1648">
        <f>IF(M1648&lt;0,SUM($V$3:V1648),0)</f>
        <v>0</v>
      </c>
      <c r="Y1648">
        <v>0</v>
      </c>
      <c r="Z1648">
        <f t="shared" si="371"/>
        <v>0</v>
      </c>
      <c r="AA1648">
        <f t="shared" si="372"/>
        <v>0</v>
      </c>
      <c r="AB1648">
        <f>SUM($AA$3:AA1648)</f>
        <v>6.5060110216048531E-2</v>
      </c>
    </row>
    <row r="1649" spans="1:28" x14ac:dyDescent="0.3">
      <c r="A1649" s="11" t="s">
        <v>19</v>
      </c>
      <c r="B1649" s="11">
        <v>1646</v>
      </c>
      <c r="C1649" s="11">
        <v>169</v>
      </c>
      <c r="D1649" s="12">
        <v>106.1</v>
      </c>
      <c r="E1649" s="3">
        <f t="shared" si="373"/>
        <v>0.29166666666666785</v>
      </c>
      <c r="F1649" s="3">
        <f t="shared" si="374"/>
        <v>1.0500000000000043</v>
      </c>
      <c r="H1649" s="13">
        <f t="shared" si="363"/>
        <v>29.472222222222221</v>
      </c>
      <c r="I1649">
        <f>'Panigale V4s 21 Data'!$B$8*'Panigale V4s 21 Data'!$B$5*'Panigale V4s 21 Data'!$B$7*0.5*(Calculations!$H1649*Calculations!$H1649)</f>
        <v>97.562104378850819</v>
      </c>
      <c r="J1649" s="3">
        <f>$E1649*'Panigale V4s 21 Data'!$B$3</f>
        <v>78.750000000000313</v>
      </c>
      <c r="K1649" s="27">
        <f>'Panigale V4s 21 Data'!$B$12</f>
        <v>52.974000000000004</v>
      </c>
      <c r="L1649" s="3">
        <f t="shared" si="364"/>
        <v>229.28610437885112</v>
      </c>
      <c r="M1649">
        <f t="shared" si="362"/>
        <v>6757.5710207211396</v>
      </c>
      <c r="N1649">
        <f t="shared" si="365"/>
        <v>1.8771030613114277E-3</v>
      </c>
      <c r="O1649">
        <f t="shared" si="366"/>
        <v>6757.5710207211396</v>
      </c>
      <c r="P1649">
        <f t="shared" si="367"/>
        <v>1.8771030613114277E-3</v>
      </c>
      <c r="Q1649">
        <f>SUM($P$3:P1649)</f>
        <v>0.65021409213158132</v>
      </c>
      <c r="R1649">
        <f t="shared" si="368"/>
        <v>0</v>
      </c>
      <c r="S1649">
        <f t="shared" si="369"/>
        <v>0</v>
      </c>
      <c r="T1649">
        <f>SUM($S$3:S1649)</f>
        <v>9.9286450497606191E-2</v>
      </c>
      <c r="V1649">
        <f t="shared" si="370"/>
        <v>0</v>
      </c>
      <c r="W1649">
        <f>IF(M1649&lt;0,SUM($V$3:V1649),0)</f>
        <v>0</v>
      </c>
      <c r="Y1649">
        <v>0</v>
      </c>
      <c r="Z1649">
        <f t="shared" si="371"/>
        <v>0</v>
      </c>
      <c r="AA1649">
        <f t="shared" si="372"/>
        <v>0</v>
      </c>
      <c r="AB1649">
        <f>SUM($AA$3:AA1649)</f>
        <v>6.5060110216048531E-2</v>
      </c>
    </row>
    <row r="1650" spans="1:28" x14ac:dyDescent="0.3">
      <c r="A1650" s="11" t="s">
        <v>19</v>
      </c>
      <c r="B1650" s="11">
        <v>1647</v>
      </c>
      <c r="C1650" s="11">
        <v>170</v>
      </c>
      <c r="D1650" s="12">
        <v>107.2</v>
      </c>
      <c r="E1650" s="3">
        <f t="shared" si="373"/>
        <v>0.33333333333333409</v>
      </c>
      <c r="F1650" s="3">
        <f t="shared" si="374"/>
        <v>1.2000000000000028</v>
      </c>
      <c r="H1650" s="13">
        <f t="shared" si="363"/>
        <v>29.777777777777779</v>
      </c>
      <c r="I1650">
        <f>'Panigale V4s 21 Data'!$B$8*'Panigale V4s 21 Data'!$B$5*'Panigale V4s 21 Data'!$B$7*0.5*(Calculations!$H1650*Calculations!$H1650)</f>
        <v>99.595556410962672</v>
      </c>
      <c r="J1650" s="3">
        <f>$E1650*'Panigale V4s 21 Data'!$B$3</f>
        <v>90.000000000000199</v>
      </c>
      <c r="K1650" s="27">
        <f>'Panigale V4s 21 Data'!$B$12</f>
        <v>52.974000000000004</v>
      </c>
      <c r="L1650" s="3">
        <f t="shared" si="364"/>
        <v>242.56955641096289</v>
      </c>
      <c r="M1650">
        <f t="shared" si="362"/>
        <v>7223.1823464597837</v>
      </c>
      <c r="N1650">
        <f t="shared" si="365"/>
        <v>2.0064395406832734E-3</v>
      </c>
      <c r="O1650">
        <f t="shared" si="366"/>
        <v>7223.1823464597837</v>
      </c>
      <c r="P1650">
        <f t="shared" si="367"/>
        <v>2.0064395406832734E-3</v>
      </c>
      <c r="Q1650">
        <f>SUM($P$3:P1650)</f>
        <v>0.65222053167226457</v>
      </c>
      <c r="R1650">
        <f t="shared" si="368"/>
        <v>0</v>
      </c>
      <c r="S1650">
        <f t="shared" si="369"/>
        <v>0</v>
      </c>
      <c r="T1650">
        <f>SUM($S$3:S1650)</f>
        <v>9.9286450497606191E-2</v>
      </c>
      <c r="V1650">
        <f t="shared" si="370"/>
        <v>0</v>
      </c>
      <c r="W1650">
        <f>IF(M1650&lt;0,SUM($V$3:V1650),0)</f>
        <v>0</v>
      </c>
      <c r="Y1650">
        <v>0</v>
      </c>
      <c r="Z1650">
        <f t="shared" si="371"/>
        <v>0</v>
      </c>
      <c r="AA1650">
        <f t="shared" si="372"/>
        <v>0</v>
      </c>
      <c r="AB1650">
        <f>SUM($AA$3:AA1650)</f>
        <v>6.5060110216048531E-2</v>
      </c>
    </row>
    <row r="1651" spans="1:28" x14ac:dyDescent="0.3">
      <c r="A1651" s="11" t="s">
        <v>19</v>
      </c>
      <c r="B1651" s="11">
        <v>1648</v>
      </c>
      <c r="C1651" s="11">
        <v>171</v>
      </c>
      <c r="D1651" s="12">
        <v>108.5</v>
      </c>
      <c r="E1651" s="3">
        <f t="shared" si="373"/>
        <v>0.37500000000000039</v>
      </c>
      <c r="F1651" s="3">
        <f t="shared" si="374"/>
        <v>1.3500000000000014</v>
      </c>
      <c r="H1651" s="13">
        <f t="shared" si="363"/>
        <v>30.138888888888889</v>
      </c>
      <c r="I1651">
        <f>'Panigale V4s 21 Data'!$B$8*'Panigale V4s 21 Data'!$B$5*'Panigale V4s 21 Data'!$B$7*0.5*(Calculations!$H1651*Calculations!$H1651)</f>
        <v>102.02576688841434</v>
      </c>
      <c r="J1651" s="3">
        <f>$E1651*'Panigale V4s 21 Data'!$B$3</f>
        <v>101.2500000000001</v>
      </c>
      <c r="K1651" s="27">
        <f>'Panigale V4s 21 Data'!$B$12</f>
        <v>52.974000000000004</v>
      </c>
      <c r="L1651" s="3">
        <f t="shared" si="364"/>
        <v>256.24976688841446</v>
      </c>
      <c r="M1651">
        <f t="shared" si="362"/>
        <v>7723.0832520536023</v>
      </c>
      <c r="N1651">
        <f t="shared" si="365"/>
        <v>2.1453009033482228E-3</v>
      </c>
      <c r="O1651">
        <f t="shared" si="366"/>
        <v>7723.0832520536023</v>
      </c>
      <c r="P1651">
        <f t="shared" si="367"/>
        <v>2.1453009033482228E-3</v>
      </c>
      <c r="Q1651">
        <f>SUM($P$3:P1651)</f>
        <v>0.65436583257561276</v>
      </c>
      <c r="R1651">
        <f t="shared" si="368"/>
        <v>0</v>
      </c>
      <c r="S1651">
        <f t="shared" si="369"/>
        <v>0</v>
      </c>
      <c r="T1651">
        <f>SUM($S$3:S1651)</f>
        <v>9.9286450497606191E-2</v>
      </c>
      <c r="V1651">
        <f t="shared" si="370"/>
        <v>0</v>
      </c>
      <c r="W1651">
        <f>IF(M1651&lt;0,SUM($V$3:V1651),0)</f>
        <v>0</v>
      </c>
      <c r="Y1651">
        <v>0</v>
      </c>
      <c r="Z1651">
        <f t="shared" si="371"/>
        <v>0</v>
      </c>
      <c r="AA1651">
        <f t="shared" si="372"/>
        <v>0</v>
      </c>
      <c r="AB1651">
        <f>SUM($AA$3:AA1651)</f>
        <v>6.5060110216048531E-2</v>
      </c>
    </row>
    <row r="1652" spans="1:28" x14ac:dyDescent="0.3">
      <c r="A1652" s="11" t="s">
        <v>19</v>
      </c>
      <c r="B1652" s="11">
        <v>1649</v>
      </c>
      <c r="C1652" s="11">
        <v>172</v>
      </c>
      <c r="D1652" s="12">
        <v>109.9</v>
      </c>
      <c r="E1652" s="3">
        <f t="shared" si="373"/>
        <v>0.38888888888888851</v>
      </c>
      <c r="F1652" s="3">
        <f t="shared" si="374"/>
        <v>1.3999999999999986</v>
      </c>
      <c r="H1652" s="13">
        <f t="shared" si="363"/>
        <v>30.527777777777779</v>
      </c>
      <c r="I1652">
        <f>'Panigale V4s 21 Data'!$B$8*'Panigale V4s 21 Data'!$B$5*'Panigale V4s 21 Data'!$B$7*0.5*(Calculations!$H1652*Calculations!$H1652)</f>
        <v>104.67567650499585</v>
      </c>
      <c r="J1652" s="3">
        <f>$E1652*'Panigale V4s 21 Data'!$B$3</f>
        <v>104.9999999999999</v>
      </c>
      <c r="K1652" s="27">
        <f>'Panigale V4s 21 Data'!$B$12</f>
        <v>52.974000000000004</v>
      </c>
      <c r="L1652" s="3">
        <f t="shared" si="364"/>
        <v>262.64967650499574</v>
      </c>
      <c r="M1652">
        <f t="shared" si="362"/>
        <v>8018.1109577497309</v>
      </c>
      <c r="N1652">
        <f t="shared" si="365"/>
        <v>2.2272530438193694E-3</v>
      </c>
      <c r="O1652">
        <f t="shared" si="366"/>
        <v>8018.1109577497309</v>
      </c>
      <c r="P1652">
        <f t="shared" si="367"/>
        <v>2.2272530438193694E-3</v>
      </c>
      <c r="Q1652">
        <f>SUM($P$3:P1652)</f>
        <v>0.65659308561943208</v>
      </c>
      <c r="R1652">
        <f t="shared" si="368"/>
        <v>0</v>
      </c>
      <c r="S1652">
        <f t="shared" si="369"/>
        <v>0</v>
      </c>
      <c r="T1652">
        <f>SUM($S$3:S1652)</f>
        <v>9.9286450497606191E-2</v>
      </c>
      <c r="V1652">
        <f t="shared" si="370"/>
        <v>0</v>
      </c>
      <c r="W1652">
        <f>IF(M1652&lt;0,SUM($V$3:V1652),0)</f>
        <v>0</v>
      </c>
      <c r="Y1652">
        <v>0</v>
      </c>
      <c r="Z1652">
        <f t="shared" si="371"/>
        <v>0</v>
      </c>
      <c r="AA1652">
        <f t="shared" si="372"/>
        <v>0</v>
      </c>
      <c r="AB1652">
        <f>SUM($AA$3:AA1652)</f>
        <v>6.5060110216048531E-2</v>
      </c>
    </row>
    <row r="1653" spans="1:28" x14ac:dyDescent="0.3">
      <c r="A1653" s="11" t="s">
        <v>19</v>
      </c>
      <c r="B1653" s="11">
        <v>1650</v>
      </c>
      <c r="C1653" s="11">
        <v>173</v>
      </c>
      <c r="D1653" s="12">
        <v>111.3</v>
      </c>
      <c r="E1653" s="3">
        <f t="shared" si="373"/>
        <v>0.38888888888888851</v>
      </c>
      <c r="F1653" s="3">
        <f t="shared" si="374"/>
        <v>1.3999999999999986</v>
      </c>
      <c r="H1653" s="13">
        <f t="shared" si="363"/>
        <v>30.916666666666664</v>
      </c>
      <c r="I1653">
        <f>'Panigale V4s 21 Data'!$B$8*'Panigale V4s 21 Data'!$B$5*'Panigale V4s 21 Data'!$B$7*0.5*(Calculations!$H1653*Calculations!$H1653)</f>
        <v>107.3595593217899</v>
      </c>
      <c r="J1653" s="3">
        <f>$E1653*'Panigale V4s 21 Data'!$B$3</f>
        <v>104.9999999999999</v>
      </c>
      <c r="K1653" s="27">
        <f>'Panigale V4s 21 Data'!$B$12</f>
        <v>52.974000000000004</v>
      </c>
      <c r="L1653" s="3">
        <f t="shared" si="364"/>
        <v>265.33355932178978</v>
      </c>
      <c r="M1653">
        <f t="shared" si="362"/>
        <v>8203.2292090320007</v>
      </c>
      <c r="N1653">
        <f t="shared" si="365"/>
        <v>2.2786747802866669E-3</v>
      </c>
      <c r="O1653">
        <f t="shared" si="366"/>
        <v>8203.2292090320007</v>
      </c>
      <c r="P1653">
        <f t="shared" si="367"/>
        <v>2.2786747802866669E-3</v>
      </c>
      <c r="Q1653">
        <f>SUM($P$3:P1653)</f>
        <v>0.65887176039971873</v>
      </c>
      <c r="R1653">
        <f t="shared" si="368"/>
        <v>0</v>
      </c>
      <c r="S1653">
        <f t="shared" si="369"/>
        <v>0</v>
      </c>
      <c r="T1653">
        <f>SUM($S$3:S1653)</f>
        <v>9.9286450497606191E-2</v>
      </c>
      <c r="V1653">
        <f t="shared" si="370"/>
        <v>0</v>
      </c>
      <c r="W1653">
        <f>IF(M1653&lt;0,SUM($V$3:V1653),0)</f>
        <v>0</v>
      </c>
      <c r="Y1653">
        <v>0</v>
      </c>
      <c r="Z1653">
        <f t="shared" si="371"/>
        <v>0</v>
      </c>
      <c r="AA1653">
        <f t="shared" si="372"/>
        <v>0</v>
      </c>
      <c r="AB1653">
        <f>SUM($AA$3:AA1653)</f>
        <v>6.5060110216048531E-2</v>
      </c>
    </row>
    <row r="1654" spans="1:28" x14ac:dyDescent="0.3">
      <c r="A1654" s="11" t="s">
        <v>19</v>
      </c>
      <c r="B1654" s="11">
        <v>1651</v>
      </c>
      <c r="C1654" s="11">
        <v>174</v>
      </c>
      <c r="D1654" s="12">
        <v>112.7</v>
      </c>
      <c r="E1654" s="3">
        <f t="shared" si="373"/>
        <v>0.36111111111111227</v>
      </c>
      <c r="F1654" s="3">
        <f t="shared" si="374"/>
        <v>1.3000000000000043</v>
      </c>
      <c r="H1654" s="13">
        <f t="shared" si="363"/>
        <v>31.305555555555557</v>
      </c>
      <c r="I1654">
        <f>'Panigale V4s 21 Data'!$B$8*'Panigale V4s 21 Data'!$B$5*'Panigale V4s 21 Data'!$B$7*0.5*(Calculations!$H1654*Calculations!$H1654)</f>
        <v>110.0774153387966</v>
      </c>
      <c r="J1654" s="3">
        <f>$E1654*'Panigale V4s 21 Data'!$B$3</f>
        <v>97.500000000000313</v>
      </c>
      <c r="K1654" s="27">
        <f>'Panigale V4s 21 Data'!$B$12</f>
        <v>52.974000000000004</v>
      </c>
      <c r="L1654" s="3">
        <f t="shared" si="364"/>
        <v>260.55141533879691</v>
      </c>
      <c r="M1654">
        <f t="shared" si="362"/>
        <v>8156.7068079673372</v>
      </c>
      <c r="N1654">
        <f t="shared" si="365"/>
        <v>2.265751891102038E-3</v>
      </c>
      <c r="O1654">
        <f t="shared" si="366"/>
        <v>8156.7068079673372</v>
      </c>
      <c r="P1654">
        <f t="shared" si="367"/>
        <v>2.265751891102038E-3</v>
      </c>
      <c r="Q1654">
        <f>SUM($P$3:P1654)</f>
        <v>0.66113751229082074</v>
      </c>
      <c r="R1654">
        <f t="shared" si="368"/>
        <v>0</v>
      </c>
      <c r="S1654">
        <f t="shared" si="369"/>
        <v>0</v>
      </c>
      <c r="T1654">
        <f>SUM($S$3:S1654)</f>
        <v>9.9286450497606191E-2</v>
      </c>
      <c r="V1654">
        <f t="shared" si="370"/>
        <v>0</v>
      </c>
      <c r="W1654">
        <f>IF(M1654&lt;0,SUM($V$3:V1654),0)</f>
        <v>0</v>
      </c>
      <c r="Y1654">
        <v>0</v>
      </c>
      <c r="Z1654">
        <f t="shared" si="371"/>
        <v>0</v>
      </c>
      <c r="AA1654">
        <f t="shared" si="372"/>
        <v>0</v>
      </c>
      <c r="AB1654">
        <f>SUM($AA$3:AA1654)</f>
        <v>6.5060110216048531E-2</v>
      </c>
    </row>
    <row r="1655" spans="1:28" x14ac:dyDescent="0.3">
      <c r="A1655" s="11" t="s">
        <v>19</v>
      </c>
      <c r="B1655" s="11">
        <v>1652</v>
      </c>
      <c r="C1655" s="11">
        <v>175</v>
      </c>
      <c r="D1655" s="12">
        <v>113.9</v>
      </c>
      <c r="E1655" s="3">
        <f t="shared" si="373"/>
        <v>0.31944444444444403</v>
      </c>
      <c r="F1655" s="3">
        <f t="shared" si="374"/>
        <v>1.1499999999999986</v>
      </c>
      <c r="H1655" s="13">
        <f t="shared" si="363"/>
        <v>31.638888888888889</v>
      </c>
      <c r="I1655">
        <f>'Panigale V4s 21 Data'!$B$8*'Panigale V4s 21 Data'!$B$5*'Panigale V4s 21 Data'!$B$7*0.5*(Calculations!$H1655*Calculations!$H1655)</f>
        <v>112.43404610456334</v>
      </c>
      <c r="J1655" s="3">
        <f>$E1655*'Panigale V4s 21 Data'!$B$3</f>
        <v>86.249999999999886</v>
      </c>
      <c r="K1655" s="27">
        <f>'Panigale V4s 21 Data'!$B$12</f>
        <v>52.974000000000004</v>
      </c>
      <c r="L1655" s="3">
        <f t="shared" si="364"/>
        <v>251.6580461045632</v>
      </c>
      <c r="M1655">
        <f t="shared" si="362"/>
        <v>7962.1809586971522</v>
      </c>
      <c r="N1655">
        <f t="shared" si="365"/>
        <v>2.2117169329714313E-3</v>
      </c>
      <c r="O1655">
        <f t="shared" si="366"/>
        <v>7962.1809586971522</v>
      </c>
      <c r="P1655">
        <f t="shared" si="367"/>
        <v>2.2117169329714313E-3</v>
      </c>
      <c r="Q1655">
        <f>SUM($P$3:P1655)</f>
        <v>0.66334922922379214</v>
      </c>
      <c r="R1655">
        <f t="shared" si="368"/>
        <v>0</v>
      </c>
      <c r="S1655">
        <f t="shared" si="369"/>
        <v>0</v>
      </c>
      <c r="T1655">
        <f>SUM($S$3:S1655)</f>
        <v>9.9286450497606191E-2</v>
      </c>
      <c r="V1655">
        <f t="shared" si="370"/>
        <v>0</v>
      </c>
      <c r="W1655">
        <f>IF(M1655&lt;0,SUM($V$3:V1655),0)</f>
        <v>0</v>
      </c>
      <c r="Y1655">
        <v>0</v>
      </c>
      <c r="Z1655">
        <f t="shared" si="371"/>
        <v>0</v>
      </c>
      <c r="AA1655">
        <f t="shared" si="372"/>
        <v>0</v>
      </c>
      <c r="AB1655">
        <f>SUM($AA$3:AA1655)</f>
        <v>6.5060110216048531E-2</v>
      </c>
    </row>
    <row r="1656" spans="1:28" x14ac:dyDescent="0.3">
      <c r="A1656" s="11" t="s">
        <v>19</v>
      </c>
      <c r="B1656" s="11">
        <v>1653</v>
      </c>
      <c r="C1656" s="11">
        <v>176</v>
      </c>
      <c r="D1656" s="12">
        <v>115</v>
      </c>
      <c r="E1656" s="3">
        <f t="shared" si="373"/>
        <v>0.29166666666666585</v>
      </c>
      <c r="F1656" s="3">
        <f t="shared" si="374"/>
        <v>1.0499999999999972</v>
      </c>
      <c r="H1656" s="13">
        <f t="shared" si="363"/>
        <v>31.944444444444443</v>
      </c>
      <c r="I1656">
        <f>'Panigale V4s 21 Data'!$B$8*'Panigale V4s 21 Data'!$B$5*'Panigale V4s 21 Data'!$B$7*0.5*(Calculations!$H1656*Calculations!$H1656)</f>
        <v>114.6162175539323</v>
      </c>
      <c r="J1656" s="3">
        <f>$E1656*'Panigale V4s 21 Data'!$B$3</f>
        <v>78.749999999999787</v>
      </c>
      <c r="K1656" s="27">
        <f>'Panigale V4s 21 Data'!$B$12</f>
        <v>52.974000000000004</v>
      </c>
      <c r="L1656" s="3">
        <f t="shared" si="364"/>
        <v>246.34021755393206</v>
      </c>
      <c r="M1656">
        <f t="shared" si="362"/>
        <v>7869.2013940839406</v>
      </c>
      <c r="N1656">
        <f t="shared" si="365"/>
        <v>2.1858892761344281E-3</v>
      </c>
      <c r="O1656">
        <f t="shared" si="366"/>
        <v>7869.2013940839406</v>
      </c>
      <c r="P1656">
        <f t="shared" si="367"/>
        <v>2.1858892761344281E-3</v>
      </c>
      <c r="Q1656">
        <f>SUM($P$3:P1656)</f>
        <v>0.66553511849992653</v>
      </c>
      <c r="R1656">
        <f t="shared" si="368"/>
        <v>0</v>
      </c>
      <c r="S1656">
        <f t="shared" si="369"/>
        <v>0</v>
      </c>
      <c r="T1656">
        <f>SUM($S$3:S1656)</f>
        <v>9.9286450497606191E-2</v>
      </c>
      <c r="V1656">
        <f t="shared" si="370"/>
        <v>0</v>
      </c>
      <c r="W1656">
        <f>IF(M1656&lt;0,SUM($V$3:V1656),0)</f>
        <v>0</v>
      </c>
      <c r="Y1656">
        <v>0</v>
      </c>
      <c r="Z1656">
        <f t="shared" si="371"/>
        <v>0</v>
      </c>
      <c r="AA1656">
        <f t="shared" si="372"/>
        <v>0</v>
      </c>
      <c r="AB1656">
        <f>SUM($AA$3:AA1656)</f>
        <v>6.5060110216048531E-2</v>
      </c>
    </row>
    <row r="1657" spans="1:28" x14ac:dyDescent="0.3">
      <c r="A1657" s="11" t="s">
        <v>19</v>
      </c>
      <c r="B1657" s="11">
        <v>1654</v>
      </c>
      <c r="C1657" s="11">
        <v>177</v>
      </c>
      <c r="D1657" s="12">
        <v>116</v>
      </c>
      <c r="E1657" s="3">
        <f t="shared" si="373"/>
        <v>0.24999999999999961</v>
      </c>
      <c r="F1657" s="3">
        <f t="shared" si="374"/>
        <v>0.89999999999999858</v>
      </c>
      <c r="H1657" s="13">
        <f t="shared" si="363"/>
        <v>32.222222222222221</v>
      </c>
      <c r="I1657">
        <f>'Panigale V4s 21 Data'!$B$8*'Panigale V4s 21 Data'!$B$5*'Panigale V4s 21 Data'!$B$7*0.5*(Calculations!$H1657*Calculations!$H1657)</f>
        <v>116.61820970931667</v>
      </c>
      <c r="J1657" s="3">
        <f>$E1657*'Panigale V4s 21 Data'!$B$3</f>
        <v>67.499999999999901</v>
      </c>
      <c r="K1657" s="27">
        <f>'Panigale V4s 21 Data'!$B$12</f>
        <v>52.974000000000004</v>
      </c>
      <c r="L1657" s="3">
        <f t="shared" si="364"/>
        <v>237.09220970931659</v>
      </c>
      <c r="M1657">
        <f t="shared" si="362"/>
        <v>7639.6378684113124</v>
      </c>
      <c r="N1657">
        <f t="shared" si="365"/>
        <v>2.1221216301142536E-3</v>
      </c>
      <c r="O1657">
        <f t="shared" si="366"/>
        <v>7639.6378684113124</v>
      </c>
      <c r="P1657">
        <f t="shared" si="367"/>
        <v>2.1221216301142536E-3</v>
      </c>
      <c r="Q1657">
        <f>SUM($P$3:P1657)</f>
        <v>0.6676572401300408</v>
      </c>
      <c r="R1657">
        <f t="shared" si="368"/>
        <v>0</v>
      </c>
      <c r="S1657">
        <f t="shared" si="369"/>
        <v>0</v>
      </c>
      <c r="T1657">
        <f>SUM($S$3:S1657)</f>
        <v>9.9286450497606191E-2</v>
      </c>
      <c r="V1657">
        <f t="shared" si="370"/>
        <v>0</v>
      </c>
      <c r="W1657">
        <f>IF(M1657&lt;0,SUM($V$3:V1657),0)</f>
        <v>0</v>
      </c>
      <c r="Y1657">
        <v>0</v>
      </c>
      <c r="Z1657">
        <f t="shared" si="371"/>
        <v>0</v>
      </c>
      <c r="AA1657">
        <f t="shared" si="372"/>
        <v>0</v>
      </c>
      <c r="AB1657">
        <f>SUM($AA$3:AA1657)</f>
        <v>6.5060110216048531E-2</v>
      </c>
    </row>
    <row r="1658" spans="1:28" x14ac:dyDescent="0.3">
      <c r="A1658" s="11" t="s">
        <v>19</v>
      </c>
      <c r="B1658" s="11">
        <v>1655</v>
      </c>
      <c r="C1658" s="11">
        <v>178</v>
      </c>
      <c r="D1658" s="12">
        <v>116.8</v>
      </c>
      <c r="E1658" s="3">
        <f t="shared" si="373"/>
        <v>0.22222222222222143</v>
      </c>
      <c r="F1658" s="3">
        <f t="shared" si="374"/>
        <v>0.79999999999999716</v>
      </c>
      <c r="H1658" s="13">
        <f t="shared" si="363"/>
        <v>32.444444444444443</v>
      </c>
      <c r="I1658">
        <f>'Panigale V4s 21 Data'!$B$8*'Panigale V4s 21 Data'!$B$5*'Panigale V4s 21 Data'!$B$7*0.5*(Calculations!$H1658*Calculations!$H1658)</f>
        <v>118.23228338472266</v>
      </c>
      <c r="J1658" s="3">
        <f>$E1658*'Panigale V4s 21 Data'!$B$3</f>
        <v>59.999999999999787</v>
      </c>
      <c r="K1658" s="27">
        <f>'Panigale V4s 21 Data'!$B$12</f>
        <v>52.974000000000004</v>
      </c>
      <c r="L1658" s="3">
        <f t="shared" si="364"/>
        <v>231.20628338472244</v>
      </c>
      <c r="M1658">
        <f t="shared" si="362"/>
        <v>7501.3594164821052</v>
      </c>
      <c r="N1658">
        <f t="shared" si="365"/>
        <v>2.0837109490228073E-3</v>
      </c>
      <c r="O1658">
        <f t="shared" si="366"/>
        <v>7501.3594164821052</v>
      </c>
      <c r="P1658">
        <f t="shared" si="367"/>
        <v>2.0837109490228073E-3</v>
      </c>
      <c r="Q1658">
        <f>SUM($P$3:P1658)</f>
        <v>0.66974095107906362</v>
      </c>
      <c r="R1658">
        <f t="shared" si="368"/>
        <v>0</v>
      </c>
      <c r="S1658">
        <f t="shared" si="369"/>
        <v>0</v>
      </c>
      <c r="T1658">
        <f>SUM($S$3:S1658)</f>
        <v>9.9286450497606191E-2</v>
      </c>
      <c r="V1658">
        <f t="shared" si="370"/>
        <v>0</v>
      </c>
      <c r="W1658">
        <f>IF(M1658&lt;0,SUM($V$3:V1658),0)</f>
        <v>0</v>
      </c>
      <c r="Y1658">
        <v>0</v>
      </c>
      <c r="Z1658">
        <f t="shared" si="371"/>
        <v>0</v>
      </c>
      <c r="AA1658">
        <f t="shared" si="372"/>
        <v>0</v>
      </c>
      <c r="AB1658">
        <f>SUM($AA$3:AA1658)</f>
        <v>6.5060110216048531E-2</v>
      </c>
    </row>
    <row r="1659" spans="1:28" x14ac:dyDescent="0.3">
      <c r="A1659" s="11" t="s">
        <v>19</v>
      </c>
      <c r="B1659" s="11">
        <v>1656</v>
      </c>
      <c r="C1659" s="11">
        <v>179</v>
      </c>
      <c r="D1659" s="12">
        <v>117.6</v>
      </c>
      <c r="E1659" s="3">
        <f t="shared" si="373"/>
        <v>0.2222222222222234</v>
      </c>
      <c r="F1659" s="3">
        <f t="shared" si="374"/>
        <v>0.80000000000000426</v>
      </c>
      <c r="H1659" s="13">
        <f t="shared" si="363"/>
        <v>32.666666666666664</v>
      </c>
      <c r="I1659">
        <f>'Panigale V4s 21 Data'!$B$8*'Panigale V4s 21 Data'!$B$5*'Panigale V4s 21 Data'!$B$7*0.5*(Calculations!$H1659*Calculations!$H1659)</f>
        <v>119.85745034999398</v>
      </c>
      <c r="J1659" s="3">
        <f>$E1659*'Panigale V4s 21 Data'!$B$3</f>
        <v>60.00000000000032</v>
      </c>
      <c r="K1659" s="27">
        <f>'Panigale V4s 21 Data'!$B$12</f>
        <v>52.974000000000004</v>
      </c>
      <c r="L1659" s="3">
        <f t="shared" si="364"/>
        <v>232.83145034999433</v>
      </c>
      <c r="M1659">
        <f t="shared" si="362"/>
        <v>7605.8273780998143</v>
      </c>
      <c r="N1659">
        <f t="shared" si="365"/>
        <v>2.1127298272499485E-3</v>
      </c>
      <c r="O1659">
        <f t="shared" si="366"/>
        <v>7605.8273780998143</v>
      </c>
      <c r="P1659">
        <f t="shared" si="367"/>
        <v>2.1127298272499485E-3</v>
      </c>
      <c r="Q1659">
        <f>SUM($P$3:P1659)</f>
        <v>0.67185368090631359</v>
      </c>
      <c r="R1659">
        <f t="shared" si="368"/>
        <v>0</v>
      </c>
      <c r="S1659">
        <f t="shared" si="369"/>
        <v>0</v>
      </c>
      <c r="T1659">
        <f>SUM($S$3:S1659)</f>
        <v>9.9286450497606191E-2</v>
      </c>
      <c r="V1659">
        <f t="shared" si="370"/>
        <v>0</v>
      </c>
      <c r="W1659">
        <f>IF(M1659&lt;0,SUM($V$3:V1659),0)</f>
        <v>0</v>
      </c>
      <c r="Y1659">
        <v>0</v>
      </c>
      <c r="Z1659">
        <f t="shared" si="371"/>
        <v>0</v>
      </c>
      <c r="AA1659">
        <f t="shared" si="372"/>
        <v>0</v>
      </c>
      <c r="AB1659">
        <f>SUM($AA$3:AA1659)</f>
        <v>6.5060110216048531E-2</v>
      </c>
    </row>
    <row r="1660" spans="1:28" x14ac:dyDescent="0.3">
      <c r="A1660" s="11" t="s">
        <v>19</v>
      </c>
      <c r="B1660" s="11">
        <v>1657</v>
      </c>
      <c r="C1660" s="11">
        <v>180</v>
      </c>
      <c r="D1660" s="12">
        <v>118.4</v>
      </c>
      <c r="E1660" s="3">
        <f t="shared" si="373"/>
        <v>0.2222222222222234</v>
      </c>
      <c r="F1660" s="3">
        <f t="shared" si="374"/>
        <v>0.80000000000000426</v>
      </c>
      <c r="H1660" s="13">
        <f t="shared" si="363"/>
        <v>32.888888888888893</v>
      </c>
      <c r="I1660">
        <f>'Panigale V4s 21 Data'!$B$8*'Panigale V4s 21 Data'!$B$5*'Panigale V4s 21 Data'!$B$7*0.5*(Calculations!$H1660*Calculations!$H1660)</f>
        <v>121.4937106051307</v>
      </c>
      <c r="J1660" s="3">
        <f>$E1660*'Panigale V4s 21 Data'!$B$3</f>
        <v>60.00000000000032</v>
      </c>
      <c r="K1660" s="27">
        <f>'Panigale V4s 21 Data'!$B$12</f>
        <v>52.974000000000004</v>
      </c>
      <c r="L1660" s="3">
        <f t="shared" si="364"/>
        <v>234.467710605131</v>
      </c>
      <c r="M1660">
        <f t="shared" si="362"/>
        <v>7711.3824821243097</v>
      </c>
      <c r="N1660">
        <f t="shared" si="365"/>
        <v>2.1420506894789747E-3</v>
      </c>
      <c r="O1660">
        <f t="shared" si="366"/>
        <v>7711.3824821243097</v>
      </c>
      <c r="P1660">
        <f t="shared" si="367"/>
        <v>2.1420506894789747E-3</v>
      </c>
      <c r="Q1660">
        <f>SUM($P$3:P1660)</f>
        <v>0.67399573159579251</v>
      </c>
      <c r="R1660">
        <f t="shared" si="368"/>
        <v>0</v>
      </c>
      <c r="S1660">
        <f t="shared" si="369"/>
        <v>0</v>
      </c>
      <c r="T1660">
        <f>SUM($S$3:S1660)</f>
        <v>9.9286450497606191E-2</v>
      </c>
      <c r="V1660">
        <f t="shared" si="370"/>
        <v>0</v>
      </c>
      <c r="W1660">
        <f>IF(M1660&lt;0,SUM($V$3:V1660),0)</f>
        <v>0</v>
      </c>
      <c r="Y1660">
        <v>0</v>
      </c>
      <c r="Z1660">
        <f t="shared" si="371"/>
        <v>0</v>
      </c>
      <c r="AA1660">
        <f t="shared" si="372"/>
        <v>0</v>
      </c>
      <c r="AB1660">
        <f>SUM($AA$3:AA1660)</f>
        <v>6.5060110216048531E-2</v>
      </c>
    </row>
    <row r="1661" spans="1:28" x14ac:dyDescent="0.3">
      <c r="A1661" s="11" t="s">
        <v>19</v>
      </c>
      <c r="B1661" s="11">
        <v>1658</v>
      </c>
      <c r="C1661" s="11">
        <v>181</v>
      </c>
      <c r="D1661" s="12">
        <v>119.2</v>
      </c>
      <c r="E1661" s="3">
        <f t="shared" si="373"/>
        <v>0.22222222222222143</v>
      </c>
      <c r="F1661" s="3">
        <f t="shared" si="374"/>
        <v>0.79999999999999716</v>
      </c>
      <c r="H1661" s="13">
        <f t="shared" si="363"/>
        <v>33.111111111111114</v>
      </c>
      <c r="I1661">
        <f>'Panigale V4s 21 Data'!$B$8*'Panigale V4s 21 Data'!$B$5*'Panigale V4s 21 Data'!$B$7*0.5*(Calculations!$H1661*Calculations!$H1661)</f>
        <v>123.14106415013271</v>
      </c>
      <c r="J1661" s="3">
        <f>$E1661*'Panigale V4s 21 Data'!$B$3</f>
        <v>59.999999999999787</v>
      </c>
      <c r="K1661" s="27">
        <f>'Panigale V4s 21 Data'!$B$12</f>
        <v>52.974000000000004</v>
      </c>
      <c r="L1661" s="3">
        <f t="shared" si="364"/>
        <v>236.11506415013247</v>
      </c>
      <c r="M1661">
        <f t="shared" si="362"/>
        <v>7818.032124082165</v>
      </c>
      <c r="N1661">
        <f t="shared" si="365"/>
        <v>2.1716755900228236E-3</v>
      </c>
      <c r="O1661">
        <f t="shared" si="366"/>
        <v>7818.032124082165</v>
      </c>
      <c r="P1661">
        <f t="shared" si="367"/>
        <v>2.1716755900228236E-3</v>
      </c>
      <c r="Q1661">
        <f>SUM($P$3:P1661)</f>
        <v>0.67616740718581536</v>
      </c>
      <c r="R1661">
        <f t="shared" si="368"/>
        <v>0</v>
      </c>
      <c r="S1661">
        <f t="shared" si="369"/>
        <v>0</v>
      </c>
      <c r="T1661">
        <f>SUM($S$3:S1661)</f>
        <v>9.9286450497606191E-2</v>
      </c>
      <c r="V1661">
        <f t="shared" si="370"/>
        <v>0</v>
      </c>
      <c r="W1661">
        <f>IF(M1661&lt;0,SUM($V$3:V1661),0)</f>
        <v>0</v>
      </c>
      <c r="Y1661">
        <v>0</v>
      </c>
      <c r="Z1661">
        <f t="shared" si="371"/>
        <v>0</v>
      </c>
      <c r="AA1661">
        <f t="shared" si="372"/>
        <v>0</v>
      </c>
      <c r="AB1661">
        <f>SUM($AA$3:AA1661)</f>
        <v>6.5060110216048531E-2</v>
      </c>
    </row>
    <row r="1662" spans="1:28" x14ac:dyDescent="0.3">
      <c r="A1662" s="11" t="s">
        <v>19</v>
      </c>
      <c r="B1662" s="11">
        <v>1659</v>
      </c>
      <c r="C1662" s="11">
        <v>182</v>
      </c>
      <c r="D1662" s="12">
        <v>120</v>
      </c>
      <c r="E1662" s="3">
        <f t="shared" si="373"/>
        <v>0.22222222222222143</v>
      </c>
      <c r="F1662" s="3">
        <f t="shared" si="374"/>
        <v>0.79999999999999716</v>
      </c>
      <c r="H1662" s="13">
        <f t="shared" si="363"/>
        <v>33.333333333333336</v>
      </c>
      <c r="I1662">
        <f>'Panigale V4s 21 Data'!$B$8*'Panigale V4s 21 Data'!$B$5*'Panigale V4s 21 Data'!$B$7*0.5*(Calculations!$H1662*Calculations!$H1662)</f>
        <v>124.79951098500004</v>
      </c>
      <c r="J1662" s="3">
        <f>$E1662*'Panigale V4s 21 Data'!$B$3</f>
        <v>59.999999999999787</v>
      </c>
      <c r="K1662" s="27">
        <f>'Panigale V4s 21 Data'!$B$12</f>
        <v>52.974000000000004</v>
      </c>
      <c r="L1662" s="3">
        <f t="shared" si="364"/>
        <v>237.7735109849998</v>
      </c>
      <c r="M1662">
        <f t="shared" si="362"/>
        <v>7925.7836994999943</v>
      </c>
      <c r="N1662">
        <f t="shared" si="365"/>
        <v>2.2016065831944429E-3</v>
      </c>
      <c r="O1662">
        <f t="shared" si="366"/>
        <v>7925.7836994999943</v>
      </c>
      <c r="P1662">
        <f t="shared" si="367"/>
        <v>2.2016065831944429E-3</v>
      </c>
      <c r="Q1662">
        <f>SUM($P$3:P1662)</f>
        <v>0.67836901376900982</v>
      </c>
      <c r="R1662">
        <f t="shared" si="368"/>
        <v>0</v>
      </c>
      <c r="S1662">
        <f t="shared" si="369"/>
        <v>0</v>
      </c>
      <c r="T1662">
        <f>SUM($S$3:S1662)</f>
        <v>9.9286450497606191E-2</v>
      </c>
      <c r="V1662">
        <f t="shared" si="370"/>
        <v>0</v>
      </c>
      <c r="W1662">
        <f>IF(M1662&lt;0,SUM($V$3:V1662),0)</f>
        <v>0</v>
      </c>
      <c r="Y1662">
        <v>0</v>
      </c>
      <c r="Z1662">
        <f t="shared" si="371"/>
        <v>0</v>
      </c>
      <c r="AA1662">
        <f t="shared" si="372"/>
        <v>0</v>
      </c>
      <c r="AB1662">
        <f>SUM($AA$3:AA1662)</f>
        <v>6.5060110216048531E-2</v>
      </c>
    </row>
    <row r="1663" spans="1:28" x14ac:dyDescent="0.3">
      <c r="A1663" s="11" t="s">
        <v>19</v>
      </c>
      <c r="B1663" s="11">
        <v>1660</v>
      </c>
      <c r="C1663" s="11">
        <v>183</v>
      </c>
      <c r="D1663" s="12">
        <v>120.8</v>
      </c>
      <c r="E1663" s="3">
        <f t="shared" si="373"/>
        <v>0.22222222222222143</v>
      </c>
      <c r="F1663" s="3">
        <f t="shared" si="374"/>
        <v>0.79999999999999716</v>
      </c>
      <c r="H1663" s="13">
        <f t="shared" si="363"/>
        <v>33.555555555555557</v>
      </c>
      <c r="I1663">
        <f>'Panigale V4s 21 Data'!$B$8*'Panigale V4s 21 Data'!$B$5*'Panigale V4s 21 Data'!$B$7*0.5*(Calculations!$H1663*Calculations!$H1663)</f>
        <v>126.4690511097327</v>
      </c>
      <c r="J1663" s="3">
        <f>$E1663*'Panigale V4s 21 Data'!$B$3</f>
        <v>59.999999999999787</v>
      </c>
      <c r="K1663" s="27">
        <f>'Panigale V4s 21 Data'!$B$12</f>
        <v>52.974000000000004</v>
      </c>
      <c r="L1663" s="3">
        <f t="shared" si="364"/>
        <v>239.44305110973249</v>
      </c>
      <c r="M1663">
        <f t="shared" si="362"/>
        <v>8034.6446039043576</v>
      </c>
      <c r="N1663">
        <f t="shared" si="365"/>
        <v>2.2318457233067661E-3</v>
      </c>
      <c r="O1663">
        <f t="shared" si="366"/>
        <v>8034.6446039043576</v>
      </c>
      <c r="P1663">
        <f t="shared" si="367"/>
        <v>2.2318457233067661E-3</v>
      </c>
      <c r="Q1663">
        <f>SUM($P$3:P1663)</f>
        <v>0.68060085949231663</v>
      </c>
      <c r="R1663">
        <f t="shared" si="368"/>
        <v>0</v>
      </c>
      <c r="S1663">
        <f t="shared" si="369"/>
        <v>0</v>
      </c>
      <c r="T1663">
        <f>SUM($S$3:S1663)</f>
        <v>9.9286450497606191E-2</v>
      </c>
      <c r="V1663">
        <f t="shared" si="370"/>
        <v>0</v>
      </c>
      <c r="W1663">
        <f>IF(M1663&lt;0,SUM($V$3:V1663),0)</f>
        <v>0</v>
      </c>
      <c r="Y1663">
        <v>0</v>
      </c>
      <c r="Z1663">
        <f t="shared" si="371"/>
        <v>0</v>
      </c>
      <c r="AA1663">
        <f t="shared" si="372"/>
        <v>0</v>
      </c>
      <c r="AB1663">
        <f>SUM($AA$3:AA1663)</f>
        <v>6.5060110216048531E-2</v>
      </c>
    </row>
    <row r="1664" spans="1:28" x14ac:dyDescent="0.3">
      <c r="A1664" s="11" t="s">
        <v>19</v>
      </c>
      <c r="B1664" s="11">
        <v>1661</v>
      </c>
      <c r="C1664" s="11">
        <v>184</v>
      </c>
      <c r="D1664" s="12">
        <v>121.6</v>
      </c>
      <c r="E1664" s="3">
        <f t="shared" si="373"/>
        <v>0.20833333333333331</v>
      </c>
      <c r="F1664" s="3">
        <f t="shared" si="374"/>
        <v>0.75</v>
      </c>
      <c r="H1664" s="13">
        <f t="shared" si="363"/>
        <v>33.777777777777779</v>
      </c>
      <c r="I1664">
        <f>'Panigale V4s 21 Data'!$B$8*'Panigale V4s 21 Data'!$B$5*'Panigale V4s 21 Data'!$B$7*0.5*(Calculations!$H1664*Calculations!$H1664)</f>
        <v>128.1496845243307</v>
      </c>
      <c r="J1664" s="3">
        <f>$E1664*'Panigale V4s 21 Data'!$B$3</f>
        <v>56.249999999999993</v>
      </c>
      <c r="K1664" s="27">
        <f>'Panigale V4s 21 Data'!$B$12</f>
        <v>52.974000000000004</v>
      </c>
      <c r="L1664" s="3">
        <f t="shared" si="364"/>
        <v>237.37368452433071</v>
      </c>
      <c r="M1664">
        <f t="shared" si="362"/>
        <v>8017.9555661551713</v>
      </c>
      <c r="N1664">
        <f t="shared" si="365"/>
        <v>2.2272098794875474E-3</v>
      </c>
      <c r="O1664">
        <f t="shared" si="366"/>
        <v>8017.9555661551713</v>
      </c>
      <c r="P1664">
        <f t="shared" si="367"/>
        <v>2.2272098794875474E-3</v>
      </c>
      <c r="Q1664">
        <f>SUM($P$3:P1664)</f>
        <v>0.68282806937180418</v>
      </c>
      <c r="R1664">
        <f t="shared" si="368"/>
        <v>0</v>
      </c>
      <c r="S1664">
        <f t="shared" si="369"/>
        <v>0</v>
      </c>
      <c r="T1664">
        <f>SUM($S$3:S1664)</f>
        <v>9.9286450497606191E-2</v>
      </c>
      <c r="V1664">
        <f t="shared" si="370"/>
        <v>0</v>
      </c>
      <c r="W1664">
        <f>IF(M1664&lt;0,SUM($V$3:V1664),0)</f>
        <v>0</v>
      </c>
      <c r="Y1664">
        <v>0</v>
      </c>
      <c r="Z1664">
        <f t="shared" si="371"/>
        <v>0</v>
      </c>
      <c r="AA1664">
        <f t="shared" si="372"/>
        <v>0</v>
      </c>
      <c r="AB1664">
        <f>SUM($AA$3:AA1664)</f>
        <v>6.5060110216048531E-2</v>
      </c>
    </row>
    <row r="1665" spans="1:28" x14ac:dyDescent="0.3">
      <c r="A1665" s="11" t="s">
        <v>19</v>
      </c>
      <c r="B1665" s="11">
        <v>1662</v>
      </c>
      <c r="C1665" s="11">
        <v>185</v>
      </c>
      <c r="D1665" s="12">
        <v>122.3</v>
      </c>
      <c r="E1665" s="3">
        <f t="shared" si="373"/>
        <v>0.20833333333333331</v>
      </c>
      <c r="F1665" s="3">
        <f t="shared" si="374"/>
        <v>0.75</v>
      </c>
      <c r="H1665" s="13">
        <f t="shared" si="363"/>
        <v>33.972222222222221</v>
      </c>
      <c r="I1665">
        <f>'Panigale V4s 21 Data'!$B$8*'Panigale V4s 21 Data'!$B$5*'Panigale V4s 21 Data'!$B$7*0.5*(Calculations!$H1665*Calculations!$H1665)</f>
        <v>129.6293387264466</v>
      </c>
      <c r="J1665" s="3">
        <f>$E1665*'Panigale V4s 21 Data'!$B$3</f>
        <v>56.249999999999993</v>
      </c>
      <c r="K1665" s="27">
        <f>'Panigale V4s 21 Data'!$B$12</f>
        <v>52.974000000000004</v>
      </c>
      <c r="L1665" s="3">
        <f t="shared" si="364"/>
        <v>238.85333872644662</v>
      </c>
      <c r="M1665">
        <f t="shared" si="362"/>
        <v>8114.3787017345612</v>
      </c>
      <c r="N1665">
        <f t="shared" si="365"/>
        <v>2.2539940838151558E-3</v>
      </c>
      <c r="O1665">
        <f t="shared" si="366"/>
        <v>8114.3787017345612</v>
      </c>
      <c r="P1665">
        <f t="shared" si="367"/>
        <v>2.2539940838151558E-3</v>
      </c>
      <c r="Q1665">
        <f>SUM($P$3:P1665)</f>
        <v>0.68508206345561928</v>
      </c>
      <c r="R1665">
        <f t="shared" si="368"/>
        <v>0</v>
      </c>
      <c r="S1665">
        <f t="shared" si="369"/>
        <v>0</v>
      </c>
      <c r="T1665">
        <f>SUM($S$3:S1665)</f>
        <v>9.9286450497606191E-2</v>
      </c>
      <c r="V1665">
        <f t="shared" si="370"/>
        <v>0</v>
      </c>
      <c r="W1665">
        <f>IF(M1665&lt;0,SUM($V$3:V1665),0)</f>
        <v>0</v>
      </c>
      <c r="Y1665">
        <v>0</v>
      </c>
      <c r="Z1665">
        <f t="shared" si="371"/>
        <v>0</v>
      </c>
      <c r="AA1665">
        <f t="shared" si="372"/>
        <v>0</v>
      </c>
      <c r="AB1665">
        <f>SUM($AA$3:AA1665)</f>
        <v>6.5060110216048531E-2</v>
      </c>
    </row>
    <row r="1666" spans="1:28" x14ac:dyDescent="0.3">
      <c r="A1666" s="11" t="s">
        <v>19</v>
      </c>
      <c r="B1666" s="11">
        <v>1663</v>
      </c>
      <c r="C1666" s="11">
        <v>186</v>
      </c>
      <c r="D1666" s="12">
        <v>123.1</v>
      </c>
      <c r="E1666" s="3">
        <f t="shared" si="373"/>
        <v>0.20833333333333331</v>
      </c>
      <c r="F1666" s="3">
        <f t="shared" si="374"/>
        <v>0.75</v>
      </c>
      <c r="H1666" s="13">
        <f t="shared" si="363"/>
        <v>34.194444444444443</v>
      </c>
      <c r="I1666">
        <f>'Panigale V4s 21 Data'!$B$8*'Panigale V4s 21 Data'!$B$5*'Panigale V4s 21 Data'!$B$7*0.5*(Calculations!$H1666*Calculations!$H1666)</f>
        <v>131.33077205954208</v>
      </c>
      <c r="J1666" s="3">
        <f>$E1666*'Panigale V4s 21 Data'!$B$3</f>
        <v>56.249999999999993</v>
      </c>
      <c r="K1666" s="27">
        <f>'Panigale V4s 21 Data'!$B$12</f>
        <v>52.974000000000004</v>
      </c>
      <c r="L1666" s="3">
        <f t="shared" si="364"/>
        <v>240.55477205954207</v>
      </c>
      <c r="M1666">
        <f t="shared" si="362"/>
        <v>8225.636789036007</v>
      </c>
      <c r="N1666">
        <f t="shared" si="365"/>
        <v>2.2848991080655578E-3</v>
      </c>
      <c r="O1666">
        <f t="shared" si="366"/>
        <v>8225.636789036007</v>
      </c>
      <c r="P1666">
        <f t="shared" si="367"/>
        <v>2.2848991080655578E-3</v>
      </c>
      <c r="Q1666">
        <f>SUM($P$3:P1666)</f>
        <v>0.68736696256368479</v>
      </c>
      <c r="R1666">
        <f t="shared" si="368"/>
        <v>0</v>
      </c>
      <c r="S1666">
        <f t="shared" si="369"/>
        <v>0</v>
      </c>
      <c r="T1666">
        <f>SUM($S$3:S1666)</f>
        <v>9.9286450497606191E-2</v>
      </c>
      <c r="V1666">
        <f t="shared" si="370"/>
        <v>0</v>
      </c>
      <c r="W1666">
        <f>IF(M1666&lt;0,SUM($V$3:V1666),0)</f>
        <v>0</v>
      </c>
      <c r="Y1666">
        <v>0</v>
      </c>
      <c r="Z1666">
        <f t="shared" si="371"/>
        <v>0</v>
      </c>
      <c r="AA1666">
        <f t="shared" si="372"/>
        <v>0</v>
      </c>
      <c r="AB1666">
        <f>SUM($AA$3:AA1666)</f>
        <v>6.5060110216048531E-2</v>
      </c>
    </row>
    <row r="1667" spans="1:28" x14ac:dyDescent="0.3">
      <c r="A1667" s="11" t="s">
        <v>19</v>
      </c>
      <c r="B1667" s="11">
        <v>1664</v>
      </c>
      <c r="C1667" s="11">
        <v>187</v>
      </c>
      <c r="D1667" s="12">
        <v>123.8</v>
      </c>
      <c r="E1667" s="3">
        <f t="shared" si="373"/>
        <v>0.18055555555555713</v>
      </c>
      <c r="F1667" s="3">
        <f t="shared" si="374"/>
        <v>0.65000000000000568</v>
      </c>
      <c r="H1667" s="13">
        <f t="shared" si="363"/>
        <v>34.388888888888886</v>
      </c>
      <c r="I1667">
        <f>'Panigale V4s 21 Data'!$B$8*'Panigale V4s 21 Data'!$B$5*'Panigale V4s 21 Data'!$B$7*0.5*(Calculations!$H1667*Calculations!$H1667)</f>
        <v>132.82862619034327</v>
      </c>
      <c r="J1667" s="3">
        <f>$E1667*'Panigale V4s 21 Data'!$B$3</f>
        <v>48.750000000000426</v>
      </c>
      <c r="K1667" s="27">
        <f>'Panigale V4s 21 Data'!$B$12</f>
        <v>52.974000000000004</v>
      </c>
      <c r="L1667" s="3">
        <f t="shared" si="364"/>
        <v>234.55262619034369</v>
      </c>
      <c r="M1667">
        <f t="shared" ref="M1667:M1730" si="375">L1667*H1667</f>
        <v>8066.0042006568183</v>
      </c>
      <c r="N1667">
        <f t="shared" si="365"/>
        <v>2.240556722404672E-3</v>
      </c>
      <c r="O1667">
        <f t="shared" si="366"/>
        <v>8066.0042006568183</v>
      </c>
      <c r="P1667">
        <f t="shared" si="367"/>
        <v>2.240556722404672E-3</v>
      </c>
      <c r="Q1667">
        <f>SUM($P$3:P1667)</f>
        <v>0.68960751928608943</v>
      </c>
      <c r="R1667">
        <f t="shared" si="368"/>
        <v>0</v>
      </c>
      <c r="S1667">
        <f t="shared" si="369"/>
        <v>0</v>
      </c>
      <c r="T1667">
        <f>SUM($S$3:S1667)</f>
        <v>9.9286450497606191E-2</v>
      </c>
      <c r="V1667">
        <f t="shared" si="370"/>
        <v>0</v>
      </c>
      <c r="W1667">
        <f>IF(M1667&lt;0,SUM($V$3:V1667),0)</f>
        <v>0</v>
      </c>
      <c r="Y1667">
        <v>0</v>
      </c>
      <c r="Z1667">
        <f t="shared" si="371"/>
        <v>0</v>
      </c>
      <c r="AA1667">
        <f t="shared" si="372"/>
        <v>0</v>
      </c>
      <c r="AB1667">
        <f>SUM($AA$3:AA1667)</f>
        <v>6.5060110216048531E-2</v>
      </c>
    </row>
    <row r="1668" spans="1:28" x14ac:dyDescent="0.3">
      <c r="A1668" s="11" t="s">
        <v>19</v>
      </c>
      <c r="B1668" s="11">
        <v>1665</v>
      </c>
      <c r="C1668" s="11">
        <v>188</v>
      </c>
      <c r="D1668" s="12">
        <v>124.4</v>
      </c>
      <c r="E1668" s="3">
        <f t="shared" si="373"/>
        <v>0.16666666666666705</v>
      </c>
      <c r="F1668" s="3">
        <f t="shared" si="374"/>
        <v>0.60000000000000142</v>
      </c>
      <c r="H1668" s="13">
        <f t="shared" ref="H1668:H1731" si="376">$D1668/3.6</f>
        <v>34.555555555555557</v>
      </c>
      <c r="I1668">
        <f>'Panigale V4s 21 Data'!$B$8*'Panigale V4s 21 Data'!$B$5*'Panigale V4s 21 Data'!$B$7*0.5*(Calculations!$H1668*Calculations!$H1668)</f>
        <v>134.11926113311321</v>
      </c>
      <c r="J1668" s="3">
        <f>$E1668*'Panigale V4s 21 Data'!$B$3</f>
        <v>45.000000000000099</v>
      </c>
      <c r="K1668" s="27">
        <f>'Panigale V4s 21 Data'!$B$12</f>
        <v>52.974000000000004</v>
      </c>
      <c r="L1668" s="3">
        <f t="shared" ref="L1668:L1731" si="377">I1668+J1668+K1668</f>
        <v>232.09326113311329</v>
      </c>
      <c r="M1668">
        <f t="shared" si="375"/>
        <v>8020.1115791553593</v>
      </c>
      <c r="N1668">
        <f t="shared" ref="N1668:N1731" si="378">M1668/1000/3600</f>
        <v>2.2278087719876001E-3</v>
      </c>
      <c r="O1668">
        <f t="shared" ref="O1668:O1731" si="379">IF(M1668&gt;0,M1668,0)</f>
        <v>8020.1115791553593</v>
      </c>
      <c r="P1668">
        <f t="shared" ref="P1668:P1731" si="380">IF(N1668&gt;0,N1668,0)</f>
        <v>2.2278087719876001E-3</v>
      </c>
      <c r="Q1668">
        <f>SUM($P$3:P1668)</f>
        <v>0.69183532805807701</v>
      </c>
      <c r="R1668">
        <f t="shared" ref="R1668:R1731" si="381">IF(M1668&lt;0,M1668*-1,0)</f>
        <v>0</v>
      </c>
      <c r="S1668">
        <f t="shared" ref="S1668:S1731" si="382">IF(M1668&lt;0,M1668/1000/3600*-1,0)</f>
        <v>0</v>
      </c>
      <c r="T1668">
        <f>SUM($S$3:S1668)</f>
        <v>9.9286450497606191E-2</v>
      </c>
      <c r="V1668">
        <f t="shared" ref="V1668:V1731" si="383">R1668*0.91*0.95*0.91</f>
        <v>0</v>
      </c>
      <c r="W1668">
        <f>IF(M1668&lt;0,SUM($V$3:V1668),0)</f>
        <v>0</v>
      </c>
      <c r="Y1668">
        <v>0</v>
      </c>
      <c r="Z1668">
        <f t="shared" ref="Z1668:Z1731" si="384">Y1668/1000</f>
        <v>0</v>
      </c>
      <c r="AA1668">
        <f t="shared" ref="AA1668:AA1731" si="385">Z1668/3600</f>
        <v>0</v>
      </c>
      <c r="AB1668">
        <f>SUM($AA$3:AA1668)</f>
        <v>6.5060110216048531E-2</v>
      </c>
    </row>
    <row r="1669" spans="1:28" x14ac:dyDescent="0.3">
      <c r="A1669" s="11" t="s">
        <v>19</v>
      </c>
      <c r="B1669" s="11">
        <v>1666</v>
      </c>
      <c r="C1669" s="11">
        <v>189</v>
      </c>
      <c r="D1669" s="12">
        <v>125</v>
      </c>
      <c r="E1669" s="3">
        <f t="shared" ref="E1669:E1732" si="386">($D1670-$D1668)/2/3.6</f>
        <v>0.1388888888888889</v>
      </c>
      <c r="F1669" s="3">
        <f t="shared" ref="F1669:F1732" si="387">($D1670-$D1668)/2</f>
        <v>0.5</v>
      </c>
      <c r="H1669" s="13">
        <f t="shared" si="376"/>
        <v>34.722222222222221</v>
      </c>
      <c r="I1669">
        <f>'Panigale V4s 21 Data'!$B$8*'Panigale V4s 21 Data'!$B$5*'Panigale V4s 21 Data'!$B$7*0.5*(Calculations!$H1669*Calculations!$H1669)</f>
        <v>135.41613605143229</v>
      </c>
      <c r="J1669" s="3">
        <f>$E1669*'Panigale V4s 21 Data'!$B$3</f>
        <v>37.5</v>
      </c>
      <c r="K1669" s="27">
        <f>'Panigale V4s 21 Data'!$B$12</f>
        <v>52.974000000000004</v>
      </c>
      <c r="L1669" s="3">
        <f t="shared" si="377"/>
        <v>225.89013605143231</v>
      </c>
      <c r="M1669">
        <f t="shared" si="375"/>
        <v>7843.407501785844</v>
      </c>
      <c r="N1669">
        <f t="shared" si="378"/>
        <v>2.1787243060516232E-3</v>
      </c>
      <c r="O1669">
        <f t="shared" si="379"/>
        <v>7843.407501785844</v>
      </c>
      <c r="P1669">
        <f t="shared" si="380"/>
        <v>2.1787243060516232E-3</v>
      </c>
      <c r="Q1669">
        <f>SUM($P$3:P1669)</f>
        <v>0.69401405236412861</v>
      </c>
      <c r="R1669">
        <f t="shared" si="381"/>
        <v>0</v>
      </c>
      <c r="S1669">
        <f t="shared" si="382"/>
        <v>0</v>
      </c>
      <c r="T1669">
        <f>SUM($S$3:S1669)</f>
        <v>9.9286450497606191E-2</v>
      </c>
      <c r="V1669">
        <f t="shared" si="383"/>
        <v>0</v>
      </c>
      <c r="W1669">
        <f>IF(M1669&lt;0,SUM($V$3:V1669),0)</f>
        <v>0</v>
      </c>
      <c r="Y1669">
        <v>0</v>
      </c>
      <c r="Z1669">
        <f t="shared" si="384"/>
        <v>0</v>
      </c>
      <c r="AA1669">
        <f t="shared" si="385"/>
        <v>0</v>
      </c>
      <c r="AB1669">
        <f>SUM($AA$3:AA1669)</f>
        <v>6.5060110216048531E-2</v>
      </c>
    </row>
    <row r="1670" spans="1:28" x14ac:dyDescent="0.3">
      <c r="A1670" s="11" t="s">
        <v>19</v>
      </c>
      <c r="B1670" s="11">
        <v>1667</v>
      </c>
      <c r="C1670" s="11">
        <v>190</v>
      </c>
      <c r="D1670" s="12">
        <v>125.4</v>
      </c>
      <c r="E1670" s="3">
        <f t="shared" si="386"/>
        <v>0.11111111111111072</v>
      </c>
      <c r="F1670" s="3">
        <f t="shared" si="387"/>
        <v>0.39999999999999858</v>
      </c>
      <c r="H1670" s="13">
        <f t="shared" si="376"/>
        <v>34.833333333333336</v>
      </c>
      <c r="I1670">
        <f>'Panigale V4s 21 Data'!$B$8*'Panigale V4s 21 Data'!$B$5*'Panigale V4s 21 Data'!$B$7*0.5*(Calculations!$H1670*Calculations!$H1670)</f>
        <v>136.28418598339465</v>
      </c>
      <c r="J1670" s="3">
        <f>$E1670*'Panigale V4s 21 Data'!$B$3</f>
        <v>29.999999999999893</v>
      </c>
      <c r="K1670" s="27">
        <f>'Panigale V4s 21 Data'!$B$12</f>
        <v>52.974000000000004</v>
      </c>
      <c r="L1670" s="3">
        <f t="shared" si="377"/>
        <v>219.25818598339453</v>
      </c>
      <c r="M1670">
        <f t="shared" si="375"/>
        <v>7637.4934784215766</v>
      </c>
      <c r="N1670">
        <f t="shared" si="378"/>
        <v>2.1215259662282155E-3</v>
      </c>
      <c r="O1670">
        <f t="shared" si="379"/>
        <v>7637.4934784215766</v>
      </c>
      <c r="P1670">
        <f t="shared" si="380"/>
        <v>2.1215259662282155E-3</v>
      </c>
      <c r="Q1670">
        <f>SUM($P$3:P1670)</f>
        <v>0.69613557833035677</v>
      </c>
      <c r="R1670">
        <f t="shared" si="381"/>
        <v>0</v>
      </c>
      <c r="S1670">
        <f t="shared" si="382"/>
        <v>0</v>
      </c>
      <c r="T1670">
        <f>SUM($S$3:S1670)</f>
        <v>9.9286450497606191E-2</v>
      </c>
      <c r="V1670">
        <f t="shared" si="383"/>
        <v>0</v>
      </c>
      <c r="W1670">
        <f>IF(M1670&lt;0,SUM($V$3:V1670),0)</f>
        <v>0</v>
      </c>
      <c r="Y1670">
        <v>0</v>
      </c>
      <c r="Z1670">
        <f t="shared" si="384"/>
        <v>0</v>
      </c>
      <c r="AA1670">
        <f t="shared" si="385"/>
        <v>0</v>
      </c>
      <c r="AB1670">
        <f>SUM($AA$3:AA1670)</f>
        <v>6.5060110216048531E-2</v>
      </c>
    </row>
    <row r="1671" spans="1:28" x14ac:dyDescent="0.3">
      <c r="A1671" s="11" t="s">
        <v>19</v>
      </c>
      <c r="B1671" s="11">
        <v>1668</v>
      </c>
      <c r="C1671" s="11">
        <v>191</v>
      </c>
      <c r="D1671" s="12">
        <v>125.8</v>
      </c>
      <c r="E1671" s="3">
        <f t="shared" si="386"/>
        <v>9.7222222222220642E-2</v>
      </c>
      <c r="F1671" s="3">
        <f t="shared" si="387"/>
        <v>0.34999999999999432</v>
      </c>
      <c r="H1671" s="13">
        <f t="shared" si="376"/>
        <v>34.944444444444443</v>
      </c>
      <c r="I1671">
        <f>'Panigale V4s 21 Data'!$B$8*'Panigale V4s 21 Data'!$B$5*'Panigale V4s 21 Data'!$B$7*0.5*(Calculations!$H1671*Calculations!$H1671)</f>
        <v>137.15500923782329</v>
      </c>
      <c r="J1671" s="3">
        <f>$E1671*'Panigale V4s 21 Data'!$B$3</f>
        <v>26.249999999999574</v>
      </c>
      <c r="K1671" s="27">
        <f>'Panigale V4s 21 Data'!$B$12</f>
        <v>52.974000000000004</v>
      </c>
      <c r="L1671" s="3">
        <f t="shared" si="377"/>
        <v>216.37900923782286</v>
      </c>
      <c r="M1671">
        <f t="shared" si="375"/>
        <v>7561.2442672550314</v>
      </c>
      <c r="N1671">
        <f t="shared" si="378"/>
        <v>2.1003456297930645E-3</v>
      </c>
      <c r="O1671">
        <f t="shared" si="379"/>
        <v>7561.2442672550314</v>
      </c>
      <c r="P1671">
        <f t="shared" si="380"/>
        <v>2.1003456297930645E-3</v>
      </c>
      <c r="Q1671">
        <f>SUM($P$3:P1671)</f>
        <v>0.69823592396014988</v>
      </c>
      <c r="R1671">
        <f t="shared" si="381"/>
        <v>0</v>
      </c>
      <c r="S1671">
        <f t="shared" si="382"/>
        <v>0</v>
      </c>
      <c r="T1671">
        <f>SUM($S$3:S1671)</f>
        <v>9.9286450497606191E-2</v>
      </c>
      <c r="V1671">
        <f t="shared" si="383"/>
        <v>0</v>
      </c>
      <c r="W1671">
        <f>IF(M1671&lt;0,SUM($V$3:V1671),0)</f>
        <v>0</v>
      </c>
      <c r="Y1671">
        <v>0</v>
      </c>
      <c r="Z1671">
        <f t="shared" si="384"/>
        <v>0</v>
      </c>
      <c r="AA1671">
        <f t="shared" si="385"/>
        <v>0</v>
      </c>
      <c r="AB1671">
        <f>SUM($AA$3:AA1671)</f>
        <v>6.5060110216048531E-2</v>
      </c>
    </row>
    <row r="1672" spans="1:28" x14ac:dyDescent="0.3">
      <c r="A1672" s="11" t="s">
        <v>19</v>
      </c>
      <c r="B1672" s="11">
        <v>1669</v>
      </c>
      <c r="C1672" s="11">
        <v>192</v>
      </c>
      <c r="D1672" s="12">
        <v>126.1</v>
      </c>
      <c r="E1672" s="3">
        <f t="shared" si="386"/>
        <v>8.3333333333334522E-2</v>
      </c>
      <c r="F1672" s="3">
        <f t="shared" si="387"/>
        <v>0.30000000000000426</v>
      </c>
      <c r="H1672" s="13">
        <f t="shared" si="376"/>
        <v>35.027777777777779</v>
      </c>
      <c r="I1672">
        <f>'Panigale V4s 21 Data'!$B$8*'Panigale V4s 21 Data'!$B$5*'Panigale V4s 21 Data'!$B$7*0.5*(Calculations!$H1672*Calculations!$H1672)</f>
        <v>137.80994667151333</v>
      </c>
      <c r="J1672" s="3">
        <f>$E1672*'Panigale V4s 21 Data'!$B$3</f>
        <v>22.50000000000032</v>
      </c>
      <c r="K1672" s="27">
        <f>'Panigale V4s 21 Data'!$B$12</f>
        <v>52.974000000000004</v>
      </c>
      <c r="L1672" s="3">
        <f t="shared" si="377"/>
        <v>213.28394667151366</v>
      </c>
      <c r="M1672">
        <f t="shared" si="375"/>
        <v>7470.862687577187</v>
      </c>
      <c r="N1672">
        <f t="shared" si="378"/>
        <v>2.0752396354381075E-3</v>
      </c>
      <c r="O1672">
        <f t="shared" si="379"/>
        <v>7470.862687577187</v>
      </c>
      <c r="P1672">
        <f t="shared" si="380"/>
        <v>2.0752396354381075E-3</v>
      </c>
      <c r="Q1672">
        <f>SUM($P$3:P1672)</f>
        <v>0.70031116359558798</v>
      </c>
      <c r="R1672">
        <f t="shared" si="381"/>
        <v>0</v>
      </c>
      <c r="S1672">
        <f t="shared" si="382"/>
        <v>0</v>
      </c>
      <c r="T1672">
        <f>SUM($S$3:S1672)</f>
        <v>9.9286450497606191E-2</v>
      </c>
      <c r="V1672">
        <f t="shared" si="383"/>
        <v>0</v>
      </c>
      <c r="W1672">
        <f>IF(M1672&lt;0,SUM($V$3:V1672),0)</f>
        <v>0</v>
      </c>
      <c r="Y1672">
        <v>0</v>
      </c>
      <c r="Z1672">
        <f t="shared" si="384"/>
        <v>0</v>
      </c>
      <c r="AA1672">
        <f t="shared" si="385"/>
        <v>0</v>
      </c>
      <c r="AB1672">
        <f>SUM($AA$3:AA1672)</f>
        <v>6.5060110216048531E-2</v>
      </c>
    </row>
    <row r="1673" spans="1:28" x14ac:dyDescent="0.3">
      <c r="A1673" s="11" t="s">
        <v>19</v>
      </c>
      <c r="B1673" s="11">
        <v>1670</v>
      </c>
      <c r="C1673" s="11">
        <v>193</v>
      </c>
      <c r="D1673" s="12">
        <v>126.4</v>
      </c>
      <c r="E1673" s="3">
        <f t="shared" si="386"/>
        <v>6.9444444444444448E-2</v>
      </c>
      <c r="F1673" s="3">
        <f t="shared" si="387"/>
        <v>0.25</v>
      </c>
      <c r="H1673" s="13">
        <f t="shared" si="376"/>
        <v>35.111111111111114</v>
      </c>
      <c r="I1673">
        <f>'Panigale V4s 21 Data'!$B$8*'Panigale V4s 21 Data'!$B$5*'Panigale V4s 21 Data'!$B$7*0.5*(Calculations!$H1673*Calculations!$H1673)</f>
        <v>138.46644409909069</v>
      </c>
      <c r="J1673" s="3">
        <f>$E1673*'Panigale V4s 21 Data'!$B$3</f>
        <v>18.75</v>
      </c>
      <c r="K1673" s="27">
        <f>'Panigale V4s 21 Data'!$B$12</f>
        <v>52.974000000000004</v>
      </c>
      <c r="L1673" s="3">
        <f t="shared" si="377"/>
        <v>210.19044409909071</v>
      </c>
      <c r="M1673">
        <f t="shared" si="375"/>
        <v>7380.0200372569634</v>
      </c>
      <c r="N1673">
        <f t="shared" si="378"/>
        <v>2.0500055659047121E-3</v>
      </c>
      <c r="O1673">
        <f t="shared" si="379"/>
        <v>7380.0200372569634</v>
      </c>
      <c r="P1673">
        <f t="shared" si="380"/>
        <v>2.0500055659047121E-3</v>
      </c>
      <c r="Q1673">
        <f>SUM($P$3:P1673)</f>
        <v>0.70236116916149272</v>
      </c>
      <c r="R1673">
        <f t="shared" si="381"/>
        <v>0</v>
      </c>
      <c r="S1673">
        <f t="shared" si="382"/>
        <v>0</v>
      </c>
      <c r="T1673">
        <f>SUM($S$3:S1673)</f>
        <v>9.9286450497606191E-2</v>
      </c>
      <c r="V1673">
        <f t="shared" si="383"/>
        <v>0</v>
      </c>
      <c r="W1673">
        <f>IF(M1673&lt;0,SUM($V$3:V1673),0)</f>
        <v>0</v>
      </c>
      <c r="Y1673">
        <v>0</v>
      </c>
      <c r="Z1673">
        <f t="shared" si="384"/>
        <v>0</v>
      </c>
      <c r="AA1673">
        <f t="shared" si="385"/>
        <v>0</v>
      </c>
      <c r="AB1673">
        <f>SUM($AA$3:AA1673)</f>
        <v>6.5060110216048531E-2</v>
      </c>
    </row>
    <row r="1674" spans="1:28" x14ac:dyDescent="0.3">
      <c r="A1674" s="11" t="s">
        <v>19</v>
      </c>
      <c r="B1674" s="11">
        <v>1671</v>
      </c>
      <c r="C1674" s="11">
        <v>194</v>
      </c>
      <c r="D1674" s="12">
        <v>126.6</v>
      </c>
      <c r="E1674" s="3">
        <f t="shared" si="386"/>
        <v>4.1666666666666269E-2</v>
      </c>
      <c r="F1674" s="3">
        <f t="shared" si="387"/>
        <v>0.14999999999999858</v>
      </c>
      <c r="H1674" s="13">
        <f t="shared" si="376"/>
        <v>35.166666666666664</v>
      </c>
      <c r="I1674">
        <f>'Panigale V4s 21 Data'!$B$8*'Panigale V4s 21 Data'!$B$5*'Panigale V4s 21 Data'!$B$7*0.5*(Calculations!$H1674*Calculations!$H1674)</f>
        <v>138.90497571407963</v>
      </c>
      <c r="J1674" s="3">
        <f>$E1674*'Panigale V4s 21 Data'!$B$3</f>
        <v>11.249999999999893</v>
      </c>
      <c r="K1674" s="27">
        <f>'Panigale V4s 21 Data'!$B$12</f>
        <v>52.974000000000004</v>
      </c>
      <c r="L1674" s="3">
        <f t="shared" si="377"/>
        <v>203.1289757140795</v>
      </c>
      <c r="M1674">
        <f t="shared" si="375"/>
        <v>7143.3689792784617</v>
      </c>
      <c r="N1674">
        <f t="shared" si="378"/>
        <v>1.984269160910684E-3</v>
      </c>
      <c r="O1674">
        <f t="shared" si="379"/>
        <v>7143.3689792784617</v>
      </c>
      <c r="P1674">
        <f t="shared" si="380"/>
        <v>1.984269160910684E-3</v>
      </c>
      <c r="Q1674">
        <f>SUM($P$3:P1674)</f>
        <v>0.70434543832240337</v>
      </c>
      <c r="R1674">
        <f t="shared" si="381"/>
        <v>0</v>
      </c>
      <c r="S1674">
        <f t="shared" si="382"/>
        <v>0</v>
      </c>
      <c r="T1674">
        <f>SUM($S$3:S1674)</f>
        <v>9.9286450497606191E-2</v>
      </c>
      <c r="V1674">
        <f t="shared" si="383"/>
        <v>0</v>
      </c>
      <c r="W1674">
        <f>IF(M1674&lt;0,SUM($V$3:V1674),0)</f>
        <v>0</v>
      </c>
      <c r="Y1674">
        <v>0</v>
      </c>
      <c r="Z1674">
        <f t="shared" si="384"/>
        <v>0</v>
      </c>
      <c r="AA1674">
        <f t="shared" si="385"/>
        <v>0</v>
      </c>
      <c r="AB1674">
        <f>SUM($AA$3:AA1674)</f>
        <v>6.5060110216048531E-2</v>
      </c>
    </row>
    <row r="1675" spans="1:28" x14ac:dyDescent="0.3">
      <c r="A1675" s="11" t="s">
        <v>19</v>
      </c>
      <c r="B1675" s="11">
        <v>1672</v>
      </c>
      <c r="C1675" s="11">
        <v>195</v>
      </c>
      <c r="D1675" s="12">
        <v>126.7</v>
      </c>
      <c r="E1675" s="3">
        <f t="shared" si="386"/>
        <v>2.7777777777778172E-2</v>
      </c>
      <c r="F1675" s="3">
        <f t="shared" si="387"/>
        <v>0.10000000000000142</v>
      </c>
      <c r="H1675" s="13">
        <f t="shared" si="376"/>
        <v>35.194444444444443</v>
      </c>
      <c r="I1675">
        <f>'Panigale V4s 21 Data'!$B$8*'Panigale V4s 21 Data'!$B$5*'Panigale V4s 21 Data'!$B$7*0.5*(Calculations!$H1675*Calculations!$H1675)</f>
        <v>139.12450152055533</v>
      </c>
      <c r="J1675" s="3">
        <f>$E1675*'Panigale V4s 21 Data'!$B$3</f>
        <v>7.5000000000001066</v>
      </c>
      <c r="K1675" s="27">
        <f>'Panigale V4s 21 Data'!$B$12</f>
        <v>52.974000000000004</v>
      </c>
      <c r="L1675" s="3">
        <f t="shared" si="377"/>
        <v>199.59850152055543</v>
      </c>
      <c r="M1675">
        <f t="shared" si="375"/>
        <v>7024.7583729595481</v>
      </c>
      <c r="N1675">
        <f t="shared" si="378"/>
        <v>1.9513217702665411E-3</v>
      </c>
      <c r="O1675">
        <f t="shared" si="379"/>
        <v>7024.7583729595481</v>
      </c>
      <c r="P1675">
        <f t="shared" si="380"/>
        <v>1.9513217702665411E-3</v>
      </c>
      <c r="Q1675">
        <f>SUM($P$3:P1675)</f>
        <v>0.70629676009266995</v>
      </c>
      <c r="R1675">
        <f t="shared" si="381"/>
        <v>0</v>
      </c>
      <c r="S1675">
        <f t="shared" si="382"/>
        <v>0</v>
      </c>
      <c r="T1675">
        <f>SUM($S$3:S1675)</f>
        <v>9.9286450497606191E-2</v>
      </c>
      <c r="V1675">
        <f t="shared" si="383"/>
        <v>0</v>
      </c>
      <c r="W1675">
        <f>IF(M1675&lt;0,SUM($V$3:V1675),0)</f>
        <v>0</v>
      </c>
      <c r="Y1675">
        <v>0</v>
      </c>
      <c r="Z1675">
        <f t="shared" si="384"/>
        <v>0</v>
      </c>
      <c r="AA1675">
        <f t="shared" si="385"/>
        <v>0</v>
      </c>
      <c r="AB1675">
        <f>SUM($AA$3:AA1675)</f>
        <v>6.5060110216048531E-2</v>
      </c>
    </row>
    <row r="1676" spans="1:28" x14ac:dyDescent="0.3">
      <c r="A1676" s="11" t="s">
        <v>19</v>
      </c>
      <c r="B1676" s="11">
        <v>1673</v>
      </c>
      <c r="C1676" s="11">
        <v>196</v>
      </c>
      <c r="D1676" s="12">
        <v>126.8</v>
      </c>
      <c r="E1676" s="3">
        <f t="shared" si="386"/>
        <v>2.7777777777778172E-2</v>
      </c>
      <c r="F1676" s="3">
        <f t="shared" si="387"/>
        <v>0.10000000000000142</v>
      </c>
      <c r="H1676" s="13">
        <f t="shared" si="376"/>
        <v>35.222222222222221</v>
      </c>
      <c r="I1676">
        <f>'Panigale V4s 21 Data'!$B$8*'Panigale V4s 21 Data'!$B$5*'Panigale V4s 21 Data'!$B$7*0.5*(Calculations!$H1676*Calculations!$H1676)</f>
        <v>139.34420065968519</v>
      </c>
      <c r="J1676" s="3">
        <f>$E1676*'Panigale V4s 21 Data'!$B$3</f>
        <v>7.5000000000001066</v>
      </c>
      <c r="K1676" s="27">
        <f>'Panigale V4s 21 Data'!$B$12</f>
        <v>52.974000000000004</v>
      </c>
      <c r="L1676" s="3">
        <f t="shared" si="377"/>
        <v>199.81820065968532</v>
      </c>
      <c r="M1676">
        <f t="shared" si="375"/>
        <v>7038.0410676800275</v>
      </c>
      <c r="N1676">
        <f t="shared" si="378"/>
        <v>1.9550114076888965E-3</v>
      </c>
      <c r="O1676">
        <f t="shared" si="379"/>
        <v>7038.0410676800275</v>
      </c>
      <c r="P1676">
        <f t="shared" si="380"/>
        <v>1.9550114076888965E-3</v>
      </c>
      <c r="Q1676">
        <f>SUM($P$3:P1676)</f>
        <v>0.7082517715003589</v>
      </c>
      <c r="R1676">
        <f t="shared" si="381"/>
        <v>0</v>
      </c>
      <c r="S1676">
        <f t="shared" si="382"/>
        <v>0</v>
      </c>
      <c r="T1676">
        <f>SUM($S$3:S1676)</f>
        <v>9.9286450497606191E-2</v>
      </c>
      <c r="V1676">
        <f t="shared" si="383"/>
        <v>0</v>
      </c>
      <c r="W1676">
        <f>IF(M1676&lt;0,SUM($V$3:V1676),0)</f>
        <v>0</v>
      </c>
      <c r="Y1676">
        <v>0</v>
      </c>
      <c r="Z1676">
        <f t="shared" si="384"/>
        <v>0</v>
      </c>
      <c r="AA1676">
        <f t="shared" si="385"/>
        <v>0</v>
      </c>
      <c r="AB1676">
        <f>SUM($AA$3:AA1676)</f>
        <v>6.5060110216048531E-2</v>
      </c>
    </row>
    <row r="1677" spans="1:28" x14ac:dyDescent="0.3">
      <c r="A1677" s="11" t="s">
        <v>19</v>
      </c>
      <c r="B1677" s="11">
        <v>1674</v>
      </c>
      <c r="C1677" s="11">
        <v>197</v>
      </c>
      <c r="D1677" s="12">
        <v>126.9</v>
      </c>
      <c r="E1677" s="3">
        <f t="shared" si="386"/>
        <v>1.3888888888890073E-2</v>
      </c>
      <c r="F1677" s="3">
        <f t="shared" si="387"/>
        <v>5.0000000000004263E-2</v>
      </c>
      <c r="H1677" s="13">
        <f t="shared" si="376"/>
        <v>35.25</v>
      </c>
      <c r="I1677">
        <f>'Panigale V4s 21 Data'!$B$8*'Panigale V4s 21 Data'!$B$5*'Panigale V4s 21 Data'!$B$7*0.5*(Calculations!$H1677*Calculations!$H1677)</f>
        <v>139.56407313146917</v>
      </c>
      <c r="J1677" s="3">
        <f>$E1677*'Panigale V4s 21 Data'!$B$3</f>
        <v>3.7500000000003197</v>
      </c>
      <c r="K1677" s="27">
        <f>'Panigale V4s 21 Data'!$B$12</f>
        <v>52.974000000000004</v>
      </c>
      <c r="L1677" s="3">
        <f t="shared" si="377"/>
        <v>196.2880731314695</v>
      </c>
      <c r="M1677">
        <f t="shared" si="375"/>
        <v>6919.1545778843001</v>
      </c>
      <c r="N1677">
        <f t="shared" si="378"/>
        <v>1.921987382745639E-3</v>
      </c>
      <c r="O1677">
        <f t="shared" si="379"/>
        <v>6919.1545778843001</v>
      </c>
      <c r="P1677">
        <f t="shared" si="380"/>
        <v>1.921987382745639E-3</v>
      </c>
      <c r="Q1677">
        <f>SUM($P$3:P1677)</f>
        <v>0.71017375888310452</v>
      </c>
      <c r="R1677">
        <f t="shared" si="381"/>
        <v>0</v>
      </c>
      <c r="S1677">
        <f t="shared" si="382"/>
        <v>0</v>
      </c>
      <c r="T1677">
        <f>SUM($S$3:S1677)</f>
        <v>9.9286450497606191E-2</v>
      </c>
      <c r="V1677">
        <f t="shared" si="383"/>
        <v>0</v>
      </c>
      <c r="W1677">
        <f>IF(M1677&lt;0,SUM($V$3:V1677),0)</f>
        <v>0</v>
      </c>
      <c r="Y1677">
        <v>0</v>
      </c>
      <c r="Z1677">
        <f t="shared" si="384"/>
        <v>0</v>
      </c>
      <c r="AA1677">
        <f t="shared" si="385"/>
        <v>0</v>
      </c>
      <c r="AB1677">
        <f>SUM($AA$3:AA1677)</f>
        <v>6.5060110216048531E-2</v>
      </c>
    </row>
    <row r="1678" spans="1:28" x14ac:dyDescent="0.3">
      <c r="A1678" s="11" t="s">
        <v>19</v>
      </c>
      <c r="B1678" s="11">
        <v>1675</v>
      </c>
      <c r="C1678" s="11">
        <v>198</v>
      </c>
      <c r="D1678" s="12">
        <v>126.9</v>
      </c>
      <c r="E1678" s="3">
        <f t="shared" si="386"/>
        <v>0</v>
      </c>
      <c r="F1678" s="3">
        <f t="shared" si="387"/>
        <v>0</v>
      </c>
      <c r="H1678" s="13">
        <f t="shared" si="376"/>
        <v>35.25</v>
      </c>
      <c r="I1678">
        <f>'Panigale V4s 21 Data'!$B$8*'Panigale V4s 21 Data'!$B$5*'Panigale V4s 21 Data'!$B$7*0.5*(Calculations!$H1678*Calculations!$H1678)</f>
        <v>139.56407313146917</v>
      </c>
      <c r="J1678" s="3">
        <f>$E1678*'Panigale V4s 21 Data'!$B$3</f>
        <v>0</v>
      </c>
      <c r="K1678" s="27">
        <f>'Panigale V4s 21 Data'!$B$12</f>
        <v>52.974000000000004</v>
      </c>
      <c r="L1678" s="3">
        <f t="shared" si="377"/>
        <v>192.53807313146916</v>
      </c>
      <c r="M1678">
        <f t="shared" si="375"/>
        <v>6786.9670778842883</v>
      </c>
      <c r="N1678">
        <f t="shared" si="378"/>
        <v>1.8852686327456357E-3</v>
      </c>
      <c r="O1678">
        <f t="shared" si="379"/>
        <v>6786.9670778842883</v>
      </c>
      <c r="P1678">
        <f t="shared" si="380"/>
        <v>1.8852686327456357E-3</v>
      </c>
      <c r="Q1678">
        <f>SUM($P$3:P1678)</f>
        <v>0.71205902751585015</v>
      </c>
      <c r="R1678">
        <f t="shared" si="381"/>
        <v>0</v>
      </c>
      <c r="S1678">
        <f t="shared" si="382"/>
        <v>0</v>
      </c>
      <c r="T1678">
        <f>SUM($S$3:S1678)</f>
        <v>9.9286450497606191E-2</v>
      </c>
      <c r="V1678">
        <f t="shared" si="383"/>
        <v>0</v>
      </c>
      <c r="W1678">
        <f>IF(M1678&lt;0,SUM($V$3:V1678),0)</f>
        <v>0</v>
      </c>
      <c r="Y1678">
        <v>0</v>
      </c>
      <c r="Z1678">
        <f t="shared" si="384"/>
        <v>0</v>
      </c>
      <c r="AA1678">
        <f t="shared" si="385"/>
        <v>0</v>
      </c>
      <c r="AB1678">
        <f>SUM($AA$3:AA1678)</f>
        <v>6.5060110216048531E-2</v>
      </c>
    </row>
    <row r="1679" spans="1:28" x14ac:dyDescent="0.3">
      <c r="A1679" s="11" t="s">
        <v>19</v>
      </c>
      <c r="B1679" s="11">
        <v>1676</v>
      </c>
      <c r="C1679" s="11">
        <v>199</v>
      </c>
      <c r="D1679" s="12">
        <v>126.9</v>
      </c>
      <c r="E1679" s="3">
        <f t="shared" si="386"/>
        <v>-1.3888888888890073E-2</v>
      </c>
      <c r="F1679" s="3">
        <f t="shared" si="387"/>
        <v>-5.0000000000004263E-2</v>
      </c>
      <c r="H1679" s="13">
        <f t="shared" si="376"/>
        <v>35.25</v>
      </c>
      <c r="I1679">
        <f>'Panigale V4s 21 Data'!$B$8*'Panigale V4s 21 Data'!$B$5*'Panigale V4s 21 Data'!$B$7*0.5*(Calculations!$H1679*Calculations!$H1679)</f>
        <v>139.56407313146917</v>
      </c>
      <c r="J1679" s="3">
        <f>$E1679*'Panigale V4s 21 Data'!$B$3</f>
        <v>-3.7500000000003197</v>
      </c>
      <c r="K1679" s="27">
        <f>'Panigale V4s 21 Data'!$B$12</f>
        <v>52.974000000000004</v>
      </c>
      <c r="L1679" s="3">
        <f t="shared" si="377"/>
        <v>188.78807313146888</v>
      </c>
      <c r="M1679">
        <f t="shared" si="375"/>
        <v>6654.7795778842783</v>
      </c>
      <c r="N1679">
        <f t="shared" si="378"/>
        <v>1.848549882745633E-3</v>
      </c>
      <c r="O1679">
        <f t="shared" si="379"/>
        <v>6654.7795778842783</v>
      </c>
      <c r="P1679">
        <f t="shared" si="380"/>
        <v>1.848549882745633E-3</v>
      </c>
      <c r="Q1679">
        <f>SUM($P$3:P1679)</f>
        <v>0.71390757739859578</v>
      </c>
      <c r="R1679">
        <f t="shared" si="381"/>
        <v>0</v>
      </c>
      <c r="S1679">
        <f t="shared" si="382"/>
        <v>0</v>
      </c>
      <c r="T1679">
        <f>SUM($S$3:S1679)</f>
        <v>9.9286450497606191E-2</v>
      </c>
      <c r="V1679">
        <f t="shared" si="383"/>
        <v>0</v>
      </c>
      <c r="W1679">
        <f>IF(M1679&lt;0,SUM($V$3:V1679),0)</f>
        <v>0</v>
      </c>
      <c r="Y1679">
        <v>0</v>
      </c>
      <c r="Z1679">
        <f t="shared" si="384"/>
        <v>0</v>
      </c>
      <c r="AA1679">
        <f t="shared" si="385"/>
        <v>0</v>
      </c>
      <c r="AB1679">
        <f>SUM($AA$3:AA1679)</f>
        <v>6.5060110216048531E-2</v>
      </c>
    </row>
    <row r="1680" spans="1:28" x14ac:dyDescent="0.3">
      <c r="A1680" s="11" t="s">
        <v>19</v>
      </c>
      <c r="B1680" s="11">
        <v>1677</v>
      </c>
      <c r="C1680" s="11">
        <v>200</v>
      </c>
      <c r="D1680" s="12">
        <v>126.8</v>
      </c>
      <c r="E1680" s="3">
        <f t="shared" si="386"/>
        <v>-4.1666666666668246E-2</v>
      </c>
      <c r="F1680" s="3">
        <f t="shared" si="387"/>
        <v>-0.15000000000000568</v>
      </c>
      <c r="H1680" s="13">
        <f t="shared" si="376"/>
        <v>35.222222222222221</v>
      </c>
      <c r="I1680">
        <f>'Panigale V4s 21 Data'!$B$8*'Panigale V4s 21 Data'!$B$5*'Panigale V4s 21 Data'!$B$7*0.5*(Calculations!$H1680*Calculations!$H1680)</f>
        <v>139.34420065968519</v>
      </c>
      <c r="J1680" s="3">
        <f>$E1680*'Panigale V4s 21 Data'!$B$3</f>
        <v>-11.250000000000426</v>
      </c>
      <c r="K1680" s="27">
        <f>'Panigale V4s 21 Data'!$B$12</f>
        <v>52.974000000000004</v>
      </c>
      <c r="L1680" s="3">
        <f t="shared" si="377"/>
        <v>181.06820065968475</v>
      </c>
      <c r="M1680">
        <f t="shared" si="375"/>
        <v>6377.6244010133405</v>
      </c>
      <c r="N1680">
        <f t="shared" si="378"/>
        <v>1.7715623336148169E-3</v>
      </c>
      <c r="O1680">
        <f t="shared" si="379"/>
        <v>6377.6244010133405</v>
      </c>
      <c r="P1680">
        <f t="shared" si="380"/>
        <v>1.7715623336148169E-3</v>
      </c>
      <c r="Q1680">
        <f>SUM($P$3:P1680)</f>
        <v>0.71567913973221065</v>
      </c>
      <c r="R1680">
        <f t="shared" si="381"/>
        <v>0</v>
      </c>
      <c r="S1680">
        <f t="shared" si="382"/>
        <v>0</v>
      </c>
      <c r="T1680">
        <f>SUM($S$3:S1680)</f>
        <v>9.9286450497606191E-2</v>
      </c>
      <c r="V1680">
        <f t="shared" si="383"/>
        <v>0</v>
      </c>
      <c r="W1680">
        <f>IF(M1680&lt;0,SUM($V$3:V1680),0)</f>
        <v>0</v>
      </c>
      <c r="Y1680">
        <v>0</v>
      </c>
      <c r="Z1680">
        <f t="shared" si="384"/>
        <v>0</v>
      </c>
      <c r="AA1680">
        <f t="shared" si="385"/>
        <v>0</v>
      </c>
      <c r="AB1680">
        <f>SUM($AA$3:AA1680)</f>
        <v>6.5060110216048531E-2</v>
      </c>
    </row>
    <row r="1681" spans="1:28" x14ac:dyDescent="0.3">
      <c r="A1681" s="11" t="s">
        <v>19</v>
      </c>
      <c r="B1681" s="11">
        <v>1678</v>
      </c>
      <c r="C1681" s="11">
        <v>201</v>
      </c>
      <c r="D1681" s="12">
        <v>126.6</v>
      </c>
      <c r="E1681" s="3">
        <f t="shared" si="386"/>
        <v>-6.9444444444444448E-2</v>
      </c>
      <c r="F1681" s="3">
        <f t="shared" si="387"/>
        <v>-0.25</v>
      </c>
      <c r="H1681" s="13">
        <f t="shared" si="376"/>
        <v>35.166666666666664</v>
      </c>
      <c r="I1681">
        <f>'Panigale V4s 21 Data'!$B$8*'Panigale V4s 21 Data'!$B$5*'Panigale V4s 21 Data'!$B$7*0.5*(Calculations!$H1681*Calculations!$H1681)</f>
        <v>138.90497571407963</v>
      </c>
      <c r="J1681" s="3">
        <f>$E1681*'Panigale V4s 21 Data'!$B$3</f>
        <v>-18.75</v>
      </c>
      <c r="K1681" s="27">
        <f>'Panigale V4s 21 Data'!$B$12</f>
        <v>52.974000000000004</v>
      </c>
      <c r="L1681" s="3">
        <f t="shared" si="377"/>
        <v>173.12897571407962</v>
      </c>
      <c r="M1681">
        <f t="shared" si="375"/>
        <v>6088.3689792784662</v>
      </c>
      <c r="N1681">
        <f t="shared" si="378"/>
        <v>1.6912136053551295E-3</v>
      </c>
      <c r="O1681">
        <f t="shared" si="379"/>
        <v>6088.3689792784662</v>
      </c>
      <c r="P1681">
        <f t="shared" si="380"/>
        <v>1.6912136053551295E-3</v>
      </c>
      <c r="Q1681">
        <f>SUM($P$3:P1681)</f>
        <v>0.71737035333756582</v>
      </c>
      <c r="R1681">
        <f t="shared" si="381"/>
        <v>0</v>
      </c>
      <c r="S1681">
        <f t="shared" si="382"/>
        <v>0</v>
      </c>
      <c r="T1681">
        <f>SUM($S$3:S1681)</f>
        <v>9.9286450497606191E-2</v>
      </c>
      <c r="V1681">
        <f t="shared" si="383"/>
        <v>0</v>
      </c>
      <c r="W1681">
        <f>IF(M1681&lt;0,SUM($V$3:V1681),0)</f>
        <v>0</v>
      </c>
      <c r="Y1681">
        <v>0</v>
      </c>
      <c r="Z1681">
        <f t="shared" si="384"/>
        <v>0</v>
      </c>
      <c r="AA1681">
        <f t="shared" si="385"/>
        <v>0</v>
      </c>
      <c r="AB1681">
        <f>SUM($AA$3:AA1681)</f>
        <v>6.5060110216048531E-2</v>
      </c>
    </row>
    <row r="1682" spans="1:28" x14ac:dyDescent="0.3">
      <c r="A1682" s="11" t="s">
        <v>19</v>
      </c>
      <c r="B1682" s="11">
        <v>1679</v>
      </c>
      <c r="C1682" s="11">
        <v>202</v>
      </c>
      <c r="D1682" s="12">
        <v>126.3</v>
      </c>
      <c r="E1682" s="3">
        <f t="shared" si="386"/>
        <v>-8.3333333333332538E-2</v>
      </c>
      <c r="F1682" s="3">
        <f t="shared" si="387"/>
        <v>-0.29999999999999716</v>
      </c>
      <c r="H1682" s="13">
        <f t="shared" si="376"/>
        <v>35.083333333333329</v>
      </c>
      <c r="I1682">
        <f>'Panigale V4s 21 Data'!$B$8*'Panigale V4s 21 Data'!$B$5*'Panigale V4s 21 Data'!$B$7*0.5*(Calculations!$H1682*Calculations!$H1682)</f>
        <v>138.24743829057738</v>
      </c>
      <c r="J1682" s="3">
        <f>$E1682*'Panigale V4s 21 Data'!$B$3</f>
        <v>-22.499999999999787</v>
      </c>
      <c r="K1682" s="27">
        <f>'Panigale V4s 21 Data'!$B$12</f>
        <v>52.974000000000004</v>
      </c>
      <c r="L1682" s="3">
        <f t="shared" si="377"/>
        <v>168.72143829057759</v>
      </c>
      <c r="M1682">
        <f t="shared" si="375"/>
        <v>5919.3104600277629</v>
      </c>
      <c r="N1682">
        <f t="shared" si="378"/>
        <v>1.6442529055632675E-3</v>
      </c>
      <c r="O1682">
        <f t="shared" si="379"/>
        <v>5919.3104600277629</v>
      </c>
      <c r="P1682">
        <f t="shared" si="380"/>
        <v>1.6442529055632675E-3</v>
      </c>
      <c r="Q1682">
        <f>SUM($P$3:P1682)</f>
        <v>0.71901460624312907</v>
      </c>
      <c r="R1682">
        <f t="shared" si="381"/>
        <v>0</v>
      </c>
      <c r="S1682">
        <f t="shared" si="382"/>
        <v>0</v>
      </c>
      <c r="T1682">
        <f>SUM($S$3:S1682)</f>
        <v>9.9286450497606191E-2</v>
      </c>
      <c r="V1682">
        <f t="shared" si="383"/>
        <v>0</v>
      </c>
      <c r="W1682">
        <f>IF(M1682&lt;0,SUM($V$3:V1682),0)</f>
        <v>0</v>
      </c>
      <c r="Y1682">
        <v>0</v>
      </c>
      <c r="Z1682">
        <f t="shared" si="384"/>
        <v>0</v>
      </c>
      <c r="AA1682">
        <f t="shared" si="385"/>
        <v>0</v>
      </c>
      <c r="AB1682">
        <f>SUM($AA$3:AA1682)</f>
        <v>6.5060110216048531E-2</v>
      </c>
    </row>
    <row r="1683" spans="1:28" x14ac:dyDescent="0.3">
      <c r="A1683" s="11" t="s">
        <v>19</v>
      </c>
      <c r="B1683" s="11">
        <v>1680</v>
      </c>
      <c r="C1683" s="11">
        <v>203</v>
      </c>
      <c r="D1683" s="12">
        <v>126</v>
      </c>
      <c r="E1683" s="3">
        <f t="shared" si="386"/>
        <v>-8.3333333333332538E-2</v>
      </c>
      <c r="F1683" s="3">
        <f t="shared" si="387"/>
        <v>-0.29999999999999716</v>
      </c>
      <c r="H1683" s="13">
        <f t="shared" si="376"/>
        <v>35</v>
      </c>
      <c r="I1683">
        <f>'Panigale V4s 21 Data'!$B$8*'Panigale V4s 21 Data'!$B$5*'Panigale V4s 21 Data'!$B$7*0.5*(Calculations!$H1683*Calculations!$H1683)</f>
        <v>137.59146086096251</v>
      </c>
      <c r="J1683" s="3">
        <f>$E1683*'Panigale V4s 21 Data'!$B$3</f>
        <v>-22.499999999999787</v>
      </c>
      <c r="K1683" s="27">
        <f>'Panigale V4s 21 Data'!$B$12</f>
        <v>52.974000000000004</v>
      </c>
      <c r="L1683" s="3">
        <f t="shared" si="377"/>
        <v>168.06546086096273</v>
      </c>
      <c r="M1683">
        <f t="shared" si="375"/>
        <v>5882.2911301336953</v>
      </c>
      <c r="N1683">
        <f t="shared" si="378"/>
        <v>1.6339697583704709E-3</v>
      </c>
      <c r="O1683">
        <f t="shared" si="379"/>
        <v>5882.2911301336953</v>
      </c>
      <c r="P1683">
        <f t="shared" si="380"/>
        <v>1.6339697583704709E-3</v>
      </c>
      <c r="Q1683">
        <f>SUM($P$3:P1683)</f>
        <v>0.72064857600149956</v>
      </c>
      <c r="R1683">
        <f t="shared" si="381"/>
        <v>0</v>
      </c>
      <c r="S1683">
        <f t="shared" si="382"/>
        <v>0</v>
      </c>
      <c r="T1683">
        <f>SUM($S$3:S1683)</f>
        <v>9.9286450497606191E-2</v>
      </c>
      <c r="V1683">
        <f t="shared" si="383"/>
        <v>0</v>
      </c>
      <c r="W1683">
        <f>IF(M1683&lt;0,SUM($V$3:V1683),0)</f>
        <v>0</v>
      </c>
      <c r="Y1683">
        <v>0</v>
      </c>
      <c r="Z1683">
        <f t="shared" si="384"/>
        <v>0</v>
      </c>
      <c r="AA1683">
        <f t="shared" si="385"/>
        <v>0</v>
      </c>
      <c r="AB1683">
        <f>SUM($AA$3:AA1683)</f>
        <v>6.5060110216048531E-2</v>
      </c>
    </row>
    <row r="1684" spans="1:28" x14ac:dyDescent="0.3">
      <c r="A1684" s="11" t="s">
        <v>19</v>
      </c>
      <c r="B1684" s="11">
        <v>1681</v>
      </c>
      <c r="C1684" s="11">
        <v>204</v>
      </c>
      <c r="D1684" s="12">
        <v>125.7</v>
      </c>
      <c r="E1684" s="3">
        <f t="shared" si="386"/>
        <v>-5.5555555555556344E-2</v>
      </c>
      <c r="F1684" s="3">
        <f t="shared" si="387"/>
        <v>-0.20000000000000284</v>
      </c>
      <c r="H1684" s="13">
        <f t="shared" si="376"/>
        <v>34.916666666666664</v>
      </c>
      <c r="I1684">
        <f>'Panigale V4s 21 Data'!$B$8*'Panigale V4s 21 Data'!$B$5*'Panigale V4s 21 Data'!$B$7*0.5*(Calculations!$H1684*Calculations!$H1684)</f>
        <v>136.93704342523489</v>
      </c>
      <c r="J1684" s="3">
        <f>$E1684*'Panigale V4s 21 Data'!$B$3</f>
        <v>-15.000000000000213</v>
      </c>
      <c r="K1684" s="27">
        <f>'Panigale V4s 21 Data'!$B$12</f>
        <v>52.974000000000004</v>
      </c>
      <c r="L1684" s="3">
        <f t="shared" si="377"/>
        <v>174.91104342523468</v>
      </c>
      <c r="M1684">
        <f t="shared" si="375"/>
        <v>6107.3105995977776</v>
      </c>
      <c r="N1684">
        <f t="shared" si="378"/>
        <v>1.6964751665549383E-3</v>
      </c>
      <c r="O1684">
        <f t="shared" si="379"/>
        <v>6107.3105995977776</v>
      </c>
      <c r="P1684">
        <f t="shared" si="380"/>
        <v>1.6964751665549383E-3</v>
      </c>
      <c r="Q1684">
        <f>SUM($P$3:P1684)</f>
        <v>0.72234505116805447</v>
      </c>
      <c r="R1684">
        <f t="shared" si="381"/>
        <v>0</v>
      </c>
      <c r="S1684">
        <f t="shared" si="382"/>
        <v>0</v>
      </c>
      <c r="T1684">
        <f>SUM($S$3:S1684)</f>
        <v>9.9286450497606191E-2</v>
      </c>
      <c r="V1684">
        <f t="shared" si="383"/>
        <v>0</v>
      </c>
      <c r="W1684">
        <f>IF(M1684&lt;0,SUM($V$3:V1684),0)</f>
        <v>0</v>
      </c>
      <c r="Y1684">
        <v>0</v>
      </c>
      <c r="Z1684">
        <f t="shared" si="384"/>
        <v>0</v>
      </c>
      <c r="AA1684">
        <f t="shared" si="385"/>
        <v>0</v>
      </c>
      <c r="AB1684">
        <f>SUM($AA$3:AA1684)</f>
        <v>6.5060110216048531E-2</v>
      </c>
    </row>
    <row r="1685" spans="1:28" x14ac:dyDescent="0.3">
      <c r="A1685" s="11" t="s">
        <v>19</v>
      </c>
      <c r="B1685" s="11">
        <v>1682</v>
      </c>
      <c r="C1685" s="11">
        <v>205</v>
      </c>
      <c r="D1685" s="12">
        <v>125.6</v>
      </c>
      <c r="E1685" s="3">
        <f t="shared" si="386"/>
        <v>-1.3888888888890073E-2</v>
      </c>
      <c r="F1685" s="3">
        <f t="shared" si="387"/>
        <v>-5.0000000000004263E-2</v>
      </c>
      <c r="H1685" s="13">
        <f t="shared" si="376"/>
        <v>34.888888888888886</v>
      </c>
      <c r="I1685">
        <f>'Panigale V4s 21 Data'!$B$8*'Panigale V4s 21 Data'!$B$5*'Panigale V4s 21 Data'!$B$7*0.5*(Calculations!$H1685*Calculations!$H1685)</f>
        <v>136.71925094530067</v>
      </c>
      <c r="J1685" s="3">
        <f>$E1685*'Panigale V4s 21 Data'!$B$3</f>
        <v>-3.7500000000003197</v>
      </c>
      <c r="K1685" s="27">
        <f>'Panigale V4s 21 Data'!$B$12</f>
        <v>52.974000000000004</v>
      </c>
      <c r="L1685" s="3">
        <f t="shared" si="377"/>
        <v>185.94325094530035</v>
      </c>
      <c r="M1685">
        <f t="shared" si="375"/>
        <v>6487.3534218693676</v>
      </c>
      <c r="N1685">
        <f t="shared" si="378"/>
        <v>1.8020426171859354E-3</v>
      </c>
      <c r="O1685">
        <f t="shared" si="379"/>
        <v>6487.3534218693676</v>
      </c>
      <c r="P1685">
        <f t="shared" si="380"/>
        <v>1.8020426171859354E-3</v>
      </c>
      <c r="Q1685">
        <f>SUM($P$3:P1685)</f>
        <v>0.72414709378524045</v>
      </c>
      <c r="R1685">
        <f t="shared" si="381"/>
        <v>0</v>
      </c>
      <c r="S1685">
        <f t="shared" si="382"/>
        <v>0</v>
      </c>
      <c r="T1685">
        <f>SUM($S$3:S1685)</f>
        <v>9.9286450497606191E-2</v>
      </c>
      <c r="V1685">
        <f t="shared" si="383"/>
        <v>0</v>
      </c>
      <c r="W1685">
        <f>IF(M1685&lt;0,SUM($V$3:V1685),0)</f>
        <v>0</v>
      </c>
      <c r="Y1685">
        <v>0</v>
      </c>
      <c r="Z1685">
        <f t="shared" si="384"/>
        <v>0</v>
      </c>
      <c r="AA1685">
        <f t="shared" si="385"/>
        <v>0</v>
      </c>
      <c r="AB1685">
        <f>SUM($AA$3:AA1685)</f>
        <v>6.5060110216048531E-2</v>
      </c>
    </row>
    <row r="1686" spans="1:28" x14ac:dyDescent="0.3">
      <c r="A1686" s="11" t="s">
        <v>19</v>
      </c>
      <c r="B1686" s="11">
        <v>1683</v>
      </c>
      <c r="C1686" s="11">
        <v>206</v>
      </c>
      <c r="D1686" s="12">
        <v>125.6</v>
      </c>
      <c r="E1686" s="3">
        <f t="shared" si="386"/>
        <v>2.7777777777778172E-2</v>
      </c>
      <c r="F1686" s="3">
        <f t="shared" si="387"/>
        <v>0.10000000000000142</v>
      </c>
      <c r="H1686" s="13">
        <f t="shared" si="376"/>
        <v>34.888888888888886</v>
      </c>
      <c r="I1686">
        <f>'Panigale V4s 21 Data'!$B$8*'Panigale V4s 21 Data'!$B$5*'Panigale V4s 21 Data'!$B$7*0.5*(Calculations!$H1686*Calculations!$H1686)</f>
        <v>136.71925094530067</v>
      </c>
      <c r="J1686" s="3">
        <f>$E1686*'Panigale V4s 21 Data'!$B$3</f>
        <v>7.5000000000001066</v>
      </c>
      <c r="K1686" s="27">
        <f>'Panigale V4s 21 Data'!$B$12</f>
        <v>52.974000000000004</v>
      </c>
      <c r="L1686" s="3">
        <f t="shared" si="377"/>
        <v>197.1932509453008</v>
      </c>
      <c r="M1686">
        <f t="shared" si="375"/>
        <v>6879.8534218693831</v>
      </c>
      <c r="N1686">
        <f t="shared" si="378"/>
        <v>1.9110703949637175E-3</v>
      </c>
      <c r="O1686">
        <f t="shared" si="379"/>
        <v>6879.8534218693831</v>
      </c>
      <c r="P1686">
        <f t="shared" si="380"/>
        <v>1.9110703949637175E-3</v>
      </c>
      <c r="Q1686">
        <f>SUM($P$3:P1686)</f>
        <v>0.72605816418020419</v>
      </c>
      <c r="R1686">
        <f t="shared" si="381"/>
        <v>0</v>
      </c>
      <c r="S1686">
        <f t="shared" si="382"/>
        <v>0</v>
      </c>
      <c r="T1686">
        <f>SUM($S$3:S1686)</f>
        <v>9.9286450497606191E-2</v>
      </c>
      <c r="V1686">
        <f t="shared" si="383"/>
        <v>0</v>
      </c>
      <c r="W1686">
        <f>IF(M1686&lt;0,SUM($V$3:V1686),0)</f>
        <v>0</v>
      </c>
      <c r="Y1686">
        <v>0</v>
      </c>
      <c r="Z1686">
        <f t="shared" si="384"/>
        <v>0</v>
      </c>
      <c r="AA1686">
        <f t="shared" si="385"/>
        <v>0</v>
      </c>
      <c r="AB1686">
        <f>SUM($AA$3:AA1686)</f>
        <v>6.5060110216048531E-2</v>
      </c>
    </row>
    <row r="1687" spans="1:28" x14ac:dyDescent="0.3">
      <c r="A1687" s="11" t="s">
        <v>19</v>
      </c>
      <c r="B1687" s="11">
        <v>1684</v>
      </c>
      <c r="C1687" s="11">
        <v>207</v>
      </c>
      <c r="D1687" s="12">
        <v>125.8</v>
      </c>
      <c r="E1687" s="3">
        <f t="shared" si="386"/>
        <v>8.3333333333334522E-2</v>
      </c>
      <c r="F1687" s="3">
        <f t="shared" si="387"/>
        <v>0.30000000000000426</v>
      </c>
      <c r="H1687" s="13">
        <f t="shared" si="376"/>
        <v>34.944444444444443</v>
      </c>
      <c r="I1687">
        <f>'Panigale V4s 21 Data'!$B$8*'Panigale V4s 21 Data'!$B$5*'Panigale V4s 21 Data'!$B$7*0.5*(Calculations!$H1687*Calculations!$H1687)</f>
        <v>137.15500923782329</v>
      </c>
      <c r="J1687" s="3">
        <f>$E1687*'Panigale V4s 21 Data'!$B$3</f>
        <v>22.50000000000032</v>
      </c>
      <c r="K1687" s="27">
        <f>'Panigale V4s 21 Data'!$B$12</f>
        <v>52.974000000000004</v>
      </c>
      <c r="L1687" s="3">
        <f t="shared" si="377"/>
        <v>212.6290092378236</v>
      </c>
      <c r="M1687">
        <f t="shared" si="375"/>
        <v>7430.2026005883909</v>
      </c>
      <c r="N1687">
        <f t="shared" si="378"/>
        <v>2.0639451668301085E-3</v>
      </c>
      <c r="O1687">
        <f t="shared" si="379"/>
        <v>7430.2026005883909</v>
      </c>
      <c r="P1687">
        <f t="shared" si="380"/>
        <v>2.0639451668301085E-3</v>
      </c>
      <c r="Q1687">
        <f>SUM($P$3:P1687)</f>
        <v>0.72812210934703425</v>
      </c>
      <c r="R1687">
        <f t="shared" si="381"/>
        <v>0</v>
      </c>
      <c r="S1687">
        <f t="shared" si="382"/>
        <v>0</v>
      </c>
      <c r="T1687">
        <f>SUM($S$3:S1687)</f>
        <v>9.9286450497606191E-2</v>
      </c>
      <c r="V1687">
        <f t="shared" si="383"/>
        <v>0</v>
      </c>
      <c r="W1687">
        <f>IF(M1687&lt;0,SUM($V$3:V1687),0)</f>
        <v>0</v>
      </c>
      <c r="Y1687">
        <v>0</v>
      </c>
      <c r="Z1687">
        <f t="shared" si="384"/>
        <v>0</v>
      </c>
      <c r="AA1687">
        <f t="shared" si="385"/>
        <v>0</v>
      </c>
      <c r="AB1687">
        <f>SUM($AA$3:AA1687)</f>
        <v>6.5060110216048531E-2</v>
      </c>
    </row>
    <row r="1688" spans="1:28" x14ac:dyDescent="0.3">
      <c r="A1688" s="11" t="s">
        <v>19</v>
      </c>
      <c r="B1688" s="11">
        <v>1685</v>
      </c>
      <c r="C1688" s="11">
        <v>208</v>
      </c>
      <c r="D1688" s="12">
        <v>126.2</v>
      </c>
      <c r="E1688" s="3">
        <f t="shared" si="386"/>
        <v>0.11111111111111072</v>
      </c>
      <c r="F1688" s="3">
        <f t="shared" si="387"/>
        <v>0.39999999999999858</v>
      </c>
      <c r="H1688" s="13">
        <f t="shared" si="376"/>
        <v>35.055555555555557</v>
      </c>
      <c r="I1688">
        <f>'Panigale V4s 21 Data'!$B$8*'Panigale V4s 21 Data'!$B$5*'Panigale V4s 21 Data'!$B$7*0.5*(Calculations!$H1688*Calculations!$H1688)</f>
        <v>138.0286058147183</v>
      </c>
      <c r="J1688" s="3">
        <f>$E1688*'Panigale V4s 21 Data'!$B$3</f>
        <v>29.999999999999893</v>
      </c>
      <c r="K1688" s="27">
        <f>'Panigale V4s 21 Data'!$B$12</f>
        <v>52.974000000000004</v>
      </c>
      <c r="L1688" s="3">
        <f t="shared" si="377"/>
        <v>221.00260581471821</v>
      </c>
      <c r="M1688">
        <f t="shared" si="375"/>
        <v>7747.3691260604</v>
      </c>
      <c r="N1688">
        <f t="shared" si="378"/>
        <v>2.1520469794612221E-3</v>
      </c>
      <c r="O1688">
        <f t="shared" si="379"/>
        <v>7747.3691260604</v>
      </c>
      <c r="P1688">
        <f t="shared" si="380"/>
        <v>2.1520469794612221E-3</v>
      </c>
      <c r="Q1688">
        <f>SUM($P$3:P1688)</f>
        <v>0.7302741563264955</v>
      </c>
      <c r="R1688">
        <f t="shared" si="381"/>
        <v>0</v>
      </c>
      <c r="S1688">
        <f t="shared" si="382"/>
        <v>0</v>
      </c>
      <c r="T1688">
        <f>SUM($S$3:S1688)</f>
        <v>9.9286450497606191E-2</v>
      </c>
      <c r="V1688">
        <f t="shared" si="383"/>
        <v>0</v>
      </c>
      <c r="W1688">
        <f>IF(M1688&lt;0,SUM($V$3:V1688),0)</f>
        <v>0</v>
      </c>
      <c r="Y1688">
        <v>0</v>
      </c>
      <c r="Z1688">
        <f t="shared" si="384"/>
        <v>0</v>
      </c>
      <c r="AA1688">
        <f t="shared" si="385"/>
        <v>0</v>
      </c>
      <c r="AB1688">
        <f>SUM($AA$3:AA1688)</f>
        <v>6.5060110216048531E-2</v>
      </c>
    </row>
    <row r="1689" spans="1:28" x14ac:dyDescent="0.3">
      <c r="A1689" s="11" t="s">
        <v>19</v>
      </c>
      <c r="B1689" s="11">
        <v>1686</v>
      </c>
      <c r="C1689" s="11">
        <v>209</v>
      </c>
      <c r="D1689" s="12">
        <v>126.6</v>
      </c>
      <c r="E1689" s="3">
        <f t="shared" si="386"/>
        <v>0.11111111111111072</v>
      </c>
      <c r="F1689" s="3">
        <f t="shared" si="387"/>
        <v>0.39999999999999858</v>
      </c>
      <c r="H1689" s="13">
        <f t="shared" si="376"/>
        <v>35.166666666666664</v>
      </c>
      <c r="I1689">
        <f>'Panigale V4s 21 Data'!$B$8*'Panigale V4s 21 Data'!$B$5*'Panigale V4s 21 Data'!$B$7*0.5*(Calculations!$H1689*Calculations!$H1689)</f>
        <v>138.90497571407963</v>
      </c>
      <c r="J1689" s="3">
        <f>$E1689*'Panigale V4s 21 Data'!$B$3</f>
        <v>29.999999999999893</v>
      </c>
      <c r="K1689" s="27">
        <f>'Panigale V4s 21 Data'!$B$12</f>
        <v>52.974000000000004</v>
      </c>
      <c r="L1689" s="3">
        <f t="shared" si="377"/>
        <v>221.8789757140795</v>
      </c>
      <c r="M1689">
        <f t="shared" si="375"/>
        <v>7802.7439792784617</v>
      </c>
      <c r="N1689">
        <f t="shared" si="378"/>
        <v>2.1674288831329061E-3</v>
      </c>
      <c r="O1689">
        <f t="shared" si="379"/>
        <v>7802.7439792784617</v>
      </c>
      <c r="P1689">
        <f t="shared" si="380"/>
        <v>2.1674288831329061E-3</v>
      </c>
      <c r="Q1689">
        <f>SUM($P$3:P1689)</f>
        <v>0.73244158520962843</v>
      </c>
      <c r="R1689">
        <f t="shared" si="381"/>
        <v>0</v>
      </c>
      <c r="S1689">
        <f t="shared" si="382"/>
        <v>0</v>
      </c>
      <c r="T1689">
        <f>SUM($S$3:S1689)</f>
        <v>9.9286450497606191E-2</v>
      </c>
      <c r="V1689">
        <f t="shared" si="383"/>
        <v>0</v>
      </c>
      <c r="W1689">
        <f>IF(M1689&lt;0,SUM($V$3:V1689),0)</f>
        <v>0</v>
      </c>
      <c r="Y1689">
        <v>0</v>
      </c>
      <c r="Z1689">
        <f t="shared" si="384"/>
        <v>0</v>
      </c>
      <c r="AA1689">
        <f t="shared" si="385"/>
        <v>0</v>
      </c>
      <c r="AB1689">
        <f>SUM($AA$3:AA1689)</f>
        <v>6.5060110216048531E-2</v>
      </c>
    </row>
    <row r="1690" spans="1:28" x14ac:dyDescent="0.3">
      <c r="A1690" s="11" t="s">
        <v>19</v>
      </c>
      <c r="B1690" s="11">
        <v>1687</v>
      </c>
      <c r="C1690" s="11">
        <v>210</v>
      </c>
      <c r="D1690" s="12">
        <v>127</v>
      </c>
      <c r="E1690" s="3">
        <f t="shared" si="386"/>
        <v>0.11111111111111269</v>
      </c>
      <c r="F1690" s="3">
        <f t="shared" si="387"/>
        <v>0.40000000000000568</v>
      </c>
      <c r="H1690" s="13">
        <f t="shared" si="376"/>
        <v>35.277777777777779</v>
      </c>
      <c r="I1690">
        <f>'Panigale V4s 21 Data'!$B$8*'Panigale V4s 21 Data'!$B$5*'Panigale V4s 21 Data'!$B$7*0.5*(Calculations!$H1690*Calculations!$H1690)</f>
        <v>139.78411893590732</v>
      </c>
      <c r="J1690" s="3">
        <f>$E1690*'Panigale V4s 21 Data'!$B$3</f>
        <v>30.000000000000426</v>
      </c>
      <c r="K1690" s="27">
        <f>'Panigale V4s 21 Data'!$B$12</f>
        <v>52.974000000000004</v>
      </c>
      <c r="L1690" s="3">
        <f t="shared" si="377"/>
        <v>222.75811893590776</v>
      </c>
      <c r="M1690">
        <f t="shared" si="375"/>
        <v>7858.4114180167462</v>
      </c>
      <c r="N1690">
        <f t="shared" si="378"/>
        <v>2.1828920605602071E-3</v>
      </c>
      <c r="O1690">
        <f t="shared" si="379"/>
        <v>7858.4114180167462</v>
      </c>
      <c r="P1690">
        <f t="shared" si="380"/>
        <v>2.1828920605602071E-3</v>
      </c>
      <c r="Q1690">
        <f>SUM($P$3:P1690)</f>
        <v>0.73462447727018865</v>
      </c>
      <c r="R1690">
        <f t="shared" si="381"/>
        <v>0</v>
      </c>
      <c r="S1690">
        <f t="shared" si="382"/>
        <v>0</v>
      </c>
      <c r="T1690">
        <f>SUM($S$3:S1690)</f>
        <v>9.9286450497606191E-2</v>
      </c>
      <c r="V1690">
        <f t="shared" si="383"/>
        <v>0</v>
      </c>
      <c r="W1690">
        <f>IF(M1690&lt;0,SUM($V$3:V1690),0)</f>
        <v>0</v>
      </c>
      <c r="Y1690">
        <v>0</v>
      </c>
      <c r="Z1690">
        <f t="shared" si="384"/>
        <v>0</v>
      </c>
      <c r="AA1690">
        <f t="shared" si="385"/>
        <v>0</v>
      </c>
      <c r="AB1690">
        <f>SUM($AA$3:AA1690)</f>
        <v>6.5060110216048531E-2</v>
      </c>
    </row>
    <row r="1691" spans="1:28" x14ac:dyDescent="0.3">
      <c r="A1691" s="11" t="s">
        <v>19</v>
      </c>
      <c r="B1691" s="11">
        <v>1688</v>
      </c>
      <c r="C1691" s="11">
        <v>211</v>
      </c>
      <c r="D1691" s="12">
        <v>127.4</v>
      </c>
      <c r="E1691" s="3">
        <f t="shared" si="386"/>
        <v>8.3333333333332538E-2</v>
      </c>
      <c r="F1691" s="3">
        <f t="shared" si="387"/>
        <v>0.29999999999999716</v>
      </c>
      <c r="H1691" s="13">
        <f t="shared" si="376"/>
        <v>35.388888888888893</v>
      </c>
      <c r="I1691">
        <f>'Panigale V4s 21 Data'!$B$8*'Panigale V4s 21 Data'!$B$5*'Panigale V4s 21 Data'!$B$7*0.5*(Calculations!$H1691*Calculations!$H1691)</f>
        <v>140.66603548020134</v>
      </c>
      <c r="J1691" s="3">
        <f>$E1691*'Panigale V4s 21 Data'!$B$3</f>
        <v>22.499999999999787</v>
      </c>
      <c r="K1691" s="27">
        <f>'Panigale V4s 21 Data'!$B$12</f>
        <v>52.974000000000004</v>
      </c>
      <c r="L1691" s="3">
        <f t="shared" si="377"/>
        <v>216.14003548020111</v>
      </c>
      <c r="M1691">
        <f t="shared" si="375"/>
        <v>7648.9557000493396</v>
      </c>
      <c r="N1691">
        <f t="shared" si="378"/>
        <v>2.124709916680372E-3</v>
      </c>
      <c r="O1691">
        <f t="shared" si="379"/>
        <v>7648.9557000493396</v>
      </c>
      <c r="P1691">
        <f t="shared" si="380"/>
        <v>2.124709916680372E-3</v>
      </c>
      <c r="Q1691">
        <f>SUM($P$3:P1691)</f>
        <v>0.73674918718686899</v>
      </c>
      <c r="R1691">
        <f t="shared" si="381"/>
        <v>0</v>
      </c>
      <c r="S1691">
        <f t="shared" si="382"/>
        <v>0</v>
      </c>
      <c r="T1691">
        <f>SUM($S$3:S1691)</f>
        <v>9.9286450497606191E-2</v>
      </c>
      <c r="V1691">
        <f t="shared" si="383"/>
        <v>0</v>
      </c>
      <c r="W1691">
        <f>IF(M1691&lt;0,SUM($V$3:V1691),0)</f>
        <v>0</v>
      </c>
      <c r="Y1691">
        <v>0</v>
      </c>
      <c r="Z1691">
        <f t="shared" si="384"/>
        <v>0</v>
      </c>
      <c r="AA1691">
        <f t="shared" si="385"/>
        <v>0</v>
      </c>
      <c r="AB1691">
        <f>SUM($AA$3:AA1691)</f>
        <v>6.5060110216048531E-2</v>
      </c>
    </row>
    <row r="1692" spans="1:28" x14ac:dyDescent="0.3">
      <c r="A1692" s="11" t="s">
        <v>19</v>
      </c>
      <c r="B1692" s="11">
        <v>1689</v>
      </c>
      <c r="C1692" s="11">
        <v>212</v>
      </c>
      <c r="D1692" s="12">
        <v>127.6</v>
      </c>
      <c r="E1692" s="3">
        <f t="shared" si="386"/>
        <v>5.5555555555554373E-2</v>
      </c>
      <c r="F1692" s="3">
        <f t="shared" si="387"/>
        <v>0.19999999999999574</v>
      </c>
      <c r="H1692" s="13">
        <f t="shared" si="376"/>
        <v>35.444444444444443</v>
      </c>
      <c r="I1692">
        <f>'Panigale V4s 21 Data'!$B$8*'Panigale V4s 21 Data'!$B$5*'Panigale V4s 21 Data'!$B$7*0.5*(Calculations!$H1692*Calculations!$H1692)</f>
        <v>141.10803374827316</v>
      </c>
      <c r="J1692" s="3">
        <f>$E1692*'Panigale V4s 21 Data'!$B$3</f>
        <v>14.99999999999968</v>
      </c>
      <c r="K1692" s="27">
        <f>'Panigale V4s 21 Data'!$B$12</f>
        <v>52.974000000000004</v>
      </c>
      <c r="L1692" s="3">
        <f t="shared" si="377"/>
        <v>209.08203374827286</v>
      </c>
      <c r="M1692">
        <f t="shared" si="375"/>
        <v>7410.7965295221156</v>
      </c>
      <c r="N1692">
        <f t="shared" si="378"/>
        <v>2.058554591533921E-3</v>
      </c>
      <c r="O1692">
        <f t="shared" si="379"/>
        <v>7410.7965295221156</v>
      </c>
      <c r="P1692">
        <f t="shared" si="380"/>
        <v>2.058554591533921E-3</v>
      </c>
      <c r="Q1692">
        <f>SUM($P$3:P1692)</f>
        <v>0.73880774177840292</v>
      </c>
      <c r="R1692">
        <f t="shared" si="381"/>
        <v>0</v>
      </c>
      <c r="S1692">
        <f t="shared" si="382"/>
        <v>0</v>
      </c>
      <c r="T1692">
        <f>SUM($S$3:S1692)</f>
        <v>9.9286450497606191E-2</v>
      </c>
      <c r="V1692">
        <f t="shared" si="383"/>
        <v>0</v>
      </c>
      <c r="W1692">
        <f>IF(M1692&lt;0,SUM($V$3:V1692),0)</f>
        <v>0</v>
      </c>
      <c r="Y1692">
        <v>0</v>
      </c>
      <c r="Z1692">
        <f t="shared" si="384"/>
        <v>0</v>
      </c>
      <c r="AA1692">
        <f t="shared" si="385"/>
        <v>0</v>
      </c>
      <c r="AB1692">
        <f>SUM($AA$3:AA1692)</f>
        <v>6.5060110216048531E-2</v>
      </c>
    </row>
    <row r="1693" spans="1:28" x14ac:dyDescent="0.3">
      <c r="A1693" s="11" t="s">
        <v>19</v>
      </c>
      <c r="B1693" s="11">
        <v>1690</v>
      </c>
      <c r="C1693" s="11">
        <v>213</v>
      </c>
      <c r="D1693" s="12">
        <v>127.8</v>
      </c>
      <c r="E1693" s="3">
        <f t="shared" si="386"/>
        <v>4.1666666666668246E-2</v>
      </c>
      <c r="F1693" s="3">
        <f t="shared" si="387"/>
        <v>0.15000000000000568</v>
      </c>
      <c r="H1693" s="13">
        <f t="shared" si="376"/>
        <v>35.5</v>
      </c>
      <c r="I1693">
        <f>'Panigale V4s 21 Data'!$B$8*'Panigale V4s 21 Data'!$B$5*'Panigale V4s 21 Data'!$B$7*0.5*(Calculations!$H1693*Calculations!$H1693)</f>
        <v>141.55072534696163</v>
      </c>
      <c r="J1693" s="3">
        <f>$E1693*'Panigale V4s 21 Data'!$B$3</f>
        <v>11.250000000000426</v>
      </c>
      <c r="K1693" s="27">
        <f>'Panigale V4s 21 Data'!$B$12</f>
        <v>52.974000000000004</v>
      </c>
      <c r="L1693" s="3">
        <f t="shared" si="377"/>
        <v>205.77472534696204</v>
      </c>
      <c r="M1693">
        <f t="shared" si="375"/>
        <v>7305.0027498171521</v>
      </c>
      <c r="N1693">
        <f t="shared" si="378"/>
        <v>2.0291674305047643E-3</v>
      </c>
      <c r="O1693">
        <f t="shared" si="379"/>
        <v>7305.0027498171521</v>
      </c>
      <c r="P1693">
        <f t="shared" si="380"/>
        <v>2.0291674305047643E-3</v>
      </c>
      <c r="Q1693">
        <f>SUM($P$3:P1693)</f>
        <v>0.74083690920890766</v>
      </c>
      <c r="R1693">
        <f t="shared" si="381"/>
        <v>0</v>
      </c>
      <c r="S1693">
        <f t="shared" si="382"/>
        <v>0</v>
      </c>
      <c r="T1693">
        <f>SUM($S$3:S1693)</f>
        <v>9.9286450497606191E-2</v>
      </c>
      <c r="V1693">
        <f t="shared" si="383"/>
        <v>0</v>
      </c>
      <c r="W1693">
        <f>IF(M1693&lt;0,SUM($V$3:V1693),0)</f>
        <v>0</v>
      </c>
      <c r="Y1693">
        <v>0</v>
      </c>
      <c r="Z1693">
        <f t="shared" si="384"/>
        <v>0</v>
      </c>
      <c r="AA1693">
        <f t="shared" si="385"/>
        <v>0</v>
      </c>
      <c r="AB1693">
        <f>SUM($AA$3:AA1693)</f>
        <v>6.5060110216048531E-2</v>
      </c>
    </row>
    <row r="1694" spans="1:28" x14ac:dyDescent="0.3">
      <c r="A1694" s="11" t="s">
        <v>19</v>
      </c>
      <c r="B1694" s="11">
        <v>1691</v>
      </c>
      <c r="C1694" s="11">
        <v>214</v>
      </c>
      <c r="D1694" s="12">
        <v>127.9</v>
      </c>
      <c r="E1694" s="3">
        <f t="shared" si="386"/>
        <v>2.7777777777778172E-2</v>
      </c>
      <c r="F1694" s="3">
        <f t="shared" si="387"/>
        <v>0.10000000000000142</v>
      </c>
      <c r="H1694" s="13">
        <f t="shared" si="376"/>
        <v>35.527777777777779</v>
      </c>
      <c r="I1694">
        <f>'Panigale V4s 21 Data'!$B$8*'Panigale V4s 21 Data'!$B$5*'Panigale V4s 21 Data'!$B$7*0.5*(Calculations!$H1694*Calculations!$H1694)</f>
        <v>141.7723311452871</v>
      </c>
      <c r="J1694" s="3">
        <f>$E1694*'Panigale V4s 21 Data'!$B$3</f>
        <v>7.5000000000001066</v>
      </c>
      <c r="K1694" s="27">
        <f>'Panigale V4s 21 Data'!$B$12</f>
        <v>52.974000000000004</v>
      </c>
      <c r="L1694" s="3">
        <f t="shared" si="377"/>
        <v>202.24633114528723</v>
      </c>
      <c r="M1694">
        <f t="shared" si="375"/>
        <v>7185.3627093006216</v>
      </c>
      <c r="N1694">
        <f t="shared" si="378"/>
        <v>1.9959340859168392E-3</v>
      </c>
      <c r="O1694">
        <f t="shared" si="379"/>
        <v>7185.3627093006216</v>
      </c>
      <c r="P1694">
        <f t="shared" si="380"/>
        <v>1.9959340859168392E-3</v>
      </c>
      <c r="Q1694">
        <f>SUM($P$3:P1694)</f>
        <v>0.74283284329482446</v>
      </c>
      <c r="R1694">
        <f t="shared" si="381"/>
        <v>0</v>
      </c>
      <c r="S1694">
        <f t="shared" si="382"/>
        <v>0</v>
      </c>
      <c r="T1694">
        <f>SUM($S$3:S1694)</f>
        <v>9.9286450497606191E-2</v>
      </c>
      <c r="V1694">
        <f t="shared" si="383"/>
        <v>0</v>
      </c>
      <c r="W1694">
        <f>IF(M1694&lt;0,SUM($V$3:V1694),0)</f>
        <v>0</v>
      </c>
      <c r="Y1694">
        <v>0</v>
      </c>
      <c r="Z1694">
        <f t="shared" si="384"/>
        <v>0</v>
      </c>
      <c r="AA1694">
        <f t="shared" si="385"/>
        <v>0</v>
      </c>
      <c r="AB1694">
        <f>SUM($AA$3:AA1694)</f>
        <v>6.5060110216048531E-2</v>
      </c>
    </row>
    <row r="1695" spans="1:28" x14ac:dyDescent="0.3">
      <c r="A1695" s="11" t="s">
        <v>19</v>
      </c>
      <c r="B1695" s="11">
        <v>1692</v>
      </c>
      <c r="C1695" s="11">
        <v>215</v>
      </c>
      <c r="D1695" s="12">
        <v>128</v>
      </c>
      <c r="E1695" s="3">
        <f t="shared" si="386"/>
        <v>2.7777777777776198E-2</v>
      </c>
      <c r="F1695" s="3">
        <f t="shared" si="387"/>
        <v>9.9999999999994316E-2</v>
      </c>
      <c r="H1695" s="13">
        <f t="shared" si="376"/>
        <v>35.555555555555557</v>
      </c>
      <c r="I1695">
        <f>'Panigale V4s 21 Data'!$B$8*'Panigale V4s 21 Data'!$B$5*'Panigale V4s 21 Data'!$B$7*0.5*(Calculations!$H1695*Calculations!$H1695)</f>
        <v>141.9941102762667</v>
      </c>
      <c r="J1695" s="3">
        <f>$E1695*'Panigale V4s 21 Data'!$B$3</f>
        <v>7.4999999999995737</v>
      </c>
      <c r="K1695" s="27">
        <f>'Panigale V4s 21 Data'!$B$12</f>
        <v>52.974000000000004</v>
      </c>
      <c r="L1695" s="3">
        <f t="shared" si="377"/>
        <v>202.46811027626626</v>
      </c>
      <c r="M1695">
        <f t="shared" si="375"/>
        <v>7198.8661431561341</v>
      </c>
      <c r="N1695">
        <f t="shared" si="378"/>
        <v>1.9996850397655929E-3</v>
      </c>
      <c r="O1695">
        <f t="shared" si="379"/>
        <v>7198.8661431561341</v>
      </c>
      <c r="P1695">
        <f t="shared" si="380"/>
        <v>1.9996850397655929E-3</v>
      </c>
      <c r="Q1695">
        <f>SUM($P$3:P1695)</f>
        <v>0.74483252833459002</v>
      </c>
      <c r="R1695">
        <f t="shared" si="381"/>
        <v>0</v>
      </c>
      <c r="S1695">
        <f t="shared" si="382"/>
        <v>0</v>
      </c>
      <c r="T1695">
        <f>SUM($S$3:S1695)</f>
        <v>9.9286450497606191E-2</v>
      </c>
      <c r="V1695">
        <f t="shared" si="383"/>
        <v>0</v>
      </c>
      <c r="W1695">
        <f>IF(M1695&lt;0,SUM($V$3:V1695),0)</f>
        <v>0</v>
      </c>
      <c r="Y1695">
        <v>0</v>
      </c>
      <c r="Z1695">
        <f t="shared" si="384"/>
        <v>0</v>
      </c>
      <c r="AA1695">
        <f t="shared" si="385"/>
        <v>0</v>
      </c>
      <c r="AB1695">
        <f>SUM($AA$3:AA1695)</f>
        <v>6.5060110216048531E-2</v>
      </c>
    </row>
    <row r="1696" spans="1:28" x14ac:dyDescent="0.3">
      <c r="A1696" s="11" t="s">
        <v>19</v>
      </c>
      <c r="B1696" s="11">
        <v>1693</v>
      </c>
      <c r="C1696" s="11">
        <v>216</v>
      </c>
      <c r="D1696" s="12">
        <v>128.1</v>
      </c>
      <c r="E1696" s="3">
        <f t="shared" si="386"/>
        <v>2.7777777777776198E-2</v>
      </c>
      <c r="F1696" s="3">
        <f t="shared" si="387"/>
        <v>9.9999999999994316E-2</v>
      </c>
      <c r="H1696" s="13">
        <f t="shared" si="376"/>
        <v>35.583333333333329</v>
      </c>
      <c r="I1696">
        <f>'Panigale V4s 21 Data'!$B$8*'Panigale V4s 21 Data'!$B$5*'Panigale V4s 21 Data'!$B$7*0.5*(Calculations!$H1696*Calculations!$H1696)</f>
        <v>142.21606273990039</v>
      </c>
      <c r="J1696" s="3">
        <f>$E1696*'Panigale V4s 21 Data'!$B$3</f>
        <v>7.4999999999995737</v>
      </c>
      <c r="K1696" s="27">
        <f>'Panigale V4s 21 Data'!$B$12</f>
        <v>52.974000000000004</v>
      </c>
      <c r="L1696" s="3">
        <f t="shared" si="377"/>
        <v>202.69006273989999</v>
      </c>
      <c r="M1696">
        <f t="shared" si="375"/>
        <v>7212.3880658281068</v>
      </c>
      <c r="N1696">
        <f t="shared" si="378"/>
        <v>2.0034411293966964E-3</v>
      </c>
      <c r="O1696">
        <f t="shared" si="379"/>
        <v>7212.3880658281068</v>
      </c>
      <c r="P1696">
        <f t="shared" si="380"/>
        <v>2.0034411293966964E-3</v>
      </c>
      <c r="Q1696">
        <f>SUM($P$3:P1696)</f>
        <v>0.74683596946398667</v>
      </c>
      <c r="R1696">
        <f t="shared" si="381"/>
        <v>0</v>
      </c>
      <c r="S1696">
        <f t="shared" si="382"/>
        <v>0</v>
      </c>
      <c r="T1696">
        <f>SUM($S$3:S1696)</f>
        <v>9.9286450497606191E-2</v>
      </c>
      <c r="V1696">
        <f t="shared" si="383"/>
        <v>0</v>
      </c>
      <c r="W1696">
        <f>IF(M1696&lt;0,SUM($V$3:V1696),0)</f>
        <v>0</v>
      </c>
      <c r="Y1696">
        <v>0</v>
      </c>
      <c r="Z1696">
        <f t="shared" si="384"/>
        <v>0</v>
      </c>
      <c r="AA1696">
        <f t="shared" si="385"/>
        <v>0</v>
      </c>
      <c r="AB1696">
        <f>SUM($AA$3:AA1696)</f>
        <v>6.5060110216048531E-2</v>
      </c>
    </row>
    <row r="1697" spans="1:28" x14ac:dyDescent="0.3">
      <c r="A1697" s="11" t="s">
        <v>19</v>
      </c>
      <c r="B1697" s="11">
        <v>1694</v>
      </c>
      <c r="C1697" s="11">
        <v>217</v>
      </c>
      <c r="D1697" s="12">
        <v>128.19999999999999</v>
      </c>
      <c r="E1697" s="3">
        <f t="shared" si="386"/>
        <v>2.7777777777780146E-2</v>
      </c>
      <c r="F1697" s="3">
        <f t="shared" si="387"/>
        <v>0.10000000000000853</v>
      </c>
      <c r="H1697" s="13">
        <f t="shared" si="376"/>
        <v>35.611111111111107</v>
      </c>
      <c r="I1697">
        <f>'Panigale V4s 21 Data'!$B$8*'Panigale V4s 21 Data'!$B$5*'Panigale V4s 21 Data'!$B$7*0.5*(Calculations!$H1697*Calculations!$H1697)</f>
        <v>142.43818853618828</v>
      </c>
      <c r="J1697" s="3">
        <f>$E1697*'Panigale V4s 21 Data'!$B$3</f>
        <v>7.5000000000006395</v>
      </c>
      <c r="K1697" s="27">
        <f>'Panigale V4s 21 Data'!$B$12</f>
        <v>52.974000000000004</v>
      </c>
      <c r="L1697" s="3">
        <f t="shared" si="377"/>
        <v>202.91218853618892</v>
      </c>
      <c r="M1697">
        <f t="shared" si="375"/>
        <v>7225.9284917609493</v>
      </c>
      <c r="N1697">
        <f t="shared" si="378"/>
        <v>2.0072023588224856E-3</v>
      </c>
      <c r="O1697">
        <f t="shared" si="379"/>
        <v>7225.9284917609493</v>
      </c>
      <c r="P1697">
        <f t="shared" si="380"/>
        <v>2.0072023588224856E-3</v>
      </c>
      <c r="Q1697">
        <f>SUM($P$3:P1697)</f>
        <v>0.74884317182280913</v>
      </c>
      <c r="R1697">
        <f t="shared" si="381"/>
        <v>0</v>
      </c>
      <c r="S1697">
        <f t="shared" si="382"/>
        <v>0</v>
      </c>
      <c r="T1697">
        <f>SUM($S$3:S1697)</f>
        <v>9.9286450497606191E-2</v>
      </c>
      <c r="V1697">
        <f t="shared" si="383"/>
        <v>0</v>
      </c>
      <c r="W1697">
        <f>IF(M1697&lt;0,SUM($V$3:V1697),0)</f>
        <v>0</v>
      </c>
      <c r="Y1697">
        <v>0</v>
      </c>
      <c r="Z1697">
        <f t="shared" si="384"/>
        <v>0</v>
      </c>
      <c r="AA1697">
        <f t="shared" si="385"/>
        <v>0</v>
      </c>
      <c r="AB1697">
        <f>SUM($AA$3:AA1697)</f>
        <v>6.5060110216048531E-2</v>
      </c>
    </row>
    <row r="1698" spans="1:28" x14ac:dyDescent="0.3">
      <c r="A1698" s="11" t="s">
        <v>19</v>
      </c>
      <c r="B1698" s="11">
        <v>1695</v>
      </c>
      <c r="C1698" s="11">
        <v>218</v>
      </c>
      <c r="D1698" s="12">
        <v>128.30000000000001</v>
      </c>
      <c r="E1698" s="3">
        <f t="shared" si="386"/>
        <v>2.7777777777780146E-2</v>
      </c>
      <c r="F1698" s="3">
        <f t="shared" si="387"/>
        <v>0.10000000000000853</v>
      </c>
      <c r="H1698" s="13">
        <f t="shared" si="376"/>
        <v>35.638888888888893</v>
      </c>
      <c r="I1698">
        <f>'Panigale V4s 21 Data'!$B$8*'Panigale V4s 21 Data'!$B$5*'Panigale V4s 21 Data'!$B$7*0.5*(Calculations!$H1698*Calculations!$H1698)</f>
        <v>142.66048766513038</v>
      </c>
      <c r="J1698" s="3">
        <f>$E1698*'Panigale V4s 21 Data'!$B$3</f>
        <v>7.5000000000006395</v>
      </c>
      <c r="K1698" s="27">
        <f>'Panigale V4s 21 Data'!$B$12</f>
        <v>52.974000000000004</v>
      </c>
      <c r="L1698" s="3">
        <f t="shared" si="377"/>
        <v>203.13448766513102</v>
      </c>
      <c r="M1698">
        <f t="shared" si="375"/>
        <v>7239.4874353989753</v>
      </c>
      <c r="N1698">
        <f t="shared" si="378"/>
        <v>2.0109687320552707E-3</v>
      </c>
      <c r="O1698">
        <f t="shared" si="379"/>
        <v>7239.4874353989753</v>
      </c>
      <c r="P1698">
        <f t="shared" si="380"/>
        <v>2.0109687320552707E-3</v>
      </c>
      <c r="Q1698">
        <f>SUM($P$3:P1698)</f>
        <v>0.75085414055486444</v>
      </c>
      <c r="R1698">
        <f t="shared" si="381"/>
        <v>0</v>
      </c>
      <c r="S1698">
        <f t="shared" si="382"/>
        <v>0</v>
      </c>
      <c r="T1698">
        <f>SUM($S$3:S1698)</f>
        <v>9.9286450497606191E-2</v>
      </c>
      <c r="V1698">
        <f t="shared" si="383"/>
        <v>0</v>
      </c>
      <c r="W1698">
        <f>IF(M1698&lt;0,SUM($V$3:V1698),0)</f>
        <v>0</v>
      </c>
      <c r="Y1698">
        <v>0</v>
      </c>
      <c r="Z1698">
        <f t="shared" si="384"/>
        <v>0</v>
      </c>
      <c r="AA1698">
        <f t="shared" si="385"/>
        <v>0</v>
      </c>
      <c r="AB1698">
        <f>SUM($AA$3:AA1698)</f>
        <v>6.5060110216048531E-2</v>
      </c>
    </row>
    <row r="1699" spans="1:28" x14ac:dyDescent="0.3">
      <c r="A1699" s="11" t="s">
        <v>19</v>
      </c>
      <c r="B1699" s="11">
        <v>1696</v>
      </c>
      <c r="C1699" s="11">
        <v>219</v>
      </c>
      <c r="D1699" s="12">
        <v>128.4</v>
      </c>
      <c r="E1699" s="3">
        <f t="shared" si="386"/>
        <v>2.7777777777776198E-2</v>
      </c>
      <c r="F1699" s="3">
        <f t="shared" si="387"/>
        <v>9.9999999999994316E-2</v>
      </c>
      <c r="H1699" s="13">
        <f t="shared" si="376"/>
        <v>35.666666666666664</v>
      </c>
      <c r="I1699">
        <f>'Panigale V4s 21 Data'!$B$8*'Panigale V4s 21 Data'!$B$5*'Panigale V4s 21 Data'!$B$7*0.5*(Calculations!$H1699*Calculations!$H1699)</f>
        <v>142.88296012672649</v>
      </c>
      <c r="J1699" s="3">
        <f>$E1699*'Panigale V4s 21 Data'!$B$3</f>
        <v>7.4999999999995737</v>
      </c>
      <c r="K1699" s="27">
        <f>'Panigale V4s 21 Data'!$B$12</f>
        <v>52.974000000000004</v>
      </c>
      <c r="L1699" s="3">
        <f t="shared" si="377"/>
        <v>203.35696012672605</v>
      </c>
      <c r="M1699">
        <f t="shared" si="375"/>
        <v>7253.0649111865623</v>
      </c>
      <c r="N1699">
        <f t="shared" si="378"/>
        <v>2.0147402531073785E-3</v>
      </c>
      <c r="O1699">
        <f t="shared" si="379"/>
        <v>7253.0649111865623</v>
      </c>
      <c r="P1699">
        <f t="shared" si="380"/>
        <v>2.0147402531073785E-3</v>
      </c>
      <c r="Q1699">
        <f>SUM($P$3:P1699)</f>
        <v>0.75286888080797176</v>
      </c>
      <c r="R1699">
        <f t="shared" si="381"/>
        <v>0</v>
      </c>
      <c r="S1699">
        <f t="shared" si="382"/>
        <v>0</v>
      </c>
      <c r="T1699">
        <f>SUM($S$3:S1699)</f>
        <v>9.9286450497606191E-2</v>
      </c>
      <c r="V1699">
        <f t="shared" si="383"/>
        <v>0</v>
      </c>
      <c r="W1699">
        <f>IF(M1699&lt;0,SUM($V$3:V1699),0)</f>
        <v>0</v>
      </c>
      <c r="Y1699">
        <v>0</v>
      </c>
      <c r="Z1699">
        <f t="shared" si="384"/>
        <v>0</v>
      </c>
      <c r="AA1699">
        <f t="shared" si="385"/>
        <v>0</v>
      </c>
      <c r="AB1699">
        <f>SUM($AA$3:AA1699)</f>
        <v>6.5060110216048531E-2</v>
      </c>
    </row>
    <row r="1700" spans="1:28" x14ac:dyDescent="0.3">
      <c r="A1700" s="11" t="s">
        <v>19</v>
      </c>
      <c r="B1700" s="11">
        <v>1697</v>
      </c>
      <c r="C1700" s="11">
        <v>220</v>
      </c>
      <c r="D1700" s="12">
        <v>128.5</v>
      </c>
      <c r="E1700" s="3">
        <f t="shared" si="386"/>
        <v>2.7777777777776198E-2</v>
      </c>
      <c r="F1700" s="3">
        <f t="shared" si="387"/>
        <v>9.9999999999994316E-2</v>
      </c>
      <c r="H1700" s="13">
        <f t="shared" si="376"/>
        <v>35.694444444444443</v>
      </c>
      <c r="I1700">
        <f>'Panigale V4s 21 Data'!$B$8*'Panigale V4s 21 Data'!$B$5*'Panigale V4s 21 Data'!$B$7*0.5*(Calculations!$H1700*Calculations!$H1700)</f>
        <v>143.10560592097681</v>
      </c>
      <c r="J1700" s="3">
        <f>$E1700*'Panigale V4s 21 Data'!$B$3</f>
        <v>7.4999999999995737</v>
      </c>
      <c r="K1700" s="27">
        <f>'Panigale V4s 21 Data'!$B$12</f>
        <v>52.974000000000004</v>
      </c>
      <c r="L1700" s="3">
        <f t="shared" si="377"/>
        <v>203.57960592097641</v>
      </c>
      <c r="M1700">
        <f t="shared" si="375"/>
        <v>7266.6609335681851</v>
      </c>
      <c r="N1700">
        <f t="shared" si="378"/>
        <v>2.0185169259911628E-3</v>
      </c>
      <c r="O1700">
        <f t="shared" si="379"/>
        <v>7266.6609335681851</v>
      </c>
      <c r="P1700">
        <f t="shared" si="380"/>
        <v>2.0185169259911628E-3</v>
      </c>
      <c r="Q1700">
        <f>SUM($P$3:P1700)</f>
        <v>0.75488739773396296</v>
      </c>
      <c r="R1700">
        <f t="shared" si="381"/>
        <v>0</v>
      </c>
      <c r="S1700">
        <f t="shared" si="382"/>
        <v>0</v>
      </c>
      <c r="T1700">
        <f>SUM($S$3:S1700)</f>
        <v>9.9286450497606191E-2</v>
      </c>
      <c r="V1700">
        <f t="shared" si="383"/>
        <v>0</v>
      </c>
      <c r="W1700">
        <f>IF(M1700&lt;0,SUM($V$3:V1700),0)</f>
        <v>0</v>
      </c>
      <c r="Y1700">
        <v>0</v>
      </c>
      <c r="Z1700">
        <f t="shared" si="384"/>
        <v>0</v>
      </c>
      <c r="AA1700">
        <f t="shared" si="385"/>
        <v>0</v>
      </c>
      <c r="AB1700">
        <f>SUM($AA$3:AA1700)</f>
        <v>6.5060110216048531E-2</v>
      </c>
    </row>
    <row r="1701" spans="1:28" x14ac:dyDescent="0.3">
      <c r="A1701" s="11" t="s">
        <v>19</v>
      </c>
      <c r="B1701" s="11">
        <v>1698</v>
      </c>
      <c r="C1701" s="11">
        <v>221</v>
      </c>
      <c r="D1701" s="12">
        <v>128.6</v>
      </c>
      <c r="E1701" s="3">
        <f t="shared" si="386"/>
        <v>1.3888888888888099E-2</v>
      </c>
      <c r="F1701" s="3">
        <f t="shared" si="387"/>
        <v>4.9999999999997158E-2</v>
      </c>
      <c r="H1701" s="13">
        <f t="shared" si="376"/>
        <v>35.722222222222221</v>
      </c>
      <c r="I1701">
        <f>'Panigale V4s 21 Data'!$B$8*'Panigale V4s 21 Data'!$B$5*'Panigale V4s 21 Data'!$B$7*0.5*(Calculations!$H1701*Calculations!$H1701)</f>
        <v>143.3284250478813</v>
      </c>
      <c r="J1701" s="3">
        <f>$E1701*'Panigale V4s 21 Data'!$B$3</f>
        <v>3.7499999999997868</v>
      </c>
      <c r="K1701" s="27">
        <f>'Panigale V4s 21 Data'!$B$12</f>
        <v>52.974000000000004</v>
      </c>
      <c r="L1701" s="3">
        <f t="shared" si="377"/>
        <v>200.05242504788106</v>
      </c>
      <c r="M1701">
        <f t="shared" si="375"/>
        <v>7146.3171836548618</v>
      </c>
      <c r="N1701">
        <f t="shared" si="378"/>
        <v>1.985088106570795E-3</v>
      </c>
      <c r="O1701">
        <f t="shared" si="379"/>
        <v>7146.3171836548618</v>
      </c>
      <c r="P1701">
        <f t="shared" si="380"/>
        <v>1.985088106570795E-3</v>
      </c>
      <c r="Q1701">
        <f>SUM($P$3:P1701)</f>
        <v>0.75687248584053379</v>
      </c>
      <c r="R1701">
        <f t="shared" si="381"/>
        <v>0</v>
      </c>
      <c r="S1701">
        <f t="shared" si="382"/>
        <v>0</v>
      </c>
      <c r="T1701">
        <f>SUM($S$3:S1701)</f>
        <v>9.9286450497606191E-2</v>
      </c>
      <c r="V1701">
        <f t="shared" si="383"/>
        <v>0</v>
      </c>
      <c r="W1701">
        <f>IF(M1701&lt;0,SUM($V$3:V1701),0)</f>
        <v>0</v>
      </c>
      <c r="Y1701">
        <v>0</v>
      </c>
      <c r="Z1701">
        <f t="shared" si="384"/>
        <v>0</v>
      </c>
      <c r="AA1701">
        <f t="shared" si="385"/>
        <v>0</v>
      </c>
      <c r="AB1701">
        <f>SUM($AA$3:AA1701)</f>
        <v>6.5060110216048531E-2</v>
      </c>
    </row>
    <row r="1702" spans="1:28" x14ac:dyDescent="0.3">
      <c r="A1702" s="11" t="s">
        <v>19</v>
      </c>
      <c r="B1702" s="11">
        <v>1699</v>
      </c>
      <c r="C1702" s="11">
        <v>222</v>
      </c>
      <c r="D1702" s="12">
        <v>128.6</v>
      </c>
      <c r="E1702" s="3">
        <f t="shared" si="386"/>
        <v>-1.3888888888888099E-2</v>
      </c>
      <c r="F1702" s="3">
        <f t="shared" si="387"/>
        <v>-4.9999999999997158E-2</v>
      </c>
      <c r="H1702" s="13">
        <f t="shared" si="376"/>
        <v>35.722222222222221</v>
      </c>
      <c r="I1702">
        <f>'Panigale V4s 21 Data'!$B$8*'Panigale V4s 21 Data'!$B$5*'Panigale V4s 21 Data'!$B$7*0.5*(Calculations!$H1702*Calculations!$H1702)</f>
        <v>143.3284250478813</v>
      </c>
      <c r="J1702" s="3">
        <f>$E1702*'Panigale V4s 21 Data'!$B$3</f>
        <v>-3.7499999999997868</v>
      </c>
      <c r="K1702" s="27">
        <f>'Panigale V4s 21 Data'!$B$12</f>
        <v>52.974000000000004</v>
      </c>
      <c r="L1702" s="3">
        <f t="shared" si="377"/>
        <v>192.55242504788151</v>
      </c>
      <c r="M1702">
        <f t="shared" si="375"/>
        <v>6878.4005169882121</v>
      </c>
      <c r="N1702">
        <f t="shared" si="378"/>
        <v>1.9106668102745034E-3</v>
      </c>
      <c r="O1702">
        <f t="shared" si="379"/>
        <v>6878.4005169882121</v>
      </c>
      <c r="P1702">
        <f t="shared" si="380"/>
        <v>1.9106668102745034E-3</v>
      </c>
      <c r="Q1702">
        <f>SUM($P$3:P1702)</f>
        <v>0.75878315265080831</v>
      </c>
      <c r="R1702">
        <f t="shared" si="381"/>
        <v>0</v>
      </c>
      <c r="S1702">
        <f t="shared" si="382"/>
        <v>0</v>
      </c>
      <c r="T1702">
        <f>SUM($S$3:S1702)</f>
        <v>9.9286450497606191E-2</v>
      </c>
      <c r="V1702">
        <f t="shared" si="383"/>
        <v>0</v>
      </c>
      <c r="W1702">
        <f>IF(M1702&lt;0,SUM($V$3:V1702),0)</f>
        <v>0</v>
      </c>
      <c r="Y1702">
        <v>0</v>
      </c>
      <c r="Z1702">
        <f t="shared" si="384"/>
        <v>0</v>
      </c>
      <c r="AA1702">
        <f t="shared" si="385"/>
        <v>0</v>
      </c>
      <c r="AB1702">
        <f>SUM($AA$3:AA1702)</f>
        <v>6.5060110216048531E-2</v>
      </c>
    </row>
    <row r="1703" spans="1:28" x14ac:dyDescent="0.3">
      <c r="A1703" s="11" t="s">
        <v>19</v>
      </c>
      <c r="B1703" s="11">
        <v>1700</v>
      </c>
      <c r="C1703" s="11">
        <v>223</v>
      </c>
      <c r="D1703" s="12">
        <v>128.5</v>
      </c>
      <c r="E1703" s="3">
        <f t="shared" si="386"/>
        <v>-4.1666666666664298E-2</v>
      </c>
      <c r="F1703" s="3">
        <f t="shared" si="387"/>
        <v>-0.14999999999999147</v>
      </c>
      <c r="H1703" s="13">
        <f t="shared" si="376"/>
        <v>35.694444444444443</v>
      </c>
      <c r="I1703">
        <f>'Panigale V4s 21 Data'!$B$8*'Panigale V4s 21 Data'!$B$5*'Panigale V4s 21 Data'!$B$7*0.5*(Calculations!$H1703*Calculations!$H1703)</f>
        <v>143.10560592097681</v>
      </c>
      <c r="J1703" s="3">
        <f>$E1703*'Panigale V4s 21 Data'!$B$3</f>
        <v>-11.249999999999361</v>
      </c>
      <c r="K1703" s="27">
        <f>'Panigale V4s 21 Data'!$B$12</f>
        <v>52.974000000000004</v>
      </c>
      <c r="L1703" s="3">
        <f t="shared" si="377"/>
        <v>184.82960592097743</v>
      </c>
      <c r="M1703">
        <f t="shared" si="375"/>
        <v>6597.3901002348885</v>
      </c>
      <c r="N1703">
        <f t="shared" si="378"/>
        <v>1.832608361176358E-3</v>
      </c>
      <c r="O1703">
        <f t="shared" si="379"/>
        <v>6597.3901002348885</v>
      </c>
      <c r="P1703">
        <f t="shared" si="380"/>
        <v>1.832608361176358E-3</v>
      </c>
      <c r="Q1703">
        <f>SUM($P$3:P1703)</f>
        <v>0.76061576101198469</v>
      </c>
      <c r="R1703">
        <f t="shared" si="381"/>
        <v>0</v>
      </c>
      <c r="S1703">
        <f t="shared" si="382"/>
        <v>0</v>
      </c>
      <c r="T1703">
        <f>SUM($S$3:S1703)</f>
        <v>9.9286450497606191E-2</v>
      </c>
      <c r="V1703">
        <f t="shared" si="383"/>
        <v>0</v>
      </c>
      <c r="W1703">
        <f>IF(M1703&lt;0,SUM($V$3:V1703),0)</f>
        <v>0</v>
      </c>
      <c r="Y1703">
        <v>0</v>
      </c>
      <c r="Z1703">
        <f t="shared" si="384"/>
        <v>0</v>
      </c>
      <c r="AA1703">
        <f t="shared" si="385"/>
        <v>0</v>
      </c>
      <c r="AB1703">
        <f>SUM($AA$3:AA1703)</f>
        <v>6.5060110216048531E-2</v>
      </c>
    </row>
    <row r="1704" spans="1:28" x14ac:dyDescent="0.3">
      <c r="A1704" s="11" t="s">
        <v>19</v>
      </c>
      <c r="B1704" s="11">
        <v>1701</v>
      </c>
      <c r="C1704" s="11">
        <v>224</v>
      </c>
      <c r="D1704" s="12">
        <v>128.30000000000001</v>
      </c>
      <c r="E1704" s="3">
        <f t="shared" si="386"/>
        <v>-5.5555555555556344E-2</v>
      </c>
      <c r="F1704" s="3">
        <f t="shared" si="387"/>
        <v>-0.20000000000000284</v>
      </c>
      <c r="H1704" s="13">
        <f t="shared" si="376"/>
        <v>35.638888888888893</v>
      </c>
      <c r="I1704">
        <f>'Panigale V4s 21 Data'!$B$8*'Panigale V4s 21 Data'!$B$5*'Panigale V4s 21 Data'!$B$7*0.5*(Calculations!$H1704*Calculations!$H1704)</f>
        <v>142.66048766513038</v>
      </c>
      <c r="J1704" s="3">
        <f>$E1704*'Panigale V4s 21 Data'!$B$3</f>
        <v>-15.000000000000213</v>
      </c>
      <c r="K1704" s="27">
        <f>'Panigale V4s 21 Data'!$B$12</f>
        <v>52.974000000000004</v>
      </c>
      <c r="L1704" s="3">
        <f t="shared" si="377"/>
        <v>180.63448766513017</v>
      </c>
      <c r="M1704">
        <f t="shared" si="375"/>
        <v>6437.6124353989453</v>
      </c>
      <c r="N1704">
        <f t="shared" si="378"/>
        <v>1.788225676499707E-3</v>
      </c>
      <c r="O1704">
        <f t="shared" si="379"/>
        <v>6437.6124353989453</v>
      </c>
      <c r="P1704">
        <f t="shared" si="380"/>
        <v>1.788225676499707E-3</v>
      </c>
      <c r="Q1704">
        <f>SUM($P$3:P1704)</f>
        <v>0.76240398668848441</v>
      </c>
      <c r="R1704">
        <f t="shared" si="381"/>
        <v>0</v>
      </c>
      <c r="S1704">
        <f t="shared" si="382"/>
        <v>0</v>
      </c>
      <c r="T1704">
        <f>SUM($S$3:S1704)</f>
        <v>9.9286450497606191E-2</v>
      </c>
      <c r="V1704">
        <f t="shared" si="383"/>
        <v>0</v>
      </c>
      <c r="W1704">
        <f>IF(M1704&lt;0,SUM($V$3:V1704),0)</f>
        <v>0</v>
      </c>
      <c r="Y1704">
        <v>0</v>
      </c>
      <c r="Z1704">
        <f t="shared" si="384"/>
        <v>0</v>
      </c>
      <c r="AA1704">
        <f t="shared" si="385"/>
        <v>0</v>
      </c>
      <c r="AB1704">
        <f>SUM($AA$3:AA1704)</f>
        <v>6.5060110216048531E-2</v>
      </c>
    </row>
    <row r="1705" spans="1:28" x14ac:dyDescent="0.3">
      <c r="A1705" s="11" t="s">
        <v>19</v>
      </c>
      <c r="B1705" s="11">
        <v>1702</v>
      </c>
      <c r="C1705" s="11">
        <v>225</v>
      </c>
      <c r="D1705" s="12">
        <v>128.1</v>
      </c>
      <c r="E1705" s="3">
        <f t="shared" si="386"/>
        <v>-5.5555555555556344E-2</v>
      </c>
      <c r="F1705" s="3">
        <f t="shared" si="387"/>
        <v>-0.20000000000000284</v>
      </c>
      <c r="H1705" s="13">
        <f t="shared" si="376"/>
        <v>35.583333333333329</v>
      </c>
      <c r="I1705">
        <f>'Panigale V4s 21 Data'!$B$8*'Panigale V4s 21 Data'!$B$5*'Panigale V4s 21 Data'!$B$7*0.5*(Calculations!$H1705*Calculations!$H1705)</f>
        <v>142.21606273990039</v>
      </c>
      <c r="J1705" s="3">
        <f>$E1705*'Panigale V4s 21 Data'!$B$3</f>
        <v>-15.000000000000213</v>
      </c>
      <c r="K1705" s="27">
        <f>'Panigale V4s 21 Data'!$B$12</f>
        <v>52.974000000000004</v>
      </c>
      <c r="L1705" s="3">
        <f t="shared" si="377"/>
        <v>180.19006273990018</v>
      </c>
      <c r="M1705">
        <f t="shared" si="375"/>
        <v>6411.7630658281141</v>
      </c>
      <c r="N1705">
        <f t="shared" si="378"/>
        <v>1.781045296063365E-3</v>
      </c>
      <c r="O1705">
        <f t="shared" si="379"/>
        <v>6411.7630658281141</v>
      </c>
      <c r="P1705">
        <f t="shared" si="380"/>
        <v>1.781045296063365E-3</v>
      </c>
      <c r="Q1705">
        <f>SUM($P$3:P1705)</f>
        <v>0.76418503198454779</v>
      </c>
      <c r="R1705">
        <f t="shared" si="381"/>
        <v>0</v>
      </c>
      <c r="S1705">
        <f t="shared" si="382"/>
        <v>0</v>
      </c>
      <c r="T1705">
        <f>SUM($S$3:S1705)</f>
        <v>9.9286450497606191E-2</v>
      </c>
      <c r="V1705">
        <f t="shared" si="383"/>
        <v>0</v>
      </c>
      <c r="W1705">
        <f>IF(M1705&lt;0,SUM($V$3:V1705),0)</f>
        <v>0</v>
      </c>
      <c r="Y1705">
        <v>0</v>
      </c>
      <c r="Z1705">
        <f t="shared" si="384"/>
        <v>0</v>
      </c>
      <c r="AA1705">
        <f t="shared" si="385"/>
        <v>0</v>
      </c>
      <c r="AB1705">
        <f>SUM($AA$3:AA1705)</f>
        <v>6.5060110216048531E-2</v>
      </c>
    </row>
    <row r="1706" spans="1:28" x14ac:dyDescent="0.3">
      <c r="A1706" s="11" t="s">
        <v>19</v>
      </c>
      <c r="B1706" s="11">
        <v>1703</v>
      </c>
      <c r="C1706" s="11">
        <v>226</v>
      </c>
      <c r="D1706" s="12">
        <v>127.9</v>
      </c>
      <c r="E1706" s="3">
        <f t="shared" si="386"/>
        <v>-6.9444444444444448E-2</v>
      </c>
      <c r="F1706" s="3">
        <f t="shared" si="387"/>
        <v>-0.25</v>
      </c>
      <c r="H1706" s="13">
        <f t="shared" si="376"/>
        <v>35.527777777777779</v>
      </c>
      <c r="I1706">
        <f>'Panigale V4s 21 Data'!$B$8*'Panigale V4s 21 Data'!$B$5*'Panigale V4s 21 Data'!$B$7*0.5*(Calculations!$H1706*Calculations!$H1706)</f>
        <v>141.7723311452871</v>
      </c>
      <c r="J1706" s="3">
        <f>$E1706*'Panigale V4s 21 Data'!$B$3</f>
        <v>-18.75</v>
      </c>
      <c r="K1706" s="27">
        <f>'Panigale V4s 21 Data'!$B$12</f>
        <v>52.974000000000004</v>
      </c>
      <c r="L1706" s="3">
        <f t="shared" si="377"/>
        <v>175.99633114528712</v>
      </c>
      <c r="M1706">
        <f t="shared" si="375"/>
        <v>6252.758542633951</v>
      </c>
      <c r="N1706">
        <f t="shared" si="378"/>
        <v>1.7368773729538754E-3</v>
      </c>
      <c r="O1706">
        <f t="shared" si="379"/>
        <v>6252.758542633951</v>
      </c>
      <c r="P1706">
        <f t="shared" si="380"/>
        <v>1.7368773729538754E-3</v>
      </c>
      <c r="Q1706">
        <f>SUM($P$3:P1706)</f>
        <v>0.76592190935750171</v>
      </c>
      <c r="R1706">
        <f t="shared" si="381"/>
        <v>0</v>
      </c>
      <c r="S1706">
        <f t="shared" si="382"/>
        <v>0</v>
      </c>
      <c r="T1706">
        <f>SUM($S$3:S1706)</f>
        <v>9.9286450497606191E-2</v>
      </c>
      <c r="V1706">
        <f t="shared" si="383"/>
        <v>0</v>
      </c>
      <c r="W1706">
        <f>IF(M1706&lt;0,SUM($V$3:V1706),0)</f>
        <v>0</v>
      </c>
      <c r="Y1706">
        <v>0</v>
      </c>
      <c r="Z1706">
        <f t="shared" si="384"/>
        <v>0</v>
      </c>
      <c r="AA1706">
        <f t="shared" si="385"/>
        <v>0</v>
      </c>
      <c r="AB1706">
        <f>SUM($AA$3:AA1706)</f>
        <v>6.5060110216048531E-2</v>
      </c>
    </row>
    <row r="1707" spans="1:28" x14ac:dyDescent="0.3">
      <c r="A1707" s="11" t="s">
        <v>19</v>
      </c>
      <c r="B1707" s="11">
        <v>1704</v>
      </c>
      <c r="C1707" s="11">
        <v>227</v>
      </c>
      <c r="D1707" s="12">
        <v>127.6</v>
      </c>
      <c r="E1707" s="3">
        <f t="shared" si="386"/>
        <v>-6.9444444444444448E-2</v>
      </c>
      <c r="F1707" s="3">
        <f t="shared" si="387"/>
        <v>-0.25</v>
      </c>
      <c r="H1707" s="13">
        <f t="shared" si="376"/>
        <v>35.444444444444443</v>
      </c>
      <c r="I1707">
        <f>'Panigale V4s 21 Data'!$B$8*'Panigale V4s 21 Data'!$B$5*'Panigale V4s 21 Data'!$B$7*0.5*(Calculations!$H1707*Calculations!$H1707)</f>
        <v>141.10803374827316</v>
      </c>
      <c r="J1707" s="3">
        <f>$E1707*'Panigale V4s 21 Data'!$B$3</f>
        <v>-18.75</v>
      </c>
      <c r="K1707" s="27">
        <f>'Panigale V4s 21 Data'!$B$12</f>
        <v>52.974000000000004</v>
      </c>
      <c r="L1707" s="3">
        <f t="shared" si="377"/>
        <v>175.33203374827315</v>
      </c>
      <c r="M1707">
        <f t="shared" si="375"/>
        <v>6214.5465295221256</v>
      </c>
      <c r="N1707">
        <f t="shared" si="378"/>
        <v>1.7262629248672573E-3</v>
      </c>
      <c r="O1707">
        <f t="shared" si="379"/>
        <v>6214.5465295221256</v>
      </c>
      <c r="P1707">
        <f t="shared" si="380"/>
        <v>1.7262629248672573E-3</v>
      </c>
      <c r="Q1707">
        <f>SUM($P$3:P1707)</f>
        <v>0.76764817228236892</v>
      </c>
      <c r="R1707">
        <f t="shared" si="381"/>
        <v>0</v>
      </c>
      <c r="S1707">
        <f t="shared" si="382"/>
        <v>0</v>
      </c>
      <c r="T1707">
        <f>SUM($S$3:S1707)</f>
        <v>9.9286450497606191E-2</v>
      </c>
      <c r="V1707">
        <f t="shared" si="383"/>
        <v>0</v>
      </c>
      <c r="W1707">
        <f>IF(M1707&lt;0,SUM($V$3:V1707),0)</f>
        <v>0</v>
      </c>
      <c r="Y1707">
        <v>0</v>
      </c>
      <c r="Z1707">
        <f t="shared" si="384"/>
        <v>0</v>
      </c>
      <c r="AA1707">
        <f t="shared" si="385"/>
        <v>0</v>
      </c>
      <c r="AB1707">
        <f>SUM($AA$3:AA1707)</f>
        <v>6.5060110216048531E-2</v>
      </c>
    </row>
    <row r="1708" spans="1:28" x14ac:dyDescent="0.3">
      <c r="A1708" s="11" t="s">
        <v>19</v>
      </c>
      <c r="B1708" s="11">
        <v>1705</v>
      </c>
      <c r="C1708" s="11">
        <v>228</v>
      </c>
      <c r="D1708" s="12">
        <v>127.4</v>
      </c>
      <c r="E1708" s="3">
        <f t="shared" si="386"/>
        <v>-5.5555555555554373E-2</v>
      </c>
      <c r="F1708" s="3">
        <f t="shared" si="387"/>
        <v>-0.19999999999999574</v>
      </c>
      <c r="H1708" s="13">
        <f t="shared" si="376"/>
        <v>35.388888888888893</v>
      </c>
      <c r="I1708">
        <f>'Panigale V4s 21 Data'!$B$8*'Panigale V4s 21 Data'!$B$5*'Panigale V4s 21 Data'!$B$7*0.5*(Calculations!$H1708*Calculations!$H1708)</f>
        <v>140.66603548020134</v>
      </c>
      <c r="J1708" s="3">
        <f>$E1708*'Panigale V4s 21 Data'!$B$3</f>
        <v>-14.99999999999968</v>
      </c>
      <c r="K1708" s="27">
        <f>'Panigale V4s 21 Data'!$B$12</f>
        <v>52.974000000000004</v>
      </c>
      <c r="L1708" s="3">
        <f t="shared" si="377"/>
        <v>178.64003548020167</v>
      </c>
      <c r="M1708">
        <f t="shared" si="375"/>
        <v>6321.8723667160266</v>
      </c>
      <c r="N1708">
        <f t="shared" si="378"/>
        <v>1.7560756574211184E-3</v>
      </c>
      <c r="O1708">
        <f t="shared" si="379"/>
        <v>6321.8723667160266</v>
      </c>
      <c r="P1708">
        <f t="shared" si="380"/>
        <v>1.7560756574211184E-3</v>
      </c>
      <c r="Q1708">
        <f>SUM($P$3:P1708)</f>
        <v>0.76940424793979001</v>
      </c>
      <c r="R1708">
        <f t="shared" si="381"/>
        <v>0</v>
      </c>
      <c r="S1708">
        <f t="shared" si="382"/>
        <v>0</v>
      </c>
      <c r="T1708">
        <f>SUM($S$3:S1708)</f>
        <v>9.9286450497606191E-2</v>
      </c>
      <c r="V1708">
        <f t="shared" si="383"/>
        <v>0</v>
      </c>
      <c r="W1708">
        <f>IF(M1708&lt;0,SUM($V$3:V1708),0)</f>
        <v>0</v>
      </c>
      <c r="Y1708">
        <v>0</v>
      </c>
      <c r="Z1708">
        <f t="shared" si="384"/>
        <v>0</v>
      </c>
      <c r="AA1708">
        <f t="shared" si="385"/>
        <v>0</v>
      </c>
      <c r="AB1708">
        <f>SUM($AA$3:AA1708)</f>
        <v>6.5060110216048531E-2</v>
      </c>
    </row>
    <row r="1709" spans="1:28" x14ac:dyDescent="0.3">
      <c r="A1709" s="11" t="s">
        <v>19</v>
      </c>
      <c r="B1709" s="11">
        <v>1706</v>
      </c>
      <c r="C1709" s="11">
        <v>229</v>
      </c>
      <c r="D1709" s="12">
        <v>127.2</v>
      </c>
      <c r="E1709" s="3">
        <f t="shared" si="386"/>
        <v>-5.5555555555556344E-2</v>
      </c>
      <c r="F1709" s="3">
        <f t="shared" si="387"/>
        <v>-0.20000000000000284</v>
      </c>
      <c r="H1709" s="13">
        <f t="shared" si="376"/>
        <v>35.333333333333336</v>
      </c>
      <c r="I1709">
        <f>'Panigale V4s 21 Data'!$B$8*'Panigale V4s 21 Data'!$B$5*'Panigale V4s 21 Data'!$B$7*0.5*(Calculations!$H1709*Calculations!$H1709)</f>
        <v>140.22473054274602</v>
      </c>
      <c r="J1709" s="3">
        <f>$E1709*'Panigale V4s 21 Data'!$B$3</f>
        <v>-15.000000000000213</v>
      </c>
      <c r="K1709" s="27">
        <f>'Panigale V4s 21 Data'!$B$12</f>
        <v>52.974000000000004</v>
      </c>
      <c r="L1709" s="3">
        <f t="shared" si="377"/>
        <v>178.19873054274581</v>
      </c>
      <c r="M1709">
        <f t="shared" si="375"/>
        <v>6296.3551458436859</v>
      </c>
      <c r="N1709">
        <f t="shared" si="378"/>
        <v>1.7489875405121349E-3</v>
      </c>
      <c r="O1709">
        <f t="shared" si="379"/>
        <v>6296.3551458436859</v>
      </c>
      <c r="P1709">
        <f t="shared" si="380"/>
        <v>1.7489875405121349E-3</v>
      </c>
      <c r="Q1709">
        <f>SUM($P$3:P1709)</f>
        <v>0.77115323548030212</v>
      </c>
      <c r="R1709">
        <f t="shared" si="381"/>
        <v>0</v>
      </c>
      <c r="S1709">
        <f t="shared" si="382"/>
        <v>0</v>
      </c>
      <c r="T1709">
        <f>SUM($S$3:S1709)</f>
        <v>9.9286450497606191E-2</v>
      </c>
      <c r="V1709">
        <f t="shared" si="383"/>
        <v>0</v>
      </c>
      <c r="W1709">
        <f>IF(M1709&lt;0,SUM($V$3:V1709),0)</f>
        <v>0</v>
      </c>
      <c r="Y1709">
        <v>0</v>
      </c>
      <c r="Z1709">
        <f t="shared" si="384"/>
        <v>0</v>
      </c>
      <c r="AA1709">
        <f t="shared" si="385"/>
        <v>0</v>
      </c>
      <c r="AB1709">
        <f>SUM($AA$3:AA1709)</f>
        <v>6.5060110216048531E-2</v>
      </c>
    </row>
    <row r="1710" spans="1:28" x14ac:dyDescent="0.3">
      <c r="A1710" s="11" t="s">
        <v>19</v>
      </c>
      <c r="B1710" s="11">
        <v>1707</v>
      </c>
      <c r="C1710" s="11">
        <v>230</v>
      </c>
      <c r="D1710" s="12">
        <v>127</v>
      </c>
      <c r="E1710" s="3">
        <f t="shared" si="386"/>
        <v>-4.1666666666666269E-2</v>
      </c>
      <c r="F1710" s="3">
        <f t="shared" si="387"/>
        <v>-0.14999999999999858</v>
      </c>
      <c r="H1710" s="13">
        <f t="shared" si="376"/>
        <v>35.277777777777779</v>
      </c>
      <c r="I1710">
        <f>'Panigale V4s 21 Data'!$B$8*'Panigale V4s 21 Data'!$B$5*'Panigale V4s 21 Data'!$B$7*0.5*(Calculations!$H1710*Calculations!$H1710)</f>
        <v>139.78411893590732</v>
      </c>
      <c r="J1710" s="3">
        <f>$E1710*'Panigale V4s 21 Data'!$B$3</f>
        <v>-11.249999999999893</v>
      </c>
      <c r="K1710" s="27">
        <f>'Panigale V4s 21 Data'!$B$12</f>
        <v>52.974000000000004</v>
      </c>
      <c r="L1710" s="3">
        <f t="shared" si="377"/>
        <v>181.50811893590742</v>
      </c>
      <c r="M1710">
        <f t="shared" si="375"/>
        <v>6403.2030846834004</v>
      </c>
      <c r="N1710">
        <f t="shared" si="378"/>
        <v>1.7786675235231667E-3</v>
      </c>
      <c r="O1710">
        <f t="shared" si="379"/>
        <v>6403.2030846834004</v>
      </c>
      <c r="P1710">
        <f t="shared" si="380"/>
        <v>1.7786675235231667E-3</v>
      </c>
      <c r="Q1710">
        <f>SUM($P$3:P1710)</f>
        <v>0.7729319030038253</v>
      </c>
      <c r="R1710">
        <f t="shared" si="381"/>
        <v>0</v>
      </c>
      <c r="S1710">
        <f t="shared" si="382"/>
        <v>0</v>
      </c>
      <c r="T1710">
        <f>SUM($S$3:S1710)</f>
        <v>9.9286450497606191E-2</v>
      </c>
      <c r="V1710">
        <f t="shared" si="383"/>
        <v>0</v>
      </c>
      <c r="W1710">
        <f>IF(M1710&lt;0,SUM($V$3:V1710),0)</f>
        <v>0</v>
      </c>
      <c r="Y1710">
        <v>0</v>
      </c>
      <c r="Z1710">
        <f t="shared" si="384"/>
        <v>0</v>
      </c>
      <c r="AA1710">
        <f t="shared" si="385"/>
        <v>0</v>
      </c>
      <c r="AB1710">
        <f>SUM($AA$3:AA1710)</f>
        <v>6.5060110216048531E-2</v>
      </c>
    </row>
    <row r="1711" spans="1:28" x14ac:dyDescent="0.3">
      <c r="A1711" s="11" t="s">
        <v>19</v>
      </c>
      <c r="B1711" s="11">
        <v>1708</v>
      </c>
      <c r="C1711" s="11">
        <v>231</v>
      </c>
      <c r="D1711" s="12">
        <v>126.9</v>
      </c>
      <c r="E1711" s="3">
        <f t="shared" si="386"/>
        <v>-2.7777777777778172E-2</v>
      </c>
      <c r="F1711" s="3">
        <f t="shared" si="387"/>
        <v>-0.10000000000000142</v>
      </c>
      <c r="H1711" s="13">
        <f t="shared" si="376"/>
        <v>35.25</v>
      </c>
      <c r="I1711">
        <f>'Panigale V4s 21 Data'!$B$8*'Panigale V4s 21 Data'!$B$5*'Panigale V4s 21 Data'!$B$7*0.5*(Calculations!$H1711*Calculations!$H1711)</f>
        <v>139.56407313146917</v>
      </c>
      <c r="J1711" s="3">
        <f>$E1711*'Panigale V4s 21 Data'!$B$3</f>
        <v>-7.5000000000001066</v>
      </c>
      <c r="K1711" s="27">
        <f>'Panigale V4s 21 Data'!$B$12</f>
        <v>52.974000000000004</v>
      </c>
      <c r="L1711" s="3">
        <f t="shared" si="377"/>
        <v>185.03807313146905</v>
      </c>
      <c r="M1711">
        <f t="shared" si="375"/>
        <v>6522.5920778842838</v>
      </c>
      <c r="N1711">
        <f t="shared" si="378"/>
        <v>1.8118311327456342E-3</v>
      </c>
      <c r="O1711">
        <f t="shared" si="379"/>
        <v>6522.5920778842838</v>
      </c>
      <c r="P1711">
        <f t="shared" si="380"/>
        <v>1.8118311327456342E-3</v>
      </c>
      <c r="Q1711">
        <f>SUM($P$3:P1711)</f>
        <v>0.77474373413657094</v>
      </c>
      <c r="R1711">
        <f t="shared" si="381"/>
        <v>0</v>
      </c>
      <c r="S1711">
        <f t="shared" si="382"/>
        <v>0</v>
      </c>
      <c r="T1711">
        <f>SUM($S$3:S1711)</f>
        <v>9.9286450497606191E-2</v>
      </c>
      <c r="V1711">
        <f t="shared" si="383"/>
        <v>0</v>
      </c>
      <c r="W1711">
        <f>IF(M1711&lt;0,SUM($V$3:V1711),0)</f>
        <v>0</v>
      </c>
      <c r="Y1711">
        <v>0</v>
      </c>
      <c r="Z1711">
        <f t="shared" si="384"/>
        <v>0</v>
      </c>
      <c r="AA1711">
        <f t="shared" si="385"/>
        <v>0</v>
      </c>
      <c r="AB1711">
        <f>SUM($AA$3:AA1711)</f>
        <v>6.5060110216048531E-2</v>
      </c>
    </row>
    <row r="1712" spans="1:28" x14ac:dyDescent="0.3">
      <c r="A1712" s="11" t="s">
        <v>19</v>
      </c>
      <c r="B1712" s="11">
        <v>1709</v>
      </c>
      <c r="C1712" s="11">
        <v>232</v>
      </c>
      <c r="D1712" s="12">
        <v>126.8</v>
      </c>
      <c r="E1712" s="3">
        <f t="shared" si="386"/>
        <v>-2.7777777777778172E-2</v>
      </c>
      <c r="F1712" s="3">
        <f t="shared" si="387"/>
        <v>-0.10000000000000142</v>
      </c>
      <c r="H1712" s="13">
        <f t="shared" si="376"/>
        <v>35.222222222222221</v>
      </c>
      <c r="I1712">
        <f>'Panigale V4s 21 Data'!$B$8*'Panigale V4s 21 Data'!$B$5*'Panigale V4s 21 Data'!$B$7*0.5*(Calculations!$H1712*Calculations!$H1712)</f>
        <v>139.34420065968519</v>
      </c>
      <c r="J1712" s="3">
        <f>$E1712*'Panigale V4s 21 Data'!$B$3</f>
        <v>-7.5000000000001066</v>
      </c>
      <c r="K1712" s="27">
        <f>'Panigale V4s 21 Data'!$B$12</f>
        <v>52.974000000000004</v>
      </c>
      <c r="L1712" s="3">
        <f t="shared" si="377"/>
        <v>184.81820065968509</v>
      </c>
      <c r="M1712">
        <f t="shared" si="375"/>
        <v>6509.7077343466854</v>
      </c>
      <c r="N1712">
        <f t="shared" si="378"/>
        <v>1.8082521484296349E-3</v>
      </c>
      <c r="O1712">
        <f t="shared" si="379"/>
        <v>6509.7077343466854</v>
      </c>
      <c r="P1712">
        <f t="shared" si="380"/>
        <v>1.8082521484296349E-3</v>
      </c>
      <c r="Q1712">
        <f>SUM($P$3:P1712)</f>
        <v>0.77655198628500055</v>
      </c>
      <c r="R1712">
        <f t="shared" si="381"/>
        <v>0</v>
      </c>
      <c r="S1712">
        <f t="shared" si="382"/>
        <v>0</v>
      </c>
      <c r="T1712">
        <f>SUM($S$3:S1712)</f>
        <v>9.9286450497606191E-2</v>
      </c>
      <c r="V1712">
        <f t="shared" si="383"/>
        <v>0</v>
      </c>
      <c r="W1712">
        <f>IF(M1712&lt;0,SUM($V$3:V1712),0)</f>
        <v>0</v>
      </c>
      <c r="Y1712">
        <v>0</v>
      </c>
      <c r="Z1712">
        <f t="shared" si="384"/>
        <v>0</v>
      </c>
      <c r="AA1712">
        <f t="shared" si="385"/>
        <v>0</v>
      </c>
      <c r="AB1712">
        <f>SUM($AA$3:AA1712)</f>
        <v>6.5060110216048531E-2</v>
      </c>
    </row>
    <row r="1713" spans="1:28" x14ac:dyDescent="0.3">
      <c r="A1713" s="11" t="s">
        <v>19</v>
      </c>
      <c r="B1713" s="11">
        <v>1710</v>
      </c>
      <c r="C1713" s="11">
        <v>233</v>
      </c>
      <c r="D1713" s="12">
        <v>126.7</v>
      </c>
      <c r="E1713" s="3">
        <f t="shared" si="386"/>
        <v>0</v>
      </c>
      <c r="F1713" s="3">
        <f t="shared" si="387"/>
        <v>0</v>
      </c>
      <c r="H1713" s="13">
        <f t="shared" si="376"/>
        <v>35.194444444444443</v>
      </c>
      <c r="I1713">
        <f>'Panigale V4s 21 Data'!$B$8*'Panigale V4s 21 Data'!$B$5*'Panigale V4s 21 Data'!$B$7*0.5*(Calculations!$H1713*Calculations!$H1713)</f>
        <v>139.12450152055533</v>
      </c>
      <c r="J1713" s="3">
        <f>$E1713*'Panigale V4s 21 Data'!$B$3</f>
        <v>0</v>
      </c>
      <c r="K1713" s="27">
        <f>'Panigale V4s 21 Data'!$B$12</f>
        <v>52.974000000000004</v>
      </c>
      <c r="L1713" s="3">
        <f t="shared" si="377"/>
        <v>192.09850152055532</v>
      </c>
      <c r="M1713">
        <f t="shared" si="375"/>
        <v>6760.8000396262105</v>
      </c>
      <c r="N1713">
        <f t="shared" si="378"/>
        <v>1.8780000110072807E-3</v>
      </c>
      <c r="O1713">
        <f t="shared" si="379"/>
        <v>6760.8000396262105</v>
      </c>
      <c r="P1713">
        <f t="shared" si="380"/>
        <v>1.8780000110072807E-3</v>
      </c>
      <c r="Q1713">
        <f>SUM($P$3:P1713)</f>
        <v>0.77842998629600779</v>
      </c>
      <c r="R1713">
        <f t="shared" si="381"/>
        <v>0</v>
      </c>
      <c r="S1713">
        <f t="shared" si="382"/>
        <v>0</v>
      </c>
      <c r="T1713">
        <f>SUM($S$3:S1713)</f>
        <v>9.9286450497606191E-2</v>
      </c>
      <c r="V1713">
        <f t="shared" si="383"/>
        <v>0</v>
      </c>
      <c r="W1713">
        <f>IF(M1713&lt;0,SUM($V$3:V1713),0)</f>
        <v>0</v>
      </c>
      <c r="Y1713">
        <v>0</v>
      </c>
      <c r="Z1713">
        <f t="shared" si="384"/>
        <v>0</v>
      </c>
      <c r="AA1713">
        <f t="shared" si="385"/>
        <v>0</v>
      </c>
      <c r="AB1713">
        <f>SUM($AA$3:AA1713)</f>
        <v>6.5060110216048531E-2</v>
      </c>
    </row>
    <row r="1714" spans="1:28" x14ac:dyDescent="0.3">
      <c r="A1714" s="11" t="s">
        <v>19</v>
      </c>
      <c r="B1714" s="11">
        <v>1711</v>
      </c>
      <c r="C1714" s="11">
        <v>234</v>
      </c>
      <c r="D1714" s="12">
        <v>126.8</v>
      </c>
      <c r="E1714" s="3">
        <f t="shared" si="386"/>
        <v>2.7777777777778172E-2</v>
      </c>
      <c r="F1714" s="3">
        <f t="shared" si="387"/>
        <v>0.10000000000000142</v>
      </c>
      <c r="H1714" s="13">
        <f t="shared" si="376"/>
        <v>35.222222222222221</v>
      </c>
      <c r="I1714">
        <f>'Panigale V4s 21 Data'!$B$8*'Panigale V4s 21 Data'!$B$5*'Panigale V4s 21 Data'!$B$7*0.5*(Calculations!$H1714*Calculations!$H1714)</f>
        <v>139.34420065968519</v>
      </c>
      <c r="J1714" s="3">
        <f>$E1714*'Panigale V4s 21 Data'!$B$3</f>
        <v>7.5000000000001066</v>
      </c>
      <c r="K1714" s="27">
        <f>'Panigale V4s 21 Data'!$B$12</f>
        <v>52.974000000000004</v>
      </c>
      <c r="L1714" s="3">
        <f t="shared" si="377"/>
        <v>199.81820065968532</v>
      </c>
      <c r="M1714">
        <f t="shared" si="375"/>
        <v>7038.0410676800275</v>
      </c>
      <c r="N1714">
        <f t="shared" si="378"/>
        <v>1.9550114076888965E-3</v>
      </c>
      <c r="O1714">
        <f t="shared" si="379"/>
        <v>7038.0410676800275</v>
      </c>
      <c r="P1714">
        <f t="shared" si="380"/>
        <v>1.9550114076888965E-3</v>
      </c>
      <c r="Q1714">
        <f>SUM($P$3:P1714)</f>
        <v>0.78038499770369674</v>
      </c>
      <c r="R1714">
        <f t="shared" si="381"/>
        <v>0</v>
      </c>
      <c r="S1714">
        <f t="shared" si="382"/>
        <v>0</v>
      </c>
      <c r="T1714">
        <f>SUM($S$3:S1714)</f>
        <v>9.9286450497606191E-2</v>
      </c>
      <c r="V1714">
        <f t="shared" si="383"/>
        <v>0</v>
      </c>
      <c r="W1714">
        <f>IF(M1714&lt;0,SUM($V$3:V1714),0)</f>
        <v>0</v>
      </c>
      <c r="Y1714">
        <v>0</v>
      </c>
      <c r="Z1714">
        <f t="shared" si="384"/>
        <v>0</v>
      </c>
      <c r="AA1714">
        <f t="shared" si="385"/>
        <v>0</v>
      </c>
      <c r="AB1714">
        <f>SUM($AA$3:AA1714)</f>
        <v>6.5060110216048531E-2</v>
      </c>
    </row>
    <row r="1715" spans="1:28" x14ac:dyDescent="0.3">
      <c r="A1715" s="11" t="s">
        <v>19</v>
      </c>
      <c r="B1715" s="11">
        <v>1712</v>
      </c>
      <c r="C1715" s="11">
        <v>235</v>
      </c>
      <c r="D1715" s="12">
        <v>126.9</v>
      </c>
      <c r="E1715" s="3">
        <f t="shared" si="386"/>
        <v>4.1666666666666269E-2</v>
      </c>
      <c r="F1715" s="3">
        <f t="shared" si="387"/>
        <v>0.14999999999999858</v>
      </c>
      <c r="H1715" s="13">
        <f t="shared" si="376"/>
        <v>35.25</v>
      </c>
      <c r="I1715">
        <f>'Panigale V4s 21 Data'!$B$8*'Panigale V4s 21 Data'!$B$5*'Panigale V4s 21 Data'!$B$7*0.5*(Calculations!$H1715*Calculations!$H1715)</f>
        <v>139.56407313146917</v>
      </c>
      <c r="J1715" s="3">
        <f>$E1715*'Panigale V4s 21 Data'!$B$3</f>
        <v>11.249999999999893</v>
      </c>
      <c r="K1715" s="27">
        <f>'Panigale V4s 21 Data'!$B$12</f>
        <v>52.974000000000004</v>
      </c>
      <c r="L1715" s="3">
        <f t="shared" si="377"/>
        <v>203.78807313146905</v>
      </c>
      <c r="M1715">
        <f t="shared" si="375"/>
        <v>7183.5295778842838</v>
      </c>
      <c r="N1715">
        <f t="shared" si="378"/>
        <v>1.9954248827456344E-3</v>
      </c>
      <c r="O1715">
        <f t="shared" si="379"/>
        <v>7183.5295778842838</v>
      </c>
      <c r="P1715">
        <f t="shared" si="380"/>
        <v>1.9954248827456344E-3</v>
      </c>
      <c r="Q1715">
        <f>SUM($P$3:P1715)</f>
        <v>0.78238042258644236</v>
      </c>
      <c r="R1715">
        <f t="shared" si="381"/>
        <v>0</v>
      </c>
      <c r="S1715">
        <f t="shared" si="382"/>
        <v>0</v>
      </c>
      <c r="T1715">
        <f>SUM($S$3:S1715)</f>
        <v>9.9286450497606191E-2</v>
      </c>
      <c r="V1715">
        <f t="shared" si="383"/>
        <v>0</v>
      </c>
      <c r="W1715">
        <f>IF(M1715&lt;0,SUM($V$3:V1715),0)</f>
        <v>0</v>
      </c>
      <c r="Y1715">
        <v>0</v>
      </c>
      <c r="Z1715">
        <f t="shared" si="384"/>
        <v>0</v>
      </c>
      <c r="AA1715">
        <f t="shared" si="385"/>
        <v>0</v>
      </c>
      <c r="AB1715">
        <f>SUM($AA$3:AA1715)</f>
        <v>6.5060110216048531E-2</v>
      </c>
    </row>
    <row r="1716" spans="1:28" x14ac:dyDescent="0.3">
      <c r="A1716" s="11" t="s">
        <v>19</v>
      </c>
      <c r="B1716" s="11">
        <v>1713</v>
      </c>
      <c r="C1716" s="11">
        <v>236</v>
      </c>
      <c r="D1716" s="12">
        <v>127.1</v>
      </c>
      <c r="E1716" s="3">
        <f t="shared" si="386"/>
        <v>6.9444444444444448E-2</v>
      </c>
      <c r="F1716" s="3">
        <f t="shared" si="387"/>
        <v>0.25</v>
      </c>
      <c r="H1716" s="13">
        <f t="shared" si="376"/>
        <v>35.30555555555555</v>
      </c>
      <c r="I1716">
        <f>'Panigale V4s 21 Data'!$B$8*'Panigale V4s 21 Data'!$B$5*'Panigale V4s 21 Data'!$B$7*0.5*(Calculations!$H1716*Calculations!$H1716)</f>
        <v>140.00433807299956</v>
      </c>
      <c r="J1716" s="3">
        <f>$E1716*'Panigale V4s 21 Data'!$B$3</f>
        <v>18.75</v>
      </c>
      <c r="K1716" s="27">
        <f>'Panigale V4s 21 Data'!$B$12</f>
        <v>52.974000000000004</v>
      </c>
      <c r="L1716" s="3">
        <f t="shared" si="377"/>
        <v>211.72833807299958</v>
      </c>
      <c r="M1716">
        <f t="shared" si="375"/>
        <v>7475.1866025217341</v>
      </c>
      <c r="N1716">
        <f t="shared" si="378"/>
        <v>2.0764407229227036E-3</v>
      </c>
      <c r="O1716">
        <f t="shared" si="379"/>
        <v>7475.1866025217341</v>
      </c>
      <c r="P1716">
        <f t="shared" si="380"/>
        <v>2.0764407229227036E-3</v>
      </c>
      <c r="Q1716">
        <f>SUM($P$3:P1716)</f>
        <v>0.78445686330936504</v>
      </c>
      <c r="R1716">
        <f t="shared" si="381"/>
        <v>0</v>
      </c>
      <c r="S1716">
        <f t="shared" si="382"/>
        <v>0</v>
      </c>
      <c r="T1716">
        <f>SUM($S$3:S1716)</f>
        <v>9.9286450497606191E-2</v>
      </c>
      <c r="V1716">
        <f t="shared" si="383"/>
        <v>0</v>
      </c>
      <c r="W1716">
        <f>IF(M1716&lt;0,SUM($V$3:V1716),0)</f>
        <v>0</v>
      </c>
      <c r="Y1716">
        <v>0</v>
      </c>
      <c r="Z1716">
        <f t="shared" si="384"/>
        <v>0</v>
      </c>
      <c r="AA1716">
        <f t="shared" si="385"/>
        <v>0</v>
      </c>
      <c r="AB1716">
        <f>SUM($AA$3:AA1716)</f>
        <v>6.5060110216048531E-2</v>
      </c>
    </row>
    <row r="1717" spans="1:28" x14ac:dyDescent="0.3">
      <c r="A1717" s="11" t="s">
        <v>19</v>
      </c>
      <c r="B1717" s="11">
        <v>1714</v>
      </c>
      <c r="C1717" s="11">
        <v>237</v>
      </c>
      <c r="D1717" s="12">
        <v>127.4</v>
      </c>
      <c r="E1717" s="3">
        <f t="shared" si="386"/>
        <v>8.3333333333334522E-2</v>
      </c>
      <c r="F1717" s="3">
        <f t="shared" si="387"/>
        <v>0.30000000000000426</v>
      </c>
      <c r="H1717" s="13">
        <f t="shared" si="376"/>
        <v>35.388888888888893</v>
      </c>
      <c r="I1717">
        <f>'Panigale V4s 21 Data'!$B$8*'Panigale V4s 21 Data'!$B$5*'Panigale V4s 21 Data'!$B$7*0.5*(Calculations!$H1717*Calculations!$H1717)</f>
        <v>140.66603548020134</v>
      </c>
      <c r="J1717" s="3">
        <f>$E1717*'Panigale V4s 21 Data'!$B$3</f>
        <v>22.50000000000032</v>
      </c>
      <c r="K1717" s="27">
        <f>'Panigale V4s 21 Data'!$B$12</f>
        <v>52.974000000000004</v>
      </c>
      <c r="L1717" s="3">
        <f t="shared" si="377"/>
        <v>216.14003548020167</v>
      </c>
      <c r="M1717">
        <f t="shared" si="375"/>
        <v>7648.9557000493605</v>
      </c>
      <c r="N1717">
        <f t="shared" si="378"/>
        <v>2.1247099166803781E-3</v>
      </c>
      <c r="O1717">
        <f t="shared" si="379"/>
        <v>7648.9557000493605</v>
      </c>
      <c r="P1717">
        <f t="shared" si="380"/>
        <v>2.1247099166803781E-3</v>
      </c>
      <c r="Q1717">
        <f>SUM($P$3:P1717)</f>
        <v>0.78658157322604538</v>
      </c>
      <c r="R1717">
        <f t="shared" si="381"/>
        <v>0</v>
      </c>
      <c r="S1717">
        <f t="shared" si="382"/>
        <v>0</v>
      </c>
      <c r="T1717">
        <f>SUM($S$3:S1717)</f>
        <v>9.9286450497606191E-2</v>
      </c>
      <c r="V1717">
        <f t="shared" si="383"/>
        <v>0</v>
      </c>
      <c r="W1717">
        <f>IF(M1717&lt;0,SUM($V$3:V1717),0)</f>
        <v>0</v>
      </c>
      <c r="Y1717">
        <v>0</v>
      </c>
      <c r="Z1717">
        <f t="shared" si="384"/>
        <v>0</v>
      </c>
      <c r="AA1717">
        <f t="shared" si="385"/>
        <v>0</v>
      </c>
      <c r="AB1717">
        <f>SUM($AA$3:AA1717)</f>
        <v>6.5060110216048531E-2</v>
      </c>
    </row>
    <row r="1718" spans="1:28" x14ac:dyDescent="0.3">
      <c r="A1718" s="11" t="s">
        <v>19</v>
      </c>
      <c r="B1718" s="11">
        <v>1715</v>
      </c>
      <c r="C1718" s="11">
        <v>238</v>
      </c>
      <c r="D1718" s="12">
        <v>127.7</v>
      </c>
      <c r="E1718" s="3">
        <f t="shared" si="386"/>
        <v>9.7222222222220642E-2</v>
      </c>
      <c r="F1718" s="3">
        <f t="shared" si="387"/>
        <v>0.34999999999999432</v>
      </c>
      <c r="H1718" s="13">
        <f t="shared" si="376"/>
        <v>35.472222222222221</v>
      </c>
      <c r="I1718">
        <f>'Panigale V4s 21 Data'!$B$8*'Panigale V4s 21 Data'!$B$5*'Panigale V4s 21 Data'!$B$7*0.5*(Calculations!$H1718*Calculations!$H1718)</f>
        <v>141.32929288129031</v>
      </c>
      <c r="J1718" s="3">
        <f>$E1718*'Panigale V4s 21 Data'!$B$3</f>
        <v>26.249999999999574</v>
      </c>
      <c r="K1718" s="27">
        <f>'Panigale V4s 21 Data'!$B$12</f>
        <v>52.974000000000004</v>
      </c>
      <c r="L1718" s="3">
        <f t="shared" si="377"/>
        <v>220.55329288128991</v>
      </c>
      <c r="M1718">
        <f t="shared" si="375"/>
        <v>7823.5154169279776</v>
      </c>
      <c r="N1718">
        <f t="shared" si="378"/>
        <v>2.1731987269244385E-3</v>
      </c>
      <c r="O1718">
        <f t="shared" si="379"/>
        <v>7823.5154169279776</v>
      </c>
      <c r="P1718">
        <f t="shared" si="380"/>
        <v>2.1731987269244385E-3</v>
      </c>
      <c r="Q1718">
        <f>SUM($P$3:P1718)</f>
        <v>0.78875477195296984</v>
      </c>
      <c r="R1718">
        <f t="shared" si="381"/>
        <v>0</v>
      </c>
      <c r="S1718">
        <f t="shared" si="382"/>
        <v>0</v>
      </c>
      <c r="T1718">
        <f>SUM($S$3:S1718)</f>
        <v>9.9286450497606191E-2</v>
      </c>
      <c r="V1718">
        <f t="shared" si="383"/>
        <v>0</v>
      </c>
      <c r="W1718">
        <f>IF(M1718&lt;0,SUM($V$3:V1718),0)</f>
        <v>0</v>
      </c>
      <c r="Y1718">
        <v>0</v>
      </c>
      <c r="Z1718">
        <f t="shared" si="384"/>
        <v>0</v>
      </c>
      <c r="AA1718">
        <f t="shared" si="385"/>
        <v>0</v>
      </c>
      <c r="AB1718">
        <f>SUM($AA$3:AA1718)</f>
        <v>6.5060110216048531E-2</v>
      </c>
    </row>
    <row r="1719" spans="1:28" x14ac:dyDescent="0.3">
      <c r="A1719" s="11" t="s">
        <v>19</v>
      </c>
      <c r="B1719" s="11">
        <v>1716</v>
      </c>
      <c r="C1719" s="11">
        <v>239</v>
      </c>
      <c r="D1719" s="12">
        <v>128.1</v>
      </c>
      <c r="E1719" s="3">
        <f t="shared" si="386"/>
        <v>0.11111111111111072</v>
      </c>
      <c r="F1719" s="3">
        <f t="shared" si="387"/>
        <v>0.39999999999999858</v>
      </c>
      <c r="H1719" s="13">
        <f t="shared" si="376"/>
        <v>35.583333333333329</v>
      </c>
      <c r="I1719">
        <f>'Panigale V4s 21 Data'!$B$8*'Panigale V4s 21 Data'!$B$5*'Panigale V4s 21 Data'!$B$7*0.5*(Calculations!$H1719*Calculations!$H1719)</f>
        <v>142.21606273990039</v>
      </c>
      <c r="J1719" s="3">
        <f>$E1719*'Panigale V4s 21 Data'!$B$3</f>
        <v>29.999999999999893</v>
      </c>
      <c r="K1719" s="27">
        <f>'Panigale V4s 21 Data'!$B$12</f>
        <v>52.974000000000004</v>
      </c>
      <c r="L1719" s="3">
        <f t="shared" si="377"/>
        <v>225.19006273990027</v>
      </c>
      <c r="M1719">
        <f t="shared" si="375"/>
        <v>8013.0130658281169</v>
      </c>
      <c r="N1719">
        <f t="shared" si="378"/>
        <v>2.2258369627300325E-3</v>
      </c>
      <c r="O1719">
        <f t="shared" si="379"/>
        <v>8013.0130658281169</v>
      </c>
      <c r="P1719">
        <f t="shared" si="380"/>
        <v>2.2258369627300325E-3</v>
      </c>
      <c r="Q1719">
        <f>SUM($P$3:P1719)</f>
        <v>0.79098060891569988</v>
      </c>
      <c r="R1719">
        <f t="shared" si="381"/>
        <v>0</v>
      </c>
      <c r="S1719">
        <f t="shared" si="382"/>
        <v>0</v>
      </c>
      <c r="T1719">
        <f>SUM($S$3:S1719)</f>
        <v>9.9286450497606191E-2</v>
      </c>
      <c r="V1719">
        <f t="shared" si="383"/>
        <v>0</v>
      </c>
      <c r="W1719">
        <f>IF(M1719&lt;0,SUM($V$3:V1719),0)</f>
        <v>0</v>
      </c>
      <c r="Y1719">
        <v>0</v>
      </c>
      <c r="Z1719">
        <f t="shared" si="384"/>
        <v>0</v>
      </c>
      <c r="AA1719">
        <f t="shared" si="385"/>
        <v>0</v>
      </c>
      <c r="AB1719">
        <f>SUM($AA$3:AA1719)</f>
        <v>6.5060110216048531E-2</v>
      </c>
    </row>
    <row r="1720" spans="1:28" x14ac:dyDescent="0.3">
      <c r="A1720" s="11" t="s">
        <v>19</v>
      </c>
      <c r="B1720" s="11">
        <v>1717</v>
      </c>
      <c r="C1720" s="11">
        <v>240</v>
      </c>
      <c r="D1720" s="12">
        <v>128.5</v>
      </c>
      <c r="E1720" s="3">
        <f t="shared" si="386"/>
        <v>0.12500000000000078</v>
      </c>
      <c r="F1720" s="3">
        <f t="shared" si="387"/>
        <v>0.45000000000000284</v>
      </c>
      <c r="H1720" s="13">
        <f t="shared" si="376"/>
        <v>35.694444444444443</v>
      </c>
      <c r="I1720">
        <f>'Panigale V4s 21 Data'!$B$8*'Panigale V4s 21 Data'!$B$5*'Panigale V4s 21 Data'!$B$7*0.5*(Calculations!$H1720*Calculations!$H1720)</f>
        <v>143.10560592097681</v>
      </c>
      <c r="J1720" s="3">
        <f>$E1720*'Panigale V4s 21 Data'!$B$3</f>
        <v>33.750000000000213</v>
      </c>
      <c r="K1720" s="27">
        <f>'Panigale V4s 21 Data'!$B$12</f>
        <v>52.974000000000004</v>
      </c>
      <c r="L1720" s="3">
        <f t="shared" si="377"/>
        <v>229.82960592097703</v>
      </c>
      <c r="M1720">
        <f t="shared" si="375"/>
        <v>8203.6401002348739</v>
      </c>
      <c r="N1720">
        <f t="shared" si="378"/>
        <v>2.2787889167319095E-3</v>
      </c>
      <c r="O1720">
        <f t="shared" si="379"/>
        <v>8203.6401002348739</v>
      </c>
      <c r="P1720">
        <f t="shared" si="380"/>
        <v>2.2787889167319095E-3</v>
      </c>
      <c r="Q1720">
        <f>SUM($P$3:P1720)</f>
        <v>0.79325939783243182</v>
      </c>
      <c r="R1720">
        <f t="shared" si="381"/>
        <v>0</v>
      </c>
      <c r="S1720">
        <f t="shared" si="382"/>
        <v>0</v>
      </c>
      <c r="T1720">
        <f>SUM($S$3:S1720)</f>
        <v>9.9286450497606191E-2</v>
      </c>
      <c r="V1720">
        <f t="shared" si="383"/>
        <v>0</v>
      </c>
      <c r="W1720">
        <f>IF(M1720&lt;0,SUM($V$3:V1720),0)</f>
        <v>0</v>
      </c>
      <c r="Y1720">
        <v>0</v>
      </c>
      <c r="Z1720">
        <f t="shared" si="384"/>
        <v>0</v>
      </c>
      <c r="AA1720">
        <f t="shared" si="385"/>
        <v>0</v>
      </c>
      <c r="AB1720">
        <f>SUM($AA$3:AA1720)</f>
        <v>6.5060110216048531E-2</v>
      </c>
    </row>
    <row r="1721" spans="1:28" x14ac:dyDescent="0.3">
      <c r="A1721" s="11" t="s">
        <v>19</v>
      </c>
      <c r="B1721" s="11">
        <v>1718</v>
      </c>
      <c r="C1721" s="11">
        <v>241</v>
      </c>
      <c r="D1721" s="12">
        <v>129</v>
      </c>
      <c r="E1721" s="3">
        <f t="shared" si="386"/>
        <v>0.1388888888888889</v>
      </c>
      <c r="F1721" s="3">
        <f t="shared" si="387"/>
        <v>0.5</v>
      </c>
      <c r="H1721" s="13">
        <f t="shared" si="376"/>
        <v>35.833333333333336</v>
      </c>
      <c r="I1721">
        <f>'Panigale V4s 21 Data'!$B$8*'Panigale V4s 21 Data'!$B$5*'Panigale V4s 21 Data'!$B$7*0.5*(Calculations!$H1721*Calculations!$H1721)</f>
        <v>144.22143488204068</v>
      </c>
      <c r="J1721" s="3">
        <f>$E1721*'Panigale V4s 21 Data'!$B$3</f>
        <v>37.5</v>
      </c>
      <c r="K1721" s="27">
        <f>'Panigale V4s 21 Data'!$B$12</f>
        <v>52.974000000000004</v>
      </c>
      <c r="L1721" s="3">
        <f t="shared" si="377"/>
        <v>234.69543488204067</v>
      </c>
      <c r="M1721">
        <f t="shared" si="375"/>
        <v>8409.9197499397906</v>
      </c>
      <c r="N1721">
        <f t="shared" si="378"/>
        <v>2.3360888194277197E-3</v>
      </c>
      <c r="O1721">
        <f t="shared" si="379"/>
        <v>8409.9197499397906</v>
      </c>
      <c r="P1721">
        <f t="shared" si="380"/>
        <v>2.3360888194277197E-3</v>
      </c>
      <c r="Q1721">
        <f>SUM($P$3:P1721)</f>
        <v>0.79559548665185953</v>
      </c>
      <c r="R1721">
        <f t="shared" si="381"/>
        <v>0</v>
      </c>
      <c r="S1721">
        <f t="shared" si="382"/>
        <v>0</v>
      </c>
      <c r="T1721">
        <f>SUM($S$3:S1721)</f>
        <v>9.9286450497606191E-2</v>
      </c>
      <c r="V1721">
        <f t="shared" si="383"/>
        <v>0</v>
      </c>
      <c r="W1721">
        <f>IF(M1721&lt;0,SUM($V$3:V1721),0)</f>
        <v>0</v>
      </c>
      <c r="Y1721">
        <v>0</v>
      </c>
      <c r="Z1721">
        <f t="shared" si="384"/>
        <v>0</v>
      </c>
      <c r="AA1721">
        <f t="shared" si="385"/>
        <v>0</v>
      </c>
      <c r="AB1721">
        <f>SUM($AA$3:AA1721)</f>
        <v>6.5060110216048531E-2</v>
      </c>
    </row>
    <row r="1722" spans="1:28" x14ac:dyDescent="0.3">
      <c r="A1722" s="11" t="s">
        <v>19</v>
      </c>
      <c r="B1722" s="11">
        <v>1719</v>
      </c>
      <c r="C1722" s="11">
        <v>242</v>
      </c>
      <c r="D1722" s="12">
        <v>129.5</v>
      </c>
      <c r="E1722" s="3">
        <f t="shared" si="386"/>
        <v>0.15277777777777699</v>
      </c>
      <c r="F1722" s="3">
        <f t="shared" si="387"/>
        <v>0.54999999999999716</v>
      </c>
      <c r="H1722" s="13">
        <f t="shared" si="376"/>
        <v>35.972222222222221</v>
      </c>
      <c r="I1722">
        <f>'Panigale V4s 21 Data'!$B$8*'Panigale V4s 21 Data'!$B$5*'Panigale V4s 21 Data'!$B$7*0.5*(Calculations!$H1722*Calculations!$H1722)</f>
        <v>145.34159715945808</v>
      </c>
      <c r="J1722" s="3">
        <f>$E1722*'Panigale V4s 21 Data'!$B$3</f>
        <v>41.249999999999787</v>
      </c>
      <c r="K1722" s="27">
        <f>'Panigale V4s 21 Data'!$B$12</f>
        <v>52.974000000000004</v>
      </c>
      <c r="L1722" s="3">
        <f t="shared" si="377"/>
        <v>239.56559715945787</v>
      </c>
      <c r="M1722">
        <f t="shared" si="375"/>
        <v>8617.7068978193874</v>
      </c>
      <c r="N1722">
        <f t="shared" si="378"/>
        <v>2.3938074716164963E-3</v>
      </c>
      <c r="O1722">
        <f t="shared" si="379"/>
        <v>8617.7068978193874</v>
      </c>
      <c r="P1722">
        <f t="shared" si="380"/>
        <v>2.3938074716164963E-3</v>
      </c>
      <c r="Q1722">
        <f>SUM($P$3:P1722)</f>
        <v>0.79798929412347608</v>
      </c>
      <c r="R1722">
        <f t="shared" si="381"/>
        <v>0</v>
      </c>
      <c r="S1722">
        <f t="shared" si="382"/>
        <v>0</v>
      </c>
      <c r="T1722">
        <f>SUM($S$3:S1722)</f>
        <v>9.9286450497606191E-2</v>
      </c>
      <c r="V1722">
        <f t="shared" si="383"/>
        <v>0</v>
      </c>
      <c r="W1722">
        <f>IF(M1722&lt;0,SUM($V$3:V1722),0)</f>
        <v>0</v>
      </c>
      <c r="Y1722">
        <v>0</v>
      </c>
      <c r="Z1722">
        <f t="shared" si="384"/>
        <v>0</v>
      </c>
      <c r="AA1722">
        <f t="shared" si="385"/>
        <v>0</v>
      </c>
      <c r="AB1722">
        <f>SUM($AA$3:AA1722)</f>
        <v>6.5060110216048531E-2</v>
      </c>
    </row>
    <row r="1723" spans="1:28" x14ac:dyDescent="0.3">
      <c r="A1723" s="11" t="s">
        <v>19</v>
      </c>
      <c r="B1723" s="11">
        <v>1720</v>
      </c>
      <c r="C1723" s="11">
        <v>243</v>
      </c>
      <c r="D1723" s="12">
        <v>130.1</v>
      </c>
      <c r="E1723" s="3">
        <f t="shared" si="386"/>
        <v>0.15277777777777699</v>
      </c>
      <c r="F1723" s="3">
        <f t="shared" si="387"/>
        <v>0.54999999999999716</v>
      </c>
      <c r="H1723" s="13">
        <f t="shared" si="376"/>
        <v>36.138888888888886</v>
      </c>
      <c r="I1723">
        <f>'Panigale V4s 21 Data'!$B$8*'Panigale V4s 21 Data'!$B$5*'Panigale V4s 21 Data'!$B$7*0.5*(Calculations!$H1723*Calculations!$H1723)</f>
        <v>146.69151186994583</v>
      </c>
      <c r="J1723" s="3">
        <f>$E1723*'Panigale V4s 21 Data'!$B$3</f>
        <v>41.249999999999787</v>
      </c>
      <c r="K1723" s="27">
        <f>'Panigale V4s 21 Data'!$B$12</f>
        <v>52.974000000000004</v>
      </c>
      <c r="L1723" s="3">
        <f t="shared" si="377"/>
        <v>240.91551186994559</v>
      </c>
      <c r="M1723">
        <f t="shared" si="375"/>
        <v>8706.4189150777547</v>
      </c>
      <c r="N1723">
        <f t="shared" si="378"/>
        <v>2.4184496986327099E-3</v>
      </c>
      <c r="O1723">
        <f t="shared" si="379"/>
        <v>8706.4189150777547</v>
      </c>
      <c r="P1723">
        <f t="shared" si="380"/>
        <v>2.4184496986327099E-3</v>
      </c>
      <c r="Q1723">
        <f>SUM($P$3:P1723)</f>
        <v>0.80040774382210877</v>
      </c>
      <c r="R1723">
        <f t="shared" si="381"/>
        <v>0</v>
      </c>
      <c r="S1723">
        <f t="shared" si="382"/>
        <v>0</v>
      </c>
      <c r="T1723">
        <f>SUM($S$3:S1723)</f>
        <v>9.9286450497606191E-2</v>
      </c>
      <c r="V1723">
        <f t="shared" si="383"/>
        <v>0</v>
      </c>
      <c r="W1723">
        <f>IF(M1723&lt;0,SUM($V$3:V1723),0)</f>
        <v>0</v>
      </c>
      <c r="Y1723">
        <v>0</v>
      </c>
      <c r="Z1723">
        <f t="shared" si="384"/>
        <v>0</v>
      </c>
      <c r="AA1723">
        <f t="shared" si="385"/>
        <v>0</v>
      </c>
      <c r="AB1723">
        <f>SUM($AA$3:AA1723)</f>
        <v>6.5060110216048531E-2</v>
      </c>
    </row>
    <row r="1724" spans="1:28" x14ac:dyDescent="0.3">
      <c r="A1724" s="11" t="s">
        <v>19</v>
      </c>
      <c r="B1724" s="11">
        <v>1721</v>
      </c>
      <c r="C1724" s="11">
        <v>244</v>
      </c>
      <c r="D1724" s="12">
        <v>130.6</v>
      </c>
      <c r="E1724" s="3">
        <f t="shared" si="386"/>
        <v>0.12500000000000078</v>
      </c>
      <c r="F1724" s="3">
        <f t="shared" si="387"/>
        <v>0.45000000000000284</v>
      </c>
      <c r="H1724" s="13">
        <f t="shared" si="376"/>
        <v>36.277777777777779</v>
      </c>
      <c r="I1724">
        <f>'Panigale V4s 21 Data'!$B$8*'Panigale V4s 21 Data'!$B$5*'Panigale V4s 21 Data'!$B$7*0.5*(Calculations!$H1724*Calculations!$H1724)</f>
        <v>147.82120744334131</v>
      </c>
      <c r="J1724" s="3">
        <f>$E1724*'Panigale V4s 21 Data'!$B$3</f>
        <v>33.750000000000213</v>
      </c>
      <c r="K1724" s="27">
        <f>'Panigale V4s 21 Data'!$B$12</f>
        <v>52.974000000000004</v>
      </c>
      <c r="L1724" s="3">
        <f t="shared" si="377"/>
        <v>234.5452074433415</v>
      </c>
      <c r="M1724">
        <f t="shared" si="375"/>
        <v>8508.7789144723338</v>
      </c>
      <c r="N1724">
        <f t="shared" si="378"/>
        <v>2.363549698464537E-3</v>
      </c>
      <c r="O1724">
        <f t="shared" si="379"/>
        <v>8508.7789144723338</v>
      </c>
      <c r="P1724">
        <f t="shared" si="380"/>
        <v>2.363549698464537E-3</v>
      </c>
      <c r="Q1724">
        <f>SUM($P$3:P1724)</f>
        <v>0.8027712935205733</v>
      </c>
      <c r="R1724">
        <f t="shared" si="381"/>
        <v>0</v>
      </c>
      <c r="S1724">
        <f t="shared" si="382"/>
        <v>0</v>
      </c>
      <c r="T1724">
        <f>SUM($S$3:S1724)</f>
        <v>9.9286450497606191E-2</v>
      </c>
      <c r="V1724">
        <f t="shared" si="383"/>
        <v>0</v>
      </c>
      <c r="W1724">
        <f>IF(M1724&lt;0,SUM($V$3:V1724),0)</f>
        <v>0</v>
      </c>
      <c r="Y1724">
        <v>0</v>
      </c>
      <c r="Z1724">
        <f t="shared" si="384"/>
        <v>0</v>
      </c>
      <c r="AA1724">
        <f t="shared" si="385"/>
        <v>0</v>
      </c>
      <c r="AB1724">
        <f>SUM($AA$3:AA1724)</f>
        <v>6.5060110216048531E-2</v>
      </c>
    </row>
    <row r="1725" spans="1:28" x14ac:dyDescent="0.3">
      <c r="A1725" s="11" t="s">
        <v>19</v>
      </c>
      <c r="B1725" s="11">
        <v>1722</v>
      </c>
      <c r="C1725" s="11">
        <v>245</v>
      </c>
      <c r="D1725" s="12">
        <v>131</v>
      </c>
      <c r="E1725" s="3">
        <f t="shared" si="386"/>
        <v>8.3333333333332538E-2</v>
      </c>
      <c r="F1725" s="3">
        <f t="shared" si="387"/>
        <v>0.29999999999999716</v>
      </c>
      <c r="H1725" s="13">
        <f t="shared" si="376"/>
        <v>36.388888888888886</v>
      </c>
      <c r="I1725">
        <f>'Panigale V4s 21 Data'!$B$8*'Panigale V4s 21 Data'!$B$5*'Panigale V4s 21 Data'!$B$7*0.5*(Calculations!$H1725*Calculations!$H1725)</f>
        <v>148.72808388983228</v>
      </c>
      <c r="J1725" s="3">
        <f>$E1725*'Panigale V4s 21 Data'!$B$3</f>
        <v>22.499999999999787</v>
      </c>
      <c r="K1725" s="27">
        <f>'Panigale V4s 21 Data'!$B$12</f>
        <v>52.974000000000004</v>
      </c>
      <c r="L1725" s="3">
        <f t="shared" si="377"/>
        <v>224.20208388983207</v>
      </c>
      <c r="M1725">
        <f t="shared" si="375"/>
        <v>8158.4647193244436</v>
      </c>
      <c r="N1725">
        <f t="shared" si="378"/>
        <v>2.2662401998123456E-3</v>
      </c>
      <c r="O1725">
        <f t="shared" si="379"/>
        <v>8158.4647193244436</v>
      </c>
      <c r="P1725">
        <f t="shared" si="380"/>
        <v>2.2662401998123456E-3</v>
      </c>
      <c r="Q1725">
        <f>SUM($P$3:P1725)</f>
        <v>0.80503753372038567</v>
      </c>
      <c r="R1725">
        <f t="shared" si="381"/>
        <v>0</v>
      </c>
      <c r="S1725">
        <f t="shared" si="382"/>
        <v>0</v>
      </c>
      <c r="T1725">
        <f>SUM($S$3:S1725)</f>
        <v>9.9286450497606191E-2</v>
      </c>
      <c r="V1725">
        <f t="shared" si="383"/>
        <v>0</v>
      </c>
      <c r="W1725">
        <f>IF(M1725&lt;0,SUM($V$3:V1725),0)</f>
        <v>0</v>
      </c>
      <c r="Y1725">
        <v>0</v>
      </c>
      <c r="Z1725">
        <f t="shared" si="384"/>
        <v>0</v>
      </c>
      <c r="AA1725">
        <f t="shared" si="385"/>
        <v>0</v>
      </c>
      <c r="AB1725">
        <f>SUM($AA$3:AA1725)</f>
        <v>6.5060110216048531E-2</v>
      </c>
    </row>
    <row r="1726" spans="1:28" x14ac:dyDescent="0.3">
      <c r="A1726" s="11" t="s">
        <v>19</v>
      </c>
      <c r="B1726" s="11">
        <v>1723</v>
      </c>
      <c r="C1726" s="11">
        <v>246</v>
      </c>
      <c r="D1726" s="12">
        <v>131.19999999999999</v>
      </c>
      <c r="E1726" s="3">
        <f t="shared" si="386"/>
        <v>4.1666666666668246E-2</v>
      </c>
      <c r="F1726" s="3">
        <f t="shared" si="387"/>
        <v>0.15000000000000568</v>
      </c>
      <c r="H1726" s="13">
        <f t="shared" si="376"/>
        <v>36.444444444444443</v>
      </c>
      <c r="I1726">
        <f>'Panigale V4s 21 Data'!$B$8*'Panigale V4s 21 Data'!$B$5*'Panigale V4s 21 Data'!$B$7*0.5*(Calculations!$H1726*Calculations!$H1726)</f>
        <v>149.18256210900267</v>
      </c>
      <c r="J1726" s="3">
        <f>$E1726*'Panigale V4s 21 Data'!$B$3</f>
        <v>11.250000000000426</v>
      </c>
      <c r="K1726" s="27">
        <f>'Panigale V4s 21 Data'!$B$12</f>
        <v>52.974000000000004</v>
      </c>
      <c r="L1726" s="3">
        <f t="shared" si="377"/>
        <v>213.40656210900312</v>
      </c>
      <c r="M1726">
        <f t="shared" si="375"/>
        <v>7777.483596861447</v>
      </c>
      <c r="N1726">
        <f t="shared" si="378"/>
        <v>2.1604121102392908E-3</v>
      </c>
      <c r="O1726">
        <f t="shared" si="379"/>
        <v>7777.483596861447</v>
      </c>
      <c r="P1726">
        <f t="shared" si="380"/>
        <v>2.1604121102392908E-3</v>
      </c>
      <c r="Q1726">
        <f>SUM($P$3:P1726)</f>
        <v>0.80719794583062499</v>
      </c>
      <c r="R1726">
        <f t="shared" si="381"/>
        <v>0</v>
      </c>
      <c r="S1726">
        <f t="shared" si="382"/>
        <v>0</v>
      </c>
      <c r="T1726">
        <f>SUM($S$3:S1726)</f>
        <v>9.9286450497606191E-2</v>
      </c>
      <c r="V1726">
        <f t="shared" si="383"/>
        <v>0</v>
      </c>
      <c r="W1726">
        <f>IF(M1726&lt;0,SUM($V$3:V1726),0)</f>
        <v>0</v>
      </c>
      <c r="Y1726">
        <v>0</v>
      </c>
      <c r="Z1726">
        <f t="shared" si="384"/>
        <v>0</v>
      </c>
      <c r="AA1726">
        <f t="shared" si="385"/>
        <v>0</v>
      </c>
      <c r="AB1726">
        <f>SUM($AA$3:AA1726)</f>
        <v>6.5060110216048531E-2</v>
      </c>
    </row>
    <row r="1727" spans="1:28" x14ac:dyDescent="0.3">
      <c r="A1727" s="11" t="s">
        <v>19</v>
      </c>
      <c r="B1727" s="11">
        <v>1724</v>
      </c>
      <c r="C1727" s="11">
        <v>247</v>
      </c>
      <c r="D1727" s="12">
        <v>131.30000000000001</v>
      </c>
      <c r="E1727" s="3">
        <f t="shared" si="386"/>
        <v>0</v>
      </c>
      <c r="F1727" s="3">
        <f t="shared" si="387"/>
        <v>0</v>
      </c>
      <c r="H1727" s="13">
        <f t="shared" si="376"/>
        <v>36.472222222222221</v>
      </c>
      <c r="I1727">
        <f>'Panigale V4s 21 Data'!$B$8*'Panigale V4s 21 Data'!$B$5*'Panigale V4s 21 Data'!$B$7*0.5*(Calculations!$H1727*Calculations!$H1727)</f>
        <v>149.41006121756908</v>
      </c>
      <c r="J1727" s="3">
        <f>$E1727*'Panigale V4s 21 Data'!$B$3</f>
        <v>0</v>
      </c>
      <c r="K1727" s="27">
        <f>'Panigale V4s 21 Data'!$B$12</f>
        <v>52.974000000000004</v>
      </c>
      <c r="L1727" s="3">
        <f t="shared" si="377"/>
        <v>202.38406121756907</v>
      </c>
      <c r="M1727">
        <f t="shared" si="375"/>
        <v>7381.3964549630055</v>
      </c>
      <c r="N1727">
        <f t="shared" si="378"/>
        <v>2.0503879041563903E-3</v>
      </c>
      <c r="O1727">
        <f t="shared" si="379"/>
        <v>7381.3964549630055</v>
      </c>
      <c r="P1727">
        <f t="shared" si="380"/>
        <v>2.0503879041563903E-3</v>
      </c>
      <c r="Q1727">
        <f>SUM($P$3:P1727)</f>
        <v>0.80924833373478133</v>
      </c>
      <c r="R1727">
        <f t="shared" si="381"/>
        <v>0</v>
      </c>
      <c r="S1727">
        <f t="shared" si="382"/>
        <v>0</v>
      </c>
      <c r="T1727">
        <f>SUM($S$3:S1727)</f>
        <v>9.9286450497606191E-2</v>
      </c>
      <c r="V1727">
        <f t="shared" si="383"/>
        <v>0</v>
      </c>
      <c r="W1727">
        <f>IF(M1727&lt;0,SUM($V$3:V1727),0)</f>
        <v>0</v>
      </c>
      <c r="Y1727">
        <v>0</v>
      </c>
      <c r="Z1727">
        <f t="shared" si="384"/>
        <v>0</v>
      </c>
      <c r="AA1727">
        <f t="shared" si="385"/>
        <v>0</v>
      </c>
      <c r="AB1727">
        <f>SUM($AA$3:AA1727)</f>
        <v>6.5060110216048531E-2</v>
      </c>
    </row>
    <row r="1728" spans="1:28" x14ac:dyDescent="0.3">
      <c r="A1728" s="11" t="s">
        <v>19</v>
      </c>
      <c r="B1728" s="11">
        <v>1725</v>
      </c>
      <c r="C1728" s="11">
        <v>248</v>
      </c>
      <c r="D1728" s="12">
        <v>131.19999999999999</v>
      </c>
      <c r="E1728" s="3">
        <f t="shared" si="386"/>
        <v>-8.3333333333336493E-2</v>
      </c>
      <c r="F1728" s="3">
        <f t="shared" si="387"/>
        <v>-0.30000000000001137</v>
      </c>
      <c r="H1728" s="13">
        <f t="shared" si="376"/>
        <v>36.444444444444443</v>
      </c>
      <c r="I1728">
        <f>'Panigale V4s 21 Data'!$B$8*'Panigale V4s 21 Data'!$B$5*'Panigale V4s 21 Data'!$B$7*0.5*(Calculations!$H1728*Calculations!$H1728)</f>
        <v>149.18256210900267</v>
      </c>
      <c r="J1728" s="3">
        <f>$E1728*'Panigale V4s 21 Data'!$B$3</f>
        <v>-22.500000000000853</v>
      </c>
      <c r="K1728" s="27">
        <f>'Panigale V4s 21 Data'!$B$12</f>
        <v>52.974000000000004</v>
      </c>
      <c r="L1728" s="3">
        <f t="shared" si="377"/>
        <v>179.65656210900181</v>
      </c>
      <c r="M1728">
        <f t="shared" si="375"/>
        <v>6547.4835968613988</v>
      </c>
      <c r="N1728">
        <f t="shared" si="378"/>
        <v>1.8187454435726108E-3</v>
      </c>
      <c r="O1728">
        <f t="shared" si="379"/>
        <v>6547.4835968613988</v>
      </c>
      <c r="P1728">
        <f t="shared" si="380"/>
        <v>1.8187454435726108E-3</v>
      </c>
      <c r="Q1728">
        <f>SUM($P$3:P1728)</f>
        <v>0.81106707917835397</v>
      </c>
      <c r="R1728">
        <f t="shared" si="381"/>
        <v>0</v>
      </c>
      <c r="S1728">
        <f t="shared" si="382"/>
        <v>0</v>
      </c>
      <c r="T1728">
        <f>SUM($S$3:S1728)</f>
        <v>9.9286450497606191E-2</v>
      </c>
      <c r="V1728">
        <f t="shared" si="383"/>
        <v>0</v>
      </c>
      <c r="W1728">
        <f>IF(M1728&lt;0,SUM($V$3:V1728),0)</f>
        <v>0</v>
      </c>
      <c r="Y1728">
        <v>0</v>
      </c>
      <c r="Z1728">
        <f t="shared" si="384"/>
        <v>0</v>
      </c>
      <c r="AA1728">
        <f t="shared" si="385"/>
        <v>0</v>
      </c>
      <c r="AB1728">
        <f>SUM($AA$3:AA1728)</f>
        <v>6.5060110216048531E-2</v>
      </c>
    </row>
    <row r="1729" spans="1:28" x14ac:dyDescent="0.3">
      <c r="A1729" s="11" t="s">
        <v>19</v>
      </c>
      <c r="B1729" s="11">
        <v>1726</v>
      </c>
      <c r="C1729" s="11">
        <v>249</v>
      </c>
      <c r="D1729" s="12">
        <v>130.69999999999999</v>
      </c>
      <c r="E1729" s="3">
        <f t="shared" si="386"/>
        <v>-0.19444444444444128</v>
      </c>
      <c r="F1729" s="3">
        <f t="shared" si="387"/>
        <v>-0.69999999999998863</v>
      </c>
      <c r="H1729" s="13">
        <f t="shared" si="376"/>
        <v>36.30555555555555</v>
      </c>
      <c r="I1729">
        <f>'Panigale V4s 21 Data'!$B$8*'Panigale V4s 21 Data'!$B$5*'Panigale V4s 21 Data'!$B$7*0.5*(Calculations!$H1729*Calculations!$H1729)</f>
        <v>148.0476665559828</v>
      </c>
      <c r="J1729" s="3">
        <f>$E1729*'Panigale V4s 21 Data'!$B$3</f>
        <v>-52.499999999999147</v>
      </c>
      <c r="K1729" s="27">
        <f>'Panigale V4s 21 Data'!$B$12</f>
        <v>52.974000000000004</v>
      </c>
      <c r="L1729" s="3">
        <f t="shared" si="377"/>
        <v>148.52166655598364</v>
      </c>
      <c r="M1729">
        <f t="shared" si="375"/>
        <v>5392.1616163519611</v>
      </c>
      <c r="N1729">
        <f t="shared" si="378"/>
        <v>1.4978226712088782E-3</v>
      </c>
      <c r="O1729">
        <f t="shared" si="379"/>
        <v>5392.1616163519611</v>
      </c>
      <c r="P1729">
        <f t="shared" si="380"/>
        <v>1.4978226712088782E-3</v>
      </c>
      <c r="Q1729">
        <f>SUM($P$3:P1729)</f>
        <v>0.81256490184956287</v>
      </c>
      <c r="R1729">
        <f t="shared" si="381"/>
        <v>0</v>
      </c>
      <c r="S1729">
        <f t="shared" si="382"/>
        <v>0</v>
      </c>
      <c r="T1729">
        <f>SUM($S$3:S1729)</f>
        <v>9.9286450497606191E-2</v>
      </c>
      <c r="V1729">
        <f t="shared" si="383"/>
        <v>0</v>
      </c>
      <c r="W1729">
        <f>IF(M1729&lt;0,SUM($V$3:V1729),0)</f>
        <v>0</v>
      </c>
      <c r="Y1729">
        <v>0</v>
      </c>
      <c r="Z1729">
        <f t="shared" si="384"/>
        <v>0</v>
      </c>
      <c r="AA1729">
        <f t="shared" si="385"/>
        <v>0</v>
      </c>
      <c r="AB1729">
        <f>SUM($AA$3:AA1729)</f>
        <v>6.5060110216048531E-2</v>
      </c>
    </row>
    <row r="1730" spans="1:28" x14ac:dyDescent="0.3">
      <c r="A1730" s="11" t="s">
        <v>19</v>
      </c>
      <c r="B1730" s="11">
        <v>1727</v>
      </c>
      <c r="C1730" s="11">
        <v>250</v>
      </c>
      <c r="D1730" s="12">
        <v>129.80000000000001</v>
      </c>
      <c r="E1730" s="3">
        <f t="shared" si="386"/>
        <v>-0.31944444444444209</v>
      </c>
      <c r="F1730" s="3">
        <f t="shared" si="387"/>
        <v>-1.1499999999999915</v>
      </c>
      <c r="H1730" s="13">
        <f t="shared" si="376"/>
        <v>36.055555555555557</v>
      </c>
      <c r="I1730">
        <f>'Panigale V4s 21 Data'!$B$8*'Panigale V4s 21 Data'!$B$5*'Panigale V4s 21 Data'!$B$7*0.5*(Calculations!$H1730*Calculations!$H1730)</f>
        <v>146.0157745177583</v>
      </c>
      <c r="J1730" s="3">
        <f>$E1730*'Panigale V4s 21 Data'!$B$3</f>
        <v>-86.249999999999361</v>
      </c>
      <c r="K1730" s="27">
        <f>'Panigale V4s 21 Data'!$B$12</f>
        <v>52.974000000000004</v>
      </c>
      <c r="L1730" s="3">
        <f t="shared" si="377"/>
        <v>112.73977451775895</v>
      </c>
      <c r="M1730">
        <f t="shared" si="375"/>
        <v>4064.8952034458644</v>
      </c>
      <c r="N1730">
        <f t="shared" si="378"/>
        <v>1.1291375565127401E-3</v>
      </c>
      <c r="O1730">
        <f t="shared" si="379"/>
        <v>4064.8952034458644</v>
      </c>
      <c r="P1730">
        <f t="shared" si="380"/>
        <v>1.1291375565127401E-3</v>
      </c>
      <c r="Q1730">
        <f>SUM($P$3:P1730)</f>
        <v>0.81369403940607565</v>
      </c>
      <c r="R1730">
        <f t="shared" si="381"/>
        <v>0</v>
      </c>
      <c r="S1730">
        <f t="shared" si="382"/>
        <v>0</v>
      </c>
      <c r="T1730">
        <f>SUM($S$3:S1730)</f>
        <v>9.9286450497606191E-2</v>
      </c>
      <c r="V1730">
        <f t="shared" si="383"/>
        <v>0</v>
      </c>
      <c r="W1730">
        <f>IF(M1730&lt;0,SUM($V$3:V1730),0)</f>
        <v>0</v>
      </c>
      <c r="Y1730">
        <v>0</v>
      </c>
      <c r="Z1730">
        <f t="shared" si="384"/>
        <v>0</v>
      </c>
      <c r="AA1730">
        <f t="shared" si="385"/>
        <v>0</v>
      </c>
      <c r="AB1730">
        <f>SUM($AA$3:AA1730)</f>
        <v>6.5060110216048531E-2</v>
      </c>
    </row>
    <row r="1731" spans="1:28" x14ac:dyDescent="0.3">
      <c r="A1731" s="11" t="s">
        <v>19</v>
      </c>
      <c r="B1731" s="11">
        <v>1728</v>
      </c>
      <c r="C1731" s="11">
        <v>251</v>
      </c>
      <c r="D1731" s="12">
        <v>128.4</v>
      </c>
      <c r="E1731" s="3">
        <f t="shared" si="386"/>
        <v>-0.45833333333333492</v>
      </c>
      <c r="F1731" s="3">
        <f t="shared" si="387"/>
        <v>-1.6500000000000057</v>
      </c>
      <c r="H1731" s="13">
        <f t="shared" si="376"/>
        <v>35.666666666666664</v>
      </c>
      <c r="I1731">
        <f>'Panigale V4s 21 Data'!$B$8*'Panigale V4s 21 Data'!$B$5*'Panigale V4s 21 Data'!$B$7*0.5*(Calculations!$H1731*Calculations!$H1731)</f>
        <v>142.88296012672649</v>
      </c>
      <c r="J1731" s="3">
        <f>$E1731*'Panigale V4s 21 Data'!$B$3</f>
        <v>-123.75000000000043</v>
      </c>
      <c r="K1731" s="27">
        <f>'Panigale V4s 21 Data'!$B$12</f>
        <v>52.974000000000004</v>
      </c>
      <c r="L1731" s="3">
        <f t="shared" si="377"/>
        <v>72.106960126726065</v>
      </c>
      <c r="M1731">
        <f t="shared" ref="M1731:M1794" si="388">L1731*H1731</f>
        <v>2571.8149111865628</v>
      </c>
      <c r="N1731">
        <f t="shared" si="378"/>
        <v>7.1439303088515632E-4</v>
      </c>
      <c r="O1731">
        <f t="shared" si="379"/>
        <v>2571.8149111865628</v>
      </c>
      <c r="P1731">
        <f t="shared" si="380"/>
        <v>7.1439303088515632E-4</v>
      </c>
      <c r="Q1731">
        <f>SUM($P$3:P1731)</f>
        <v>0.81440843243696082</v>
      </c>
      <c r="R1731">
        <f t="shared" si="381"/>
        <v>0</v>
      </c>
      <c r="S1731">
        <f t="shared" si="382"/>
        <v>0</v>
      </c>
      <c r="T1731">
        <f>SUM($S$3:S1731)</f>
        <v>9.9286450497606191E-2</v>
      </c>
      <c r="V1731">
        <f t="shared" si="383"/>
        <v>0</v>
      </c>
      <c r="W1731">
        <f>IF(M1731&lt;0,SUM($V$3:V1731),0)</f>
        <v>0</v>
      </c>
      <c r="Y1731">
        <v>0</v>
      </c>
      <c r="Z1731">
        <f t="shared" si="384"/>
        <v>0</v>
      </c>
      <c r="AA1731">
        <f t="shared" si="385"/>
        <v>0</v>
      </c>
      <c r="AB1731">
        <f>SUM($AA$3:AA1731)</f>
        <v>6.5060110216048531E-2</v>
      </c>
    </row>
    <row r="1732" spans="1:28" x14ac:dyDescent="0.3">
      <c r="A1732" s="11" t="s">
        <v>19</v>
      </c>
      <c r="B1732" s="11">
        <v>1729</v>
      </c>
      <c r="C1732" s="11">
        <v>252</v>
      </c>
      <c r="D1732" s="12">
        <v>126.5</v>
      </c>
      <c r="E1732" s="3">
        <f t="shared" si="386"/>
        <v>-0.59722222222222376</v>
      </c>
      <c r="F1732" s="3">
        <f t="shared" si="387"/>
        <v>-2.1500000000000057</v>
      </c>
      <c r="H1732" s="13">
        <f t="shared" ref="H1732:H1795" si="389">$D1732/3.6</f>
        <v>35.138888888888886</v>
      </c>
      <c r="I1732">
        <f>'Panigale V4s 21 Data'!$B$8*'Panigale V4s 21 Data'!$B$5*'Panigale V4s 21 Data'!$B$7*0.5*(Calculations!$H1732*Calculations!$H1732)</f>
        <v>138.68562324025805</v>
      </c>
      <c r="J1732" s="3">
        <f>$E1732*'Panigale V4s 21 Data'!$B$3</f>
        <v>-161.25000000000043</v>
      </c>
      <c r="K1732" s="27">
        <f>'Panigale V4s 21 Data'!$B$12</f>
        <v>52.974000000000004</v>
      </c>
      <c r="L1732" s="3">
        <f t="shared" ref="L1732:L1795" si="390">I1732+J1732+K1732</f>
        <v>30.409623240257631</v>
      </c>
      <c r="M1732">
        <f t="shared" si="388"/>
        <v>1068.560372192386</v>
      </c>
      <c r="N1732">
        <f t="shared" ref="N1732:N1795" si="391">M1732/1000/3600</f>
        <v>2.9682232560899612E-4</v>
      </c>
      <c r="O1732">
        <f t="shared" ref="O1732:O1795" si="392">IF(M1732&gt;0,M1732,0)</f>
        <v>1068.560372192386</v>
      </c>
      <c r="P1732">
        <f t="shared" ref="P1732:P1795" si="393">IF(N1732&gt;0,N1732,0)</f>
        <v>2.9682232560899612E-4</v>
      </c>
      <c r="Q1732">
        <f>SUM($P$3:P1732)</f>
        <v>0.81470525476256983</v>
      </c>
      <c r="R1732">
        <f t="shared" ref="R1732:R1795" si="394">IF(M1732&lt;0,M1732*-1,0)</f>
        <v>0</v>
      </c>
      <c r="S1732">
        <f t="shared" ref="S1732:S1795" si="395">IF(M1732&lt;0,M1732/1000/3600*-1,0)</f>
        <v>0</v>
      </c>
      <c r="T1732">
        <f>SUM($S$3:S1732)</f>
        <v>9.9286450497606191E-2</v>
      </c>
      <c r="V1732">
        <f t="shared" ref="V1732:V1795" si="396">R1732*0.91*0.95*0.91</f>
        <v>0</v>
      </c>
      <c r="W1732">
        <f>IF(M1732&lt;0,SUM($V$3:V1732),0)</f>
        <v>0</v>
      </c>
      <c r="Y1732">
        <v>0</v>
      </c>
      <c r="Z1732">
        <f t="shared" ref="Z1732:Z1795" si="397">Y1732/1000</f>
        <v>0</v>
      </c>
      <c r="AA1732">
        <f t="shared" ref="AA1732:AA1795" si="398">Z1732/3600</f>
        <v>0</v>
      </c>
      <c r="AB1732">
        <f>SUM($AA$3:AA1732)</f>
        <v>6.5060110216048531E-2</v>
      </c>
    </row>
    <row r="1733" spans="1:28" x14ac:dyDescent="0.3">
      <c r="A1733" s="11" t="s">
        <v>19</v>
      </c>
      <c r="B1733" s="11">
        <v>1730</v>
      </c>
      <c r="C1733" s="11">
        <v>253</v>
      </c>
      <c r="D1733" s="12">
        <v>124.1</v>
      </c>
      <c r="E1733" s="3">
        <f t="shared" ref="E1733:E1796" si="399">($D1734-$D1732)/2/3.6</f>
        <v>-0.68055555555555636</v>
      </c>
      <c r="F1733" s="3">
        <f t="shared" ref="F1733:F1796" si="400">($D1734-$D1732)/2</f>
        <v>-2.4500000000000028</v>
      </c>
      <c r="H1733" s="13">
        <f t="shared" si="389"/>
        <v>34.472222222222221</v>
      </c>
      <c r="I1733">
        <f>'Panigale V4s 21 Data'!$B$8*'Panigale V4s 21 Data'!$B$5*'Panigale V4s 21 Data'!$B$7*0.5*(Calculations!$H1733*Calculations!$H1733)</f>
        <v>133.47316366478458</v>
      </c>
      <c r="J1733" s="3">
        <f>$E1733*'Panigale V4s 21 Data'!$B$3</f>
        <v>-183.75000000000023</v>
      </c>
      <c r="K1733" s="27">
        <f>'Panigale V4s 21 Data'!$B$12</f>
        <v>52.974000000000004</v>
      </c>
      <c r="L1733" s="3">
        <f t="shared" si="390"/>
        <v>2.6971636647843553</v>
      </c>
      <c r="M1733">
        <f t="shared" si="388"/>
        <v>92.977225222149585</v>
      </c>
      <c r="N1733">
        <f t="shared" si="391"/>
        <v>2.5827007006152662E-5</v>
      </c>
      <c r="O1733">
        <f t="shared" si="392"/>
        <v>92.977225222149585</v>
      </c>
      <c r="P1733">
        <f t="shared" si="393"/>
        <v>2.5827007006152662E-5</v>
      </c>
      <c r="Q1733">
        <f>SUM($P$3:P1733)</f>
        <v>0.81473108176957598</v>
      </c>
      <c r="R1733">
        <f t="shared" si="394"/>
        <v>0</v>
      </c>
      <c r="S1733">
        <f t="shared" si="395"/>
        <v>0</v>
      </c>
      <c r="T1733">
        <f>SUM($S$3:S1733)</f>
        <v>9.9286450497606191E-2</v>
      </c>
      <c r="V1733">
        <f t="shared" si="396"/>
        <v>0</v>
      </c>
      <c r="W1733">
        <f>IF(M1733&lt;0,SUM($V$3:V1733),0)</f>
        <v>0</v>
      </c>
      <c r="Y1733">
        <v>0</v>
      </c>
      <c r="Z1733">
        <f t="shared" si="397"/>
        <v>0</v>
      </c>
      <c r="AA1733">
        <f t="shared" si="398"/>
        <v>0</v>
      </c>
      <c r="AB1733">
        <f>SUM($AA$3:AA1733)</f>
        <v>6.5060110216048531E-2</v>
      </c>
    </row>
    <row r="1734" spans="1:28" x14ac:dyDescent="0.3">
      <c r="A1734" s="11" t="s">
        <v>19</v>
      </c>
      <c r="B1734" s="11">
        <v>1731</v>
      </c>
      <c r="C1734" s="11">
        <v>254</v>
      </c>
      <c r="D1734" s="12">
        <v>121.6</v>
      </c>
      <c r="E1734" s="3">
        <f t="shared" si="399"/>
        <v>-0.70833333333333248</v>
      </c>
      <c r="F1734" s="3">
        <f t="shared" si="400"/>
        <v>-2.5499999999999972</v>
      </c>
      <c r="H1734" s="13">
        <f t="shared" si="389"/>
        <v>33.777777777777779</v>
      </c>
      <c r="I1734">
        <f>'Panigale V4s 21 Data'!$B$8*'Panigale V4s 21 Data'!$B$5*'Panigale V4s 21 Data'!$B$7*0.5*(Calculations!$H1734*Calculations!$H1734)</f>
        <v>128.1496845243307</v>
      </c>
      <c r="J1734" s="3">
        <f>$E1734*'Panigale V4s 21 Data'!$B$3</f>
        <v>-191.24999999999977</v>
      </c>
      <c r="K1734" s="27">
        <f>'Panigale V4s 21 Data'!$B$12</f>
        <v>52.974000000000004</v>
      </c>
      <c r="L1734" s="3">
        <f t="shared" si="390"/>
        <v>-10.126315475669074</v>
      </c>
      <c r="M1734">
        <f t="shared" si="388"/>
        <v>-342.04443384482204</v>
      </c>
      <c r="N1734">
        <f t="shared" si="391"/>
        <v>-9.5012342734672787E-5</v>
      </c>
      <c r="O1734">
        <f t="shared" si="392"/>
        <v>0</v>
      </c>
      <c r="P1734">
        <f t="shared" si="393"/>
        <v>0</v>
      </c>
      <c r="Q1734">
        <f>SUM($P$3:P1734)</f>
        <v>0.81473108176957598</v>
      </c>
      <c r="R1734">
        <f t="shared" si="394"/>
        <v>342.04443384482204</v>
      </c>
      <c r="S1734">
        <f t="shared" si="395"/>
        <v>9.5012342734672787E-5</v>
      </c>
      <c r="T1734">
        <f>SUM($S$3:S1734)</f>
        <v>9.938146284034087E-2</v>
      </c>
      <c r="V1734">
        <f t="shared" si="396"/>
        <v>269.0846458835523</v>
      </c>
      <c r="W1734">
        <f>IF(M1734&lt;0,SUM($V$1734:V1734),0)</f>
        <v>269.0846458835523</v>
      </c>
      <c r="Y1734">
        <v>0</v>
      </c>
      <c r="Z1734">
        <f t="shared" si="397"/>
        <v>0</v>
      </c>
      <c r="AA1734">
        <f t="shared" si="398"/>
        <v>0</v>
      </c>
      <c r="AB1734">
        <f>SUM($AA$3:AA1734)</f>
        <v>6.5060110216048531E-2</v>
      </c>
    </row>
    <row r="1735" spans="1:28" x14ac:dyDescent="0.3">
      <c r="A1735" s="11" t="s">
        <v>19</v>
      </c>
      <c r="B1735" s="11">
        <v>1732</v>
      </c>
      <c r="C1735" s="11">
        <v>255</v>
      </c>
      <c r="D1735" s="12">
        <v>119</v>
      </c>
      <c r="E1735" s="3">
        <f t="shared" si="399"/>
        <v>-0.70833333333333248</v>
      </c>
      <c r="F1735" s="3">
        <f t="shared" si="400"/>
        <v>-2.5499999999999972</v>
      </c>
      <c r="H1735" s="13">
        <f t="shared" si="389"/>
        <v>33.055555555555557</v>
      </c>
      <c r="I1735">
        <f>'Panigale V4s 21 Data'!$B$8*'Panigale V4s 21 Data'!$B$5*'Panigale V4s 21 Data'!$B$7*0.5*(Calculations!$H1735*Calculations!$H1735)</f>
        <v>122.72818576795731</v>
      </c>
      <c r="J1735" s="3">
        <f>$E1735*'Panigale V4s 21 Data'!$B$3</f>
        <v>-191.24999999999977</v>
      </c>
      <c r="K1735" s="27">
        <f>'Panigale V4s 21 Data'!$B$12</f>
        <v>52.974000000000004</v>
      </c>
      <c r="L1735" s="3">
        <f t="shared" si="390"/>
        <v>-15.547814232042455</v>
      </c>
      <c r="M1735">
        <f t="shared" si="388"/>
        <v>-513.94163711473675</v>
      </c>
      <c r="N1735">
        <f t="shared" si="391"/>
        <v>-1.4276156586520464E-4</v>
      </c>
      <c r="O1735">
        <f t="shared" si="392"/>
        <v>0</v>
      </c>
      <c r="P1735">
        <f t="shared" si="393"/>
        <v>0</v>
      </c>
      <c r="Q1735">
        <f>SUM($P$3:P1735)</f>
        <v>0.81473108176957598</v>
      </c>
      <c r="R1735">
        <f t="shared" si="394"/>
        <v>513.94163711473675</v>
      </c>
      <c r="S1735">
        <f t="shared" si="395"/>
        <v>1.4276156586520464E-4</v>
      </c>
      <c r="T1735">
        <f>SUM($S$3:S1735)</f>
        <v>9.9524224406206077E-2</v>
      </c>
      <c r="V1735">
        <f t="shared" si="396"/>
        <v>404.31531620997782</v>
      </c>
      <c r="W1735">
        <f>IF(M1735&lt;0,SUM($V$1734:V1735),0)</f>
        <v>673.39996209353012</v>
      </c>
      <c r="Y1735">
        <v>0</v>
      </c>
      <c r="Z1735">
        <f t="shared" si="397"/>
        <v>0</v>
      </c>
      <c r="AA1735">
        <f t="shared" si="398"/>
        <v>0</v>
      </c>
      <c r="AB1735">
        <f>SUM($AA$3:AA1735)</f>
        <v>6.5060110216048531E-2</v>
      </c>
    </row>
    <row r="1736" spans="1:28" x14ac:dyDescent="0.3">
      <c r="A1736" s="11" t="s">
        <v>19</v>
      </c>
      <c r="B1736" s="11">
        <v>1733</v>
      </c>
      <c r="C1736" s="11">
        <v>256</v>
      </c>
      <c r="D1736" s="12">
        <v>116.5</v>
      </c>
      <c r="E1736" s="3">
        <f t="shared" si="399"/>
        <v>-0.68055555555555636</v>
      </c>
      <c r="F1736" s="3">
        <f t="shared" si="400"/>
        <v>-2.4500000000000028</v>
      </c>
      <c r="H1736" s="13">
        <f t="shared" si="389"/>
        <v>32.361111111111107</v>
      </c>
      <c r="I1736">
        <f>'Panigale V4s 21 Data'!$B$8*'Panigale V4s 21 Data'!$B$5*'Panigale V4s 21 Data'!$B$7*0.5*(Calculations!$H1736*Calculations!$H1736)</f>
        <v>117.62570576153931</v>
      </c>
      <c r="J1736" s="3">
        <f>$E1736*'Panigale V4s 21 Data'!$B$3</f>
        <v>-183.75000000000023</v>
      </c>
      <c r="K1736" s="27">
        <f>'Panigale V4s 21 Data'!$B$12</f>
        <v>52.974000000000004</v>
      </c>
      <c r="L1736" s="3">
        <f t="shared" si="390"/>
        <v>-13.150294238460916</v>
      </c>
      <c r="M1736">
        <f t="shared" si="388"/>
        <v>-425.5581329946379</v>
      </c>
      <c r="N1736">
        <f t="shared" si="391"/>
        <v>-1.1821059249851054E-4</v>
      </c>
      <c r="O1736">
        <f t="shared" si="392"/>
        <v>0</v>
      </c>
      <c r="P1736">
        <f t="shared" si="393"/>
        <v>0</v>
      </c>
      <c r="Q1736">
        <f>SUM($P$3:P1736)</f>
        <v>0.81473108176957598</v>
      </c>
      <c r="R1736">
        <f t="shared" si="394"/>
        <v>425.5581329946379</v>
      </c>
      <c r="S1736">
        <f t="shared" si="395"/>
        <v>1.1821059249851054E-4</v>
      </c>
      <c r="T1736">
        <f>SUM($S$3:S1736)</f>
        <v>9.9642434998704593E-2</v>
      </c>
      <c r="V1736">
        <f t="shared" si="396"/>
        <v>334.78445543621672</v>
      </c>
      <c r="W1736">
        <f>IF(M1736&lt;0,SUM($V$1734:V1736),0)</f>
        <v>1008.1844175297468</v>
      </c>
      <c r="Y1736">
        <v>0</v>
      </c>
      <c r="Z1736">
        <f t="shared" si="397"/>
        <v>0</v>
      </c>
      <c r="AA1736">
        <f t="shared" si="398"/>
        <v>0</v>
      </c>
      <c r="AB1736">
        <f>SUM($AA$3:AA1736)</f>
        <v>6.5060110216048531E-2</v>
      </c>
    </row>
    <row r="1737" spans="1:28" x14ac:dyDescent="0.3">
      <c r="A1737" s="11" t="s">
        <v>19</v>
      </c>
      <c r="B1737" s="11">
        <v>1734</v>
      </c>
      <c r="C1737" s="11">
        <v>257</v>
      </c>
      <c r="D1737" s="12">
        <v>114.1</v>
      </c>
      <c r="E1737" s="3">
        <f t="shared" si="399"/>
        <v>-0.65277777777777812</v>
      </c>
      <c r="F1737" s="3">
        <f t="shared" si="400"/>
        <v>-2.3500000000000014</v>
      </c>
      <c r="H1737" s="13">
        <f t="shared" si="389"/>
        <v>31.694444444444443</v>
      </c>
      <c r="I1737">
        <f>'Panigale V4s 21 Data'!$B$8*'Panigale V4s 21 Data'!$B$5*'Panigale V4s 21 Data'!$B$7*0.5*(Calculations!$H1737*Calculations!$H1737)</f>
        <v>112.82924455601582</v>
      </c>
      <c r="J1737" s="3">
        <f>$E1737*'Panigale V4s 21 Data'!$B$3</f>
        <v>-176.25000000000009</v>
      </c>
      <c r="K1737" s="27">
        <f>'Panigale V4s 21 Data'!$B$12</f>
        <v>52.974000000000004</v>
      </c>
      <c r="L1737" s="3">
        <f t="shared" si="390"/>
        <v>-10.446755443984259</v>
      </c>
      <c r="M1737">
        <f t="shared" si="388"/>
        <v>-331.10411004405665</v>
      </c>
      <c r="N1737">
        <f t="shared" si="391"/>
        <v>-9.1973363901126851E-5</v>
      </c>
      <c r="O1737">
        <f t="shared" si="392"/>
        <v>0</v>
      </c>
      <c r="P1737">
        <f t="shared" si="393"/>
        <v>0</v>
      </c>
      <c r="Q1737">
        <f>SUM($P$3:P1737)</f>
        <v>0.81473108176957598</v>
      </c>
      <c r="R1737">
        <f t="shared" si="394"/>
        <v>331.10411004405665</v>
      </c>
      <c r="S1737">
        <f t="shared" si="395"/>
        <v>9.1973363901126851E-5</v>
      </c>
      <c r="T1737">
        <f>SUM($S$3:S1737)</f>
        <v>9.973440836260572E-2</v>
      </c>
      <c r="V1737">
        <f t="shared" si="396"/>
        <v>260.47794785110915</v>
      </c>
      <c r="W1737">
        <f>IF(M1737&lt;0,SUM($V$1734:V1737),0)</f>
        <v>1268.662365380856</v>
      </c>
      <c r="Y1737">
        <v>0</v>
      </c>
      <c r="Z1737">
        <f t="shared" si="397"/>
        <v>0</v>
      </c>
      <c r="AA1737">
        <f t="shared" si="398"/>
        <v>0</v>
      </c>
      <c r="AB1737">
        <f>SUM($AA$3:AA1737)</f>
        <v>6.5060110216048531E-2</v>
      </c>
    </row>
    <row r="1738" spans="1:28" x14ac:dyDescent="0.3">
      <c r="A1738" s="11" t="s">
        <v>19</v>
      </c>
      <c r="B1738" s="11">
        <v>1735</v>
      </c>
      <c r="C1738" s="11">
        <v>258</v>
      </c>
      <c r="D1738" s="12">
        <v>111.8</v>
      </c>
      <c r="E1738" s="3">
        <f t="shared" si="399"/>
        <v>-0.63888888888888806</v>
      </c>
      <c r="F1738" s="3">
        <f t="shared" si="400"/>
        <v>-2.2999999999999972</v>
      </c>
      <c r="H1738" s="13">
        <f t="shared" si="389"/>
        <v>31.055555555555554</v>
      </c>
      <c r="I1738">
        <f>'Panigale V4s 21 Data'!$B$8*'Panigale V4s 21 Data'!$B$5*'Panigale V4s 21 Data'!$B$7*0.5*(Calculations!$H1738*Calculations!$H1738)</f>
        <v>108.32632220028829</v>
      </c>
      <c r="J1738" s="3">
        <f>$E1738*'Panigale V4s 21 Data'!$B$3</f>
        <v>-172.49999999999977</v>
      </c>
      <c r="K1738" s="27">
        <f>'Panigale V4s 21 Data'!$B$12</f>
        <v>52.974000000000004</v>
      </c>
      <c r="L1738" s="3">
        <f t="shared" si="390"/>
        <v>-11.19967779971148</v>
      </c>
      <c r="M1738">
        <f t="shared" si="388"/>
        <v>-347.81221611326208</v>
      </c>
      <c r="N1738">
        <f t="shared" si="391"/>
        <v>-9.6614504475906138E-5</v>
      </c>
      <c r="O1738">
        <f t="shared" si="392"/>
        <v>0</v>
      </c>
      <c r="P1738">
        <f t="shared" si="393"/>
        <v>0</v>
      </c>
      <c r="Q1738">
        <f>SUM($P$3:P1738)</f>
        <v>0.81473108176957598</v>
      </c>
      <c r="R1738">
        <f t="shared" si="394"/>
        <v>347.81221611326208</v>
      </c>
      <c r="S1738">
        <f t="shared" si="395"/>
        <v>9.6614504475906138E-5</v>
      </c>
      <c r="T1738">
        <f>SUM($S$3:S1738)</f>
        <v>9.983102286708162E-2</v>
      </c>
      <c r="V1738">
        <f t="shared" si="396"/>
        <v>273.62213135522268</v>
      </c>
      <c r="W1738">
        <f>IF(M1738&lt;0,SUM($V$1734:V1738),0)</f>
        <v>1542.2844967360788</v>
      </c>
      <c r="Y1738">
        <v>0</v>
      </c>
      <c r="Z1738">
        <f t="shared" si="397"/>
        <v>0</v>
      </c>
      <c r="AA1738">
        <f t="shared" si="398"/>
        <v>0</v>
      </c>
      <c r="AB1738">
        <f>SUM($AA$3:AA1738)</f>
        <v>6.5060110216048531E-2</v>
      </c>
    </row>
    <row r="1739" spans="1:28" x14ac:dyDescent="0.3">
      <c r="A1739" s="11" t="s">
        <v>19</v>
      </c>
      <c r="B1739" s="11">
        <v>1736</v>
      </c>
      <c r="C1739" s="11">
        <v>259</v>
      </c>
      <c r="D1739" s="12">
        <v>109.5</v>
      </c>
      <c r="E1739" s="3">
        <f t="shared" si="399"/>
        <v>-0.65277777777777812</v>
      </c>
      <c r="F1739" s="3">
        <f t="shared" si="400"/>
        <v>-2.3500000000000014</v>
      </c>
      <c r="H1739" s="13">
        <f t="shared" si="389"/>
        <v>30.416666666666664</v>
      </c>
      <c r="I1739">
        <f>'Panigale V4s 21 Data'!$B$8*'Panigale V4s 21 Data'!$B$5*'Panigale V4s 21 Data'!$B$7*0.5*(Calculations!$H1739*Calculations!$H1739)</f>
        <v>103.9150928186039</v>
      </c>
      <c r="J1739" s="3">
        <f>$E1739*'Panigale V4s 21 Data'!$B$3</f>
        <v>-176.25000000000009</v>
      </c>
      <c r="K1739" s="27">
        <f>'Panigale V4s 21 Data'!$B$12</f>
        <v>52.974000000000004</v>
      </c>
      <c r="L1739" s="3">
        <f t="shared" si="390"/>
        <v>-19.360907181396186</v>
      </c>
      <c r="M1739">
        <f t="shared" si="388"/>
        <v>-588.89426010080058</v>
      </c>
      <c r="N1739">
        <f t="shared" si="391"/>
        <v>-1.6358173891688907E-4</v>
      </c>
      <c r="O1739">
        <f t="shared" si="392"/>
        <v>0</v>
      </c>
      <c r="P1739">
        <f t="shared" si="393"/>
        <v>0</v>
      </c>
      <c r="Q1739">
        <f>SUM($P$3:P1739)</f>
        <v>0.81473108176957598</v>
      </c>
      <c r="R1739">
        <f t="shared" si="394"/>
        <v>588.89426010080058</v>
      </c>
      <c r="S1739">
        <f t="shared" si="395"/>
        <v>1.6358173891688907E-4</v>
      </c>
      <c r="T1739">
        <f>SUM($S$3:S1739)</f>
        <v>9.9994604605998516E-2</v>
      </c>
      <c r="V1739">
        <f t="shared" si="396"/>
        <v>463.28016994999933</v>
      </c>
      <c r="W1739">
        <f>IF(M1739&lt;0,SUM($V$1734:V1739),0)</f>
        <v>2005.5646666860782</v>
      </c>
      <c r="Y1739">
        <v>0</v>
      </c>
      <c r="Z1739">
        <f t="shared" si="397"/>
        <v>0</v>
      </c>
      <c r="AA1739">
        <f t="shared" si="398"/>
        <v>0</v>
      </c>
      <c r="AB1739">
        <f>SUM($AA$3:AA1739)</f>
        <v>6.5060110216048531E-2</v>
      </c>
    </row>
    <row r="1740" spans="1:28" x14ac:dyDescent="0.3">
      <c r="A1740" s="11" t="s">
        <v>19</v>
      </c>
      <c r="B1740" s="11">
        <v>1737</v>
      </c>
      <c r="C1740" s="11">
        <v>260</v>
      </c>
      <c r="D1740" s="12">
        <v>107.1</v>
      </c>
      <c r="E1740" s="3">
        <f t="shared" si="399"/>
        <v>-0.65277777777777812</v>
      </c>
      <c r="F1740" s="3">
        <f t="shared" si="400"/>
        <v>-2.3500000000000014</v>
      </c>
      <c r="H1740" s="13">
        <f t="shared" si="389"/>
        <v>29.749999999999996</v>
      </c>
      <c r="I1740">
        <f>'Panigale V4s 21 Data'!$B$8*'Panigale V4s 21 Data'!$B$5*'Panigale V4s 21 Data'!$B$7*0.5*(Calculations!$H1740*Calculations!$H1740)</f>
        <v>99.409830472045385</v>
      </c>
      <c r="J1740" s="3">
        <f>$E1740*'Panigale V4s 21 Data'!$B$3</f>
        <v>-176.25000000000009</v>
      </c>
      <c r="K1740" s="27">
        <f>'Panigale V4s 21 Data'!$B$12</f>
        <v>52.974000000000004</v>
      </c>
      <c r="L1740" s="3">
        <f t="shared" si="390"/>
        <v>-23.866169527954696</v>
      </c>
      <c r="M1740">
        <f t="shared" si="388"/>
        <v>-710.01854345665208</v>
      </c>
      <c r="N1740">
        <f t="shared" si="391"/>
        <v>-1.9722737318240334E-4</v>
      </c>
      <c r="O1740">
        <f t="shared" si="392"/>
        <v>0</v>
      </c>
      <c r="P1740">
        <f t="shared" si="393"/>
        <v>0</v>
      </c>
      <c r="Q1740">
        <f>SUM($P$3:P1740)</f>
        <v>0.81473108176957598</v>
      </c>
      <c r="R1740">
        <f t="shared" si="394"/>
        <v>710.01854345665208</v>
      </c>
      <c r="S1740">
        <f t="shared" si="395"/>
        <v>1.9722737318240334E-4</v>
      </c>
      <c r="T1740">
        <f>SUM($S$3:S1740)</f>
        <v>0.10019183197918093</v>
      </c>
      <c r="V1740">
        <f t="shared" si="396"/>
        <v>558.56803804463095</v>
      </c>
      <c r="W1740">
        <f>IF(M1740&lt;0,SUM($V$1734:V1740),0)</f>
        <v>2564.1327047307091</v>
      </c>
      <c r="Y1740">
        <v>0</v>
      </c>
      <c r="Z1740">
        <f t="shared" si="397"/>
        <v>0</v>
      </c>
      <c r="AA1740">
        <f t="shared" si="398"/>
        <v>0</v>
      </c>
      <c r="AB1740">
        <f>SUM($AA$3:AA1740)</f>
        <v>6.5060110216048531E-2</v>
      </c>
    </row>
    <row r="1741" spans="1:28" x14ac:dyDescent="0.3">
      <c r="A1741" s="11" t="s">
        <v>19</v>
      </c>
      <c r="B1741" s="11">
        <v>1738</v>
      </c>
      <c r="C1741" s="11">
        <v>261</v>
      </c>
      <c r="D1741" s="12">
        <v>104.8</v>
      </c>
      <c r="E1741" s="3">
        <f t="shared" si="399"/>
        <v>-0.63888888888888806</v>
      </c>
      <c r="F1741" s="3">
        <f t="shared" si="400"/>
        <v>-2.2999999999999972</v>
      </c>
      <c r="H1741" s="13">
        <f t="shared" si="389"/>
        <v>29.111111111111111</v>
      </c>
      <c r="I1741">
        <f>'Panigale V4s 21 Data'!$B$8*'Panigale V4s 21 Data'!$B$5*'Panigale V4s 21 Data'!$B$7*0.5*(Calculations!$H1741*Calculations!$H1741)</f>
        <v>95.185973689492684</v>
      </c>
      <c r="J1741" s="3">
        <f>$E1741*'Panigale V4s 21 Data'!$B$3</f>
        <v>-172.49999999999977</v>
      </c>
      <c r="K1741" s="27">
        <f>'Panigale V4s 21 Data'!$B$12</f>
        <v>52.974000000000004</v>
      </c>
      <c r="L1741" s="3">
        <f t="shared" si="390"/>
        <v>-24.340026310507085</v>
      </c>
      <c r="M1741">
        <f t="shared" si="388"/>
        <v>-708.56521037253958</v>
      </c>
      <c r="N1741">
        <f t="shared" si="391"/>
        <v>-1.9682366954792768E-4</v>
      </c>
      <c r="O1741">
        <f t="shared" si="392"/>
        <v>0</v>
      </c>
      <c r="P1741">
        <f t="shared" si="393"/>
        <v>0</v>
      </c>
      <c r="Q1741">
        <f>SUM($P$3:P1741)</f>
        <v>0.81473108176957598</v>
      </c>
      <c r="R1741">
        <f t="shared" si="394"/>
        <v>708.56521037253958</v>
      </c>
      <c r="S1741">
        <f t="shared" si="395"/>
        <v>1.9682366954792768E-4</v>
      </c>
      <c r="T1741">
        <f>SUM($S$3:S1741)</f>
        <v>0.10038865564872886</v>
      </c>
      <c r="V1741">
        <f t="shared" si="396"/>
        <v>557.424708174025</v>
      </c>
      <c r="W1741">
        <f>IF(M1741&lt;0,SUM($V$1734:V1741),0)</f>
        <v>3121.5574129047341</v>
      </c>
      <c r="Y1741">
        <v>0</v>
      </c>
      <c r="Z1741">
        <f t="shared" si="397"/>
        <v>0</v>
      </c>
      <c r="AA1741">
        <f t="shared" si="398"/>
        <v>0</v>
      </c>
      <c r="AB1741">
        <f>SUM($AA$3:AA1741)</f>
        <v>6.5060110216048531E-2</v>
      </c>
    </row>
    <row r="1742" spans="1:28" x14ac:dyDescent="0.3">
      <c r="A1742" s="11" t="s">
        <v>19</v>
      </c>
      <c r="B1742" s="11">
        <v>1739</v>
      </c>
      <c r="C1742" s="11">
        <v>262</v>
      </c>
      <c r="D1742" s="12">
        <v>102.5</v>
      </c>
      <c r="E1742" s="3">
        <f t="shared" si="399"/>
        <v>-0.61111111111110994</v>
      </c>
      <c r="F1742" s="3">
        <f t="shared" si="400"/>
        <v>-2.1999999999999957</v>
      </c>
      <c r="H1742" s="13">
        <f t="shared" si="389"/>
        <v>28.472222222222221</v>
      </c>
      <c r="I1742">
        <f>'Panigale V4s 21 Data'!$B$8*'Panigale V4s 21 Data'!$B$5*'Panigale V4s 21 Data'!$B$7*0.5*(Calculations!$H1742*Calculations!$H1742)</f>
        <v>91.053809880983067</v>
      </c>
      <c r="J1742" s="3">
        <f>$E1742*'Panigale V4s 21 Data'!$B$3</f>
        <v>-164.99999999999969</v>
      </c>
      <c r="K1742" s="27">
        <f>'Panigale V4s 21 Data'!$B$12</f>
        <v>52.974000000000004</v>
      </c>
      <c r="L1742" s="3">
        <f t="shared" si="390"/>
        <v>-20.972190119016616</v>
      </c>
      <c r="M1742">
        <f t="shared" si="388"/>
        <v>-597.12485755533419</v>
      </c>
      <c r="N1742">
        <f t="shared" si="391"/>
        <v>-1.6586801598759282E-4</v>
      </c>
      <c r="O1742">
        <f t="shared" si="392"/>
        <v>0</v>
      </c>
      <c r="P1742">
        <f t="shared" si="393"/>
        <v>0</v>
      </c>
      <c r="Q1742">
        <f>SUM($P$3:P1742)</f>
        <v>0.81473108176957598</v>
      </c>
      <c r="R1742">
        <f t="shared" si="394"/>
        <v>597.12485755533419</v>
      </c>
      <c r="S1742">
        <f t="shared" si="395"/>
        <v>1.6586801598759282E-4</v>
      </c>
      <c r="T1742">
        <f>SUM($S$3:S1742)</f>
        <v>0.10055452366471646</v>
      </c>
      <c r="V1742">
        <f t="shared" si="396"/>
        <v>469.75513981449359</v>
      </c>
      <c r="W1742">
        <f>IF(M1742&lt;0,SUM($V$1734:V1742),0)</f>
        <v>3591.3125527192278</v>
      </c>
      <c r="Y1742">
        <v>0</v>
      </c>
      <c r="Z1742">
        <f t="shared" si="397"/>
        <v>0</v>
      </c>
      <c r="AA1742">
        <f t="shared" si="398"/>
        <v>0</v>
      </c>
      <c r="AB1742">
        <f>SUM($AA$3:AA1742)</f>
        <v>6.5060110216048531E-2</v>
      </c>
    </row>
    <row r="1743" spans="1:28" x14ac:dyDescent="0.3">
      <c r="A1743" s="11" t="s">
        <v>19</v>
      </c>
      <c r="B1743" s="11">
        <v>1740</v>
      </c>
      <c r="C1743" s="11">
        <v>263</v>
      </c>
      <c r="D1743" s="12">
        <v>100.4</v>
      </c>
      <c r="E1743" s="3">
        <f t="shared" si="399"/>
        <v>-0.54166666666666741</v>
      </c>
      <c r="F1743" s="3">
        <f t="shared" si="400"/>
        <v>-1.9500000000000028</v>
      </c>
      <c r="H1743" s="13">
        <f t="shared" si="389"/>
        <v>27.888888888888889</v>
      </c>
      <c r="I1743">
        <f>'Panigale V4s 21 Data'!$B$8*'Panigale V4s 21 Data'!$B$5*'Panigale V4s 21 Data'!$B$7*0.5*(Calculations!$H1743*Calculations!$H1743)</f>
        <v>87.361044350733181</v>
      </c>
      <c r="J1743" s="3">
        <f>$E1743*'Panigale V4s 21 Data'!$B$3</f>
        <v>-146.2500000000002</v>
      </c>
      <c r="K1743" s="27">
        <f>'Panigale V4s 21 Data'!$B$12</f>
        <v>52.974000000000004</v>
      </c>
      <c r="L1743" s="3">
        <f t="shared" si="390"/>
        <v>-5.9149556492670143</v>
      </c>
      <c r="M1743">
        <f t="shared" si="388"/>
        <v>-164.96154088511341</v>
      </c>
      <c r="N1743">
        <f t="shared" si="391"/>
        <v>-4.5822650245864839E-5</v>
      </c>
      <c r="O1743">
        <f t="shared" si="392"/>
        <v>0</v>
      </c>
      <c r="P1743">
        <f t="shared" si="393"/>
        <v>0</v>
      </c>
      <c r="Q1743">
        <f>SUM($P$3:P1743)</f>
        <v>0.81473108176957598</v>
      </c>
      <c r="R1743">
        <f t="shared" si="394"/>
        <v>164.96154088511341</v>
      </c>
      <c r="S1743">
        <f t="shared" si="395"/>
        <v>4.5822650245864839E-5</v>
      </c>
      <c r="T1743">
        <f>SUM($S$3:S1743)</f>
        <v>0.10060034631496231</v>
      </c>
      <c r="V1743">
        <f t="shared" si="396"/>
        <v>129.7744194066143</v>
      </c>
      <c r="W1743">
        <f>IF(M1743&lt;0,SUM($V$1734:V1743),0)</f>
        <v>3721.0869721258423</v>
      </c>
      <c r="Y1743">
        <v>0</v>
      </c>
      <c r="Z1743">
        <f t="shared" si="397"/>
        <v>0</v>
      </c>
      <c r="AA1743">
        <f t="shared" si="398"/>
        <v>0</v>
      </c>
      <c r="AB1743">
        <f>SUM($AA$3:AA1743)</f>
        <v>6.5060110216048531E-2</v>
      </c>
    </row>
    <row r="1744" spans="1:28" x14ac:dyDescent="0.3">
      <c r="A1744" s="11" t="s">
        <v>19</v>
      </c>
      <c r="B1744" s="11">
        <v>1741</v>
      </c>
      <c r="C1744" s="11">
        <v>264</v>
      </c>
      <c r="D1744" s="12">
        <v>98.6</v>
      </c>
      <c r="E1744" s="3">
        <f t="shared" si="399"/>
        <v>-0.44444444444444481</v>
      </c>
      <c r="F1744" s="3">
        <f t="shared" si="400"/>
        <v>-1.6000000000000014</v>
      </c>
      <c r="H1744" s="13">
        <f t="shared" si="389"/>
        <v>27.388888888888886</v>
      </c>
      <c r="I1744">
        <f>'Panigale V4s 21 Data'!$B$8*'Panigale V4s 21 Data'!$B$5*'Panigale V4s 21 Data'!$B$7*0.5*(Calculations!$H1744*Calculations!$H1744)</f>
        <v>84.256656514981273</v>
      </c>
      <c r="J1744" s="3">
        <f>$E1744*'Panigale V4s 21 Data'!$B$3</f>
        <v>-120.0000000000001</v>
      </c>
      <c r="K1744" s="27">
        <f>'Panigale V4s 21 Data'!$B$12</f>
        <v>52.974000000000004</v>
      </c>
      <c r="L1744" s="3">
        <f t="shared" si="390"/>
        <v>17.230656514981177</v>
      </c>
      <c r="M1744">
        <f t="shared" si="388"/>
        <v>471.92853677142887</v>
      </c>
      <c r="N1744">
        <f t="shared" si="391"/>
        <v>1.3109126021428581E-4</v>
      </c>
      <c r="O1744">
        <f t="shared" si="392"/>
        <v>471.92853677142887</v>
      </c>
      <c r="P1744">
        <f t="shared" si="393"/>
        <v>1.3109126021428581E-4</v>
      </c>
      <c r="Q1744">
        <f>SUM($P$3:P1744)</f>
        <v>0.81486217302979025</v>
      </c>
      <c r="R1744">
        <f t="shared" si="394"/>
        <v>0</v>
      </c>
      <c r="S1744">
        <f t="shared" si="395"/>
        <v>0</v>
      </c>
      <c r="T1744">
        <f>SUM($S$3:S1744)</f>
        <v>0.10060034631496231</v>
      </c>
      <c r="V1744">
        <f t="shared" si="396"/>
        <v>0</v>
      </c>
      <c r="W1744">
        <f>IF(M1744&lt;0,SUM($V$3:V1744),0)</f>
        <v>0</v>
      </c>
      <c r="Y1744">
        <f>O1744</f>
        <v>471.92853677142887</v>
      </c>
      <c r="Z1744">
        <f t="shared" si="397"/>
        <v>0.47192853677142887</v>
      </c>
      <c r="AA1744">
        <f t="shared" si="398"/>
        <v>1.3109126021428581E-4</v>
      </c>
      <c r="AB1744">
        <f>SUM($AA$3:AA1744)</f>
        <v>6.5191201476262811E-2</v>
      </c>
    </row>
    <row r="1745" spans="1:28" x14ac:dyDescent="0.3">
      <c r="A1745" s="11" t="s">
        <v>19</v>
      </c>
      <c r="B1745" s="11">
        <v>1742</v>
      </c>
      <c r="C1745" s="11">
        <v>265</v>
      </c>
      <c r="D1745" s="12">
        <v>97.2</v>
      </c>
      <c r="E1745" s="3">
        <f t="shared" si="399"/>
        <v>-0.37499999999999839</v>
      </c>
      <c r="F1745" s="3">
        <f t="shared" si="400"/>
        <v>-1.3499999999999943</v>
      </c>
      <c r="H1745" s="13">
        <f t="shared" si="389"/>
        <v>27</v>
      </c>
      <c r="I1745">
        <f>'Panigale V4s 21 Data'!$B$8*'Panigale V4s 21 Data'!$B$5*'Panigale V4s 21 Data'!$B$7*0.5*(Calculations!$H1745*Calculations!$H1745)</f>
        <v>81.880959157258502</v>
      </c>
      <c r="J1745" s="3">
        <f>$E1745*'Panigale V4s 21 Data'!$B$3</f>
        <v>-101.24999999999956</v>
      </c>
      <c r="K1745" s="27">
        <f>'Panigale V4s 21 Data'!$B$12</f>
        <v>52.974000000000004</v>
      </c>
      <c r="L1745" s="3">
        <f t="shared" si="390"/>
        <v>33.604959157258946</v>
      </c>
      <c r="M1745">
        <f t="shared" si="388"/>
        <v>907.33389724599158</v>
      </c>
      <c r="N1745">
        <f t="shared" si="391"/>
        <v>2.520371936794421E-4</v>
      </c>
      <c r="O1745">
        <f t="shared" si="392"/>
        <v>907.33389724599158</v>
      </c>
      <c r="P1745">
        <f t="shared" si="393"/>
        <v>2.520371936794421E-4</v>
      </c>
      <c r="Q1745">
        <f>SUM($P$3:P1745)</f>
        <v>0.81511421022346964</v>
      </c>
      <c r="R1745">
        <f t="shared" si="394"/>
        <v>0</v>
      </c>
      <c r="S1745">
        <f t="shared" si="395"/>
        <v>0</v>
      </c>
      <c r="T1745">
        <f>SUM($S$3:S1745)</f>
        <v>0.10060034631496231</v>
      </c>
      <c r="V1745">
        <f t="shared" si="396"/>
        <v>0</v>
      </c>
      <c r="W1745">
        <f>IF(M1745&lt;0,SUM($V$3:V1745),0)</f>
        <v>0</v>
      </c>
      <c r="Y1745">
        <f t="shared" ref="Y1745:Y1746" si="401">O1745</f>
        <v>907.33389724599158</v>
      </c>
      <c r="Z1745">
        <f t="shared" si="397"/>
        <v>0.90733389724599156</v>
      </c>
      <c r="AA1745">
        <f t="shared" si="398"/>
        <v>2.520371936794421E-4</v>
      </c>
      <c r="AB1745">
        <f>SUM($AA$3:AA1745)</f>
        <v>6.5443238669942255E-2</v>
      </c>
    </row>
    <row r="1746" spans="1:28" x14ac:dyDescent="0.3">
      <c r="A1746" s="11" t="s">
        <v>19</v>
      </c>
      <c r="B1746" s="11">
        <v>1743</v>
      </c>
      <c r="C1746" s="11">
        <v>266</v>
      </c>
      <c r="D1746" s="12">
        <v>95.9</v>
      </c>
      <c r="E1746" s="3">
        <f t="shared" si="399"/>
        <v>-0.33333333333333409</v>
      </c>
      <c r="F1746" s="3">
        <f t="shared" si="400"/>
        <v>-1.2000000000000028</v>
      </c>
      <c r="H1746" s="13">
        <f t="shared" si="389"/>
        <v>26.638888888888889</v>
      </c>
      <c r="I1746">
        <f>'Panigale V4s 21 Data'!$B$8*'Panigale V4s 21 Data'!$B$5*'Panigale V4s 21 Data'!$B$7*0.5*(Calculations!$H1746*Calculations!$H1746)</f>
        <v>79.705374348747085</v>
      </c>
      <c r="J1746" s="3">
        <f>$E1746*'Panigale V4s 21 Data'!$B$3</f>
        <v>-90.000000000000199</v>
      </c>
      <c r="K1746" s="27">
        <f>'Panigale V4s 21 Data'!$B$12</f>
        <v>52.974000000000004</v>
      </c>
      <c r="L1746" s="3">
        <f t="shared" si="390"/>
        <v>42.67937434874689</v>
      </c>
      <c r="M1746">
        <f t="shared" si="388"/>
        <v>1136.9311111235629</v>
      </c>
      <c r="N1746">
        <f t="shared" si="391"/>
        <v>3.1581419753432303E-4</v>
      </c>
      <c r="O1746">
        <f t="shared" si="392"/>
        <v>1136.9311111235629</v>
      </c>
      <c r="P1746">
        <f t="shared" si="393"/>
        <v>3.1581419753432303E-4</v>
      </c>
      <c r="Q1746">
        <f>SUM($P$3:P1746)</f>
        <v>0.81543002442100398</v>
      </c>
      <c r="R1746">
        <f t="shared" si="394"/>
        <v>0</v>
      </c>
      <c r="S1746">
        <f t="shared" si="395"/>
        <v>0</v>
      </c>
      <c r="T1746">
        <f>SUM($S$3:S1746)</f>
        <v>0.10060034631496231</v>
      </c>
      <c r="V1746">
        <f t="shared" si="396"/>
        <v>0</v>
      </c>
      <c r="W1746">
        <f>IF(M1746&lt;0,SUM($V$3:V1746),0)</f>
        <v>0</v>
      </c>
      <c r="Y1746">
        <f t="shared" si="401"/>
        <v>1136.9311111235629</v>
      </c>
      <c r="Z1746">
        <f t="shared" si="397"/>
        <v>1.1369311111235629</v>
      </c>
      <c r="AA1746">
        <f t="shared" si="398"/>
        <v>3.1581419753432303E-4</v>
      </c>
      <c r="AB1746">
        <f>SUM($AA$3:AA1746)</f>
        <v>6.5759052867476575E-2</v>
      </c>
    </row>
    <row r="1747" spans="1:28" x14ac:dyDescent="0.3">
      <c r="A1747" s="11" t="s">
        <v>19</v>
      </c>
      <c r="B1747" s="11">
        <v>1744</v>
      </c>
      <c r="C1747" s="11">
        <v>267</v>
      </c>
      <c r="D1747" s="12">
        <v>94.8</v>
      </c>
      <c r="E1747" s="3">
        <f t="shared" si="399"/>
        <v>-0.29166666666666785</v>
      </c>
      <c r="F1747" s="3">
        <f t="shared" si="400"/>
        <v>-1.0500000000000043</v>
      </c>
      <c r="H1747" s="13">
        <f t="shared" si="389"/>
        <v>26.333333333333332</v>
      </c>
      <c r="I1747">
        <f>'Panigale V4s 21 Data'!$B$8*'Panigale V4s 21 Data'!$B$5*'Panigale V4s 21 Data'!$B$7*0.5*(Calculations!$H1747*Calculations!$H1747)</f>
        <v>77.887374805738503</v>
      </c>
      <c r="J1747" s="3">
        <f>$E1747*'Panigale V4s 21 Data'!$B$3</f>
        <v>-78.750000000000313</v>
      </c>
      <c r="K1747" s="27">
        <f>'Panigale V4s 21 Data'!$B$12</f>
        <v>52.974000000000004</v>
      </c>
      <c r="L1747" s="3">
        <f t="shared" si="390"/>
        <v>52.111374805738194</v>
      </c>
      <c r="M1747">
        <f t="shared" si="388"/>
        <v>1372.2662032177723</v>
      </c>
      <c r="N1747">
        <f t="shared" si="391"/>
        <v>3.8118505644938122E-4</v>
      </c>
      <c r="O1747">
        <f t="shared" si="392"/>
        <v>1372.2662032177723</v>
      </c>
      <c r="P1747">
        <f t="shared" si="393"/>
        <v>3.8118505644938122E-4</v>
      </c>
      <c r="Q1747">
        <f>SUM($P$3:P1747)</f>
        <v>0.81581120947745334</v>
      </c>
      <c r="R1747">
        <f t="shared" si="394"/>
        <v>0</v>
      </c>
      <c r="S1747">
        <f t="shared" si="395"/>
        <v>0</v>
      </c>
      <c r="T1747">
        <f>SUM($S$3:S1747)</f>
        <v>0.10060034631496231</v>
      </c>
      <c r="V1747">
        <f t="shared" si="396"/>
        <v>0</v>
      </c>
      <c r="W1747">
        <f>IF(M1747&lt;0,SUM($V$3:V1747),0)</f>
        <v>0</v>
      </c>
      <c r="Y1747">
        <f>W1743-SUM(Y1744:Y1746)</f>
        <v>1204.8934269848587</v>
      </c>
      <c r="Z1747">
        <f t="shared" si="397"/>
        <v>1.2048934269848588</v>
      </c>
      <c r="AA1747">
        <f t="shared" si="398"/>
        <v>3.3469261860690522E-4</v>
      </c>
      <c r="AB1747">
        <f>SUM($AA$3:AA1747)</f>
        <v>6.6093745486083474E-2</v>
      </c>
    </row>
    <row r="1748" spans="1:28" x14ac:dyDescent="0.3">
      <c r="A1748" s="11" t="s">
        <v>19</v>
      </c>
      <c r="B1748" s="11">
        <v>1745</v>
      </c>
      <c r="C1748" s="11">
        <v>268</v>
      </c>
      <c r="D1748" s="12">
        <v>93.8</v>
      </c>
      <c r="E1748" s="3">
        <f t="shared" si="399"/>
        <v>-0.27777777777777779</v>
      </c>
      <c r="F1748" s="3">
        <f t="shared" si="400"/>
        <v>-1</v>
      </c>
      <c r="H1748" s="13">
        <f t="shared" si="389"/>
        <v>26.055555555555554</v>
      </c>
      <c r="I1748">
        <f>'Panigale V4s 21 Data'!$B$8*'Panigale V4s 21 Data'!$B$5*'Panigale V4s 21 Data'!$B$7*0.5*(Calculations!$H1748*Calculations!$H1748)</f>
        <v>76.252847877143296</v>
      </c>
      <c r="J1748" s="3">
        <f>$E1748*'Panigale V4s 21 Data'!$B$3</f>
        <v>-75</v>
      </c>
      <c r="K1748" s="27">
        <f>'Panigale V4s 21 Data'!$B$12</f>
        <v>52.974000000000004</v>
      </c>
      <c r="L1748" s="3">
        <f t="shared" si="390"/>
        <v>54.2268478771433</v>
      </c>
      <c r="M1748">
        <f t="shared" si="388"/>
        <v>1412.9106474655671</v>
      </c>
      <c r="N1748">
        <f t="shared" si="391"/>
        <v>3.924751798515464E-4</v>
      </c>
      <c r="O1748">
        <f t="shared" si="392"/>
        <v>1412.9106474655671</v>
      </c>
      <c r="P1748">
        <f t="shared" si="393"/>
        <v>3.924751798515464E-4</v>
      </c>
      <c r="Q1748">
        <f>SUM($P$3:P1748)</f>
        <v>0.81620368465730486</v>
      </c>
      <c r="R1748">
        <f t="shared" si="394"/>
        <v>0</v>
      </c>
      <c r="S1748">
        <f t="shared" si="395"/>
        <v>0</v>
      </c>
      <c r="T1748">
        <f>SUM($S$3:S1748)</f>
        <v>0.10060034631496231</v>
      </c>
      <c r="V1748">
        <f t="shared" si="396"/>
        <v>0</v>
      </c>
      <c r="W1748">
        <f>IF(M1748&lt;0,SUM($V$3:V1748),0)</f>
        <v>0</v>
      </c>
      <c r="Y1748">
        <v>0</v>
      </c>
      <c r="Z1748">
        <f t="shared" si="397"/>
        <v>0</v>
      </c>
      <c r="AA1748">
        <f t="shared" si="398"/>
        <v>0</v>
      </c>
      <c r="AB1748">
        <f>SUM($AA$3:AA1748)</f>
        <v>6.6093745486083474E-2</v>
      </c>
    </row>
    <row r="1749" spans="1:28" x14ac:dyDescent="0.3">
      <c r="A1749" s="11" t="s">
        <v>19</v>
      </c>
      <c r="B1749" s="11">
        <v>1746</v>
      </c>
      <c r="C1749" s="11">
        <v>269</v>
      </c>
      <c r="D1749" s="12">
        <v>92.8</v>
      </c>
      <c r="E1749" s="3">
        <f t="shared" si="399"/>
        <v>-0.27777777777777779</v>
      </c>
      <c r="F1749" s="3">
        <f t="shared" si="400"/>
        <v>-1</v>
      </c>
      <c r="H1749" s="13">
        <f t="shared" si="389"/>
        <v>25.777777777777775</v>
      </c>
      <c r="I1749">
        <f>'Panigale V4s 21 Data'!$B$8*'Panigale V4s 21 Data'!$B$5*'Panigale V4s 21 Data'!$B$7*0.5*(Calculations!$H1749*Calculations!$H1749)</f>
        <v>74.635654213962653</v>
      </c>
      <c r="J1749" s="3">
        <f>$E1749*'Panigale V4s 21 Data'!$B$3</f>
        <v>-75</v>
      </c>
      <c r="K1749" s="27">
        <f>'Panigale V4s 21 Data'!$B$12</f>
        <v>52.974000000000004</v>
      </c>
      <c r="L1749" s="3">
        <f t="shared" si="390"/>
        <v>52.609654213962656</v>
      </c>
      <c r="M1749">
        <f t="shared" si="388"/>
        <v>1356.1599752932595</v>
      </c>
      <c r="N1749">
        <f t="shared" si="391"/>
        <v>3.7671110424812766E-4</v>
      </c>
      <c r="O1749">
        <f t="shared" si="392"/>
        <v>1356.1599752932595</v>
      </c>
      <c r="P1749">
        <f t="shared" si="393"/>
        <v>3.7671110424812766E-4</v>
      </c>
      <c r="Q1749">
        <f>SUM($P$3:P1749)</f>
        <v>0.81658039576155295</v>
      </c>
      <c r="R1749">
        <f t="shared" si="394"/>
        <v>0</v>
      </c>
      <c r="S1749">
        <f t="shared" si="395"/>
        <v>0</v>
      </c>
      <c r="T1749">
        <f>SUM($S$3:S1749)</f>
        <v>0.10060034631496231</v>
      </c>
      <c r="V1749">
        <f t="shared" si="396"/>
        <v>0</v>
      </c>
      <c r="W1749">
        <f>IF(M1749&lt;0,SUM($V$3:V1749),0)</f>
        <v>0</v>
      </c>
      <c r="Y1749">
        <v>0</v>
      </c>
      <c r="Z1749">
        <f t="shared" si="397"/>
        <v>0</v>
      </c>
      <c r="AA1749">
        <f t="shared" si="398"/>
        <v>0</v>
      </c>
      <c r="AB1749">
        <f>SUM($AA$3:AA1749)</f>
        <v>6.6093745486083474E-2</v>
      </c>
    </row>
    <row r="1750" spans="1:28" x14ac:dyDescent="0.3">
      <c r="A1750" s="11" t="s">
        <v>19</v>
      </c>
      <c r="B1750" s="11">
        <v>1747</v>
      </c>
      <c r="C1750" s="11">
        <v>270</v>
      </c>
      <c r="D1750" s="12">
        <v>91.8</v>
      </c>
      <c r="E1750" s="3">
        <f t="shared" si="399"/>
        <v>-0.24999999999999961</v>
      </c>
      <c r="F1750" s="3">
        <f t="shared" si="400"/>
        <v>-0.89999999999999858</v>
      </c>
      <c r="H1750" s="13">
        <f t="shared" si="389"/>
        <v>25.5</v>
      </c>
      <c r="I1750">
        <f>'Panigale V4s 21 Data'!$B$8*'Panigale V4s 21 Data'!$B$5*'Panigale V4s 21 Data'!$B$7*0.5*(Calculations!$H1750*Calculations!$H1750)</f>
        <v>73.03579381619663</v>
      </c>
      <c r="J1750" s="3">
        <f>$E1750*'Panigale V4s 21 Data'!$B$3</f>
        <v>-67.499999999999901</v>
      </c>
      <c r="K1750" s="27">
        <f>'Panigale V4s 21 Data'!$B$12</f>
        <v>52.974000000000004</v>
      </c>
      <c r="L1750" s="3">
        <f t="shared" si="390"/>
        <v>58.509793816196733</v>
      </c>
      <c r="M1750">
        <f t="shared" si="388"/>
        <v>1491.9997423130167</v>
      </c>
      <c r="N1750">
        <f t="shared" si="391"/>
        <v>4.1444437286472686E-4</v>
      </c>
      <c r="O1750">
        <f t="shared" si="392"/>
        <v>1491.9997423130167</v>
      </c>
      <c r="P1750">
        <f t="shared" si="393"/>
        <v>4.1444437286472686E-4</v>
      </c>
      <c r="Q1750">
        <f>SUM($P$3:P1750)</f>
        <v>0.8169948401344177</v>
      </c>
      <c r="R1750">
        <f t="shared" si="394"/>
        <v>0</v>
      </c>
      <c r="S1750">
        <f t="shared" si="395"/>
        <v>0</v>
      </c>
      <c r="T1750">
        <f>SUM($S$3:S1750)</f>
        <v>0.10060034631496231</v>
      </c>
      <c r="V1750">
        <f t="shared" si="396"/>
        <v>0</v>
      </c>
      <c r="W1750">
        <f>IF(M1750&lt;0,SUM($V$3:V1750),0)</f>
        <v>0</v>
      </c>
      <c r="Y1750">
        <v>0</v>
      </c>
      <c r="Z1750">
        <f t="shared" si="397"/>
        <v>0</v>
      </c>
      <c r="AA1750">
        <f t="shared" si="398"/>
        <v>0</v>
      </c>
      <c r="AB1750">
        <f>SUM($AA$3:AA1750)</f>
        <v>6.6093745486083474E-2</v>
      </c>
    </row>
    <row r="1751" spans="1:28" x14ac:dyDescent="0.3">
      <c r="A1751" s="11" t="s">
        <v>19</v>
      </c>
      <c r="B1751" s="11">
        <v>1748</v>
      </c>
      <c r="C1751" s="11">
        <v>271</v>
      </c>
      <c r="D1751" s="12">
        <v>91</v>
      </c>
      <c r="E1751" s="3">
        <f t="shared" si="399"/>
        <v>-0.22222222222222143</v>
      </c>
      <c r="F1751" s="3">
        <f t="shared" si="400"/>
        <v>-0.79999999999999716</v>
      </c>
      <c r="H1751" s="13">
        <f t="shared" si="389"/>
        <v>25.277777777777779</v>
      </c>
      <c r="I1751">
        <f>'Panigale V4s 21 Data'!$B$8*'Panigale V4s 21 Data'!$B$5*'Panigale V4s 21 Data'!$B$7*0.5*(Calculations!$H1751*Calculations!$H1751)</f>
        <v>71.768385449082302</v>
      </c>
      <c r="J1751" s="3">
        <f>$E1751*'Panigale V4s 21 Data'!$B$3</f>
        <v>-59.999999999999787</v>
      </c>
      <c r="K1751" s="27">
        <f>'Panigale V4s 21 Data'!$B$12</f>
        <v>52.974000000000004</v>
      </c>
      <c r="L1751" s="3">
        <f t="shared" si="390"/>
        <v>64.742385449082519</v>
      </c>
      <c r="M1751">
        <f t="shared" si="388"/>
        <v>1636.5436321851414</v>
      </c>
      <c r="N1751">
        <f t="shared" si="391"/>
        <v>4.545954533847615E-4</v>
      </c>
      <c r="O1751">
        <f t="shared" si="392"/>
        <v>1636.5436321851414</v>
      </c>
      <c r="P1751">
        <f t="shared" si="393"/>
        <v>4.545954533847615E-4</v>
      </c>
      <c r="Q1751">
        <f>SUM($P$3:P1751)</f>
        <v>0.81744943558780248</v>
      </c>
      <c r="R1751">
        <f t="shared" si="394"/>
        <v>0</v>
      </c>
      <c r="S1751">
        <f t="shared" si="395"/>
        <v>0</v>
      </c>
      <c r="T1751">
        <f>SUM($S$3:S1751)</f>
        <v>0.10060034631496231</v>
      </c>
      <c r="V1751">
        <f t="shared" si="396"/>
        <v>0</v>
      </c>
      <c r="W1751">
        <f>IF(M1751&lt;0,SUM($V$3:V1751),0)</f>
        <v>0</v>
      </c>
      <c r="Y1751">
        <v>0</v>
      </c>
      <c r="Z1751">
        <f t="shared" si="397"/>
        <v>0</v>
      </c>
      <c r="AA1751">
        <f t="shared" si="398"/>
        <v>0</v>
      </c>
      <c r="AB1751">
        <f>SUM($AA$3:AA1751)</f>
        <v>6.6093745486083474E-2</v>
      </c>
    </row>
    <row r="1752" spans="1:28" x14ac:dyDescent="0.3">
      <c r="A1752" s="11" t="s">
        <v>19</v>
      </c>
      <c r="B1752" s="11">
        <v>1749</v>
      </c>
      <c r="C1752" s="11">
        <v>272</v>
      </c>
      <c r="D1752" s="12">
        <v>90.2</v>
      </c>
      <c r="E1752" s="3">
        <f t="shared" si="399"/>
        <v>-0.19444444444444522</v>
      </c>
      <c r="F1752" s="3">
        <f t="shared" si="400"/>
        <v>-0.70000000000000284</v>
      </c>
      <c r="H1752" s="13">
        <f t="shared" si="389"/>
        <v>25.055555555555557</v>
      </c>
      <c r="I1752">
        <f>'Panigale V4s 21 Data'!$B$8*'Panigale V4s 21 Data'!$B$5*'Panigale V4s 21 Data'!$B$7*0.5*(Calculations!$H1752*Calculations!$H1752)</f>
        <v>70.512070371833303</v>
      </c>
      <c r="J1752" s="3">
        <f>$E1752*'Panigale V4s 21 Data'!$B$3</f>
        <v>-52.500000000000213</v>
      </c>
      <c r="K1752" s="27">
        <f>'Panigale V4s 21 Data'!$B$12</f>
        <v>52.974000000000004</v>
      </c>
      <c r="L1752" s="3">
        <f t="shared" si="390"/>
        <v>70.986070371833094</v>
      </c>
      <c r="M1752">
        <f t="shared" si="388"/>
        <v>1778.5954298720403</v>
      </c>
      <c r="N1752">
        <f t="shared" si="391"/>
        <v>4.9405428607556673E-4</v>
      </c>
      <c r="O1752">
        <f t="shared" si="392"/>
        <v>1778.5954298720403</v>
      </c>
      <c r="P1752">
        <f t="shared" si="393"/>
        <v>4.9405428607556673E-4</v>
      </c>
      <c r="Q1752">
        <f>SUM($P$3:P1752)</f>
        <v>0.81794348987387799</v>
      </c>
      <c r="R1752">
        <f t="shared" si="394"/>
        <v>0</v>
      </c>
      <c r="S1752">
        <f t="shared" si="395"/>
        <v>0</v>
      </c>
      <c r="T1752">
        <f>SUM($S$3:S1752)</f>
        <v>0.10060034631496231</v>
      </c>
      <c r="V1752">
        <f t="shared" si="396"/>
        <v>0</v>
      </c>
      <c r="W1752">
        <f>IF(M1752&lt;0,SUM($V$3:V1752),0)</f>
        <v>0</v>
      </c>
      <c r="Y1752">
        <v>0</v>
      </c>
      <c r="Z1752">
        <f t="shared" si="397"/>
        <v>0</v>
      </c>
      <c r="AA1752">
        <f t="shared" si="398"/>
        <v>0</v>
      </c>
      <c r="AB1752">
        <f>SUM($AA$3:AA1752)</f>
        <v>6.6093745486083474E-2</v>
      </c>
    </row>
    <row r="1753" spans="1:28" x14ac:dyDescent="0.3">
      <c r="A1753" s="11" t="s">
        <v>19</v>
      </c>
      <c r="B1753" s="11">
        <v>1750</v>
      </c>
      <c r="C1753" s="11">
        <v>273</v>
      </c>
      <c r="D1753" s="12">
        <v>89.6</v>
      </c>
      <c r="E1753" s="3">
        <f t="shared" si="399"/>
        <v>-0.15277777777777896</v>
      </c>
      <c r="F1753" s="3">
        <f t="shared" si="400"/>
        <v>-0.55000000000000426</v>
      </c>
      <c r="H1753" s="13">
        <f t="shared" si="389"/>
        <v>24.888888888888886</v>
      </c>
      <c r="I1753">
        <f>'Panigale V4s 21 Data'!$B$8*'Panigale V4s 21 Data'!$B$5*'Panigale V4s 21 Data'!$B$7*0.5*(Calculations!$H1753*Calculations!$H1753)</f>
        <v>69.577114035370656</v>
      </c>
      <c r="J1753" s="3">
        <f>$E1753*'Panigale V4s 21 Data'!$B$3</f>
        <v>-41.25000000000032</v>
      </c>
      <c r="K1753" s="27">
        <f>'Panigale V4s 21 Data'!$B$12</f>
        <v>52.974000000000004</v>
      </c>
      <c r="L1753" s="3">
        <f t="shared" si="390"/>
        <v>81.301114035370347</v>
      </c>
      <c r="M1753">
        <f t="shared" si="388"/>
        <v>2023.4943937692174</v>
      </c>
      <c r="N1753">
        <f t="shared" si="391"/>
        <v>5.6208177604700484E-4</v>
      </c>
      <c r="O1753">
        <f t="shared" si="392"/>
        <v>2023.4943937692174</v>
      </c>
      <c r="P1753">
        <f t="shared" si="393"/>
        <v>5.6208177604700484E-4</v>
      </c>
      <c r="Q1753">
        <f>SUM($P$3:P1753)</f>
        <v>0.81850557164992499</v>
      </c>
      <c r="R1753">
        <f t="shared" si="394"/>
        <v>0</v>
      </c>
      <c r="S1753">
        <f t="shared" si="395"/>
        <v>0</v>
      </c>
      <c r="T1753">
        <f>SUM($S$3:S1753)</f>
        <v>0.10060034631496231</v>
      </c>
      <c r="V1753">
        <f t="shared" si="396"/>
        <v>0</v>
      </c>
      <c r="W1753">
        <f>IF(M1753&lt;0,SUM($V$3:V1753),0)</f>
        <v>0</v>
      </c>
      <c r="Y1753">
        <v>0</v>
      </c>
      <c r="Z1753">
        <f t="shared" si="397"/>
        <v>0</v>
      </c>
      <c r="AA1753">
        <f t="shared" si="398"/>
        <v>0</v>
      </c>
      <c r="AB1753">
        <f>SUM($AA$3:AA1753)</f>
        <v>6.6093745486083474E-2</v>
      </c>
    </row>
    <row r="1754" spans="1:28" x14ac:dyDescent="0.3">
      <c r="A1754" s="11" t="s">
        <v>19</v>
      </c>
      <c r="B1754" s="11">
        <v>1751</v>
      </c>
      <c r="C1754" s="11">
        <v>274</v>
      </c>
      <c r="D1754" s="12">
        <v>89.1</v>
      </c>
      <c r="E1754" s="3">
        <f t="shared" si="399"/>
        <v>-0.1388888888888889</v>
      </c>
      <c r="F1754" s="3">
        <f t="shared" si="400"/>
        <v>-0.5</v>
      </c>
      <c r="H1754" s="13">
        <f t="shared" si="389"/>
        <v>24.749999999999996</v>
      </c>
      <c r="I1754">
        <f>'Panigale V4s 21 Data'!$B$8*'Panigale V4s 21 Data'!$B$5*'Panigale V4s 21 Data'!$B$7*0.5*(Calculations!$H1754*Calculations!$H1754)</f>
        <v>68.802750402974141</v>
      </c>
      <c r="J1754" s="3">
        <f>$E1754*'Panigale V4s 21 Data'!$B$3</f>
        <v>-37.5</v>
      </c>
      <c r="K1754" s="27">
        <f>'Panigale V4s 21 Data'!$B$12</f>
        <v>52.974000000000004</v>
      </c>
      <c r="L1754" s="3">
        <f t="shared" si="390"/>
        <v>84.276750402974145</v>
      </c>
      <c r="M1754">
        <f t="shared" si="388"/>
        <v>2085.8495724736099</v>
      </c>
      <c r="N1754">
        <f t="shared" si="391"/>
        <v>5.7940265902044717E-4</v>
      </c>
      <c r="O1754">
        <f t="shared" si="392"/>
        <v>2085.8495724736099</v>
      </c>
      <c r="P1754">
        <f t="shared" si="393"/>
        <v>5.7940265902044717E-4</v>
      </c>
      <c r="Q1754">
        <f>SUM($P$3:P1754)</f>
        <v>0.81908497430894545</v>
      </c>
      <c r="R1754">
        <f t="shared" si="394"/>
        <v>0</v>
      </c>
      <c r="S1754">
        <f t="shared" si="395"/>
        <v>0</v>
      </c>
      <c r="T1754">
        <f>SUM($S$3:S1754)</f>
        <v>0.10060034631496231</v>
      </c>
      <c r="V1754">
        <f t="shared" si="396"/>
        <v>0</v>
      </c>
      <c r="W1754">
        <f>IF(M1754&lt;0,SUM($V$3:V1754),0)</f>
        <v>0</v>
      </c>
      <c r="Y1754">
        <v>0</v>
      </c>
      <c r="Z1754">
        <f t="shared" si="397"/>
        <v>0</v>
      </c>
      <c r="AA1754">
        <f t="shared" si="398"/>
        <v>0</v>
      </c>
      <c r="AB1754">
        <f>SUM($AA$3:AA1754)</f>
        <v>6.6093745486083474E-2</v>
      </c>
    </row>
    <row r="1755" spans="1:28" x14ac:dyDescent="0.3">
      <c r="A1755" s="11" t="s">
        <v>19</v>
      </c>
      <c r="B1755" s="11">
        <v>1752</v>
      </c>
      <c r="C1755" s="11">
        <v>275</v>
      </c>
      <c r="D1755" s="12">
        <v>88.6</v>
      </c>
      <c r="E1755" s="3">
        <f t="shared" si="399"/>
        <v>-0.1388888888888889</v>
      </c>
      <c r="F1755" s="3">
        <f t="shared" si="400"/>
        <v>-0.5</v>
      </c>
      <c r="H1755" s="13">
        <f t="shared" si="389"/>
        <v>24.611111111111107</v>
      </c>
      <c r="I1755">
        <f>'Panigale V4s 21 Data'!$B$8*'Panigale V4s 21 Data'!$B$5*'Panigale V4s 21 Data'!$B$7*0.5*(Calculations!$H1755*Calculations!$H1755)</f>
        <v>68.032720086931278</v>
      </c>
      <c r="J1755" s="3">
        <f>$E1755*'Panigale V4s 21 Data'!$B$3</f>
        <v>-37.5</v>
      </c>
      <c r="K1755" s="27">
        <f>'Panigale V4s 21 Data'!$B$12</f>
        <v>52.974000000000004</v>
      </c>
      <c r="L1755" s="3">
        <f t="shared" si="390"/>
        <v>83.506720086931281</v>
      </c>
      <c r="M1755">
        <f t="shared" si="388"/>
        <v>2055.1931665839197</v>
      </c>
      <c r="N1755">
        <f t="shared" si="391"/>
        <v>5.708869907177555E-4</v>
      </c>
      <c r="O1755">
        <f t="shared" si="392"/>
        <v>2055.1931665839197</v>
      </c>
      <c r="P1755">
        <f t="shared" si="393"/>
        <v>5.708869907177555E-4</v>
      </c>
      <c r="Q1755">
        <f>SUM($P$3:P1755)</f>
        <v>0.81965586129966317</v>
      </c>
      <c r="R1755">
        <f t="shared" si="394"/>
        <v>0</v>
      </c>
      <c r="S1755">
        <f t="shared" si="395"/>
        <v>0</v>
      </c>
      <c r="T1755">
        <f>SUM($S$3:S1755)</f>
        <v>0.10060034631496231</v>
      </c>
      <c r="V1755">
        <f t="shared" si="396"/>
        <v>0</v>
      </c>
      <c r="W1755">
        <f>IF(M1755&lt;0,SUM($V$3:V1755),0)</f>
        <v>0</v>
      </c>
      <c r="Y1755">
        <v>0</v>
      </c>
      <c r="Z1755">
        <f t="shared" si="397"/>
        <v>0</v>
      </c>
      <c r="AA1755">
        <f t="shared" si="398"/>
        <v>0</v>
      </c>
      <c r="AB1755">
        <f>SUM($AA$3:AA1755)</f>
        <v>6.6093745486083474E-2</v>
      </c>
    </row>
    <row r="1756" spans="1:28" x14ac:dyDescent="0.3">
      <c r="A1756" s="11" t="s">
        <v>19</v>
      </c>
      <c r="B1756" s="11">
        <v>1753</v>
      </c>
      <c r="C1756" s="11">
        <v>276</v>
      </c>
      <c r="D1756" s="12">
        <v>88.1</v>
      </c>
      <c r="E1756" s="3">
        <f t="shared" si="399"/>
        <v>-0.1388888888888889</v>
      </c>
      <c r="F1756" s="3">
        <f t="shared" si="400"/>
        <v>-0.5</v>
      </c>
      <c r="H1756" s="13">
        <f t="shared" si="389"/>
        <v>24.472222222222221</v>
      </c>
      <c r="I1756">
        <f>'Panigale V4s 21 Data'!$B$8*'Panigale V4s 21 Data'!$B$5*'Panigale V4s 21 Data'!$B$7*0.5*(Calculations!$H1756*Calculations!$H1756)</f>
        <v>67.26702308724208</v>
      </c>
      <c r="J1756" s="3">
        <f>$E1756*'Panigale V4s 21 Data'!$B$3</f>
        <v>-37.5</v>
      </c>
      <c r="K1756" s="27">
        <f>'Panigale V4s 21 Data'!$B$12</f>
        <v>52.974000000000004</v>
      </c>
      <c r="L1756" s="3">
        <f t="shared" si="390"/>
        <v>82.741023087242084</v>
      </c>
      <c r="M1756">
        <f t="shared" si="388"/>
        <v>2024.8567038850076</v>
      </c>
      <c r="N1756">
        <f t="shared" si="391"/>
        <v>5.6246019552361334E-4</v>
      </c>
      <c r="O1756">
        <f t="shared" si="392"/>
        <v>2024.8567038850076</v>
      </c>
      <c r="P1756">
        <f t="shared" si="393"/>
        <v>5.6246019552361334E-4</v>
      </c>
      <c r="Q1756">
        <f>SUM($P$3:P1756)</f>
        <v>0.82021832149518681</v>
      </c>
      <c r="R1756">
        <f t="shared" si="394"/>
        <v>0</v>
      </c>
      <c r="S1756">
        <f t="shared" si="395"/>
        <v>0</v>
      </c>
      <c r="T1756">
        <f>SUM($S$3:S1756)</f>
        <v>0.10060034631496231</v>
      </c>
      <c r="V1756">
        <f t="shared" si="396"/>
        <v>0</v>
      </c>
      <c r="W1756">
        <f>IF(M1756&lt;0,SUM($V$3:V1756),0)</f>
        <v>0</v>
      </c>
      <c r="Y1756">
        <v>0</v>
      </c>
      <c r="Z1756">
        <f t="shared" si="397"/>
        <v>0</v>
      </c>
      <c r="AA1756">
        <f t="shared" si="398"/>
        <v>0</v>
      </c>
      <c r="AB1756">
        <f>SUM($AA$3:AA1756)</f>
        <v>6.6093745486083474E-2</v>
      </c>
    </row>
    <row r="1757" spans="1:28" x14ac:dyDescent="0.3">
      <c r="A1757" s="11" t="s">
        <v>19</v>
      </c>
      <c r="B1757" s="11">
        <v>1754</v>
      </c>
      <c r="C1757" s="11">
        <v>277</v>
      </c>
      <c r="D1757" s="12">
        <v>87.6</v>
      </c>
      <c r="E1757" s="3">
        <f t="shared" si="399"/>
        <v>-0.1388888888888889</v>
      </c>
      <c r="F1757" s="3">
        <f t="shared" si="400"/>
        <v>-0.5</v>
      </c>
      <c r="H1757" s="13">
        <f t="shared" si="389"/>
        <v>24.333333333333332</v>
      </c>
      <c r="I1757">
        <f>'Panigale V4s 21 Data'!$B$8*'Panigale V4s 21 Data'!$B$5*'Panigale V4s 21 Data'!$B$7*0.5*(Calculations!$H1757*Calculations!$H1757)</f>
        <v>66.505659403906506</v>
      </c>
      <c r="J1757" s="3">
        <f>$E1757*'Panigale V4s 21 Data'!$B$3</f>
        <v>-37.5</v>
      </c>
      <c r="K1757" s="27">
        <f>'Panigale V4s 21 Data'!$B$12</f>
        <v>52.974000000000004</v>
      </c>
      <c r="L1757" s="3">
        <f t="shared" si="390"/>
        <v>81.97965940390651</v>
      </c>
      <c r="M1757">
        <f t="shared" si="388"/>
        <v>1994.8383788283916</v>
      </c>
      <c r="N1757">
        <f t="shared" si="391"/>
        <v>5.5412177189677542E-4</v>
      </c>
      <c r="O1757">
        <f t="shared" si="392"/>
        <v>1994.8383788283916</v>
      </c>
      <c r="P1757">
        <f t="shared" si="393"/>
        <v>5.5412177189677542E-4</v>
      </c>
      <c r="Q1757">
        <f>SUM($P$3:P1757)</f>
        <v>0.82077244326708354</v>
      </c>
      <c r="R1757">
        <f t="shared" si="394"/>
        <v>0</v>
      </c>
      <c r="S1757">
        <f t="shared" si="395"/>
        <v>0</v>
      </c>
      <c r="T1757">
        <f>SUM($S$3:S1757)</f>
        <v>0.10060034631496231</v>
      </c>
      <c r="V1757">
        <f t="shared" si="396"/>
        <v>0</v>
      </c>
      <c r="W1757">
        <f>IF(M1757&lt;0,SUM($V$3:V1757),0)</f>
        <v>0</v>
      </c>
      <c r="Y1757">
        <v>0</v>
      </c>
      <c r="Z1757">
        <f t="shared" si="397"/>
        <v>0</v>
      </c>
      <c r="AA1757">
        <f t="shared" si="398"/>
        <v>0</v>
      </c>
      <c r="AB1757">
        <f>SUM($AA$3:AA1757)</f>
        <v>6.6093745486083474E-2</v>
      </c>
    </row>
    <row r="1758" spans="1:28" x14ac:dyDescent="0.3">
      <c r="A1758" s="11" t="s">
        <v>19</v>
      </c>
      <c r="B1758" s="11">
        <v>1755</v>
      </c>
      <c r="C1758" s="11">
        <v>278</v>
      </c>
      <c r="D1758" s="12">
        <v>87.1</v>
      </c>
      <c r="E1758" s="3">
        <f t="shared" si="399"/>
        <v>-0.1388888888888889</v>
      </c>
      <c r="F1758" s="3">
        <f t="shared" si="400"/>
        <v>-0.5</v>
      </c>
      <c r="H1758" s="13">
        <f t="shared" si="389"/>
        <v>24.194444444444443</v>
      </c>
      <c r="I1758">
        <f>'Panigale V4s 21 Data'!$B$8*'Panigale V4s 21 Data'!$B$5*'Panigale V4s 21 Data'!$B$7*0.5*(Calculations!$H1758*Calculations!$H1758)</f>
        <v>65.748629036924569</v>
      </c>
      <c r="J1758" s="3">
        <f>$E1758*'Panigale V4s 21 Data'!$B$3</f>
        <v>-37.5</v>
      </c>
      <c r="K1758" s="27">
        <f>'Panigale V4s 21 Data'!$B$12</f>
        <v>52.974000000000004</v>
      </c>
      <c r="L1758" s="3">
        <f t="shared" si="390"/>
        <v>81.222629036924573</v>
      </c>
      <c r="M1758">
        <f t="shared" si="388"/>
        <v>1965.1363858655916</v>
      </c>
      <c r="N1758">
        <f t="shared" si="391"/>
        <v>5.4587121829599767E-4</v>
      </c>
      <c r="O1758">
        <f t="shared" si="392"/>
        <v>1965.1363858655916</v>
      </c>
      <c r="P1758">
        <f t="shared" si="393"/>
        <v>5.4587121829599767E-4</v>
      </c>
      <c r="Q1758">
        <f>SUM($P$3:P1758)</f>
        <v>0.82131831448537951</v>
      </c>
      <c r="R1758">
        <f t="shared" si="394"/>
        <v>0</v>
      </c>
      <c r="S1758">
        <f t="shared" si="395"/>
        <v>0</v>
      </c>
      <c r="T1758">
        <f>SUM($S$3:S1758)</f>
        <v>0.10060034631496231</v>
      </c>
      <c r="V1758">
        <f t="shared" si="396"/>
        <v>0</v>
      </c>
      <c r="W1758">
        <f>IF(M1758&lt;0,SUM($V$3:V1758),0)</f>
        <v>0</v>
      </c>
      <c r="Y1758">
        <v>0</v>
      </c>
      <c r="Z1758">
        <f t="shared" si="397"/>
        <v>0</v>
      </c>
      <c r="AA1758">
        <f t="shared" si="398"/>
        <v>0</v>
      </c>
      <c r="AB1758">
        <f>SUM($AA$3:AA1758)</f>
        <v>6.6093745486083474E-2</v>
      </c>
    </row>
    <row r="1759" spans="1:28" x14ac:dyDescent="0.3">
      <c r="A1759" s="11" t="s">
        <v>19</v>
      </c>
      <c r="B1759" s="11">
        <v>1756</v>
      </c>
      <c r="C1759" s="11">
        <v>279</v>
      </c>
      <c r="D1759" s="12">
        <v>86.6</v>
      </c>
      <c r="E1759" s="3">
        <f t="shared" si="399"/>
        <v>-0.1388888888888889</v>
      </c>
      <c r="F1759" s="3">
        <f t="shared" si="400"/>
        <v>-0.5</v>
      </c>
      <c r="H1759" s="13">
        <f t="shared" si="389"/>
        <v>24.055555555555554</v>
      </c>
      <c r="I1759">
        <f>'Panigale V4s 21 Data'!$B$8*'Panigale V4s 21 Data'!$B$5*'Panigale V4s 21 Data'!$B$7*0.5*(Calculations!$H1759*Calculations!$H1759)</f>
        <v>64.995931986296284</v>
      </c>
      <c r="J1759" s="3">
        <f>$E1759*'Panigale V4s 21 Data'!$B$3</f>
        <v>-37.5</v>
      </c>
      <c r="K1759" s="27">
        <f>'Panigale V4s 21 Data'!$B$12</f>
        <v>52.974000000000004</v>
      </c>
      <c r="L1759" s="3">
        <f t="shared" si="390"/>
        <v>80.469931986296288</v>
      </c>
      <c r="M1759">
        <f t="shared" si="388"/>
        <v>1935.7489194481273</v>
      </c>
      <c r="N1759">
        <f t="shared" si="391"/>
        <v>5.3770803318003535E-4</v>
      </c>
      <c r="O1759">
        <f t="shared" si="392"/>
        <v>1935.7489194481273</v>
      </c>
      <c r="P1759">
        <f t="shared" si="393"/>
        <v>5.3770803318003535E-4</v>
      </c>
      <c r="Q1759">
        <f>SUM($P$3:P1759)</f>
        <v>0.82185602251855949</v>
      </c>
      <c r="R1759">
        <f t="shared" si="394"/>
        <v>0</v>
      </c>
      <c r="S1759">
        <f t="shared" si="395"/>
        <v>0</v>
      </c>
      <c r="T1759">
        <f>SUM($S$3:S1759)</f>
        <v>0.10060034631496231</v>
      </c>
      <c r="V1759">
        <f t="shared" si="396"/>
        <v>0</v>
      </c>
      <c r="W1759">
        <f>IF(M1759&lt;0,SUM($V$3:V1759),0)</f>
        <v>0</v>
      </c>
      <c r="Y1759">
        <v>0</v>
      </c>
      <c r="Z1759">
        <f t="shared" si="397"/>
        <v>0</v>
      </c>
      <c r="AA1759">
        <f t="shared" si="398"/>
        <v>0</v>
      </c>
      <c r="AB1759">
        <f>SUM($AA$3:AA1759)</f>
        <v>6.6093745486083474E-2</v>
      </c>
    </row>
    <row r="1760" spans="1:28" x14ac:dyDescent="0.3">
      <c r="A1760" s="11" t="s">
        <v>19</v>
      </c>
      <c r="B1760" s="11">
        <v>1757</v>
      </c>
      <c r="C1760" s="11">
        <v>280</v>
      </c>
      <c r="D1760" s="12">
        <v>86.1</v>
      </c>
      <c r="E1760" s="3">
        <f t="shared" si="399"/>
        <v>-0.15277777777777699</v>
      </c>
      <c r="F1760" s="3">
        <f t="shared" si="400"/>
        <v>-0.54999999999999716</v>
      </c>
      <c r="H1760" s="13">
        <f t="shared" si="389"/>
        <v>23.916666666666664</v>
      </c>
      <c r="I1760">
        <f>'Panigale V4s 21 Data'!$B$8*'Panigale V4s 21 Data'!$B$5*'Panigale V4s 21 Data'!$B$7*0.5*(Calculations!$H1760*Calculations!$H1760)</f>
        <v>64.247568252021651</v>
      </c>
      <c r="J1760" s="3">
        <f>$E1760*'Panigale V4s 21 Data'!$B$3</f>
        <v>-41.249999999999787</v>
      </c>
      <c r="K1760" s="27">
        <f>'Panigale V4s 21 Data'!$B$12</f>
        <v>52.974000000000004</v>
      </c>
      <c r="L1760" s="3">
        <f t="shared" si="390"/>
        <v>75.971568252021868</v>
      </c>
      <c r="M1760">
        <f t="shared" si="388"/>
        <v>1816.9866740275229</v>
      </c>
      <c r="N1760">
        <f t="shared" si="391"/>
        <v>5.0471852056320076E-4</v>
      </c>
      <c r="O1760">
        <f t="shared" si="392"/>
        <v>1816.9866740275229</v>
      </c>
      <c r="P1760">
        <f t="shared" si="393"/>
        <v>5.0471852056320076E-4</v>
      </c>
      <c r="Q1760">
        <f>SUM($P$3:P1760)</f>
        <v>0.82236074103912271</v>
      </c>
      <c r="R1760">
        <f t="shared" si="394"/>
        <v>0</v>
      </c>
      <c r="S1760">
        <f t="shared" si="395"/>
        <v>0</v>
      </c>
      <c r="T1760">
        <f>SUM($S$3:S1760)</f>
        <v>0.10060034631496231</v>
      </c>
      <c r="V1760">
        <f t="shared" si="396"/>
        <v>0</v>
      </c>
      <c r="W1760">
        <f>IF(M1760&lt;0,SUM($V$3:V1760),0)</f>
        <v>0</v>
      </c>
      <c r="Y1760">
        <v>0</v>
      </c>
      <c r="Z1760">
        <f t="shared" si="397"/>
        <v>0</v>
      </c>
      <c r="AA1760">
        <f t="shared" si="398"/>
        <v>0</v>
      </c>
      <c r="AB1760">
        <f>SUM($AA$3:AA1760)</f>
        <v>6.6093745486083474E-2</v>
      </c>
    </row>
    <row r="1761" spans="1:28" x14ac:dyDescent="0.3">
      <c r="A1761" s="11" t="s">
        <v>19</v>
      </c>
      <c r="B1761" s="11">
        <v>1758</v>
      </c>
      <c r="C1761" s="11">
        <v>281</v>
      </c>
      <c r="D1761" s="12">
        <v>85.5</v>
      </c>
      <c r="E1761" s="3">
        <f t="shared" si="399"/>
        <v>-0.15277777777777699</v>
      </c>
      <c r="F1761" s="3">
        <f t="shared" si="400"/>
        <v>-0.54999999999999716</v>
      </c>
      <c r="H1761" s="13">
        <f t="shared" si="389"/>
        <v>23.75</v>
      </c>
      <c r="I1761">
        <f>'Panigale V4s 21 Data'!$B$8*'Panigale V4s 21 Data'!$B$5*'Panigale V4s 21 Data'!$B$7*0.5*(Calculations!$H1761*Calculations!$H1761)</f>
        <v>63.355251748478913</v>
      </c>
      <c r="J1761" s="3">
        <f>$E1761*'Panigale V4s 21 Data'!$B$3</f>
        <v>-41.249999999999787</v>
      </c>
      <c r="K1761" s="27">
        <f>'Panigale V4s 21 Data'!$B$12</f>
        <v>52.974000000000004</v>
      </c>
      <c r="L1761" s="3">
        <f t="shared" si="390"/>
        <v>75.079251748479123</v>
      </c>
      <c r="M1761">
        <f t="shared" si="388"/>
        <v>1783.1322290263793</v>
      </c>
      <c r="N1761">
        <f t="shared" si="391"/>
        <v>4.9531450806288317E-4</v>
      </c>
      <c r="O1761">
        <f t="shared" si="392"/>
        <v>1783.1322290263793</v>
      </c>
      <c r="P1761">
        <f t="shared" si="393"/>
        <v>4.9531450806288317E-4</v>
      </c>
      <c r="Q1761">
        <f>SUM($P$3:P1761)</f>
        <v>0.82285605554718555</v>
      </c>
      <c r="R1761">
        <f t="shared" si="394"/>
        <v>0</v>
      </c>
      <c r="S1761">
        <f t="shared" si="395"/>
        <v>0</v>
      </c>
      <c r="T1761">
        <f>SUM($S$3:S1761)</f>
        <v>0.10060034631496231</v>
      </c>
      <c r="V1761">
        <f t="shared" si="396"/>
        <v>0</v>
      </c>
      <c r="W1761">
        <f>IF(M1761&lt;0,SUM($V$3:V1761),0)</f>
        <v>0</v>
      </c>
      <c r="Y1761">
        <v>0</v>
      </c>
      <c r="Z1761">
        <f t="shared" si="397"/>
        <v>0</v>
      </c>
      <c r="AA1761">
        <f t="shared" si="398"/>
        <v>0</v>
      </c>
      <c r="AB1761">
        <f>SUM($AA$3:AA1761)</f>
        <v>6.6093745486083474E-2</v>
      </c>
    </row>
    <row r="1762" spans="1:28" x14ac:dyDescent="0.3">
      <c r="A1762" s="11" t="s">
        <v>19</v>
      </c>
      <c r="B1762" s="11">
        <v>1759</v>
      </c>
      <c r="C1762" s="11">
        <v>282</v>
      </c>
      <c r="D1762" s="12">
        <v>85</v>
      </c>
      <c r="E1762" s="3">
        <f t="shared" si="399"/>
        <v>-0.15277777777777699</v>
      </c>
      <c r="F1762" s="3">
        <f t="shared" si="400"/>
        <v>-0.54999999999999716</v>
      </c>
      <c r="H1762" s="13">
        <f t="shared" si="389"/>
        <v>23.611111111111111</v>
      </c>
      <c r="I1762">
        <f>'Panigale V4s 21 Data'!$B$8*'Panigale V4s 21 Data'!$B$5*'Panigale V4s 21 Data'!$B$7*0.5*(Calculations!$H1762*Calculations!$H1762)</f>
        <v>62.616421310182297</v>
      </c>
      <c r="J1762" s="3">
        <f>$E1762*'Panigale V4s 21 Data'!$B$3</f>
        <v>-41.249999999999787</v>
      </c>
      <c r="K1762" s="27">
        <f>'Panigale V4s 21 Data'!$B$12</f>
        <v>52.974000000000004</v>
      </c>
      <c r="L1762" s="3">
        <f t="shared" si="390"/>
        <v>74.340421310182506</v>
      </c>
      <c r="M1762">
        <f t="shared" si="388"/>
        <v>1755.2599476015314</v>
      </c>
      <c r="N1762">
        <f t="shared" si="391"/>
        <v>4.8757220766709205E-4</v>
      </c>
      <c r="O1762">
        <f t="shared" si="392"/>
        <v>1755.2599476015314</v>
      </c>
      <c r="P1762">
        <f t="shared" si="393"/>
        <v>4.8757220766709205E-4</v>
      </c>
      <c r="Q1762">
        <f>SUM($P$3:P1762)</f>
        <v>0.82334362775485259</v>
      </c>
      <c r="R1762">
        <f t="shared" si="394"/>
        <v>0</v>
      </c>
      <c r="S1762">
        <f t="shared" si="395"/>
        <v>0</v>
      </c>
      <c r="T1762">
        <f>SUM($S$3:S1762)</f>
        <v>0.10060034631496231</v>
      </c>
      <c r="V1762">
        <f t="shared" si="396"/>
        <v>0</v>
      </c>
      <c r="W1762">
        <f>IF(M1762&lt;0,SUM($V$3:V1762),0)</f>
        <v>0</v>
      </c>
      <c r="Y1762">
        <v>0</v>
      </c>
      <c r="Z1762">
        <f t="shared" si="397"/>
        <v>0</v>
      </c>
      <c r="AA1762">
        <f t="shared" si="398"/>
        <v>0</v>
      </c>
      <c r="AB1762">
        <f>SUM($AA$3:AA1762)</f>
        <v>6.6093745486083474E-2</v>
      </c>
    </row>
    <row r="1763" spans="1:28" x14ac:dyDescent="0.3">
      <c r="A1763" s="11" t="s">
        <v>19</v>
      </c>
      <c r="B1763" s="11">
        <v>1760</v>
      </c>
      <c r="C1763" s="11">
        <v>283</v>
      </c>
      <c r="D1763" s="12">
        <v>84.4</v>
      </c>
      <c r="E1763" s="3">
        <f t="shared" si="399"/>
        <v>-0.16666666666666705</v>
      </c>
      <c r="F1763" s="3">
        <f t="shared" si="400"/>
        <v>-0.60000000000000142</v>
      </c>
      <c r="H1763" s="13">
        <f t="shared" si="389"/>
        <v>23.444444444444446</v>
      </c>
      <c r="I1763">
        <f>'Panigale V4s 21 Data'!$B$8*'Panigale V4s 21 Data'!$B$5*'Panigale V4s 21 Data'!$B$7*0.5*(Calculations!$H1763*Calculations!$H1763)</f>
        <v>61.735544761813181</v>
      </c>
      <c r="J1763" s="3">
        <f>$E1763*'Panigale V4s 21 Data'!$B$3</f>
        <v>-45.000000000000099</v>
      </c>
      <c r="K1763" s="27">
        <f>'Panigale V4s 21 Data'!$B$12</f>
        <v>52.974000000000004</v>
      </c>
      <c r="L1763" s="3">
        <f t="shared" si="390"/>
        <v>69.709544761813078</v>
      </c>
      <c r="M1763">
        <f t="shared" si="388"/>
        <v>1634.3015494158401</v>
      </c>
      <c r="N1763">
        <f t="shared" si="391"/>
        <v>4.5397265261551113E-4</v>
      </c>
      <c r="O1763">
        <f t="shared" si="392"/>
        <v>1634.3015494158401</v>
      </c>
      <c r="P1763">
        <f t="shared" si="393"/>
        <v>4.5397265261551113E-4</v>
      </c>
      <c r="Q1763">
        <f>SUM($P$3:P1763)</f>
        <v>0.82379760040746808</v>
      </c>
      <c r="R1763">
        <f t="shared" si="394"/>
        <v>0</v>
      </c>
      <c r="S1763">
        <f t="shared" si="395"/>
        <v>0</v>
      </c>
      <c r="T1763">
        <f>SUM($S$3:S1763)</f>
        <v>0.10060034631496231</v>
      </c>
      <c r="V1763">
        <f t="shared" si="396"/>
        <v>0</v>
      </c>
      <c r="W1763">
        <f>IF(M1763&lt;0,SUM($V$3:V1763),0)</f>
        <v>0</v>
      </c>
      <c r="Y1763">
        <v>0</v>
      </c>
      <c r="Z1763">
        <f t="shared" si="397"/>
        <v>0</v>
      </c>
      <c r="AA1763">
        <f t="shared" si="398"/>
        <v>0</v>
      </c>
      <c r="AB1763">
        <f>SUM($AA$3:AA1763)</f>
        <v>6.6093745486083474E-2</v>
      </c>
    </row>
    <row r="1764" spans="1:28" x14ac:dyDescent="0.3">
      <c r="A1764" s="11" t="s">
        <v>19</v>
      </c>
      <c r="B1764" s="11">
        <v>1761</v>
      </c>
      <c r="C1764" s="11">
        <v>284</v>
      </c>
      <c r="D1764" s="12">
        <v>83.8</v>
      </c>
      <c r="E1764" s="3">
        <f t="shared" si="399"/>
        <v>-0.16666666666666705</v>
      </c>
      <c r="F1764" s="3">
        <f t="shared" si="400"/>
        <v>-0.60000000000000142</v>
      </c>
      <c r="H1764" s="13">
        <f t="shared" si="389"/>
        <v>23.277777777777775</v>
      </c>
      <c r="I1764">
        <f>'Panigale V4s 21 Data'!$B$8*'Panigale V4s 21 Data'!$B$5*'Panigale V4s 21 Data'!$B$7*0.5*(Calculations!$H1764*Calculations!$H1764)</f>
        <v>60.860908188993285</v>
      </c>
      <c r="J1764" s="3">
        <f>$E1764*'Panigale V4s 21 Data'!$B$3</f>
        <v>-45.000000000000099</v>
      </c>
      <c r="K1764" s="27">
        <f>'Panigale V4s 21 Data'!$B$12</f>
        <v>52.974000000000004</v>
      </c>
      <c r="L1764" s="3">
        <f t="shared" si="390"/>
        <v>68.834908188993182</v>
      </c>
      <c r="M1764">
        <f t="shared" si="388"/>
        <v>1602.3236961771188</v>
      </c>
      <c r="N1764">
        <f t="shared" si="391"/>
        <v>4.4508991560475523E-4</v>
      </c>
      <c r="O1764">
        <f t="shared" si="392"/>
        <v>1602.3236961771188</v>
      </c>
      <c r="P1764">
        <f t="shared" si="393"/>
        <v>4.4508991560475523E-4</v>
      </c>
      <c r="Q1764">
        <f>SUM($P$3:P1764)</f>
        <v>0.82424269032307285</v>
      </c>
      <c r="R1764">
        <f t="shared" si="394"/>
        <v>0</v>
      </c>
      <c r="S1764">
        <f t="shared" si="395"/>
        <v>0</v>
      </c>
      <c r="T1764">
        <f>SUM($S$3:S1764)</f>
        <v>0.10060034631496231</v>
      </c>
      <c r="V1764">
        <f t="shared" si="396"/>
        <v>0</v>
      </c>
      <c r="W1764">
        <f>IF(M1764&lt;0,SUM($V$3:V1764),0)</f>
        <v>0</v>
      </c>
      <c r="Y1764">
        <v>0</v>
      </c>
      <c r="Z1764">
        <f t="shared" si="397"/>
        <v>0</v>
      </c>
      <c r="AA1764">
        <f t="shared" si="398"/>
        <v>0</v>
      </c>
      <c r="AB1764">
        <f>SUM($AA$3:AA1764)</f>
        <v>6.6093745486083474E-2</v>
      </c>
    </row>
    <row r="1765" spans="1:28" x14ac:dyDescent="0.3">
      <c r="A1765" s="11" t="s">
        <v>19</v>
      </c>
      <c r="B1765" s="11">
        <v>1762</v>
      </c>
      <c r="C1765" s="11">
        <v>285</v>
      </c>
      <c r="D1765" s="12">
        <v>83.2</v>
      </c>
      <c r="E1765" s="3">
        <f t="shared" si="399"/>
        <v>-0.16666666666666705</v>
      </c>
      <c r="F1765" s="3">
        <f t="shared" si="400"/>
        <v>-0.60000000000000142</v>
      </c>
      <c r="H1765" s="13">
        <f t="shared" si="389"/>
        <v>23.111111111111111</v>
      </c>
      <c r="I1765">
        <f>'Panigale V4s 21 Data'!$B$8*'Panigale V4s 21 Data'!$B$5*'Panigale V4s 21 Data'!$B$7*0.5*(Calculations!$H1765*Calculations!$H1765)</f>
        <v>59.992511591722668</v>
      </c>
      <c r="J1765" s="3">
        <f>$E1765*'Panigale V4s 21 Data'!$B$3</f>
        <v>-45.000000000000099</v>
      </c>
      <c r="K1765" s="27">
        <f>'Panigale V4s 21 Data'!$B$12</f>
        <v>52.974000000000004</v>
      </c>
      <c r="L1765" s="3">
        <f t="shared" si="390"/>
        <v>67.966511591722565</v>
      </c>
      <c r="M1765">
        <f t="shared" si="388"/>
        <v>1570.7816012309215</v>
      </c>
      <c r="N1765">
        <f t="shared" si="391"/>
        <v>4.3632822256414484E-4</v>
      </c>
      <c r="O1765">
        <f t="shared" si="392"/>
        <v>1570.7816012309215</v>
      </c>
      <c r="P1765">
        <f t="shared" si="393"/>
        <v>4.3632822256414484E-4</v>
      </c>
      <c r="Q1765">
        <f>SUM($P$3:P1765)</f>
        <v>0.82467901854563697</v>
      </c>
      <c r="R1765">
        <f t="shared" si="394"/>
        <v>0</v>
      </c>
      <c r="S1765">
        <f t="shared" si="395"/>
        <v>0</v>
      </c>
      <c r="T1765">
        <f>SUM($S$3:S1765)</f>
        <v>0.10060034631496231</v>
      </c>
      <c r="V1765">
        <f t="shared" si="396"/>
        <v>0</v>
      </c>
      <c r="W1765">
        <f>IF(M1765&lt;0,SUM($V$3:V1765),0)</f>
        <v>0</v>
      </c>
      <c r="Y1765">
        <v>0</v>
      </c>
      <c r="Z1765">
        <f t="shared" si="397"/>
        <v>0</v>
      </c>
      <c r="AA1765">
        <f t="shared" si="398"/>
        <v>0</v>
      </c>
      <c r="AB1765">
        <f>SUM($AA$3:AA1765)</f>
        <v>6.6093745486083474E-2</v>
      </c>
    </row>
    <row r="1766" spans="1:28" x14ac:dyDescent="0.3">
      <c r="A1766" s="11" t="s">
        <v>19</v>
      </c>
      <c r="B1766" s="11">
        <v>1763</v>
      </c>
      <c r="C1766" s="11">
        <v>286</v>
      </c>
      <c r="D1766" s="12">
        <v>82.6</v>
      </c>
      <c r="E1766" s="3">
        <f t="shared" si="399"/>
        <v>-0.16666666666666705</v>
      </c>
      <c r="F1766" s="3">
        <f t="shared" si="400"/>
        <v>-0.60000000000000142</v>
      </c>
      <c r="H1766" s="13">
        <f t="shared" si="389"/>
        <v>22.944444444444443</v>
      </c>
      <c r="I1766">
        <f>'Panigale V4s 21 Data'!$B$8*'Panigale V4s 21 Data'!$B$5*'Panigale V4s 21 Data'!$B$7*0.5*(Calculations!$H1766*Calculations!$H1766)</f>
        <v>59.130354970001292</v>
      </c>
      <c r="J1766" s="3">
        <f>$E1766*'Panigale V4s 21 Data'!$B$3</f>
        <v>-45.000000000000099</v>
      </c>
      <c r="K1766" s="27">
        <f>'Panigale V4s 21 Data'!$B$12</f>
        <v>52.974000000000004</v>
      </c>
      <c r="L1766" s="3">
        <f t="shared" si="390"/>
        <v>67.104354970001197</v>
      </c>
      <c r="M1766">
        <f t="shared" si="388"/>
        <v>1539.6721445894718</v>
      </c>
      <c r="N1766">
        <f t="shared" si="391"/>
        <v>4.2768670683040886E-4</v>
      </c>
      <c r="O1766">
        <f t="shared" si="392"/>
        <v>1539.6721445894718</v>
      </c>
      <c r="P1766">
        <f t="shared" si="393"/>
        <v>4.2768670683040886E-4</v>
      </c>
      <c r="Q1766">
        <f>SUM($P$3:P1766)</f>
        <v>0.82510670525246732</v>
      </c>
      <c r="R1766">
        <f t="shared" si="394"/>
        <v>0</v>
      </c>
      <c r="S1766">
        <f t="shared" si="395"/>
        <v>0</v>
      </c>
      <c r="T1766">
        <f>SUM($S$3:S1766)</f>
        <v>0.10060034631496231</v>
      </c>
      <c r="V1766">
        <f t="shared" si="396"/>
        <v>0</v>
      </c>
      <c r="W1766">
        <f>IF(M1766&lt;0,SUM($V$3:V1766),0)</f>
        <v>0</v>
      </c>
      <c r="Y1766">
        <v>0</v>
      </c>
      <c r="Z1766">
        <f t="shared" si="397"/>
        <v>0</v>
      </c>
      <c r="AA1766">
        <f t="shared" si="398"/>
        <v>0</v>
      </c>
      <c r="AB1766">
        <f>SUM($AA$3:AA1766)</f>
        <v>6.6093745486083474E-2</v>
      </c>
    </row>
    <row r="1767" spans="1:28" x14ac:dyDescent="0.3">
      <c r="A1767" s="11" t="s">
        <v>19</v>
      </c>
      <c r="B1767" s="11">
        <v>1764</v>
      </c>
      <c r="C1767" s="11">
        <v>287</v>
      </c>
      <c r="D1767" s="12">
        <v>82</v>
      </c>
      <c r="E1767" s="3">
        <f t="shared" si="399"/>
        <v>-0.18055555555555516</v>
      </c>
      <c r="F1767" s="3">
        <f t="shared" si="400"/>
        <v>-0.64999999999999858</v>
      </c>
      <c r="H1767" s="13">
        <f t="shared" si="389"/>
        <v>22.777777777777779</v>
      </c>
      <c r="I1767">
        <f>'Panigale V4s 21 Data'!$B$8*'Panigale V4s 21 Data'!$B$5*'Panigale V4s 21 Data'!$B$7*0.5*(Calculations!$H1767*Calculations!$H1767)</f>
        <v>58.27443832382918</v>
      </c>
      <c r="J1767" s="3">
        <f>$E1767*'Panigale V4s 21 Data'!$B$3</f>
        <v>-48.749999999999893</v>
      </c>
      <c r="K1767" s="27">
        <f>'Panigale V4s 21 Data'!$B$12</f>
        <v>52.974000000000004</v>
      </c>
      <c r="L1767" s="3">
        <f t="shared" si="390"/>
        <v>62.498438323829291</v>
      </c>
      <c r="M1767">
        <f t="shared" si="388"/>
        <v>1423.575539598334</v>
      </c>
      <c r="N1767">
        <f t="shared" si="391"/>
        <v>3.9543764988842612E-4</v>
      </c>
      <c r="O1767">
        <f t="shared" si="392"/>
        <v>1423.575539598334</v>
      </c>
      <c r="P1767">
        <f t="shared" si="393"/>
        <v>3.9543764988842612E-4</v>
      </c>
      <c r="Q1767">
        <f>SUM($P$3:P1767)</f>
        <v>0.8255021429023558</v>
      </c>
      <c r="R1767">
        <f t="shared" si="394"/>
        <v>0</v>
      </c>
      <c r="S1767">
        <f t="shared" si="395"/>
        <v>0</v>
      </c>
      <c r="T1767">
        <f>SUM($S$3:S1767)</f>
        <v>0.10060034631496231</v>
      </c>
      <c r="V1767">
        <f t="shared" si="396"/>
        <v>0</v>
      </c>
      <c r="W1767">
        <f>IF(M1767&lt;0,SUM($V$3:V1767),0)</f>
        <v>0</v>
      </c>
      <c r="Y1767">
        <v>0</v>
      </c>
      <c r="Z1767">
        <f t="shared" si="397"/>
        <v>0</v>
      </c>
      <c r="AA1767">
        <f t="shared" si="398"/>
        <v>0</v>
      </c>
      <c r="AB1767">
        <f>SUM($AA$3:AA1767)</f>
        <v>6.6093745486083474E-2</v>
      </c>
    </row>
    <row r="1768" spans="1:28" x14ac:dyDescent="0.3">
      <c r="A1768" s="11" t="s">
        <v>19</v>
      </c>
      <c r="B1768" s="11">
        <v>1765</v>
      </c>
      <c r="C1768" s="11">
        <v>288</v>
      </c>
      <c r="D1768" s="12">
        <v>81.3</v>
      </c>
      <c r="E1768" s="3">
        <f t="shared" si="399"/>
        <v>-0.22222222222222143</v>
      </c>
      <c r="F1768" s="3">
        <f t="shared" si="400"/>
        <v>-0.79999999999999716</v>
      </c>
      <c r="H1768" s="13">
        <f t="shared" si="389"/>
        <v>22.583333333333332</v>
      </c>
      <c r="I1768">
        <f>'Panigale V4s 21 Data'!$B$8*'Panigale V4s 21 Data'!$B$5*'Panigale V4s 21 Data'!$B$7*0.5*(Calculations!$H1768*Calculations!$H1768)</f>
        <v>57.28375553905866</v>
      </c>
      <c r="J1768" s="3">
        <f>$E1768*'Panigale V4s 21 Data'!$B$3</f>
        <v>-59.999999999999787</v>
      </c>
      <c r="K1768" s="27">
        <f>'Panigale V4s 21 Data'!$B$12</f>
        <v>52.974000000000004</v>
      </c>
      <c r="L1768" s="3">
        <f t="shared" si="390"/>
        <v>50.257755539058877</v>
      </c>
      <c r="M1768">
        <f t="shared" si="388"/>
        <v>1134.9876459237462</v>
      </c>
      <c r="N1768">
        <f t="shared" si="391"/>
        <v>3.1527434608992949E-4</v>
      </c>
      <c r="O1768">
        <f t="shared" si="392"/>
        <v>1134.9876459237462</v>
      </c>
      <c r="P1768">
        <f t="shared" si="393"/>
        <v>3.1527434608992949E-4</v>
      </c>
      <c r="Q1768">
        <f>SUM($P$3:P1768)</f>
        <v>0.82581741724844571</v>
      </c>
      <c r="R1768">
        <f t="shared" si="394"/>
        <v>0</v>
      </c>
      <c r="S1768">
        <f t="shared" si="395"/>
        <v>0</v>
      </c>
      <c r="T1768">
        <f>SUM($S$3:S1768)</f>
        <v>0.10060034631496231</v>
      </c>
      <c r="V1768">
        <f t="shared" si="396"/>
        <v>0</v>
      </c>
      <c r="W1768">
        <f>IF(M1768&lt;0,SUM($V$3:V1768),0)</f>
        <v>0</v>
      </c>
      <c r="Y1768">
        <v>0</v>
      </c>
      <c r="Z1768">
        <f t="shared" si="397"/>
        <v>0</v>
      </c>
      <c r="AA1768">
        <f t="shared" si="398"/>
        <v>0</v>
      </c>
      <c r="AB1768">
        <f>SUM($AA$3:AA1768)</f>
        <v>6.6093745486083474E-2</v>
      </c>
    </row>
    <row r="1769" spans="1:28" x14ac:dyDescent="0.3">
      <c r="A1769" s="11" t="s">
        <v>19</v>
      </c>
      <c r="B1769" s="11">
        <v>1766</v>
      </c>
      <c r="C1769" s="11">
        <v>289</v>
      </c>
      <c r="D1769" s="12">
        <v>80.400000000000006</v>
      </c>
      <c r="E1769" s="3">
        <f t="shared" si="399"/>
        <v>-0.30555555555555597</v>
      </c>
      <c r="F1769" s="3">
        <f t="shared" si="400"/>
        <v>-1.1000000000000014</v>
      </c>
      <c r="H1769" s="13">
        <f t="shared" si="389"/>
        <v>22.333333333333336</v>
      </c>
      <c r="I1769">
        <f>'Panigale V4s 21 Data'!$B$8*'Panigale V4s 21 Data'!$B$5*'Panigale V4s 21 Data'!$B$7*0.5*(Calculations!$H1769*Calculations!$H1769)</f>
        <v>56.022500481166517</v>
      </c>
      <c r="J1769" s="3">
        <f>$E1769*'Panigale V4s 21 Data'!$B$3</f>
        <v>-82.500000000000114</v>
      </c>
      <c r="K1769" s="27">
        <f>'Panigale V4s 21 Data'!$B$12</f>
        <v>52.974000000000004</v>
      </c>
      <c r="L1769" s="3">
        <f t="shared" si="390"/>
        <v>26.496500481166407</v>
      </c>
      <c r="M1769">
        <f t="shared" si="388"/>
        <v>591.75517741271653</v>
      </c>
      <c r="N1769">
        <f t="shared" si="391"/>
        <v>1.6437643817019903E-4</v>
      </c>
      <c r="O1769">
        <f t="shared" si="392"/>
        <v>591.75517741271653</v>
      </c>
      <c r="P1769">
        <f t="shared" si="393"/>
        <v>1.6437643817019903E-4</v>
      </c>
      <c r="Q1769">
        <f>SUM($P$3:P1769)</f>
        <v>0.82598179368661595</v>
      </c>
      <c r="R1769">
        <f t="shared" si="394"/>
        <v>0</v>
      </c>
      <c r="S1769">
        <f t="shared" si="395"/>
        <v>0</v>
      </c>
      <c r="T1769">
        <f>SUM($S$3:S1769)</f>
        <v>0.10060034631496231</v>
      </c>
      <c r="V1769">
        <f t="shared" si="396"/>
        <v>0</v>
      </c>
      <c r="W1769">
        <f>IF(M1769&lt;0,SUM($V$3:V1769),0)</f>
        <v>0</v>
      </c>
      <c r="Y1769">
        <v>0</v>
      </c>
      <c r="Z1769">
        <f t="shared" si="397"/>
        <v>0</v>
      </c>
      <c r="AA1769">
        <f t="shared" si="398"/>
        <v>0</v>
      </c>
      <c r="AB1769">
        <f>SUM($AA$3:AA1769)</f>
        <v>6.6093745486083474E-2</v>
      </c>
    </row>
    <row r="1770" spans="1:28" x14ac:dyDescent="0.3">
      <c r="A1770" s="11" t="s">
        <v>19</v>
      </c>
      <c r="B1770" s="11">
        <v>1767</v>
      </c>
      <c r="C1770" s="11">
        <v>290</v>
      </c>
      <c r="D1770" s="12">
        <v>79.099999999999994</v>
      </c>
      <c r="E1770" s="3">
        <f t="shared" si="399"/>
        <v>-0.41666666666666663</v>
      </c>
      <c r="F1770" s="3">
        <f t="shared" si="400"/>
        <v>-1.5</v>
      </c>
      <c r="H1770" s="13">
        <f t="shared" si="389"/>
        <v>21.972222222222221</v>
      </c>
      <c r="I1770">
        <f>'Panigale V4s 21 Data'!$B$8*'Panigale V4s 21 Data'!$B$5*'Panigale V4s 21 Data'!$B$7*0.5*(Calculations!$H1770*Calculations!$H1770)</f>
        <v>54.225474189309573</v>
      </c>
      <c r="J1770" s="3">
        <f>$E1770*'Panigale V4s 21 Data'!$B$3</f>
        <v>-112.49999999999999</v>
      </c>
      <c r="K1770" s="27">
        <f>'Panigale V4s 21 Data'!$B$12</f>
        <v>52.974000000000004</v>
      </c>
      <c r="L1770" s="3">
        <f t="shared" si="390"/>
        <v>-5.3005258106904094</v>
      </c>
      <c r="M1770">
        <f t="shared" si="388"/>
        <v>-116.46433100711427</v>
      </c>
      <c r="N1770">
        <f t="shared" si="391"/>
        <v>-3.2351203057531743E-5</v>
      </c>
      <c r="O1770">
        <f t="shared" si="392"/>
        <v>0</v>
      </c>
      <c r="P1770">
        <f t="shared" si="393"/>
        <v>0</v>
      </c>
      <c r="Q1770">
        <f>SUM($P$3:P1770)</f>
        <v>0.82598179368661595</v>
      </c>
      <c r="R1770">
        <f t="shared" si="394"/>
        <v>116.46433100711427</v>
      </c>
      <c r="S1770">
        <f t="shared" si="395"/>
        <v>3.2351203057531743E-5</v>
      </c>
      <c r="T1770">
        <f>SUM($S$3:S1770)</f>
        <v>0.10063269751801984</v>
      </c>
      <c r="V1770">
        <f t="shared" si="396"/>
        <v>91.621906881641763</v>
      </c>
      <c r="W1770">
        <f>IF(M1770&lt;0,SUM($V$1770:V1770),0)</f>
        <v>91.621906881641763</v>
      </c>
      <c r="Y1770">
        <v>0</v>
      </c>
      <c r="Z1770">
        <f t="shared" si="397"/>
        <v>0</v>
      </c>
      <c r="AA1770">
        <f t="shared" si="398"/>
        <v>0</v>
      </c>
      <c r="AB1770">
        <f>SUM($AA$3:AA1770)</f>
        <v>6.6093745486083474E-2</v>
      </c>
    </row>
    <row r="1771" spans="1:28" x14ac:dyDescent="0.3">
      <c r="A1771" s="11" t="s">
        <v>19</v>
      </c>
      <c r="B1771" s="11">
        <v>1768</v>
      </c>
      <c r="C1771" s="11">
        <v>291</v>
      </c>
      <c r="D1771" s="12">
        <v>77.400000000000006</v>
      </c>
      <c r="E1771" s="3">
        <f t="shared" si="399"/>
        <v>-0.55555555555555558</v>
      </c>
      <c r="F1771" s="3">
        <f t="shared" si="400"/>
        <v>-2</v>
      </c>
      <c r="H1771" s="13">
        <f t="shared" si="389"/>
        <v>21.5</v>
      </c>
      <c r="I1771">
        <f>'Panigale V4s 21 Data'!$B$8*'Panigale V4s 21 Data'!$B$5*'Panigale V4s 21 Data'!$B$7*0.5*(Calculations!$H1771*Calculations!$H1771)</f>
        <v>51.919716557534628</v>
      </c>
      <c r="J1771" s="3">
        <f>$E1771*'Panigale V4s 21 Data'!$B$3</f>
        <v>-150</v>
      </c>
      <c r="K1771" s="27">
        <f>'Panigale V4s 21 Data'!$B$12</f>
        <v>52.974000000000004</v>
      </c>
      <c r="L1771" s="3">
        <f t="shared" si="390"/>
        <v>-45.106283442465369</v>
      </c>
      <c r="M1771">
        <f t="shared" si="388"/>
        <v>-969.78509401300539</v>
      </c>
      <c r="N1771">
        <f t="shared" si="391"/>
        <v>-2.6938474833694597E-4</v>
      </c>
      <c r="O1771">
        <f t="shared" si="392"/>
        <v>0</v>
      </c>
      <c r="P1771">
        <f t="shared" si="393"/>
        <v>0</v>
      </c>
      <c r="Q1771">
        <f>SUM($P$3:P1771)</f>
        <v>0.82598179368661595</v>
      </c>
      <c r="R1771">
        <f t="shared" si="394"/>
        <v>969.78509401300539</v>
      </c>
      <c r="S1771">
        <f t="shared" si="395"/>
        <v>2.6938474833694597E-4</v>
      </c>
      <c r="T1771">
        <f>SUM($S$3:S1771)</f>
        <v>0.10090208226635679</v>
      </c>
      <c r="V1771">
        <f t="shared" si="396"/>
        <v>762.92508453456128</v>
      </c>
      <c r="W1771">
        <f>IF(M1771&lt;0,SUM($V$1770:V1771),0)</f>
        <v>854.54699141620301</v>
      </c>
      <c r="Y1771">
        <v>0</v>
      </c>
      <c r="Z1771">
        <f t="shared" si="397"/>
        <v>0</v>
      </c>
      <c r="AA1771">
        <f t="shared" si="398"/>
        <v>0</v>
      </c>
      <c r="AB1771">
        <f>SUM($AA$3:AA1771)</f>
        <v>6.6093745486083474E-2</v>
      </c>
    </row>
    <row r="1772" spans="1:28" x14ac:dyDescent="0.3">
      <c r="A1772" s="11" t="s">
        <v>19</v>
      </c>
      <c r="B1772" s="11">
        <v>1769</v>
      </c>
      <c r="C1772" s="11">
        <v>292</v>
      </c>
      <c r="D1772" s="12">
        <v>75.099999999999994</v>
      </c>
      <c r="E1772" s="3">
        <f t="shared" si="399"/>
        <v>-0.70833333333333448</v>
      </c>
      <c r="F1772" s="3">
        <f t="shared" si="400"/>
        <v>-2.5500000000000043</v>
      </c>
      <c r="H1772" s="13">
        <f t="shared" si="389"/>
        <v>20.861111111111111</v>
      </c>
      <c r="I1772">
        <f>'Panigale V4s 21 Data'!$B$8*'Panigale V4s 21 Data'!$B$5*'Panigale V4s 21 Data'!$B$7*0.5*(Calculations!$H1772*Calculations!$H1772)</f>
        <v>48.879895135452074</v>
      </c>
      <c r="J1772" s="3">
        <f>$E1772*'Panigale V4s 21 Data'!$B$3</f>
        <v>-191.25000000000031</v>
      </c>
      <c r="K1772" s="27">
        <f>'Panigale V4s 21 Data'!$B$12</f>
        <v>52.974000000000004</v>
      </c>
      <c r="L1772" s="3">
        <f t="shared" si="390"/>
        <v>-89.396104864548235</v>
      </c>
      <c r="M1772">
        <f t="shared" si="388"/>
        <v>-1864.9020764798811</v>
      </c>
      <c r="N1772">
        <f t="shared" si="391"/>
        <v>-5.1802835457774479E-4</v>
      </c>
      <c r="O1772">
        <f t="shared" si="392"/>
        <v>0</v>
      </c>
      <c r="P1772">
        <f t="shared" si="393"/>
        <v>0</v>
      </c>
      <c r="Q1772">
        <f>SUM($P$3:P1772)</f>
        <v>0.82598179368661595</v>
      </c>
      <c r="R1772">
        <f t="shared" si="394"/>
        <v>1864.9020764798811</v>
      </c>
      <c r="S1772">
        <f t="shared" si="395"/>
        <v>5.1802835457774479E-4</v>
      </c>
      <c r="T1772">
        <f>SUM($S$3:S1772)</f>
        <v>0.10142011062093453</v>
      </c>
      <c r="V1772">
        <f t="shared" si="396"/>
        <v>1467.1091390563402</v>
      </c>
      <c r="W1772">
        <f>IF(M1772&lt;0,SUM($V$1770:V1772),0)</f>
        <v>2321.6561304725433</v>
      </c>
      <c r="Y1772">
        <v>0</v>
      </c>
      <c r="Z1772">
        <f t="shared" si="397"/>
        <v>0</v>
      </c>
      <c r="AA1772">
        <f t="shared" si="398"/>
        <v>0</v>
      </c>
      <c r="AB1772">
        <f>SUM($AA$3:AA1772)</f>
        <v>6.6093745486083474E-2</v>
      </c>
    </row>
    <row r="1773" spans="1:28" x14ac:dyDescent="0.3">
      <c r="A1773" s="11" t="s">
        <v>19</v>
      </c>
      <c r="B1773" s="11">
        <v>1770</v>
      </c>
      <c r="C1773" s="11">
        <v>293</v>
      </c>
      <c r="D1773" s="12">
        <v>72.3</v>
      </c>
      <c r="E1773" s="3">
        <f t="shared" si="399"/>
        <v>-0.83333333333333326</v>
      </c>
      <c r="F1773" s="3">
        <f t="shared" si="400"/>
        <v>-3</v>
      </c>
      <c r="H1773" s="13">
        <f t="shared" si="389"/>
        <v>20.083333333333332</v>
      </c>
      <c r="I1773">
        <f>'Panigale V4s 21 Data'!$B$8*'Panigale V4s 21 Data'!$B$5*'Panigale V4s 21 Data'!$B$7*0.5*(Calculations!$H1773*Calculations!$H1773)</f>
        <v>45.303002484498656</v>
      </c>
      <c r="J1773" s="3">
        <f>$E1773*'Panigale V4s 21 Data'!$B$3</f>
        <v>-224.99999999999997</v>
      </c>
      <c r="K1773" s="27">
        <f>'Panigale V4s 21 Data'!$B$12</f>
        <v>52.974000000000004</v>
      </c>
      <c r="L1773" s="3">
        <f t="shared" si="390"/>
        <v>-126.72299751550132</v>
      </c>
      <c r="M1773">
        <f t="shared" si="388"/>
        <v>-2545.0202001029847</v>
      </c>
      <c r="N1773">
        <f t="shared" si="391"/>
        <v>-7.0695005558416252E-4</v>
      </c>
      <c r="O1773">
        <f t="shared" si="392"/>
        <v>0</v>
      </c>
      <c r="P1773">
        <f t="shared" si="393"/>
        <v>0</v>
      </c>
      <c r="Q1773">
        <f>SUM($P$3:P1773)</f>
        <v>0.82598179368661595</v>
      </c>
      <c r="R1773">
        <f t="shared" si="394"/>
        <v>2545.0202001029847</v>
      </c>
      <c r="S1773">
        <f t="shared" si="395"/>
        <v>7.0695005558416252E-4</v>
      </c>
      <c r="T1773">
        <f>SUM($S$3:S1773)</f>
        <v>0.10212706067651869</v>
      </c>
      <c r="V1773">
        <f t="shared" si="396"/>
        <v>2002.1546663200177</v>
      </c>
      <c r="W1773">
        <f>IF(M1773&lt;0,SUM($V$1770:V1773),0)</f>
        <v>4323.8107967925607</v>
      </c>
      <c r="Y1773">
        <v>0</v>
      </c>
      <c r="Z1773">
        <f t="shared" si="397"/>
        <v>0</v>
      </c>
      <c r="AA1773">
        <f t="shared" si="398"/>
        <v>0</v>
      </c>
      <c r="AB1773">
        <f>SUM($AA$3:AA1773)</f>
        <v>6.6093745486083474E-2</v>
      </c>
    </row>
    <row r="1774" spans="1:28" x14ac:dyDescent="0.3">
      <c r="A1774" s="11" t="s">
        <v>19</v>
      </c>
      <c r="B1774" s="11">
        <v>1771</v>
      </c>
      <c r="C1774" s="11">
        <v>294</v>
      </c>
      <c r="D1774" s="12">
        <v>69.099999999999994</v>
      </c>
      <c r="E1774" s="3">
        <f t="shared" si="399"/>
        <v>-0.88888888888888773</v>
      </c>
      <c r="F1774" s="3">
        <f t="shared" si="400"/>
        <v>-3.1999999999999957</v>
      </c>
      <c r="H1774" s="13">
        <f t="shared" si="389"/>
        <v>19.194444444444443</v>
      </c>
      <c r="I1774">
        <f>'Panigale V4s 21 Data'!$B$8*'Panigale V4s 21 Data'!$B$5*'Panigale V4s 21 Data'!$B$7*0.5*(Calculations!$H1774*Calculations!$H1774)</f>
        <v>41.381524517103323</v>
      </c>
      <c r="J1774" s="3">
        <f>$E1774*'Panigale V4s 21 Data'!$B$3</f>
        <v>-239.99999999999969</v>
      </c>
      <c r="K1774" s="27">
        <f>'Panigale V4s 21 Data'!$B$12</f>
        <v>52.974000000000004</v>
      </c>
      <c r="L1774" s="3">
        <f t="shared" si="390"/>
        <v>-145.64447548289638</v>
      </c>
      <c r="M1774">
        <f t="shared" si="388"/>
        <v>-2795.5647932967054</v>
      </c>
      <c r="N1774">
        <f t="shared" si="391"/>
        <v>-7.7654577591575148E-4</v>
      </c>
      <c r="O1774">
        <f t="shared" si="392"/>
        <v>0</v>
      </c>
      <c r="P1774">
        <f t="shared" si="393"/>
        <v>0</v>
      </c>
      <c r="Q1774">
        <f>SUM($P$3:P1774)</f>
        <v>0.82598179368661595</v>
      </c>
      <c r="R1774">
        <f t="shared" si="394"/>
        <v>2795.5647932967054</v>
      </c>
      <c r="S1774">
        <f t="shared" si="395"/>
        <v>7.7654577591575148E-4</v>
      </c>
      <c r="T1774">
        <f>SUM($S$3:S1774)</f>
        <v>0.10290360645243445</v>
      </c>
      <c r="V1774">
        <f t="shared" si="396"/>
        <v>2199.2568450625513</v>
      </c>
      <c r="W1774">
        <f>IF(M1774&lt;0,SUM($V$1770:V1774),0)</f>
        <v>6523.067641855112</v>
      </c>
      <c r="Y1774">
        <v>0</v>
      </c>
      <c r="Z1774">
        <f t="shared" si="397"/>
        <v>0</v>
      </c>
      <c r="AA1774">
        <f t="shared" si="398"/>
        <v>0</v>
      </c>
      <c r="AB1774">
        <f>SUM($AA$3:AA1774)</f>
        <v>6.6093745486083474E-2</v>
      </c>
    </row>
    <row r="1775" spans="1:28" x14ac:dyDescent="0.3">
      <c r="A1775" s="11" t="s">
        <v>19</v>
      </c>
      <c r="B1775" s="11">
        <v>1772</v>
      </c>
      <c r="C1775" s="11">
        <v>295</v>
      </c>
      <c r="D1775" s="12">
        <v>65.900000000000006</v>
      </c>
      <c r="E1775" s="3">
        <f t="shared" si="399"/>
        <v>-0.88888888888888773</v>
      </c>
      <c r="F1775" s="3">
        <f t="shared" si="400"/>
        <v>-3.1999999999999957</v>
      </c>
      <c r="H1775" s="13">
        <f t="shared" si="389"/>
        <v>18.305555555555557</v>
      </c>
      <c r="I1775">
        <f>'Panigale V4s 21 Data'!$B$8*'Panigale V4s 21 Data'!$B$5*'Panigale V4s 21 Data'!$B$7*0.5*(Calculations!$H1775*Calculations!$H1775)</f>
        <v>37.637539187553337</v>
      </c>
      <c r="J1775" s="3">
        <f>$E1775*'Panigale V4s 21 Data'!$B$3</f>
        <v>-239.99999999999969</v>
      </c>
      <c r="K1775" s="27">
        <f>'Panigale V4s 21 Data'!$B$12</f>
        <v>52.974000000000004</v>
      </c>
      <c r="L1775" s="3">
        <f t="shared" si="390"/>
        <v>-149.38846081244634</v>
      </c>
      <c r="M1775">
        <f t="shared" si="388"/>
        <v>-2734.6387687611709</v>
      </c>
      <c r="N1775">
        <f t="shared" si="391"/>
        <v>-7.5962188021143644E-4</v>
      </c>
      <c r="O1775">
        <f t="shared" si="392"/>
        <v>0</v>
      </c>
      <c r="P1775">
        <f t="shared" si="393"/>
        <v>0</v>
      </c>
      <c r="Q1775">
        <f>SUM($P$3:P1775)</f>
        <v>0.82598179368661595</v>
      </c>
      <c r="R1775">
        <f t="shared" si="394"/>
        <v>2734.6387687611709</v>
      </c>
      <c r="S1775">
        <f t="shared" si="395"/>
        <v>7.5962188021143644E-4</v>
      </c>
      <c r="T1775">
        <f>SUM($S$3:S1775)</f>
        <v>0.10366322833264588</v>
      </c>
      <c r="V1775">
        <f t="shared" si="396"/>
        <v>2151.3266461905696</v>
      </c>
      <c r="W1775">
        <f>IF(M1775&lt;0,SUM($V$1770:V1775),0)</f>
        <v>8674.3942880456816</v>
      </c>
      <c r="Y1775">
        <v>0</v>
      </c>
      <c r="Z1775">
        <f t="shared" si="397"/>
        <v>0</v>
      </c>
      <c r="AA1775">
        <f t="shared" si="398"/>
        <v>0</v>
      </c>
      <c r="AB1775">
        <f>SUM($AA$3:AA1775)</f>
        <v>6.6093745486083474E-2</v>
      </c>
    </row>
    <row r="1776" spans="1:28" x14ac:dyDescent="0.3">
      <c r="A1776" s="11" t="s">
        <v>19</v>
      </c>
      <c r="B1776" s="11">
        <v>1773</v>
      </c>
      <c r="C1776" s="11">
        <v>296</v>
      </c>
      <c r="D1776" s="12">
        <v>62.7</v>
      </c>
      <c r="E1776" s="3">
        <f t="shared" si="399"/>
        <v>-0.86111111111111149</v>
      </c>
      <c r="F1776" s="3">
        <f t="shared" si="400"/>
        <v>-3.1000000000000014</v>
      </c>
      <c r="H1776" s="13">
        <f t="shared" si="389"/>
        <v>17.416666666666668</v>
      </c>
      <c r="I1776">
        <f>'Panigale V4s 21 Data'!$B$8*'Panigale V4s 21 Data'!$B$5*'Panigale V4s 21 Data'!$B$7*0.5*(Calculations!$H1776*Calculations!$H1776)</f>
        <v>34.071046495848663</v>
      </c>
      <c r="J1776" s="3">
        <f>$E1776*'Panigale V4s 21 Data'!$B$3</f>
        <v>-232.50000000000011</v>
      </c>
      <c r="K1776" s="27">
        <f>'Panigale V4s 21 Data'!$B$12</f>
        <v>52.974000000000004</v>
      </c>
      <c r="L1776" s="3">
        <f t="shared" si="390"/>
        <v>-145.45495350415143</v>
      </c>
      <c r="M1776">
        <f t="shared" si="388"/>
        <v>-2533.3404401973044</v>
      </c>
      <c r="N1776">
        <f t="shared" si="391"/>
        <v>-7.0370567783258455E-4</v>
      </c>
      <c r="O1776">
        <f t="shared" si="392"/>
        <v>0</v>
      </c>
      <c r="P1776">
        <f t="shared" si="393"/>
        <v>0</v>
      </c>
      <c r="Q1776">
        <f>SUM($P$3:P1776)</f>
        <v>0.82598179368661595</v>
      </c>
      <c r="R1776">
        <f t="shared" si="394"/>
        <v>2533.3404401973044</v>
      </c>
      <c r="S1776">
        <f t="shared" si="395"/>
        <v>7.0370567783258455E-4</v>
      </c>
      <c r="T1776">
        <f>SUM($S$3:S1776)</f>
        <v>0.10436693401047846</v>
      </c>
      <c r="V1776">
        <f t="shared" si="396"/>
        <v>1992.9662576010185</v>
      </c>
      <c r="W1776">
        <f>IF(M1776&lt;0,SUM($V$1770:V1776),0)</f>
        <v>10667.360545646699</v>
      </c>
      <c r="Y1776">
        <v>0</v>
      </c>
      <c r="Z1776">
        <f t="shared" si="397"/>
        <v>0</v>
      </c>
      <c r="AA1776">
        <f t="shared" si="398"/>
        <v>0</v>
      </c>
      <c r="AB1776">
        <f>SUM($AA$3:AA1776)</f>
        <v>6.6093745486083474E-2</v>
      </c>
    </row>
    <row r="1777" spans="1:28" x14ac:dyDescent="0.3">
      <c r="A1777" s="11" t="s">
        <v>19</v>
      </c>
      <c r="B1777" s="11">
        <v>1774</v>
      </c>
      <c r="C1777" s="11">
        <v>297</v>
      </c>
      <c r="D1777" s="12">
        <v>59.7</v>
      </c>
      <c r="E1777" s="3">
        <f t="shared" si="399"/>
        <v>-0.79166666666666707</v>
      </c>
      <c r="F1777" s="3">
        <f t="shared" si="400"/>
        <v>-2.8500000000000014</v>
      </c>
      <c r="H1777" s="13">
        <f t="shared" si="389"/>
        <v>16.583333333333332</v>
      </c>
      <c r="I1777">
        <f>'Panigale V4s 21 Data'!$B$8*'Panigale V4s 21 Data'!$B$5*'Panigale V4s 21 Data'!$B$7*0.5*(Calculations!$H1777*Calculations!$H1777)</f>
        <v>30.888658965731153</v>
      </c>
      <c r="J1777" s="3">
        <f>$E1777*'Panigale V4s 21 Data'!$B$3</f>
        <v>-213.75000000000011</v>
      </c>
      <c r="K1777" s="27">
        <f>'Panigale V4s 21 Data'!$B$12</f>
        <v>52.974000000000004</v>
      </c>
      <c r="L1777" s="3">
        <f t="shared" si="390"/>
        <v>-129.88734103426896</v>
      </c>
      <c r="M1777">
        <f t="shared" si="388"/>
        <v>-2153.9650721516268</v>
      </c>
      <c r="N1777">
        <f t="shared" si="391"/>
        <v>-5.9832363115322972E-4</v>
      </c>
      <c r="O1777">
        <f t="shared" si="392"/>
        <v>0</v>
      </c>
      <c r="P1777">
        <f t="shared" si="393"/>
        <v>0</v>
      </c>
      <c r="Q1777">
        <f>SUM($P$3:P1777)</f>
        <v>0.82598179368661595</v>
      </c>
      <c r="R1777">
        <f t="shared" si="394"/>
        <v>2153.9650721516268</v>
      </c>
      <c r="S1777">
        <f t="shared" si="395"/>
        <v>5.9832363115322972E-4</v>
      </c>
      <c r="T1777">
        <f>SUM($S$3:S1777)</f>
        <v>0.10496525764163168</v>
      </c>
      <c r="V1777">
        <f t="shared" si="396"/>
        <v>1694.5135524363241</v>
      </c>
      <c r="W1777">
        <f>IF(M1777&lt;0,SUM($V$1770:V1777),0)</f>
        <v>12361.874098083023</v>
      </c>
      <c r="Y1777">
        <v>0</v>
      </c>
      <c r="Z1777">
        <f t="shared" si="397"/>
        <v>0</v>
      </c>
      <c r="AA1777">
        <f t="shared" si="398"/>
        <v>0</v>
      </c>
      <c r="AB1777">
        <f>SUM($AA$3:AA1777)</f>
        <v>6.6093745486083474E-2</v>
      </c>
    </row>
    <row r="1778" spans="1:28" x14ac:dyDescent="0.3">
      <c r="A1778" s="11" t="s">
        <v>19</v>
      </c>
      <c r="B1778" s="11">
        <v>1775</v>
      </c>
      <c r="C1778" s="11">
        <v>298</v>
      </c>
      <c r="D1778" s="12">
        <v>57</v>
      </c>
      <c r="E1778" s="3">
        <f t="shared" si="399"/>
        <v>-0.70833333333333348</v>
      </c>
      <c r="F1778" s="3">
        <f t="shared" si="400"/>
        <v>-2.5500000000000007</v>
      </c>
      <c r="H1778" s="13">
        <f t="shared" si="389"/>
        <v>15.833333333333332</v>
      </c>
      <c r="I1778">
        <f>'Panigale V4s 21 Data'!$B$8*'Panigale V4s 21 Data'!$B$5*'Panigale V4s 21 Data'!$B$7*0.5*(Calculations!$H1778*Calculations!$H1778)</f>
        <v>28.157889665990623</v>
      </c>
      <c r="J1778" s="3">
        <f>$E1778*'Panigale V4s 21 Data'!$B$3</f>
        <v>-191.25000000000003</v>
      </c>
      <c r="K1778" s="27">
        <f>'Panigale V4s 21 Data'!$B$12</f>
        <v>52.974000000000004</v>
      </c>
      <c r="L1778" s="3">
        <f t="shared" si="390"/>
        <v>-110.11811033400942</v>
      </c>
      <c r="M1778">
        <f t="shared" si="388"/>
        <v>-1743.5367469551491</v>
      </c>
      <c r="N1778">
        <f t="shared" si="391"/>
        <v>-4.8431576304309694E-4</v>
      </c>
      <c r="O1778">
        <f t="shared" si="392"/>
        <v>0</v>
      </c>
      <c r="P1778">
        <f t="shared" si="393"/>
        <v>0</v>
      </c>
      <c r="Q1778">
        <f>SUM($P$3:P1778)</f>
        <v>0.82598179368661595</v>
      </c>
      <c r="R1778">
        <f t="shared" si="394"/>
        <v>1743.5367469551491</v>
      </c>
      <c r="S1778">
        <f t="shared" si="395"/>
        <v>4.8431576304309694E-4</v>
      </c>
      <c r="T1778">
        <f>SUM($S$3:S1778)</f>
        <v>0.10544957340467478</v>
      </c>
      <c r="V1778">
        <f t="shared" si="396"/>
        <v>1371.6316411458811</v>
      </c>
      <c r="W1778">
        <f>IF(M1778&lt;0,SUM($V$1770:V1778),0)</f>
        <v>13733.505739228904</v>
      </c>
      <c r="Y1778">
        <v>0</v>
      </c>
      <c r="Z1778">
        <f t="shared" si="397"/>
        <v>0</v>
      </c>
      <c r="AA1778">
        <f t="shared" si="398"/>
        <v>0</v>
      </c>
      <c r="AB1778">
        <f>SUM($AA$3:AA1778)</f>
        <v>6.6093745486083474E-2</v>
      </c>
    </row>
    <row r="1779" spans="1:28" x14ac:dyDescent="0.3">
      <c r="A1779" s="11" t="s">
        <v>19</v>
      </c>
      <c r="B1779" s="11">
        <v>1776</v>
      </c>
      <c r="C1779" s="11">
        <v>299</v>
      </c>
      <c r="D1779" s="12">
        <v>54.6</v>
      </c>
      <c r="E1779" s="3">
        <f t="shared" si="399"/>
        <v>-0.6666666666666663</v>
      </c>
      <c r="F1779" s="3">
        <f t="shared" si="400"/>
        <v>-2.3999999999999986</v>
      </c>
      <c r="H1779" s="13">
        <f t="shared" si="389"/>
        <v>15.166666666666666</v>
      </c>
      <c r="I1779">
        <f>'Panigale V4s 21 Data'!$B$8*'Panigale V4s 21 Data'!$B$5*'Panigale V4s 21 Data'!$B$7*0.5*(Calculations!$H1779*Calculations!$H1779)</f>
        <v>25.836618761669627</v>
      </c>
      <c r="J1779" s="3">
        <f>$E1779*'Panigale V4s 21 Data'!$B$3</f>
        <v>-179.99999999999989</v>
      </c>
      <c r="K1779" s="27">
        <f>'Panigale V4s 21 Data'!$B$12</f>
        <v>52.974000000000004</v>
      </c>
      <c r="L1779" s="3">
        <f t="shared" si="390"/>
        <v>-101.18938123833026</v>
      </c>
      <c r="M1779">
        <f t="shared" si="388"/>
        <v>-1534.7056154480088</v>
      </c>
      <c r="N1779">
        <f t="shared" si="391"/>
        <v>-4.2630711540222468E-4</v>
      </c>
      <c r="O1779">
        <f t="shared" si="392"/>
        <v>0</v>
      </c>
      <c r="P1779">
        <f t="shared" si="393"/>
        <v>0</v>
      </c>
      <c r="Q1779">
        <f>SUM($P$3:P1779)</f>
        <v>0.82598179368661595</v>
      </c>
      <c r="R1779">
        <f t="shared" si="394"/>
        <v>1534.7056154480088</v>
      </c>
      <c r="S1779">
        <f t="shared" si="395"/>
        <v>4.2630711540222468E-4</v>
      </c>
      <c r="T1779">
        <f>SUM($S$3:S1779)</f>
        <v>0.10587588052007701</v>
      </c>
      <c r="V1779">
        <f t="shared" si="396"/>
        <v>1207.3452341448713</v>
      </c>
      <c r="W1779">
        <f>IF(M1779&lt;0,SUM($V$1770:V1779),0)</f>
        <v>14940.850973373776</v>
      </c>
      <c r="Y1779">
        <v>0</v>
      </c>
      <c r="Z1779">
        <f t="shared" si="397"/>
        <v>0</v>
      </c>
      <c r="AA1779">
        <f t="shared" si="398"/>
        <v>0</v>
      </c>
      <c r="AB1779">
        <f>SUM($AA$3:AA1779)</f>
        <v>6.6093745486083474E-2</v>
      </c>
    </row>
    <row r="1780" spans="1:28" x14ac:dyDescent="0.3">
      <c r="A1780" s="11" t="s">
        <v>19</v>
      </c>
      <c r="B1780" s="11">
        <v>1777</v>
      </c>
      <c r="C1780" s="11">
        <v>300</v>
      </c>
      <c r="D1780" s="12">
        <v>52.2</v>
      </c>
      <c r="E1780" s="3">
        <f t="shared" si="399"/>
        <v>-0.68055555555555536</v>
      </c>
      <c r="F1780" s="3">
        <f t="shared" si="400"/>
        <v>-2.4499999999999993</v>
      </c>
      <c r="H1780" s="13">
        <f t="shared" si="389"/>
        <v>14.5</v>
      </c>
      <c r="I1780">
        <f>'Panigale V4s 21 Data'!$B$8*'Panigale V4s 21 Data'!$B$5*'Panigale V4s 21 Data'!$B$7*0.5*(Calculations!$H1780*Calculations!$H1780)</f>
        <v>23.615187466136629</v>
      </c>
      <c r="J1780" s="3">
        <f>$E1780*'Panigale V4s 21 Data'!$B$3</f>
        <v>-183.74999999999994</v>
      </c>
      <c r="K1780" s="27">
        <f>'Panigale V4s 21 Data'!$B$12</f>
        <v>52.974000000000004</v>
      </c>
      <c r="L1780" s="3">
        <f t="shared" si="390"/>
        <v>-107.16081253386331</v>
      </c>
      <c r="M1780">
        <f t="shared" si="388"/>
        <v>-1553.8317817410179</v>
      </c>
      <c r="N1780">
        <f t="shared" si="391"/>
        <v>-4.3161993937250497E-4</v>
      </c>
      <c r="O1780">
        <f t="shared" si="392"/>
        <v>0</v>
      </c>
      <c r="P1780">
        <f t="shared" si="393"/>
        <v>0</v>
      </c>
      <c r="Q1780">
        <f>SUM($P$3:P1780)</f>
        <v>0.82598179368661595</v>
      </c>
      <c r="R1780">
        <f t="shared" si="394"/>
        <v>1553.8317817410179</v>
      </c>
      <c r="S1780">
        <f t="shared" si="395"/>
        <v>4.3161993937250497E-4</v>
      </c>
      <c r="T1780">
        <f>SUM($S$3:S1780)</f>
        <v>0.10630750045944952</v>
      </c>
      <c r="V1780">
        <f t="shared" si="396"/>
        <v>1222.3916935367504</v>
      </c>
      <c r="W1780">
        <f>IF(M1780&lt;0,SUM($V$1770:V1780),0)</f>
        <v>16163.242666910526</v>
      </c>
      <c r="Y1780">
        <v>0</v>
      </c>
      <c r="Z1780">
        <f t="shared" si="397"/>
        <v>0</v>
      </c>
      <c r="AA1780">
        <f t="shared" si="398"/>
        <v>0</v>
      </c>
      <c r="AB1780">
        <f>SUM($AA$3:AA1780)</f>
        <v>6.6093745486083474E-2</v>
      </c>
    </row>
    <row r="1781" spans="1:28" x14ac:dyDescent="0.3">
      <c r="A1781" s="11" t="s">
        <v>19</v>
      </c>
      <c r="B1781" s="11">
        <v>1778</v>
      </c>
      <c r="C1781" s="11">
        <v>301</v>
      </c>
      <c r="D1781" s="12">
        <v>49.7</v>
      </c>
      <c r="E1781" s="3">
        <f t="shared" si="399"/>
        <v>-0.75000000000000078</v>
      </c>
      <c r="F1781" s="3">
        <f t="shared" si="400"/>
        <v>-2.7000000000000028</v>
      </c>
      <c r="H1781" s="13">
        <f t="shared" si="389"/>
        <v>13.805555555555555</v>
      </c>
      <c r="I1781">
        <f>'Panigale V4s 21 Data'!$B$8*'Panigale V4s 21 Data'!$B$5*'Panigale V4s 21 Data'!$B$7*0.5*(Calculations!$H1781*Calculations!$H1781)</f>
        <v>21.407362783954074</v>
      </c>
      <c r="J1781" s="3">
        <f>$E1781*'Panigale V4s 21 Data'!$B$3</f>
        <v>-202.5000000000002</v>
      </c>
      <c r="K1781" s="27">
        <f>'Panigale V4s 21 Data'!$B$12</f>
        <v>52.974000000000004</v>
      </c>
      <c r="L1781" s="3">
        <f t="shared" si="390"/>
        <v>-128.11863721604612</v>
      </c>
      <c r="M1781">
        <f t="shared" si="388"/>
        <v>-1768.7489637881922</v>
      </c>
      <c r="N1781">
        <f t="shared" si="391"/>
        <v>-4.9131915660783113E-4</v>
      </c>
      <c r="O1781">
        <f t="shared" si="392"/>
        <v>0</v>
      </c>
      <c r="P1781">
        <f t="shared" si="393"/>
        <v>0</v>
      </c>
      <c r="Q1781">
        <f>SUM($P$3:P1781)</f>
        <v>0.82598179368661595</v>
      </c>
      <c r="R1781">
        <f t="shared" si="394"/>
        <v>1768.7489637881922</v>
      </c>
      <c r="S1781">
        <f t="shared" si="395"/>
        <v>4.9131915660783113E-4</v>
      </c>
      <c r="T1781">
        <f>SUM($S$3:S1781)</f>
        <v>0.10679881961605735</v>
      </c>
      <c r="V1781">
        <f t="shared" si="396"/>
        <v>1391.4659660673522</v>
      </c>
      <c r="W1781">
        <f>IF(M1781&lt;0,SUM($V$1770:V1781),0)</f>
        <v>17554.708632977879</v>
      </c>
      <c r="Y1781">
        <v>0</v>
      </c>
      <c r="Z1781">
        <f t="shared" si="397"/>
        <v>0</v>
      </c>
      <c r="AA1781">
        <f t="shared" si="398"/>
        <v>0</v>
      </c>
      <c r="AB1781">
        <f>SUM($AA$3:AA1781)</f>
        <v>6.6093745486083474E-2</v>
      </c>
    </row>
    <row r="1782" spans="1:28" x14ac:dyDescent="0.3">
      <c r="A1782" s="11" t="s">
        <v>19</v>
      </c>
      <c r="B1782" s="11">
        <v>1779</v>
      </c>
      <c r="C1782" s="11">
        <v>302</v>
      </c>
      <c r="D1782" s="12">
        <v>46.8</v>
      </c>
      <c r="E1782" s="3">
        <f t="shared" si="399"/>
        <v>-0.86111111111111149</v>
      </c>
      <c r="F1782" s="3">
        <f t="shared" si="400"/>
        <v>-3.1000000000000014</v>
      </c>
      <c r="H1782" s="13">
        <f t="shared" si="389"/>
        <v>12.999999999999998</v>
      </c>
      <c r="I1782">
        <f>'Panigale V4s 21 Data'!$B$8*'Panigale V4s 21 Data'!$B$5*'Panigale V4s 21 Data'!$B$7*0.5*(Calculations!$H1782*Calculations!$H1782)</f>
        <v>18.982005620818494</v>
      </c>
      <c r="J1782" s="3">
        <f>$E1782*'Panigale V4s 21 Data'!$B$3</f>
        <v>-232.50000000000011</v>
      </c>
      <c r="K1782" s="27">
        <f>'Panigale V4s 21 Data'!$B$12</f>
        <v>52.974000000000004</v>
      </c>
      <c r="L1782" s="3">
        <f t="shared" si="390"/>
        <v>-160.54399437918164</v>
      </c>
      <c r="M1782">
        <f t="shared" si="388"/>
        <v>-2087.0719269293609</v>
      </c>
      <c r="N1782">
        <f t="shared" si="391"/>
        <v>-5.7974220192482241E-4</v>
      </c>
      <c r="O1782">
        <f t="shared" si="392"/>
        <v>0</v>
      </c>
      <c r="P1782">
        <f t="shared" si="393"/>
        <v>0</v>
      </c>
      <c r="Q1782">
        <f>SUM($P$3:P1782)</f>
        <v>0.82598179368661595</v>
      </c>
      <c r="R1782">
        <f t="shared" si="394"/>
        <v>2087.0719269293609</v>
      </c>
      <c r="S1782">
        <f t="shared" si="395"/>
        <v>5.7974220192482241E-4</v>
      </c>
      <c r="T1782">
        <f>SUM($S$3:S1782)</f>
        <v>0.10737856181798217</v>
      </c>
      <c r="V1782">
        <f t="shared" si="396"/>
        <v>1641.8890495556934</v>
      </c>
      <c r="W1782">
        <f>IF(M1782&lt;0,SUM($V$1770:V1782),0)</f>
        <v>19196.597682533575</v>
      </c>
      <c r="Y1782">
        <v>0</v>
      </c>
      <c r="Z1782">
        <f t="shared" si="397"/>
        <v>0</v>
      </c>
      <c r="AA1782">
        <f t="shared" si="398"/>
        <v>0</v>
      </c>
      <c r="AB1782">
        <f>SUM($AA$3:AA1782)</f>
        <v>6.6093745486083474E-2</v>
      </c>
    </row>
    <row r="1783" spans="1:28" x14ac:dyDescent="0.3">
      <c r="A1783" s="11" t="s">
        <v>19</v>
      </c>
      <c r="B1783" s="11">
        <v>1780</v>
      </c>
      <c r="C1783" s="11">
        <v>303</v>
      </c>
      <c r="D1783" s="12">
        <v>43.5</v>
      </c>
      <c r="E1783" s="3">
        <f t="shared" si="399"/>
        <v>-0.95833333333333315</v>
      </c>
      <c r="F1783" s="3">
        <f t="shared" si="400"/>
        <v>-3.4499999999999993</v>
      </c>
      <c r="H1783" s="13">
        <f t="shared" si="389"/>
        <v>12.083333333333332</v>
      </c>
      <c r="I1783">
        <f>'Panigale V4s 21 Data'!$B$8*'Panigale V4s 21 Data'!$B$5*'Panigale V4s 21 Data'!$B$7*0.5*(Calculations!$H1783*Calculations!$H1783)</f>
        <v>16.399435740372656</v>
      </c>
      <c r="J1783" s="3">
        <f>$E1783*'Panigale V4s 21 Data'!$B$3</f>
        <v>-258.74999999999994</v>
      </c>
      <c r="K1783" s="27">
        <f>'Panigale V4s 21 Data'!$B$12</f>
        <v>52.974000000000004</v>
      </c>
      <c r="L1783" s="3">
        <f t="shared" si="390"/>
        <v>-189.37656425962729</v>
      </c>
      <c r="M1783">
        <f t="shared" si="388"/>
        <v>-2288.3001514704961</v>
      </c>
      <c r="N1783">
        <f t="shared" si="391"/>
        <v>-6.3563893096402668E-4</v>
      </c>
      <c r="O1783">
        <f t="shared" si="392"/>
        <v>0</v>
      </c>
      <c r="P1783">
        <f t="shared" si="393"/>
        <v>0</v>
      </c>
      <c r="Q1783">
        <f>SUM($P$3:P1783)</f>
        <v>0.82598179368661595</v>
      </c>
      <c r="R1783">
        <f t="shared" si="394"/>
        <v>2288.3001514704961</v>
      </c>
      <c r="S1783">
        <f t="shared" si="395"/>
        <v>6.3563893096402668E-4</v>
      </c>
      <c r="T1783">
        <f>SUM($S$3:S1783)</f>
        <v>0.10801420074894619</v>
      </c>
      <c r="V1783">
        <f t="shared" si="396"/>
        <v>1800.1942876610822</v>
      </c>
      <c r="W1783">
        <f>IF(M1783&lt;0,SUM($V$1770:V1783),0)</f>
        <v>20996.791970194656</v>
      </c>
      <c r="Y1783">
        <v>0</v>
      </c>
      <c r="Z1783">
        <f t="shared" si="397"/>
        <v>0</v>
      </c>
      <c r="AA1783">
        <f t="shared" si="398"/>
        <v>0</v>
      </c>
      <c r="AB1783">
        <f>SUM($AA$3:AA1783)</f>
        <v>6.6093745486083474E-2</v>
      </c>
    </row>
    <row r="1784" spans="1:28" x14ac:dyDescent="0.3">
      <c r="A1784" s="11" t="s">
        <v>19</v>
      </c>
      <c r="B1784" s="11">
        <v>1781</v>
      </c>
      <c r="C1784" s="11">
        <v>304</v>
      </c>
      <c r="D1784" s="12">
        <v>39.9</v>
      </c>
      <c r="E1784" s="3">
        <f t="shared" si="399"/>
        <v>-0.98611111111111127</v>
      </c>
      <c r="F1784" s="3">
        <f t="shared" si="400"/>
        <v>-3.5500000000000007</v>
      </c>
      <c r="H1784" s="13">
        <f t="shared" si="389"/>
        <v>11.083333333333332</v>
      </c>
      <c r="I1784">
        <f>'Panigale V4s 21 Data'!$B$8*'Panigale V4s 21 Data'!$B$5*'Panigale V4s 21 Data'!$B$7*0.5*(Calculations!$H1784*Calculations!$H1784)</f>
        <v>13.797365936335405</v>
      </c>
      <c r="J1784" s="3">
        <f>$E1784*'Panigale V4s 21 Data'!$B$3</f>
        <v>-266.25000000000006</v>
      </c>
      <c r="K1784" s="27">
        <f>'Panigale V4s 21 Data'!$B$12</f>
        <v>52.974000000000004</v>
      </c>
      <c r="L1784" s="3">
        <f t="shared" si="390"/>
        <v>-199.47863406366463</v>
      </c>
      <c r="M1784">
        <f t="shared" si="388"/>
        <v>-2210.8881942056159</v>
      </c>
      <c r="N1784">
        <f t="shared" si="391"/>
        <v>-6.1413560950155993E-4</v>
      </c>
      <c r="O1784">
        <f t="shared" si="392"/>
        <v>0</v>
      </c>
      <c r="P1784">
        <f t="shared" si="393"/>
        <v>0</v>
      </c>
      <c r="Q1784">
        <f>SUM($P$3:P1784)</f>
        <v>0.82598179368661595</v>
      </c>
      <c r="R1784">
        <f t="shared" si="394"/>
        <v>2210.8881942056159</v>
      </c>
      <c r="S1784">
        <f t="shared" si="395"/>
        <v>6.1413560950155993E-4</v>
      </c>
      <c r="T1784">
        <f>SUM($S$3:S1784)</f>
        <v>0.10862833635844775</v>
      </c>
      <c r="V1784">
        <f t="shared" si="396"/>
        <v>1739.294687940587</v>
      </c>
      <c r="W1784">
        <f>IF(M1784&lt;0,SUM($V$1770:V1784),0)</f>
        <v>22736.086658135242</v>
      </c>
      <c r="Y1784">
        <v>0</v>
      </c>
      <c r="Z1784">
        <f t="shared" si="397"/>
        <v>0</v>
      </c>
      <c r="AA1784">
        <f t="shared" si="398"/>
        <v>0</v>
      </c>
      <c r="AB1784">
        <f>SUM($AA$3:AA1784)</f>
        <v>6.6093745486083474E-2</v>
      </c>
    </row>
    <row r="1785" spans="1:28" x14ac:dyDescent="0.3">
      <c r="A1785" s="11" t="s">
        <v>19</v>
      </c>
      <c r="B1785" s="11">
        <v>1782</v>
      </c>
      <c r="C1785" s="11">
        <v>305</v>
      </c>
      <c r="D1785" s="12">
        <v>36.4</v>
      </c>
      <c r="E1785" s="3">
        <f t="shared" si="399"/>
        <v>-0.93055555555555491</v>
      </c>
      <c r="F1785" s="3">
        <f t="shared" si="400"/>
        <v>-3.3499999999999979</v>
      </c>
      <c r="H1785" s="13">
        <f t="shared" si="389"/>
        <v>10.111111111111111</v>
      </c>
      <c r="I1785">
        <f>'Panigale V4s 21 Data'!$B$8*'Panigale V4s 21 Data'!$B$5*'Panigale V4s 21 Data'!$B$7*0.5*(Calculations!$H1785*Calculations!$H1785)</f>
        <v>11.482941671853167</v>
      </c>
      <c r="J1785" s="3">
        <f>$E1785*'Panigale V4s 21 Data'!$B$3</f>
        <v>-251.24999999999983</v>
      </c>
      <c r="K1785" s="27">
        <f>'Panigale V4s 21 Data'!$B$12</f>
        <v>52.974000000000004</v>
      </c>
      <c r="L1785" s="3">
        <f t="shared" si="390"/>
        <v>-186.79305832814669</v>
      </c>
      <c r="M1785">
        <f t="shared" si="388"/>
        <v>-1888.6853675401499</v>
      </c>
      <c r="N1785">
        <f t="shared" si="391"/>
        <v>-5.2463482431670827E-4</v>
      </c>
      <c r="O1785">
        <f t="shared" si="392"/>
        <v>0</v>
      </c>
      <c r="P1785">
        <f t="shared" si="393"/>
        <v>0</v>
      </c>
      <c r="Q1785">
        <f>SUM($P$3:P1785)</f>
        <v>0.82598179368661595</v>
      </c>
      <c r="R1785">
        <f t="shared" si="394"/>
        <v>1888.6853675401499</v>
      </c>
      <c r="S1785">
        <f t="shared" si="395"/>
        <v>5.2463482431670827E-4</v>
      </c>
      <c r="T1785">
        <f>SUM($S$3:S1785)</f>
        <v>0.10915297118276446</v>
      </c>
      <c r="V1785">
        <f t="shared" si="396"/>
        <v>1485.8193352169981</v>
      </c>
      <c r="W1785">
        <f>IF(M1785&lt;0,SUM($V$1770:V1785),0)</f>
        <v>24221.90599335224</v>
      </c>
      <c r="Y1785">
        <v>0</v>
      </c>
      <c r="Z1785">
        <f t="shared" si="397"/>
        <v>0</v>
      </c>
      <c r="AA1785">
        <f t="shared" si="398"/>
        <v>0</v>
      </c>
      <c r="AB1785">
        <f>SUM($AA$3:AA1785)</f>
        <v>6.6093745486083474E-2</v>
      </c>
    </row>
    <row r="1786" spans="1:28" x14ac:dyDescent="0.3">
      <c r="A1786" s="11" t="s">
        <v>19</v>
      </c>
      <c r="B1786" s="11">
        <v>1783</v>
      </c>
      <c r="C1786" s="11">
        <v>306</v>
      </c>
      <c r="D1786" s="12">
        <v>33.200000000000003</v>
      </c>
      <c r="E1786" s="3">
        <f t="shared" si="399"/>
        <v>-0.8194444444444442</v>
      </c>
      <c r="F1786" s="3">
        <f t="shared" si="400"/>
        <v>-2.9499999999999993</v>
      </c>
      <c r="H1786" s="13">
        <f t="shared" si="389"/>
        <v>9.2222222222222232</v>
      </c>
      <c r="I1786">
        <f>'Panigale V4s 21 Data'!$B$8*'Panigale V4s 21 Data'!$B$5*'Panigale V4s 21 Data'!$B$7*0.5*(Calculations!$H1786*Calculations!$H1786)</f>
        <v>9.552709235285171</v>
      </c>
      <c r="J1786" s="3">
        <f>$E1786*'Panigale V4s 21 Data'!$B$3</f>
        <v>-221.24999999999994</v>
      </c>
      <c r="K1786" s="27">
        <f>'Panigale V4s 21 Data'!$B$12</f>
        <v>52.974000000000004</v>
      </c>
      <c r="L1786" s="3">
        <f t="shared" si="390"/>
        <v>-158.72329076471476</v>
      </c>
      <c r="M1786">
        <f t="shared" si="388"/>
        <v>-1463.781459274592</v>
      </c>
      <c r="N1786">
        <f t="shared" si="391"/>
        <v>-4.0660596090960887E-4</v>
      </c>
      <c r="O1786">
        <f t="shared" si="392"/>
        <v>0</v>
      </c>
      <c r="P1786">
        <f t="shared" si="393"/>
        <v>0</v>
      </c>
      <c r="Q1786">
        <f>SUM($P$3:P1786)</f>
        <v>0.82598179368661595</v>
      </c>
      <c r="R1786">
        <f t="shared" si="394"/>
        <v>1463.781459274592</v>
      </c>
      <c r="S1786">
        <f t="shared" si="395"/>
        <v>4.0660596090960887E-4</v>
      </c>
      <c r="T1786">
        <f>SUM($S$3:S1786)</f>
        <v>0.10955957714367406</v>
      </c>
      <c r="V1786">
        <f t="shared" si="396"/>
        <v>1151.5495551040253</v>
      </c>
      <c r="W1786">
        <f>IF(M1786&lt;0,SUM($V$1770:V1786),0)</f>
        <v>25373.455548456266</v>
      </c>
      <c r="Y1786">
        <v>0</v>
      </c>
      <c r="Z1786">
        <f t="shared" si="397"/>
        <v>0</v>
      </c>
      <c r="AA1786">
        <f t="shared" si="398"/>
        <v>0</v>
      </c>
      <c r="AB1786">
        <f>SUM($AA$3:AA1786)</f>
        <v>6.6093745486083474E-2</v>
      </c>
    </row>
    <row r="1787" spans="1:28" x14ac:dyDescent="0.3">
      <c r="A1787" s="11" t="s">
        <v>19</v>
      </c>
      <c r="B1787" s="11">
        <v>1784</v>
      </c>
      <c r="C1787" s="11">
        <v>307</v>
      </c>
      <c r="D1787" s="12">
        <v>30.5</v>
      </c>
      <c r="E1787" s="3">
        <f t="shared" si="399"/>
        <v>-0.6805555555555558</v>
      </c>
      <c r="F1787" s="3">
        <f t="shared" si="400"/>
        <v>-2.4500000000000011</v>
      </c>
      <c r="H1787" s="13">
        <f t="shared" si="389"/>
        <v>8.4722222222222214</v>
      </c>
      <c r="I1787">
        <f>'Panigale V4s 21 Data'!$B$8*'Panigale V4s 21 Data'!$B$5*'Panigale V4s 21 Data'!$B$7*0.5*(Calculations!$H1787*Calculations!$H1787)</f>
        <v>8.0621350759580714</v>
      </c>
      <c r="J1787" s="3">
        <f>$E1787*'Panigale V4s 21 Data'!$B$3</f>
        <v>-183.75000000000006</v>
      </c>
      <c r="K1787" s="27">
        <f>'Panigale V4s 21 Data'!$B$12</f>
        <v>52.974000000000004</v>
      </c>
      <c r="L1787" s="3">
        <f t="shared" si="390"/>
        <v>-122.71386492404197</v>
      </c>
      <c r="M1787">
        <f t="shared" si="388"/>
        <v>-1039.6591333842443</v>
      </c>
      <c r="N1787">
        <f t="shared" si="391"/>
        <v>-2.8879420371784569E-4</v>
      </c>
      <c r="O1787">
        <f t="shared" si="392"/>
        <v>0</v>
      </c>
      <c r="P1787">
        <f t="shared" si="393"/>
        <v>0</v>
      </c>
      <c r="Q1787">
        <f>SUM($P$3:P1787)</f>
        <v>0.82598179368661595</v>
      </c>
      <c r="R1787">
        <f t="shared" si="394"/>
        <v>1039.6591333842443</v>
      </c>
      <c r="S1787">
        <f t="shared" si="395"/>
        <v>2.8879420371784569E-4</v>
      </c>
      <c r="T1787">
        <f>SUM($S$3:S1787)</f>
        <v>0.10984837134739191</v>
      </c>
      <c r="V1787">
        <f t="shared" si="396"/>
        <v>817.89464193771812</v>
      </c>
      <c r="W1787">
        <f>IF(M1787&lt;0,SUM($V$1770:V1787),0)</f>
        <v>26191.350190393983</v>
      </c>
      <c r="Y1787">
        <v>0</v>
      </c>
      <c r="Z1787">
        <f t="shared" si="397"/>
        <v>0</v>
      </c>
      <c r="AA1787">
        <f t="shared" si="398"/>
        <v>0</v>
      </c>
      <c r="AB1787">
        <f>SUM($AA$3:AA1787)</f>
        <v>6.6093745486083474E-2</v>
      </c>
    </row>
    <row r="1788" spans="1:28" x14ac:dyDescent="0.3">
      <c r="A1788" s="11" t="s">
        <v>19</v>
      </c>
      <c r="B1788" s="11">
        <v>1785</v>
      </c>
      <c r="C1788" s="11">
        <v>308</v>
      </c>
      <c r="D1788" s="12">
        <v>28.3</v>
      </c>
      <c r="E1788" s="3">
        <f t="shared" si="399"/>
        <v>-0.58333333333333326</v>
      </c>
      <c r="F1788" s="3">
        <f t="shared" si="400"/>
        <v>-2.0999999999999996</v>
      </c>
      <c r="H1788" s="13">
        <f t="shared" si="389"/>
        <v>7.8611111111111107</v>
      </c>
      <c r="I1788">
        <f>'Panigale V4s 21 Data'!$B$8*'Panigale V4s 21 Data'!$B$5*'Panigale V4s 21 Data'!$B$7*0.5*(Calculations!$H1788*Calculations!$H1788)</f>
        <v>6.9410194689428231</v>
      </c>
      <c r="J1788" s="3">
        <f>$E1788*'Panigale V4s 21 Data'!$B$3</f>
        <v>-157.49999999999997</v>
      </c>
      <c r="K1788" s="27">
        <f>'Panigale V4s 21 Data'!$B$12</f>
        <v>52.974000000000004</v>
      </c>
      <c r="L1788" s="3">
        <f t="shared" si="390"/>
        <v>-97.584980531057155</v>
      </c>
      <c r="M1788">
        <f t="shared" si="388"/>
        <v>-767.12637473025484</v>
      </c>
      <c r="N1788">
        <f t="shared" si="391"/>
        <v>-2.1309065964729299E-4</v>
      </c>
      <c r="O1788">
        <f t="shared" si="392"/>
        <v>0</v>
      </c>
      <c r="P1788">
        <f t="shared" si="393"/>
        <v>0</v>
      </c>
      <c r="Q1788">
        <f>SUM($P$3:P1788)</f>
        <v>0.82598179368661595</v>
      </c>
      <c r="R1788">
        <f t="shared" si="394"/>
        <v>767.12637473025484</v>
      </c>
      <c r="S1788">
        <f t="shared" si="395"/>
        <v>2.1309065964729299E-4</v>
      </c>
      <c r="T1788">
        <f>SUM($S$3:S1788)</f>
        <v>0.1100614620070392</v>
      </c>
      <c r="V1788">
        <f t="shared" si="396"/>
        <v>603.49448336841783</v>
      </c>
      <c r="W1788">
        <f>IF(M1788&lt;0,SUM($V$1770:V1788),0)</f>
        <v>26794.8446737624</v>
      </c>
      <c r="Y1788">
        <v>0</v>
      </c>
      <c r="Z1788">
        <f t="shared" si="397"/>
        <v>0</v>
      </c>
      <c r="AA1788">
        <f t="shared" si="398"/>
        <v>0</v>
      </c>
      <c r="AB1788">
        <f>SUM($AA$3:AA1788)</f>
        <v>6.6093745486083474E-2</v>
      </c>
    </row>
    <row r="1789" spans="1:28" x14ac:dyDescent="0.3">
      <c r="A1789" s="11" t="s">
        <v>19</v>
      </c>
      <c r="B1789" s="11">
        <v>1786</v>
      </c>
      <c r="C1789" s="11">
        <v>309</v>
      </c>
      <c r="D1789" s="12">
        <v>26.3</v>
      </c>
      <c r="E1789" s="3">
        <f t="shared" si="399"/>
        <v>-0.54166666666666696</v>
      </c>
      <c r="F1789" s="3">
        <f t="shared" si="400"/>
        <v>-1.9500000000000011</v>
      </c>
      <c r="H1789" s="13">
        <f t="shared" si="389"/>
        <v>7.3055555555555554</v>
      </c>
      <c r="I1789">
        <f>'Panigale V4s 21 Data'!$B$8*'Panigale V4s 21 Data'!$B$5*'Panigale V4s 21 Data'!$B$7*0.5*(Calculations!$H1789*Calculations!$H1789)</f>
        <v>5.9946231773065728</v>
      </c>
      <c r="J1789" s="3">
        <f>$E1789*'Panigale V4s 21 Data'!$B$3</f>
        <v>-146.25000000000009</v>
      </c>
      <c r="K1789" s="27">
        <f>'Panigale V4s 21 Data'!$B$12</f>
        <v>52.974000000000004</v>
      </c>
      <c r="L1789" s="3">
        <f t="shared" si="390"/>
        <v>-87.281376822693503</v>
      </c>
      <c r="M1789">
        <f t="shared" si="388"/>
        <v>-637.63894734356643</v>
      </c>
      <c r="N1789">
        <f t="shared" si="391"/>
        <v>-1.7712192981765733E-4</v>
      </c>
      <c r="O1789">
        <f t="shared" si="392"/>
        <v>0</v>
      </c>
      <c r="P1789">
        <f t="shared" si="393"/>
        <v>0</v>
      </c>
      <c r="Q1789">
        <f>SUM($P$3:P1789)</f>
        <v>0.82598179368661595</v>
      </c>
      <c r="R1789">
        <f t="shared" si="394"/>
        <v>637.63894734356643</v>
      </c>
      <c r="S1789">
        <f t="shared" si="395"/>
        <v>1.7712192981765733E-4</v>
      </c>
      <c r="T1789">
        <f>SUM($S$3:S1789)</f>
        <v>0.11023858393685686</v>
      </c>
      <c r="V1789">
        <f t="shared" si="396"/>
        <v>501.62737168044691</v>
      </c>
      <c r="W1789">
        <f>IF(M1789&lt;0,SUM($V$1770:V1789),0)</f>
        <v>27296.472045442846</v>
      </c>
      <c r="Y1789">
        <v>0</v>
      </c>
      <c r="Z1789">
        <f t="shared" si="397"/>
        <v>0</v>
      </c>
      <c r="AA1789">
        <f t="shared" si="398"/>
        <v>0</v>
      </c>
      <c r="AB1789">
        <f>SUM($AA$3:AA1789)</f>
        <v>6.6093745486083474E-2</v>
      </c>
    </row>
    <row r="1790" spans="1:28" x14ac:dyDescent="0.3">
      <c r="A1790" s="11" t="s">
        <v>19</v>
      </c>
      <c r="B1790" s="11">
        <v>1787</v>
      </c>
      <c r="C1790" s="11">
        <v>310</v>
      </c>
      <c r="D1790" s="12">
        <v>24.4</v>
      </c>
      <c r="E1790" s="3">
        <f t="shared" si="399"/>
        <v>-0.5277777777777779</v>
      </c>
      <c r="F1790" s="3">
        <f t="shared" si="400"/>
        <v>-1.9000000000000004</v>
      </c>
      <c r="H1790" s="13">
        <f t="shared" si="389"/>
        <v>6.7777777777777768</v>
      </c>
      <c r="I1790">
        <f>'Panigale V4s 21 Data'!$B$8*'Panigale V4s 21 Data'!$B$5*'Panigale V4s 21 Data'!$B$7*0.5*(Calculations!$H1790*Calculations!$H1790)</f>
        <v>5.1597664486131656</v>
      </c>
      <c r="J1790" s="3">
        <f>$E1790*'Panigale V4s 21 Data'!$B$3</f>
        <v>-142.50000000000003</v>
      </c>
      <c r="K1790" s="27">
        <f>'Panigale V4s 21 Data'!$B$12</f>
        <v>52.974000000000004</v>
      </c>
      <c r="L1790" s="3">
        <f t="shared" si="390"/>
        <v>-84.366233551386856</v>
      </c>
      <c r="M1790">
        <f t="shared" si="388"/>
        <v>-571.81558295939976</v>
      </c>
      <c r="N1790">
        <f t="shared" si="391"/>
        <v>-1.5883766193316659E-4</v>
      </c>
      <c r="O1790">
        <f t="shared" si="392"/>
        <v>0</v>
      </c>
      <c r="P1790">
        <f t="shared" si="393"/>
        <v>0</v>
      </c>
      <c r="Q1790">
        <f>SUM($P$3:P1790)</f>
        <v>0.82598179368661595</v>
      </c>
      <c r="R1790">
        <f t="shared" si="394"/>
        <v>571.81558295939976</v>
      </c>
      <c r="S1790">
        <f t="shared" si="395"/>
        <v>1.5883766193316659E-4</v>
      </c>
      <c r="T1790">
        <f>SUM($S$3:S1790)</f>
        <v>0.11039742159879003</v>
      </c>
      <c r="V1790">
        <f t="shared" si="396"/>
        <v>449.84446003624498</v>
      </c>
      <c r="W1790">
        <f>IF(M1790&lt;0,SUM($V$1770:V1790),0)</f>
        <v>27746.316505479092</v>
      </c>
      <c r="Y1790">
        <v>0</v>
      </c>
      <c r="Z1790">
        <f t="shared" si="397"/>
        <v>0</v>
      </c>
      <c r="AA1790">
        <f t="shared" si="398"/>
        <v>0</v>
      </c>
      <c r="AB1790">
        <f>SUM($AA$3:AA1790)</f>
        <v>6.6093745486083474E-2</v>
      </c>
    </row>
    <row r="1791" spans="1:28" x14ac:dyDescent="0.3">
      <c r="A1791" s="11" t="s">
        <v>19</v>
      </c>
      <c r="B1791" s="11">
        <v>1788</v>
      </c>
      <c r="C1791" s="11">
        <v>311</v>
      </c>
      <c r="D1791" s="12">
        <v>22.5</v>
      </c>
      <c r="E1791" s="3">
        <f t="shared" si="399"/>
        <v>-0.54166666666666641</v>
      </c>
      <c r="F1791" s="3">
        <f t="shared" si="400"/>
        <v>-1.9499999999999993</v>
      </c>
      <c r="H1791" s="13">
        <f t="shared" si="389"/>
        <v>6.25</v>
      </c>
      <c r="I1791">
        <f>'Panigale V4s 21 Data'!$B$8*'Panigale V4s 21 Data'!$B$5*'Panigale V4s 21 Data'!$B$7*0.5*(Calculations!$H1791*Calculations!$H1791)</f>
        <v>4.387482808066407</v>
      </c>
      <c r="J1791" s="3">
        <f>$E1791*'Panigale V4s 21 Data'!$B$3</f>
        <v>-146.24999999999994</v>
      </c>
      <c r="K1791" s="27">
        <f>'Panigale V4s 21 Data'!$B$12</f>
        <v>52.974000000000004</v>
      </c>
      <c r="L1791" s="3">
        <f t="shared" si="390"/>
        <v>-88.888517191933531</v>
      </c>
      <c r="M1791">
        <f t="shared" si="388"/>
        <v>-555.55323244958458</v>
      </c>
      <c r="N1791">
        <f t="shared" si="391"/>
        <v>-1.5432034234710683E-4</v>
      </c>
      <c r="O1791">
        <f t="shared" si="392"/>
        <v>0</v>
      </c>
      <c r="P1791">
        <f t="shared" si="393"/>
        <v>0</v>
      </c>
      <c r="Q1791">
        <f>SUM($P$3:P1791)</f>
        <v>0.82598179368661595</v>
      </c>
      <c r="R1791">
        <f t="shared" si="394"/>
        <v>555.55323244958458</v>
      </c>
      <c r="S1791">
        <f t="shared" si="395"/>
        <v>1.5432034234710683E-4</v>
      </c>
      <c r="T1791">
        <f>SUM($S$3:S1791)</f>
        <v>0.11055174194113714</v>
      </c>
      <c r="V1791">
        <f t="shared" si="396"/>
        <v>437.05095020192596</v>
      </c>
      <c r="W1791">
        <f>IF(M1791&lt;0,SUM($V$1770:V1791),0)</f>
        <v>28183.367455681018</v>
      </c>
      <c r="Y1791">
        <v>0</v>
      </c>
      <c r="Z1791">
        <f t="shared" si="397"/>
        <v>0</v>
      </c>
      <c r="AA1791">
        <f t="shared" si="398"/>
        <v>0</v>
      </c>
      <c r="AB1791">
        <f>SUM($AA$3:AA1791)</f>
        <v>6.6093745486083474E-2</v>
      </c>
    </row>
    <row r="1792" spans="1:28" x14ac:dyDescent="0.3">
      <c r="A1792" s="11" t="s">
        <v>19</v>
      </c>
      <c r="B1792" s="11">
        <v>1789</v>
      </c>
      <c r="C1792" s="11">
        <v>312</v>
      </c>
      <c r="D1792" s="12">
        <v>20.5</v>
      </c>
      <c r="E1792" s="3">
        <f t="shared" si="399"/>
        <v>-0.59722222222222232</v>
      </c>
      <c r="F1792" s="3">
        <f t="shared" si="400"/>
        <v>-2.1500000000000004</v>
      </c>
      <c r="H1792" s="13">
        <f t="shared" si="389"/>
        <v>5.6944444444444446</v>
      </c>
      <c r="I1792">
        <f>'Panigale V4s 21 Data'!$B$8*'Panigale V4s 21 Data'!$B$5*'Panigale V4s 21 Data'!$B$7*0.5*(Calculations!$H1792*Calculations!$H1792)</f>
        <v>3.6421523952393238</v>
      </c>
      <c r="J1792" s="3">
        <f>$E1792*'Panigale V4s 21 Data'!$B$3</f>
        <v>-161.25000000000003</v>
      </c>
      <c r="K1792" s="27">
        <f>'Panigale V4s 21 Data'!$B$12</f>
        <v>52.974000000000004</v>
      </c>
      <c r="L1792" s="3">
        <f t="shared" si="390"/>
        <v>-104.6338476047607</v>
      </c>
      <c r="M1792">
        <f t="shared" si="388"/>
        <v>-595.83163219377627</v>
      </c>
      <c r="N1792">
        <f t="shared" si="391"/>
        <v>-1.6550878672049339E-4</v>
      </c>
      <c r="O1792">
        <f t="shared" si="392"/>
        <v>0</v>
      </c>
      <c r="P1792">
        <f t="shared" si="393"/>
        <v>0</v>
      </c>
      <c r="Q1792">
        <f>SUM($P$3:P1792)</f>
        <v>0.82598179368661595</v>
      </c>
      <c r="R1792">
        <f t="shared" si="394"/>
        <v>595.83163219377627</v>
      </c>
      <c r="S1792">
        <f t="shared" si="395"/>
        <v>1.6550878672049339E-4</v>
      </c>
      <c r="T1792">
        <f>SUM($S$3:S1792)</f>
        <v>0.11071725072785762</v>
      </c>
      <c r="V1792">
        <f t="shared" si="396"/>
        <v>468.73776588868282</v>
      </c>
      <c r="W1792">
        <f>IF(M1792&lt;0,SUM($V$1770:V1792),0)</f>
        <v>28652.105221569702</v>
      </c>
      <c r="Y1792">
        <v>0</v>
      </c>
      <c r="Z1792">
        <f t="shared" si="397"/>
        <v>0</v>
      </c>
      <c r="AA1792">
        <f t="shared" si="398"/>
        <v>0</v>
      </c>
      <c r="AB1792">
        <f>SUM($AA$3:AA1792)</f>
        <v>6.6093745486083474E-2</v>
      </c>
    </row>
    <row r="1793" spans="1:28" x14ac:dyDescent="0.3">
      <c r="A1793" s="11" t="s">
        <v>19</v>
      </c>
      <c r="B1793" s="11">
        <v>1790</v>
      </c>
      <c r="C1793" s="11">
        <v>313</v>
      </c>
      <c r="D1793" s="12">
        <v>18.2</v>
      </c>
      <c r="E1793" s="3">
        <f t="shared" si="399"/>
        <v>-0.69444444444444442</v>
      </c>
      <c r="F1793" s="3">
        <f t="shared" si="400"/>
        <v>-2.5</v>
      </c>
      <c r="H1793" s="13">
        <f t="shared" si="389"/>
        <v>5.0555555555555554</v>
      </c>
      <c r="I1793">
        <f>'Panigale V4s 21 Data'!$B$8*'Panigale V4s 21 Data'!$B$5*'Panigale V4s 21 Data'!$B$7*0.5*(Calculations!$H1793*Calculations!$H1793)</f>
        <v>2.8707354179632918</v>
      </c>
      <c r="J1793" s="3">
        <f>$E1793*'Panigale V4s 21 Data'!$B$3</f>
        <v>-187.5</v>
      </c>
      <c r="K1793" s="27">
        <f>'Panigale V4s 21 Data'!$B$12</f>
        <v>52.974000000000004</v>
      </c>
      <c r="L1793" s="3">
        <f t="shared" si="390"/>
        <v>-131.65526458203669</v>
      </c>
      <c r="M1793">
        <f t="shared" si="388"/>
        <v>-665.59050427585214</v>
      </c>
      <c r="N1793">
        <f t="shared" si="391"/>
        <v>-1.848862511877367E-4</v>
      </c>
      <c r="O1793">
        <f t="shared" si="392"/>
        <v>0</v>
      </c>
      <c r="P1793">
        <f t="shared" si="393"/>
        <v>0</v>
      </c>
      <c r="Q1793">
        <f>SUM($P$3:P1793)</f>
        <v>0.82598179368661595</v>
      </c>
      <c r="R1793">
        <f t="shared" si="394"/>
        <v>665.59050427585214</v>
      </c>
      <c r="S1793">
        <f t="shared" si="395"/>
        <v>1.848862511877367E-4</v>
      </c>
      <c r="T1793">
        <f>SUM($S$3:S1793)</f>
        <v>0.11090213697904536</v>
      </c>
      <c r="V1793">
        <f t="shared" si="396"/>
        <v>523.61672176129161</v>
      </c>
      <c r="W1793">
        <f>IF(M1793&lt;0,SUM($V$1770:V1793),0)</f>
        <v>29175.721943330995</v>
      </c>
      <c r="Y1793">
        <v>0</v>
      </c>
      <c r="Z1793">
        <f t="shared" si="397"/>
        <v>0</v>
      </c>
      <c r="AA1793">
        <f t="shared" si="398"/>
        <v>0</v>
      </c>
      <c r="AB1793">
        <f>SUM($AA$3:AA1793)</f>
        <v>6.6093745486083474E-2</v>
      </c>
    </row>
    <row r="1794" spans="1:28" x14ac:dyDescent="0.3">
      <c r="A1794" s="11" t="s">
        <v>19</v>
      </c>
      <c r="B1794" s="11">
        <v>1791</v>
      </c>
      <c r="C1794" s="11">
        <v>314</v>
      </c>
      <c r="D1794" s="12">
        <v>15.5</v>
      </c>
      <c r="E1794" s="3">
        <f t="shared" si="399"/>
        <v>-0.8194444444444442</v>
      </c>
      <c r="F1794" s="3">
        <f t="shared" si="400"/>
        <v>-2.9499999999999993</v>
      </c>
      <c r="H1794" s="13">
        <f t="shared" si="389"/>
        <v>4.3055555555555554</v>
      </c>
      <c r="I1794">
        <f>'Panigale V4s 21 Data'!$B$8*'Panigale V4s 21 Data'!$B$5*'Panigale V4s 21 Data'!$B$7*0.5*(Calculations!$H1794*Calculations!$H1794)</f>
        <v>2.082158507926823</v>
      </c>
      <c r="J1794" s="3">
        <f>$E1794*'Panigale V4s 21 Data'!$B$3</f>
        <v>-221.24999999999994</v>
      </c>
      <c r="K1794" s="27">
        <f>'Panigale V4s 21 Data'!$B$12</f>
        <v>52.974000000000004</v>
      </c>
      <c r="L1794" s="3">
        <f t="shared" si="390"/>
        <v>-166.19384149207309</v>
      </c>
      <c r="M1794">
        <f t="shared" si="388"/>
        <v>-715.55681753531462</v>
      </c>
      <c r="N1794">
        <f t="shared" si="391"/>
        <v>-1.9876578264869851E-4</v>
      </c>
      <c r="O1794">
        <f t="shared" si="392"/>
        <v>0</v>
      </c>
      <c r="P1794">
        <f t="shared" si="393"/>
        <v>0</v>
      </c>
      <c r="Q1794">
        <f>SUM($P$3:P1794)</f>
        <v>0.82598179368661595</v>
      </c>
      <c r="R1794">
        <f t="shared" si="394"/>
        <v>715.55681753531462</v>
      </c>
      <c r="S1794">
        <f t="shared" si="395"/>
        <v>1.9876578264869851E-4</v>
      </c>
      <c r="T1794">
        <f>SUM($S$3:S1794)</f>
        <v>0.11110090276169406</v>
      </c>
      <c r="V1794">
        <f t="shared" si="396"/>
        <v>562.92497057094431</v>
      </c>
      <c r="W1794">
        <f>IF(M1794&lt;0,SUM($V$1770:V1794),0)</f>
        <v>29738.646913901939</v>
      </c>
      <c r="Y1794">
        <v>0</v>
      </c>
      <c r="Z1794">
        <f t="shared" si="397"/>
        <v>0</v>
      </c>
      <c r="AA1794">
        <f t="shared" si="398"/>
        <v>0</v>
      </c>
      <c r="AB1794">
        <f>SUM($AA$3:AA1794)</f>
        <v>6.6093745486083474E-2</v>
      </c>
    </row>
    <row r="1795" spans="1:28" x14ac:dyDescent="0.3">
      <c r="A1795" s="11" t="s">
        <v>19</v>
      </c>
      <c r="B1795" s="11">
        <v>1792</v>
      </c>
      <c r="C1795" s="11">
        <v>315</v>
      </c>
      <c r="D1795" s="12">
        <v>12.3</v>
      </c>
      <c r="E1795" s="3">
        <f t="shared" si="399"/>
        <v>-0.94444444444444453</v>
      </c>
      <c r="F1795" s="3">
        <f t="shared" si="400"/>
        <v>-3.4000000000000004</v>
      </c>
      <c r="H1795" s="13">
        <f t="shared" si="389"/>
        <v>3.416666666666667</v>
      </c>
      <c r="I1795">
        <f>'Panigale V4s 21 Data'!$B$8*'Panigale V4s 21 Data'!$B$5*'Panigale V4s 21 Data'!$B$7*0.5*(Calculations!$H1795*Calculations!$H1795)</f>
        <v>1.3111748622861565</v>
      </c>
      <c r="J1795" s="3">
        <f>$E1795*'Panigale V4s 21 Data'!$B$3</f>
        <v>-255.00000000000003</v>
      </c>
      <c r="K1795" s="27">
        <f>'Panigale V4s 21 Data'!$B$12</f>
        <v>52.974000000000004</v>
      </c>
      <c r="L1795" s="3">
        <f t="shared" si="390"/>
        <v>-200.71482513771389</v>
      </c>
      <c r="M1795">
        <f t="shared" ref="M1795:M1803" si="402">L1795*H1795</f>
        <v>-685.77565255385582</v>
      </c>
      <c r="N1795">
        <f t="shared" si="391"/>
        <v>-1.9049323682051553E-4</v>
      </c>
      <c r="O1795">
        <f t="shared" si="392"/>
        <v>0</v>
      </c>
      <c r="P1795">
        <f t="shared" si="393"/>
        <v>0</v>
      </c>
      <c r="Q1795">
        <f>SUM($P$3:P1795)</f>
        <v>0.82598179368661595</v>
      </c>
      <c r="R1795">
        <f t="shared" si="394"/>
        <v>685.77565255385582</v>
      </c>
      <c r="S1795">
        <f t="shared" si="395"/>
        <v>1.9049323682051553E-4</v>
      </c>
      <c r="T1795">
        <f>SUM($S$3:S1795)</f>
        <v>0.11129139599851458</v>
      </c>
      <c r="V1795">
        <f t="shared" si="396"/>
        <v>539.4962769858555</v>
      </c>
      <c r="W1795">
        <f>IF(M1795&lt;0,SUM($V$1770:V1795),0)</f>
        <v>30278.143190887793</v>
      </c>
      <c r="Y1795">
        <v>0</v>
      </c>
      <c r="Z1795">
        <f t="shared" si="397"/>
        <v>0</v>
      </c>
      <c r="AA1795">
        <f t="shared" si="398"/>
        <v>0</v>
      </c>
      <c r="AB1795">
        <f>SUM($AA$3:AA1795)</f>
        <v>6.6093745486083474E-2</v>
      </c>
    </row>
    <row r="1796" spans="1:28" x14ac:dyDescent="0.3">
      <c r="A1796" s="11" t="s">
        <v>19</v>
      </c>
      <c r="B1796" s="11">
        <v>1793</v>
      </c>
      <c r="C1796" s="11">
        <v>316</v>
      </c>
      <c r="D1796" s="12">
        <v>8.6999999999999993</v>
      </c>
      <c r="E1796" s="3">
        <f t="shared" si="399"/>
        <v>-0.98611111111111116</v>
      </c>
      <c r="F1796" s="3">
        <f t="shared" si="400"/>
        <v>-3.5500000000000003</v>
      </c>
      <c r="H1796" s="13">
        <f t="shared" ref="H1796:H1803" si="403">$D1796/3.6</f>
        <v>2.4166666666666665</v>
      </c>
      <c r="I1796">
        <f>'Panigale V4s 21 Data'!$B$8*'Panigale V4s 21 Data'!$B$5*'Panigale V4s 21 Data'!$B$7*0.5*(Calculations!$H1796*Calculations!$H1796)</f>
        <v>0.65597742961490624</v>
      </c>
      <c r="J1796" s="3">
        <f>$E1796*'Panigale V4s 21 Data'!$B$3</f>
        <v>-266.25</v>
      </c>
      <c r="K1796" s="27">
        <f>'Panigale V4s 21 Data'!$B$12</f>
        <v>52.974000000000004</v>
      </c>
      <c r="L1796" s="3">
        <f t="shared" ref="L1796:L1803" si="404">I1796+J1796+K1796</f>
        <v>-212.62002257038512</v>
      </c>
      <c r="M1796">
        <f t="shared" si="402"/>
        <v>-513.83172121176403</v>
      </c>
      <c r="N1796">
        <f t="shared" ref="N1796:N1802" si="405">M1796/1000/3600</f>
        <v>-1.4273103366993446E-4</v>
      </c>
      <c r="O1796">
        <f t="shared" ref="O1796:O1803" si="406">IF(M1796&gt;0,M1796,0)</f>
        <v>0</v>
      </c>
      <c r="P1796">
        <f t="shared" ref="P1796:P1803" si="407">IF(N1796&gt;0,N1796,0)</f>
        <v>0</v>
      </c>
      <c r="Q1796">
        <f>SUM($P$3:P1796)</f>
        <v>0.82598179368661595</v>
      </c>
      <c r="R1796">
        <f t="shared" ref="R1796:R1803" si="408">IF(M1796&lt;0,M1796*-1,0)</f>
        <v>513.83172121176403</v>
      </c>
      <c r="S1796">
        <f t="shared" ref="S1796:S1803" si="409">IF(M1796&lt;0,M1796/1000/3600*-1,0)</f>
        <v>1.4273103366993446E-4</v>
      </c>
      <c r="T1796">
        <f>SUM($S$3:S1796)</f>
        <v>0.11143412703218451</v>
      </c>
      <c r="V1796">
        <f t="shared" ref="V1796:V1803" si="410">R1796*0.91*0.95*0.91</f>
        <v>404.22884591868876</v>
      </c>
      <c r="W1796">
        <f>IF(M1796&lt;0,SUM($V$1770:V1796),0)</f>
        <v>30682.372036806482</v>
      </c>
      <c r="Y1796">
        <v>0</v>
      </c>
      <c r="Z1796">
        <f t="shared" ref="Z1796:Z1803" si="411">Y1796/1000</f>
        <v>0</v>
      </c>
      <c r="AA1796">
        <f t="shared" ref="AA1796:AA1803" si="412">Z1796/3600</f>
        <v>0</v>
      </c>
      <c r="AB1796">
        <f>SUM($AA$3:AA1796)</f>
        <v>6.6093745486083474E-2</v>
      </c>
    </row>
    <row r="1797" spans="1:28" x14ac:dyDescent="0.3">
      <c r="A1797" s="11" t="s">
        <v>19</v>
      </c>
      <c r="B1797" s="11">
        <v>1794</v>
      </c>
      <c r="C1797" s="11">
        <v>317</v>
      </c>
      <c r="D1797" s="12">
        <v>5.2</v>
      </c>
      <c r="E1797" s="3">
        <f t="shared" ref="E1797:E1803" si="413">($D1798-$D1796)/2/3.6</f>
        <v>-1.2083333333333333</v>
      </c>
      <c r="F1797" s="3">
        <f t="shared" ref="F1797:F1803" si="414">($D1798-$D1796)/2</f>
        <v>-4.3499999999999996</v>
      </c>
      <c r="H1797" s="13">
        <f t="shared" si="403"/>
        <v>1.4444444444444444</v>
      </c>
      <c r="I1797">
        <f>'Panigale V4s 21 Data'!$B$8*'Panigale V4s 21 Data'!$B$5*'Panigale V4s 21 Data'!$B$7*0.5*(Calculations!$H1797*Calculations!$H1797)</f>
        <v>0.23434574840516667</v>
      </c>
      <c r="J1797" s="3">
        <f>$E1797*'Panigale V4s 21 Data'!$B$3</f>
        <v>-326.25</v>
      </c>
      <c r="K1797" s="27">
        <f>'Panigale V4s 21 Data'!$B$12</f>
        <v>52.974000000000004</v>
      </c>
      <c r="L1797" s="3">
        <f t="shared" si="404"/>
        <v>-273.04165425159482</v>
      </c>
      <c r="M1797">
        <f t="shared" si="402"/>
        <v>-394.39350058563696</v>
      </c>
      <c r="N1797">
        <f t="shared" si="405"/>
        <v>-1.0955375016267693E-4</v>
      </c>
      <c r="O1797">
        <f t="shared" si="406"/>
        <v>0</v>
      </c>
      <c r="P1797">
        <f t="shared" si="407"/>
        <v>0</v>
      </c>
      <c r="Q1797">
        <f>SUM($P$3:P1797)</f>
        <v>0.82598179368661595</v>
      </c>
      <c r="R1797">
        <f t="shared" si="408"/>
        <v>394.39350058563696</v>
      </c>
      <c r="S1797">
        <f t="shared" si="409"/>
        <v>1.0955375016267693E-4</v>
      </c>
      <c r="T1797">
        <f>SUM($S$3:S1797)</f>
        <v>0.11154368078234719</v>
      </c>
      <c r="V1797">
        <f t="shared" si="410"/>
        <v>310.26739494321765</v>
      </c>
      <c r="W1797">
        <f>IF(M1797&lt;0,SUM($V$1770:V1797),0)</f>
        <v>30992.6394317497</v>
      </c>
      <c r="Y1797">
        <v>0</v>
      </c>
      <c r="Z1797">
        <f t="shared" si="411"/>
        <v>0</v>
      </c>
      <c r="AA1797">
        <f t="shared" si="412"/>
        <v>0</v>
      </c>
      <c r="AB1797">
        <f>SUM($AA$3:AA1797)</f>
        <v>6.6093745486083474E-2</v>
      </c>
    </row>
    <row r="1798" spans="1:28" x14ac:dyDescent="0.3">
      <c r="A1798" s="11" t="s">
        <v>19</v>
      </c>
      <c r="B1798" s="11">
        <v>1795</v>
      </c>
      <c r="C1798" s="11">
        <v>318</v>
      </c>
      <c r="D1798" s="12">
        <v>0</v>
      </c>
      <c r="E1798" s="3">
        <f t="shared" si="413"/>
        <v>-0.72222222222222221</v>
      </c>
      <c r="F1798" s="3">
        <f t="shared" si="414"/>
        <v>-2.6</v>
      </c>
      <c r="H1798" s="13">
        <f t="shared" si="403"/>
        <v>0</v>
      </c>
      <c r="I1798">
        <f>'Panigale V4s 21 Data'!$B$8*'Panigale V4s 21 Data'!$B$5*'Panigale V4s 21 Data'!$B$7*0.5*(Calculations!$H1798*Calculations!$H1798)</f>
        <v>0</v>
      </c>
      <c r="J1798" s="3">
        <f>$E1798*'Panigale V4s 21 Data'!$B$3</f>
        <v>-195</v>
      </c>
      <c r="K1798" s="27">
        <f>'Panigale V4s 21 Data'!$B$12</f>
        <v>52.974000000000004</v>
      </c>
      <c r="L1798" s="3">
        <f t="shared" si="404"/>
        <v>-142.02600000000001</v>
      </c>
      <c r="M1798">
        <f t="shared" si="402"/>
        <v>0</v>
      </c>
      <c r="N1798">
        <f t="shared" si="405"/>
        <v>0</v>
      </c>
      <c r="O1798">
        <f t="shared" si="406"/>
        <v>0</v>
      </c>
      <c r="P1798">
        <f t="shared" si="407"/>
        <v>0</v>
      </c>
      <c r="Q1798">
        <f>SUM($P$3:P1798)</f>
        <v>0.82598179368661595</v>
      </c>
      <c r="R1798">
        <f t="shared" si="408"/>
        <v>0</v>
      </c>
      <c r="S1798">
        <f t="shared" si="409"/>
        <v>0</v>
      </c>
      <c r="T1798">
        <f>SUM($S$3:S1798)</f>
        <v>0.11154368078234719</v>
      </c>
      <c r="V1798">
        <f t="shared" si="410"/>
        <v>0</v>
      </c>
      <c r="W1798">
        <f>IF(M1798&lt;0,SUM($V$3:V1798),0)</f>
        <v>0</v>
      </c>
      <c r="Y1798">
        <f>O1798</f>
        <v>0</v>
      </c>
      <c r="Z1798">
        <f t="shared" si="411"/>
        <v>0</v>
      </c>
      <c r="AA1798">
        <f t="shared" si="412"/>
        <v>0</v>
      </c>
      <c r="AB1798">
        <f>SUM($AA$3:AA1798)</f>
        <v>6.6093745486083474E-2</v>
      </c>
    </row>
    <row r="1799" spans="1:28" x14ac:dyDescent="0.3">
      <c r="A1799" s="11" t="s">
        <v>19</v>
      </c>
      <c r="B1799" s="11">
        <v>1796</v>
      </c>
      <c r="C1799" s="11">
        <v>319</v>
      </c>
      <c r="D1799" s="12">
        <v>0</v>
      </c>
      <c r="E1799" s="3">
        <f t="shared" si="413"/>
        <v>0</v>
      </c>
      <c r="F1799" s="3">
        <f t="shared" si="414"/>
        <v>0</v>
      </c>
      <c r="H1799" s="13">
        <f t="shared" si="403"/>
        <v>0</v>
      </c>
      <c r="I1799">
        <f>'Panigale V4s 21 Data'!$B$8*'Panigale V4s 21 Data'!$B$5*'Panigale V4s 21 Data'!$B$7*0.5*(Calculations!$H1799*Calculations!$H1799)</f>
        <v>0</v>
      </c>
      <c r="J1799" s="3">
        <f>$E1799*'Panigale V4s 21 Data'!$B$3</f>
        <v>0</v>
      </c>
      <c r="K1799" s="27">
        <f>'Panigale V4s 21 Data'!$B$12</f>
        <v>52.974000000000004</v>
      </c>
      <c r="L1799" s="3">
        <f t="shared" si="404"/>
        <v>52.974000000000004</v>
      </c>
      <c r="M1799">
        <f t="shared" si="402"/>
        <v>0</v>
      </c>
      <c r="N1799">
        <f t="shared" si="405"/>
        <v>0</v>
      </c>
      <c r="O1799">
        <f t="shared" si="406"/>
        <v>0</v>
      </c>
      <c r="P1799">
        <f t="shared" si="407"/>
        <v>0</v>
      </c>
      <c r="Q1799">
        <f>SUM($P$3:P1799)</f>
        <v>0.82598179368661595</v>
      </c>
      <c r="R1799">
        <f t="shared" si="408"/>
        <v>0</v>
      </c>
      <c r="S1799">
        <f t="shared" si="409"/>
        <v>0</v>
      </c>
      <c r="T1799">
        <f>SUM($S$3:S1799)</f>
        <v>0.11154368078234719</v>
      </c>
      <c r="V1799">
        <f t="shared" si="410"/>
        <v>0</v>
      </c>
      <c r="W1799">
        <f>IF(M1799&lt;0,SUM($V$3:V1799),0)</f>
        <v>0</v>
      </c>
      <c r="Y1799">
        <f t="shared" ref="Y1799:Y1803" si="415">O1799</f>
        <v>0</v>
      </c>
      <c r="Z1799">
        <f t="shared" si="411"/>
        <v>0</v>
      </c>
      <c r="AA1799">
        <f t="shared" si="412"/>
        <v>0</v>
      </c>
      <c r="AB1799">
        <f>SUM($AA$3:AA1799)</f>
        <v>6.6093745486083474E-2</v>
      </c>
    </row>
    <row r="1800" spans="1:28" x14ac:dyDescent="0.3">
      <c r="A1800" s="11" t="s">
        <v>19</v>
      </c>
      <c r="B1800" s="11">
        <v>1797</v>
      </c>
      <c r="C1800" s="11">
        <v>320</v>
      </c>
      <c r="D1800" s="12">
        <v>0</v>
      </c>
      <c r="E1800" s="3">
        <f t="shared" si="413"/>
        <v>0</v>
      </c>
      <c r="F1800" s="3">
        <f t="shared" si="414"/>
        <v>0</v>
      </c>
      <c r="H1800" s="13">
        <f t="shared" si="403"/>
        <v>0</v>
      </c>
      <c r="I1800">
        <f>'Panigale V4s 21 Data'!$B$8*'Panigale V4s 21 Data'!$B$5*'Panigale V4s 21 Data'!$B$7*0.5*(Calculations!$H1800*Calculations!$H1800)</f>
        <v>0</v>
      </c>
      <c r="J1800" s="3">
        <f>$E1800*'Panigale V4s 21 Data'!$B$3</f>
        <v>0</v>
      </c>
      <c r="K1800" s="27">
        <f>'Panigale V4s 21 Data'!$B$12</f>
        <v>52.974000000000004</v>
      </c>
      <c r="L1800" s="3">
        <f t="shared" si="404"/>
        <v>52.974000000000004</v>
      </c>
      <c r="M1800">
        <f t="shared" si="402"/>
        <v>0</v>
      </c>
      <c r="N1800">
        <f t="shared" si="405"/>
        <v>0</v>
      </c>
      <c r="O1800">
        <f t="shared" si="406"/>
        <v>0</v>
      </c>
      <c r="P1800">
        <f t="shared" si="407"/>
        <v>0</v>
      </c>
      <c r="Q1800">
        <f>SUM($P$3:P1800)</f>
        <v>0.82598179368661595</v>
      </c>
      <c r="R1800">
        <f t="shared" si="408"/>
        <v>0</v>
      </c>
      <c r="S1800">
        <f t="shared" si="409"/>
        <v>0</v>
      </c>
      <c r="T1800">
        <f>SUM($S$3:S1800)</f>
        <v>0.11154368078234719</v>
      </c>
      <c r="V1800">
        <f t="shared" si="410"/>
        <v>0</v>
      </c>
      <c r="W1800">
        <f>IF(M1800&lt;0,SUM($V$3:V1800),0)</f>
        <v>0</v>
      </c>
      <c r="Y1800">
        <f t="shared" si="415"/>
        <v>0</v>
      </c>
      <c r="Z1800">
        <f t="shared" si="411"/>
        <v>0</v>
      </c>
      <c r="AA1800">
        <f t="shared" si="412"/>
        <v>0</v>
      </c>
      <c r="AB1800">
        <f>SUM($AA$3:AA1800)</f>
        <v>6.6093745486083474E-2</v>
      </c>
    </row>
    <row r="1801" spans="1:28" x14ac:dyDescent="0.3">
      <c r="A1801" s="11" t="s">
        <v>19</v>
      </c>
      <c r="B1801" s="11">
        <v>1798</v>
      </c>
      <c r="C1801" s="11">
        <v>321</v>
      </c>
      <c r="D1801" s="12">
        <v>0</v>
      </c>
      <c r="E1801" s="3">
        <f t="shared" si="413"/>
        <v>0</v>
      </c>
      <c r="F1801" s="3">
        <f t="shared" si="414"/>
        <v>0</v>
      </c>
      <c r="H1801" s="13">
        <f t="shared" si="403"/>
        <v>0</v>
      </c>
      <c r="I1801">
        <f>'Panigale V4s 21 Data'!$B$8*'Panigale V4s 21 Data'!$B$5*'Panigale V4s 21 Data'!$B$7*0.5*(Calculations!$H1801*Calculations!$H1801)</f>
        <v>0</v>
      </c>
      <c r="J1801" s="3">
        <f>$E1801*'Panigale V4s 21 Data'!$B$3</f>
        <v>0</v>
      </c>
      <c r="K1801" s="27">
        <f>'Panigale V4s 21 Data'!$B$12</f>
        <v>52.974000000000004</v>
      </c>
      <c r="L1801" s="3">
        <f t="shared" si="404"/>
        <v>52.974000000000004</v>
      </c>
      <c r="M1801">
        <f t="shared" si="402"/>
        <v>0</v>
      </c>
      <c r="N1801">
        <f t="shared" si="405"/>
        <v>0</v>
      </c>
      <c r="O1801">
        <f t="shared" si="406"/>
        <v>0</v>
      </c>
      <c r="P1801">
        <f t="shared" si="407"/>
        <v>0</v>
      </c>
      <c r="Q1801">
        <f>SUM($P$3:P1801)</f>
        <v>0.82598179368661595</v>
      </c>
      <c r="R1801">
        <f t="shared" si="408"/>
        <v>0</v>
      </c>
      <c r="S1801">
        <f t="shared" si="409"/>
        <v>0</v>
      </c>
      <c r="T1801">
        <f>SUM($S$3:S1801)</f>
        <v>0.11154368078234719</v>
      </c>
      <c r="V1801">
        <f t="shared" si="410"/>
        <v>0</v>
      </c>
      <c r="W1801">
        <f>IF(M1801&lt;0,SUM($V$3:V1801),0)</f>
        <v>0</v>
      </c>
      <c r="Y1801">
        <f t="shared" si="415"/>
        <v>0</v>
      </c>
      <c r="Z1801">
        <f t="shared" si="411"/>
        <v>0</v>
      </c>
      <c r="AA1801">
        <f t="shared" si="412"/>
        <v>0</v>
      </c>
      <c r="AB1801">
        <f>SUM($AA$3:AA1801)</f>
        <v>6.6093745486083474E-2</v>
      </c>
    </row>
    <row r="1802" spans="1:28" x14ac:dyDescent="0.3">
      <c r="A1802" s="11" t="s">
        <v>19</v>
      </c>
      <c r="B1802" s="11">
        <v>1799</v>
      </c>
      <c r="C1802" s="11">
        <v>322</v>
      </c>
      <c r="D1802" s="12">
        <v>0</v>
      </c>
      <c r="E1802" s="3">
        <f t="shared" si="413"/>
        <v>0</v>
      </c>
      <c r="F1802" s="3">
        <f t="shared" si="414"/>
        <v>0</v>
      </c>
      <c r="H1802" s="13">
        <f t="shared" si="403"/>
        <v>0</v>
      </c>
      <c r="I1802">
        <f>'Panigale V4s 21 Data'!$B$8*'Panigale V4s 21 Data'!$B$5*'Panigale V4s 21 Data'!$B$7*0.5*(Calculations!$H1802*Calculations!$H1802)</f>
        <v>0</v>
      </c>
      <c r="J1802" s="3">
        <f>$E1802*'Panigale V4s 21 Data'!$B$3</f>
        <v>0</v>
      </c>
      <c r="K1802" s="27">
        <f>'Panigale V4s 21 Data'!$B$12</f>
        <v>52.974000000000004</v>
      </c>
      <c r="L1802" s="3">
        <f t="shared" si="404"/>
        <v>52.974000000000004</v>
      </c>
      <c r="M1802">
        <f t="shared" si="402"/>
        <v>0</v>
      </c>
      <c r="N1802">
        <f t="shared" si="405"/>
        <v>0</v>
      </c>
      <c r="O1802">
        <f t="shared" si="406"/>
        <v>0</v>
      </c>
      <c r="P1802">
        <f t="shared" si="407"/>
        <v>0</v>
      </c>
      <c r="Q1802">
        <f>SUM($P$3:P1802)</f>
        <v>0.82598179368661595</v>
      </c>
      <c r="R1802">
        <f t="shared" si="408"/>
        <v>0</v>
      </c>
      <c r="S1802">
        <f t="shared" si="409"/>
        <v>0</v>
      </c>
      <c r="T1802">
        <f>SUM($S$3:S1802)</f>
        <v>0.11154368078234719</v>
      </c>
      <c r="V1802">
        <f t="shared" si="410"/>
        <v>0</v>
      </c>
      <c r="W1802">
        <f>IF(M1802&lt;0,SUM($V$3:V1802),0)</f>
        <v>0</v>
      </c>
      <c r="Y1802">
        <f t="shared" si="415"/>
        <v>0</v>
      </c>
      <c r="Z1802">
        <f t="shared" si="411"/>
        <v>0</v>
      </c>
      <c r="AA1802">
        <f t="shared" si="412"/>
        <v>0</v>
      </c>
      <c r="AB1802">
        <f>SUM($AA$3:AA1802)</f>
        <v>6.6093745486083474E-2</v>
      </c>
    </row>
    <row r="1803" spans="1:28" x14ac:dyDescent="0.3">
      <c r="A1803" s="11" t="s">
        <v>19</v>
      </c>
      <c r="B1803" s="11">
        <v>1800</v>
      </c>
      <c r="C1803" s="11">
        <v>323</v>
      </c>
      <c r="D1803" s="12">
        <v>0</v>
      </c>
      <c r="E1803" s="3">
        <f t="shared" si="413"/>
        <v>0</v>
      </c>
      <c r="F1803" s="3">
        <f t="shared" si="414"/>
        <v>0</v>
      </c>
      <c r="H1803" s="13">
        <f t="shared" si="403"/>
        <v>0</v>
      </c>
      <c r="I1803">
        <f>'Panigale V4s 21 Data'!$B$8*'Panigale V4s 21 Data'!$B$5*'Panigale V4s 21 Data'!$B$7*0.5*(Calculations!$H1803*Calculations!$H1803)</f>
        <v>0</v>
      </c>
      <c r="J1803" s="3">
        <f>$E1803*'Panigale V4s 21 Data'!$B$3</f>
        <v>0</v>
      </c>
      <c r="K1803" s="27">
        <f>'Panigale V4s 21 Data'!$B$12</f>
        <v>52.974000000000004</v>
      </c>
      <c r="L1803" s="3">
        <f t="shared" si="404"/>
        <v>52.974000000000004</v>
      </c>
      <c r="M1803">
        <f t="shared" si="402"/>
        <v>0</v>
      </c>
      <c r="N1803">
        <f>M1803/1000/3600</f>
        <v>0</v>
      </c>
      <c r="O1803">
        <f t="shared" si="406"/>
        <v>0</v>
      </c>
      <c r="P1803">
        <f t="shared" si="407"/>
        <v>0</v>
      </c>
      <c r="Q1803">
        <f>SUM($P$3:P1803)</f>
        <v>0.82598179368661595</v>
      </c>
      <c r="R1803">
        <f t="shared" si="408"/>
        <v>0</v>
      </c>
      <c r="S1803">
        <f t="shared" si="409"/>
        <v>0</v>
      </c>
      <c r="T1803">
        <f>SUM($S$3:S1803)</f>
        <v>0.11154368078234719</v>
      </c>
      <c r="V1803">
        <f t="shared" si="410"/>
        <v>0</v>
      </c>
      <c r="W1803">
        <f>IF(M1803&lt;0,SUM($V$3:V1803),0)</f>
        <v>0</v>
      </c>
      <c r="Y1803">
        <f t="shared" si="415"/>
        <v>0</v>
      </c>
      <c r="Z1803">
        <f t="shared" si="411"/>
        <v>0</v>
      </c>
      <c r="AA1803">
        <f t="shared" si="412"/>
        <v>0</v>
      </c>
      <c r="AB1803">
        <f>SUM($AA$3:AA1803)</f>
        <v>6.6093745486083474E-2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44385-8B72-463C-BB1D-A105642859ED}">
  <dimension ref="A1"/>
  <sheetViews>
    <sheetView topLeftCell="AD20" zoomScale="50" zoomScaleNormal="50" workbookViewId="0">
      <selection activeCell="AN69" sqref="AN69"/>
    </sheetView>
  </sheetViews>
  <sheetFormatPr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Panigale V4s 21 Data</vt:lpstr>
      <vt:lpstr>Calculations</vt:lpstr>
      <vt:lpstr>Graphs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Aidan King</dc:creator>
  <cp:lastModifiedBy>Aidan King</cp:lastModifiedBy>
  <dcterms:created xsi:type="dcterms:W3CDTF">2022-10-19T16:48:26Z</dcterms:created>
  <dcterms:modified xsi:type="dcterms:W3CDTF">2023-01-12T16:39:11Z</dcterms:modified>
</cp:coreProperties>
</file>