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003"/>
  <workbookPr defaultThemeVersion="166925"/>
  <mc:AlternateContent xmlns:mc="http://schemas.openxmlformats.org/markup-compatibility/2006">
    <mc:Choice Requires="x15">
      <x15ac:absPath xmlns:x15ac="http://schemas.microsoft.com/office/spreadsheetml/2010/11/ac" url="D:\Made Lectures\Accounting and planning Feb 2022\2) Lectures Finance Module\"/>
    </mc:Choice>
  </mc:AlternateContent>
  <xr:revisionPtr revIDLastSave="46" documentId="13_ncr:1_{CD9EAA8A-0090-4850-A5EA-6134AD547F8B}" xr6:coauthVersionLast="47" xr6:coauthVersionMax="47" xr10:uidLastSave="{74B6584A-D068-442E-92AF-A68A225327EE}"/>
  <bookViews>
    <workbookView xWindow="-120" yWindow="-120" windowWidth="29040" windowHeight="15840" firstSheet="2" activeTab="2" xr2:uid="{4E95BDCE-356D-4BE1-814E-B0F38035FA2F}"/>
  </bookViews>
  <sheets>
    <sheet name="Exercise 1" sheetId="1" r:id="rId1"/>
    <sheet name="Exercise 2" sheetId="7" r:id="rId2"/>
    <sheet name="Exercise 3" sheetId="3" r:id="rId3"/>
  </sheets>
  <definedNames>
    <definedName name="_xlnm.Print_Area" localSheetId="1">'Exercise 2'!$A$1:$J$33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I25" i="3" l="1"/>
  <c r="J25" i="3"/>
  <c r="H25" i="3"/>
  <c r="I6" i="3"/>
  <c r="J6" i="3"/>
  <c r="I7" i="3"/>
  <c r="J7" i="3"/>
  <c r="H6" i="3"/>
  <c r="I13" i="3"/>
  <c r="J13" i="3"/>
  <c r="I14" i="3"/>
  <c r="J14" i="3"/>
  <c r="I15" i="3"/>
  <c r="J15" i="3"/>
  <c r="I16" i="3"/>
  <c r="J16" i="3"/>
  <c r="I8" i="3"/>
  <c r="J8" i="3"/>
  <c r="H16" i="3"/>
  <c r="H14" i="3"/>
  <c r="H15" i="3"/>
  <c r="H13" i="3"/>
  <c r="H8" i="3"/>
  <c r="H7" i="3"/>
  <c r="I4" i="3"/>
  <c r="J4" i="3"/>
  <c r="H4" i="3"/>
  <c r="I6" i="7"/>
  <c r="I4" i="7"/>
  <c r="I18" i="7"/>
  <c r="I16" i="7"/>
  <c r="I17" i="7"/>
  <c r="I15" i="7"/>
  <c r="I8" i="7"/>
  <c r="I7" i="7"/>
  <c r="G24" i="1"/>
  <c r="G18" i="1"/>
  <c r="G17" i="1"/>
  <c r="G16" i="1"/>
  <c r="G14" i="1"/>
  <c r="G15" i="1"/>
  <c r="G13" i="1"/>
  <c r="G12" i="1"/>
  <c r="G7" i="1"/>
  <c r="G6" i="1"/>
  <c r="G5" i="1"/>
  <c r="G3" i="1"/>
  <c r="H9" i="3"/>
  <c r="I11" i="7"/>
  <c r="I13" i="7" s="1"/>
  <c r="I27" i="7"/>
  <c r="J9" i="3"/>
  <c r="J11" i="3" s="1"/>
  <c r="I9" i="3"/>
  <c r="I11" i="3" s="1"/>
  <c r="I22" i="7"/>
  <c r="G19" i="1"/>
  <c r="G8" i="1"/>
  <c r="J17" i="3"/>
  <c r="I17" i="3"/>
  <c r="H17" i="3"/>
  <c r="J27" i="3" l="1"/>
  <c r="H11" i="3"/>
  <c r="I24" i="7"/>
  <c r="I28" i="7" s="1"/>
  <c r="I19" i="3"/>
  <c r="I23" i="3" s="1"/>
  <c r="I27" i="3" s="1"/>
  <c r="J19" i="3"/>
  <c r="J23" i="3" s="1"/>
  <c r="G10" i="1"/>
  <c r="G21" i="1" s="1"/>
  <c r="G25" i="1" s="1"/>
  <c r="H19" i="3" l="1"/>
  <c r="H23" i="3" s="1"/>
  <c r="H27" i="3" s="1"/>
  <c r="I30" i="7"/>
  <c r="I32" i="7" s="1"/>
</calcChain>
</file>

<file path=xl/sharedStrings.xml><?xml version="1.0" encoding="utf-8"?>
<sst xmlns="http://schemas.openxmlformats.org/spreadsheetml/2006/main" count="101" uniqueCount="43">
  <si>
    <t>Create an income statement for the following costs :-</t>
  </si>
  <si>
    <t xml:space="preserve">For the Year </t>
  </si>
  <si>
    <t>Revenue</t>
  </si>
  <si>
    <t>Vehicle running expenses</t>
  </si>
  <si>
    <t xml:space="preserve">Closing Stock </t>
  </si>
  <si>
    <t xml:space="preserve">Opening Stock </t>
  </si>
  <si>
    <t xml:space="preserve">Rent and Rates payable </t>
  </si>
  <si>
    <t>Goods Purchased</t>
  </si>
  <si>
    <t>Depreciation</t>
  </si>
  <si>
    <t>Heat and light</t>
  </si>
  <si>
    <t>Cost of Goods Sold</t>
  </si>
  <si>
    <t>Telephone and postage</t>
  </si>
  <si>
    <t>Sales Revenue</t>
  </si>
  <si>
    <t xml:space="preserve">Gross Profit </t>
  </si>
  <si>
    <t>Insurance</t>
  </si>
  <si>
    <t>Loan Interest payable</t>
  </si>
  <si>
    <t>Salaries and Wages</t>
  </si>
  <si>
    <t>Total Operating Expenses</t>
  </si>
  <si>
    <t xml:space="preserve">Operating Profit </t>
  </si>
  <si>
    <t xml:space="preserve">Interest Received </t>
  </si>
  <si>
    <t>Interest Paid</t>
  </si>
  <si>
    <t xml:space="preserve">Profit after Interest </t>
  </si>
  <si>
    <t>Sales of Product A</t>
  </si>
  <si>
    <t>Sales of Product B</t>
  </si>
  <si>
    <t xml:space="preserve">Opening Stk </t>
  </si>
  <si>
    <t>Sales of Product C</t>
  </si>
  <si>
    <t>Materials</t>
  </si>
  <si>
    <t>Purchased</t>
  </si>
  <si>
    <t>Sales of Product D</t>
  </si>
  <si>
    <t>Direct Labour</t>
  </si>
  <si>
    <t xml:space="preserve">Closing Stk </t>
  </si>
  <si>
    <t>Direct Costs</t>
  </si>
  <si>
    <t>Materials Purchases</t>
  </si>
  <si>
    <t>Sales Costs</t>
  </si>
  <si>
    <t>Admin Costs</t>
  </si>
  <si>
    <t>General Costs</t>
  </si>
  <si>
    <t>Tax @ 20%</t>
  </si>
  <si>
    <t>Net Income</t>
  </si>
  <si>
    <t>Material</t>
  </si>
  <si>
    <t>Labour</t>
  </si>
  <si>
    <t>Other Costs</t>
  </si>
  <si>
    <t>Sales Cost</t>
  </si>
  <si>
    <t>Admin Cost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</si>
</sst>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u/>
      <sz val="11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2" tint="-9.9978637043366805E-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16">
    <xf numFmtId="0" fontId="0" fillId="0" borderId="0" xfId="0"/>
    <xf numFmtId="0" fontId="0" fillId="0" borderId="1" xfId="0" applyBorder="1"/>
    <xf numFmtId="0" fontId="0" fillId="0" borderId="1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  <xf numFmtId="10" fontId="0" fillId="0" borderId="0" xfId="1" applyNumberFormat="1" applyFont="1" applyBorder="1" applyAlignment="1">
      <alignment horizontal="center"/>
    </xf>
    <xf numFmtId="0" fontId="2" fillId="0" borderId="0" xfId="0" applyFont="1"/>
    <xf numFmtId="3" fontId="0" fillId="0" borderId="0" xfId="0" applyNumberFormat="1" applyAlignment="1">
      <alignment horizontal="center"/>
    </xf>
    <xf numFmtId="3" fontId="0" fillId="0" borderId="2" xfId="0" applyNumberFormat="1" applyBorder="1" applyAlignment="1">
      <alignment horizontal="center"/>
    </xf>
    <xf numFmtId="3" fontId="0" fillId="0" borderId="0" xfId="1" applyNumberFormat="1" applyFont="1" applyBorder="1" applyAlignment="1">
      <alignment horizontal="center"/>
    </xf>
    <xf numFmtId="3" fontId="0" fillId="0" borderId="3" xfId="0" applyNumberFormat="1" applyBorder="1" applyAlignment="1">
      <alignment horizontal="center"/>
    </xf>
    <xf numFmtId="0" fontId="0" fillId="2" borderId="1" xfId="0" applyFill="1" applyBorder="1" applyAlignment="1">
      <alignment horizontal="center"/>
    </xf>
    <xf numFmtId="3" fontId="0" fillId="2" borderId="0" xfId="0" applyNumberFormat="1" applyFill="1" applyAlignment="1">
      <alignment horizontal="center"/>
    </xf>
    <xf numFmtId="0" fontId="0" fillId="3" borderId="1" xfId="0" applyFill="1" applyBorder="1" applyAlignment="1">
      <alignment horizontal="center"/>
    </xf>
    <xf numFmtId="0" fontId="0" fillId="4" borderId="1" xfId="0" applyFill="1" applyBorder="1" applyAlignment="1">
      <alignment horizontal="center"/>
    </xf>
  </cellXfs>
  <cellStyles count="2">
    <cellStyle name="Normal" xfId="0" builtinId="0"/>
    <cellStyle name="Per cent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10" Type="http://schemas.openxmlformats.org/officeDocument/2006/relationships/customXml" Target="../customXml/item3.xml"/><Relationship Id="rId4" Type="http://schemas.openxmlformats.org/officeDocument/2006/relationships/theme" Target="theme/theme1.xml"/><Relationship Id="rId9" Type="http://schemas.openxmlformats.org/officeDocument/2006/relationships/customXml" Target="../customXml/item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8E4BB0E-2F52-42E9-B732-F135EE5FD7E4}">
  <dimension ref="B1:H25"/>
  <sheetViews>
    <sheetView showGridLines="0" topLeftCell="A4" zoomScale="90" zoomScaleNormal="90" workbookViewId="0">
      <selection activeCell="G25" sqref="G25"/>
    </sheetView>
  </sheetViews>
  <sheetFormatPr defaultRowHeight="15"/>
  <cols>
    <col min="1" max="1" width="2.42578125" customWidth="1"/>
    <col min="2" max="2" width="46.28515625" bestFit="1" customWidth="1"/>
    <col min="3" max="3" width="8" customWidth="1"/>
    <col min="4" max="4" width="4.5703125" customWidth="1"/>
    <col min="5" max="5" width="24.28515625" bestFit="1" customWidth="1"/>
    <col min="6" max="6" width="1.85546875" customWidth="1"/>
    <col min="7" max="7" width="8.85546875" style="3"/>
    <col min="8" max="8" width="2.85546875" style="3" customWidth="1"/>
  </cols>
  <sheetData>
    <row r="1" spans="2:8">
      <c r="B1" s="7" t="s">
        <v>0</v>
      </c>
    </row>
    <row r="2" spans="2:8">
      <c r="G2" s="2">
        <v>2018</v>
      </c>
    </row>
    <row r="3" spans="2:8">
      <c r="B3" s="1" t="s">
        <v>1</v>
      </c>
      <c r="C3" s="2">
        <v>2018</v>
      </c>
      <c r="E3" t="s">
        <v>2</v>
      </c>
      <c r="G3" s="12">
        <f>C10</f>
        <v>97400</v>
      </c>
    </row>
    <row r="4" spans="2:8">
      <c r="B4" s="1" t="s">
        <v>3</v>
      </c>
      <c r="C4" s="2">
        <v>1200</v>
      </c>
      <c r="G4" s="8"/>
    </row>
    <row r="5" spans="2:8">
      <c r="B5" s="1" t="s">
        <v>4</v>
      </c>
      <c r="C5" s="14">
        <v>3000</v>
      </c>
      <c r="E5" t="s">
        <v>5</v>
      </c>
      <c r="G5" s="12">
        <f>C15</f>
        <v>4000</v>
      </c>
    </row>
    <row r="6" spans="2:8">
      <c r="B6" s="1" t="s">
        <v>6</v>
      </c>
      <c r="C6" s="2">
        <v>5000</v>
      </c>
      <c r="E6" t="s">
        <v>7</v>
      </c>
      <c r="G6" s="12">
        <f>C11</f>
        <v>68350</v>
      </c>
    </row>
    <row r="7" spans="2:8">
      <c r="B7" s="1" t="s">
        <v>8</v>
      </c>
      <c r="C7" s="2">
        <v>1500</v>
      </c>
      <c r="E7" t="s">
        <v>4</v>
      </c>
      <c r="G7" s="12">
        <f>C5</f>
        <v>3000</v>
      </c>
    </row>
    <row r="8" spans="2:8" ht="15.75" thickBot="1">
      <c r="B8" s="1" t="s">
        <v>9</v>
      </c>
      <c r="C8" s="2">
        <v>900</v>
      </c>
      <c r="E8" t="s">
        <v>10</v>
      </c>
      <c r="G8" s="9">
        <f>SUM(G5:G7)</f>
        <v>75350</v>
      </c>
    </row>
    <row r="9" spans="2:8">
      <c r="B9" s="1" t="s">
        <v>11</v>
      </c>
      <c r="C9" s="2">
        <v>450</v>
      </c>
      <c r="G9" s="8"/>
    </row>
    <row r="10" spans="2:8" ht="15.75" thickBot="1">
      <c r="B10" s="1" t="s">
        <v>12</v>
      </c>
      <c r="C10" s="15">
        <v>97400</v>
      </c>
      <c r="E10" t="s">
        <v>13</v>
      </c>
      <c r="G10" s="9">
        <f>G3-G8</f>
        <v>22050</v>
      </c>
    </row>
    <row r="11" spans="2:8">
      <c r="B11" s="1" t="s">
        <v>7</v>
      </c>
      <c r="C11" s="14">
        <v>68350</v>
      </c>
      <c r="G11" s="10"/>
    </row>
    <row r="12" spans="2:8">
      <c r="B12" s="1" t="s">
        <v>14</v>
      </c>
      <c r="C12" s="2">
        <v>750</v>
      </c>
      <c r="E12" s="1" t="s">
        <v>3</v>
      </c>
      <c r="G12" s="12">
        <f>C4</f>
        <v>1200</v>
      </c>
      <c r="H12" s="6"/>
    </row>
    <row r="13" spans="2:8">
      <c r="B13" s="1" t="s">
        <v>15</v>
      </c>
      <c r="C13" s="2">
        <v>620</v>
      </c>
      <c r="E13" s="1" t="s">
        <v>6</v>
      </c>
      <c r="G13" s="12">
        <f>C6</f>
        <v>5000</v>
      </c>
    </row>
    <row r="14" spans="2:8">
      <c r="B14" s="1" t="s">
        <v>16</v>
      </c>
      <c r="C14" s="2">
        <v>10400</v>
      </c>
      <c r="E14" s="1" t="s">
        <v>8</v>
      </c>
      <c r="G14" s="12">
        <f t="shared" ref="G14:G15" si="0">C7</f>
        <v>1500</v>
      </c>
    </row>
    <row r="15" spans="2:8">
      <c r="B15" s="1" t="s">
        <v>5</v>
      </c>
      <c r="C15" s="14">
        <v>4000</v>
      </c>
      <c r="E15" s="1" t="s">
        <v>9</v>
      </c>
      <c r="G15" s="12">
        <f t="shared" si="0"/>
        <v>900</v>
      </c>
    </row>
    <row r="16" spans="2:8">
      <c r="E16" s="1" t="s">
        <v>11</v>
      </c>
      <c r="G16" s="12">
        <f>C9</f>
        <v>450</v>
      </c>
    </row>
    <row r="17" spans="5:7">
      <c r="E17" s="1" t="s">
        <v>14</v>
      </c>
      <c r="G17" s="12">
        <f>C12</f>
        <v>750</v>
      </c>
    </row>
    <row r="18" spans="5:7">
      <c r="E18" s="1" t="s">
        <v>16</v>
      </c>
      <c r="G18" s="12">
        <f>C14</f>
        <v>10400</v>
      </c>
    </row>
    <row r="19" spans="5:7" ht="15.75" thickBot="1">
      <c r="E19" t="s">
        <v>17</v>
      </c>
      <c r="G19" s="9">
        <f>SUM(G12:G18)</f>
        <v>20200</v>
      </c>
    </row>
    <row r="20" spans="5:7">
      <c r="G20" s="8"/>
    </row>
    <row r="21" spans="5:7" ht="15.75" thickBot="1">
      <c r="E21" t="s">
        <v>18</v>
      </c>
      <c r="G21" s="9">
        <f>G10-G19</f>
        <v>1850</v>
      </c>
    </row>
    <row r="22" spans="5:7">
      <c r="G22" s="8"/>
    </row>
    <row r="23" spans="5:7">
      <c r="E23" t="s">
        <v>19</v>
      </c>
      <c r="G23" s="8"/>
    </row>
    <row r="24" spans="5:7">
      <c r="E24" t="s">
        <v>20</v>
      </c>
      <c r="G24" s="13">
        <f>C13</f>
        <v>620</v>
      </c>
    </row>
    <row r="25" spans="5:7" ht="15.75" thickBot="1">
      <c r="E25" t="s">
        <v>21</v>
      </c>
      <c r="G25" s="9">
        <f>G21-G24</f>
        <v>1230</v>
      </c>
    </row>
  </sheetData>
  <pageMargins left="0.7" right="0.7" top="0.75" bottom="0.75" header="0.3" footer="0.3"/>
  <pageSetup paperSize="9" orientation="portrait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B9C3D45-4173-477D-8C4C-EF88F4979076}">
  <dimension ref="B1:L33"/>
  <sheetViews>
    <sheetView showGridLines="0" zoomScaleNormal="100" workbookViewId="0">
      <selection activeCell="I7" sqref="I7"/>
    </sheetView>
  </sheetViews>
  <sheetFormatPr defaultRowHeight="15"/>
  <cols>
    <col min="1" max="1" width="2.42578125" customWidth="1"/>
    <col min="2" max="2" width="20" customWidth="1"/>
    <col min="3" max="3" width="8" customWidth="1"/>
    <col min="4" max="4" width="6.7109375" customWidth="1"/>
    <col min="5" max="6" width="2.28515625" customWidth="1"/>
    <col min="7" max="7" width="21.85546875" bestFit="1" customWidth="1"/>
    <col min="8" max="8" width="1.85546875" customWidth="1"/>
    <col min="9" max="9" width="8.85546875" style="3"/>
    <col min="10" max="10" width="1.28515625" style="3" customWidth="1"/>
  </cols>
  <sheetData>
    <row r="1" spans="2:12">
      <c r="B1" s="7" t="s">
        <v>0</v>
      </c>
    </row>
    <row r="3" spans="2:12">
      <c r="B3" s="1" t="s">
        <v>1</v>
      </c>
      <c r="C3" s="2">
        <v>2018</v>
      </c>
      <c r="I3" s="2">
        <v>2018</v>
      </c>
    </row>
    <row r="4" spans="2:12">
      <c r="B4" s="1" t="s">
        <v>22</v>
      </c>
      <c r="C4" s="2">
        <v>75000</v>
      </c>
      <c r="G4" t="s">
        <v>2</v>
      </c>
      <c r="I4" s="12">
        <f>SUM(C4:C7)</f>
        <v>185000</v>
      </c>
    </row>
    <row r="5" spans="2:12">
      <c r="B5" s="1" t="s">
        <v>23</v>
      </c>
      <c r="C5" s="2">
        <v>25000</v>
      </c>
      <c r="I5" s="8"/>
      <c r="L5" t="s">
        <v>24</v>
      </c>
    </row>
    <row r="6" spans="2:12">
      <c r="B6" s="1" t="s">
        <v>25</v>
      </c>
      <c r="C6" s="2">
        <v>50000</v>
      </c>
      <c r="G6" t="s">
        <v>26</v>
      </c>
      <c r="I6" s="12">
        <f>SUM(C8:C10)</f>
        <v>250000</v>
      </c>
      <c r="L6" t="s">
        <v>27</v>
      </c>
    </row>
    <row r="7" spans="2:12">
      <c r="B7" s="1" t="s">
        <v>28</v>
      </c>
      <c r="C7" s="2">
        <v>35000</v>
      </c>
      <c r="G7" t="s">
        <v>29</v>
      </c>
      <c r="I7" s="12">
        <f>C11</f>
        <v>35000</v>
      </c>
      <c r="L7" t="s">
        <v>30</v>
      </c>
    </row>
    <row r="8" spans="2:12">
      <c r="B8" s="1" t="s">
        <v>5</v>
      </c>
      <c r="C8" s="2">
        <v>100000</v>
      </c>
      <c r="G8" t="s">
        <v>31</v>
      </c>
      <c r="I8" s="12">
        <f>C12</f>
        <v>10000</v>
      </c>
    </row>
    <row r="9" spans="2:12">
      <c r="B9" s="1" t="s">
        <v>32</v>
      </c>
      <c r="C9" s="2">
        <v>75000</v>
      </c>
      <c r="I9" s="8"/>
    </row>
    <row r="10" spans="2:12">
      <c r="B10" s="1" t="s">
        <v>4</v>
      </c>
      <c r="C10" s="2">
        <v>75000</v>
      </c>
      <c r="I10" s="8"/>
    </row>
    <row r="11" spans="2:12" ht="15.75" thickBot="1">
      <c r="B11" s="1" t="s">
        <v>29</v>
      </c>
      <c r="C11" s="2">
        <v>35000</v>
      </c>
      <c r="G11" t="s">
        <v>10</v>
      </c>
      <c r="I11" s="9">
        <f>SUM(I6:I10)</f>
        <v>295000</v>
      </c>
    </row>
    <row r="12" spans="2:12">
      <c r="B12" s="1" t="s">
        <v>31</v>
      </c>
      <c r="C12" s="2">
        <v>10000</v>
      </c>
      <c r="I12" s="8"/>
      <c r="J12" s="6"/>
    </row>
    <row r="13" spans="2:12" ht="15.75" thickBot="1">
      <c r="B13" s="1" t="s">
        <v>33</v>
      </c>
      <c r="C13" s="2">
        <v>10000</v>
      </c>
      <c r="G13" t="s">
        <v>13</v>
      </c>
      <c r="I13" s="9">
        <f>I4-I11</f>
        <v>-110000</v>
      </c>
    </row>
    <row r="14" spans="2:12">
      <c r="B14" s="1" t="s">
        <v>34</v>
      </c>
      <c r="C14" s="2">
        <v>2500</v>
      </c>
      <c r="I14" s="10"/>
    </row>
    <row r="15" spans="2:12">
      <c r="B15" s="1" t="s">
        <v>35</v>
      </c>
      <c r="C15" s="2">
        <v>5000</v>
      </c>
      <c r="G15" s="1" t="s">
        <v>33</v>
      </c>
      <c r="I15" s="12">
        <f>C13</f>
        <v>10000</v>
      </c>
    </row>
    <row r="16" spans="2:12">
      <c r="B16" s="1" t="s">
        <v>20</v>
      </c>
      <c r="C16" s="2">
        <v>0</v>
      </c>
      <c r="G16" s="1" t="s">
        <v>34</v>
      </c>
      <c r="I16" s="12">
        <f t="shared" ref="I16:I18" si="0">C14</f>
        <v>2500</v>
      </c>
    </row>
    <row r="17" spans="2:9">
      <c r="B17" s="1" t="s">
        <v>8</v>
      </c>
      <c r="C17" s="2">
        <v>3000</v>
      </c>
      <c r="G17" s="1" t="s">
        <v>35</v>
      </c>
      <c r="I17" s="12">
        <f t="shared" si="0"/>
        <v>5000</v>
      </c>
    </row>
    <row r="18" spans="2:9">
      <c r="G18" s="1" t="s">
        <v>8</v>
      </c>
      <c r="I18" s="12">
        <f>C17</f>
        <v>3000</v>
      </c>
    </row>
    <row r="19" spans="2:9">
      <c r="G19" s="1"/>
      <c r="I19" s="12"/>
    </row>
    <row r="20" spans="2:9">
      <c r="G20" s="1"/>
      <c r="I20" s="12"/>
    </row>
    <row r="21" spans="2:9">
      <c r="G21" s="1"/>
      <c r="I21" s="12"/>
    </row>
    <row r="22" spans="2:9" ht="15.75" thickBot="1">
      <c r="G22" t="s">
        <v>17</v>
      </c>
      <c r="I22" s="9">
        <f>SUM(I15:I21)</f>
        <v>20500</v>
      </c>
    </row>
    <row r="23" spans="2:9">
      <c r="I23" s="8"/>
    </row>
    <row r="24" spans="2:9" ht="15.75" thickBot="1">
      <c r="G24" t="s">
        <v>18</v>
      </c>
      <c r="I24" s="9">
        <f>I13-I22</f>
        <v>-130500</v>
      </c>
    </row>
    <row r="25" spans="2:9">
      <c r="I25" s="8"/>
    </row>
    <row r="26" spans="2:9">
      <c r="G26" t="s">
        <v>19</v>
      </c>
      <c r="I26" s="12"/>
    </row>
    <row r="27" spans="2:9">
      <c r="G27" t="s">
        <v>20</v>
      </c>
      <c r="I27" s="12">
        <f>C16</f>
        <v>0</v>
      </c>
    </row>
    <row r="28" spans="2:9" ht="15.75" thickBot="1">
      <c r="G28" t="s">
        <v>21</v>
      </c>
      <c r="I28" s="9">
        <f>I24-I27</f>
        <v>-130500</v>
      </c>
    </row>
    <row r="29" spans="2:9">
      <c r="I29" s="8"/>
    </row>
    <row r="30" spans="2:9">
      <c r="G30" t="s">
        <v>36</v>
      </c>
      <c r="I30" s="12">
        <f>I28*20%</f>
        <v>-26100</v>
      </c>
    </row>
    <row r="31" spans="2:9">
      <c r="I31" s="8"/>
    </row>
    <row r="32" spans="2:9" ht="15.75" thickBot="1">
      <c r="G32" t="s">
        <v>37</v>
      </c>
      <c r="I32" s="11">
        <f>I28-I30</f>
        <v>-104400</v>
      </c>
    </row>
    <row r="33" ht="15.75" thickTop="1"/>
  </sheetData>
  <pageMargins left="0.7" right="0.7" top="0.75" bottom="0.75" header="0.3" footer="0.3"/>
  <pageSetup paperSize="9" orientation="portrait" horizontalDpi="0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D973D73-929B-46A2-A09A-A5CFB79C121C}">
  <dimension ref="B1:K28"/>
  <sheetViews>
    <sheetView tabSelected="1" topLeftCell="A13" workbookViewId="0">
      <selection activeCell="H25" sqref="H25:J25"/>
    </sheetView>
  </sheetViews>
  <sheetFormatPr defaultRowHeight="15"/>
  <cols>
    <col min="1" max="1" width="2.42578125" customWidth="1"/>
    <col min="2" max="2" width="18.5703125" customWidth="1"/>
    <col min="3" max="3" width="8" customWidth="1"/>
    <col min="4" max="5" width="8.85546875" style="3"/>
    <col min="6" max="6" width="4.42578125" customWidth="1"/>
    <col min="7" max="7" width="23.85546875" bestFit="1" customWidth="1"/>
    <col min="8" max="11" width="8.85546875" style="3"/>
  </cols>
  <sheetData>
    <row r="1" spans="2:11">
      <c r="B1" s="7" t="s">
        <v>0</v>
      </c>
    </row>
    <row r="3" spans="2:11">
      <c r="B3" s="1" t="s">
        <v>1</v>
      </c>
      <c r="C3" s="2">
        <v>2018</v>
      </c>
      <c r="D3" s="2">
        <v>2019</v>
      </c>
      <c r="E3" s="2">
        <v>2020</v>
      </c>
      <c r="H3" s="2">
        <v>2018</v>
      </c>
      <c r="I3" s="2">
        <v>2019</v>
      </c>
      <c r="J3" s="2">
        <v>2020</v>
      </c>
    </row>
    <row r="4" spans="2:11">
      <c r="B4" s="1" t="s">
        <v>22</v>
      </c>
      <c r="C4" s="2">
        <v>75000</v>
      </c>
      <c r="D4" s="2">
        <v>100000</v>
      </c>
      <c r="E4" s="2">
        <v>150000</v>
      </c>
      <c r="G4" t="s">
        <v>2</v>
      </c>
      <c r="H4" s="12">
        <f>SUM(C4:C7)</f>
        <v>185000</v>
      </c>
      <c r="I4" s="12">
        <f t="shared" ref="I4:J4" si="0">SUM(D4:D7)</f>
        <v>250000</v>
      </c>
      <c r="J4" s="12">
        <f t="shared" si="0"/>
        <v>300000</v>
      </c>
    </row>
    <row r="5" spans="2:11">
      <c r="B5" s="1" t="s">
        <v>23</v>
      </c>
      <c r="C5" s="2">
        <v>25000</v>
      </c>
      <c r="D5" s="2">
        <v>50000</v>
      </c>
      <c r="E5" s="2">
        <v>50000</v>
      </c>
    </row>
    <row r="6" spans="2:11">
      <c r="B6" s="1" t="s">
        <v>25</v>
      </c>
      <c r="C6" s="2">
        <v>50000</v>
      </c>
      <c r="D6" s="2">
        <v>50000</v>
      </c>
      <c r="E6" s="2">
        <v>50000</v>
      </c>
      <c r="G6" t="s">
        <v>38</v>
      </c>
      <c r="H6" s="12">
        <f>C9+(C8-C10)</f>
        <v>100000</v>
      </c>
      <c r="I6" s="12">
        <f t="shared" ref="I6:J6" si="1">D9+(D8-D10)</f>
        <v>100000</v>
      </c>
      <c r="J6" s="12">
        <f t="shared" si="1"/>
        <v>150000</v>
      </c>
    </row>
    <row r="7" spans="2:11">
      <c r="B7" s="1" t="s">
        <v>28</v>
      </c>
      <c r="C7" s="2">
        <v>35000</v>
      </c>
      <c r="D7" s="2">
        <v>50000</v>
      </c>
      <c r="E7" s="2">
        <v>50000</v>
      </c>
      <c r="G7" t="s">
        <v>39</v>
      </c>
      <c r="H7" s="12">
        <f>C11</f>
        <v>35000</v>
      </c>
      <c r="I7" s="12">
        <f t="shared" ref="I7:J7" si="2">D11</f>
        <v>75000</v>
      </c>
      <c r="J7" s="12">
        <f t="shared" si="2"/>
        <v>95000</v>
      </c>
    </row>
    <row r="8" spans="2:11">
      <c r="B8" s="1" t="s">
        <v>5</v>
      </c>
      <c r="C8" s="2">
        <v>100000</v>
      </c>
      <c r="D8" s="2">
        <v>75000</v>
      </c>
      <c r="E8" s="2">
        <v>75000</v>
      </c>
      <c r="G8" t="s">
        <v>40</v>
      </c>
      <c r="H8" s="12">
        <f>C12</f>
        <v>10000</v>
      </c>
      <c r="I8" s="12">
        <f t="shared" ref="I8:J8" si="3">D12</f>
        <v>20000</v>
      </c>
      <c r="J8" s="12">
        <f t="shared" si="3"/>
        <v>25000</v>
      </c>
    </row>
    <row r="9" spans="2:11" ht="15.75" thickBot="1">
      <c r="B9" s="1" t="s">
        <v>32</v>
      </c>
      <c r="C9" s="2">
        <v>75000</v>
      </c>
      <c r="D9" s="2">
        <v>100000</v>
      </c>
      <c r="E9" s="2">
        <v>175000</v>
      </c>
      <c r="G9" t="s">
        <v>10</v>
      </c>
      <c r="H9" s="4">
        <f>SUM(H6:H8)</f>
        <v>145000</v>
      </c>
      <c r="I9" s="4">
        <f t="shared" ref="I9:J9" si="4">SUM(I6:I8)</f>
        <v>195000</v>
      </c>
      <c r="J9" s="4">
        <f t="shared" si="4"/>
        <v>270000</v>
      </c>
    </row>
    <row r="10" spans="2:11">
      <c r="B10" s="1" t="s">
        <v>4</v>
      </c>
      <c r="C10" s="2">
        <v>75000</v>
      </c>
      <c r="D10" s="2">
        <v>75000</v>
      </c>
      <c r="E10" s="2">
        <v>100000</v>
      </c>
    </row>
    <row r="11" spans="2:11" ht="15.75" thickBot="1">
      <c r="B11" s="1" t="s">
        <v>29</v>
      </c>
      <c r="C11" s="2">
        <v>35000</v>
      </c>
      <c r="D11" s="2">
        <v>75000</v>
      </c>
      <c r="E11" s="2">
        <v>95000</v>
      </c>
      <c r="G11" t="s">
        <v>13</v>
      </c>
      <c r="H11" s="4">
        <f>H4-H9</f>
        <v>40000</v>
      </c>
      <c r="I11" s="4">
        <f>I4-I9</f>
        <v>55000</v>
      </c>
      <c r="J11" s="4">
        <f>J4-J9</f>
        <v>30000</v>
      </c>
    </row>
    <row r="12" spans="2:11">
      <c r="B12" s="1" t="s">
        <v>31</v>
      </c>
      <c r="C12" s="2">
        <v>10000</v>
      </c>
      <c r="D12" s="2">
        <v>20000</v>
      </c>
      <c r="E12" s="2">
        <v>25000</v>
      </c>
      <c r="H12" s="6"/>
      <c r="I12" s="6"/>
      <c r="J12" s="6"/>
      <c r="K12" s="6"/>
    </row>
    <row r="13" spans="2:11">
      <c r="B13" s="1" t="s">
        <v>33</v>
      </c>
      <c r="C13" s="2">
        <v>10000</v>
      </c>
      <c r="D13" s="2">
        <v>10000</v>
      </c>
      <c r="E13" s="2">
        <v>15000</v>
      </c>
      <c r="G13" t="s">
        <v>41</v>
      </c>
      <c r="H13" s="12">
        <f>C13</f>
        <v>10000</v>
      </c>
      <c r="I13" s="12">
        <f t="shared" ref="I13:J15" si="5">D13</f>
        <v>10000</v>
      </c>
      <c r="J13" s="12">
        <f t="shared" si="5"/>
        <v>15000</v>
      </c>
    </row>
    <row r="14" spans="2:11">
      <c r="B14" s="1" t="s">
        <v>34</v>
      </c>
      <c r="C14" s="2">
        <v>2500</v>
      </c>
      <c r="D14" s="2">
        <v>5000</v>
      </c>
      <c r="E14" s="2">
        <v>3500</v>
      </c>
      <c r="G14" t="s">
        <v>42</v>
      </c>
      <c r="H14" s="12">
        <f t="shared" ref="H14:H15" si="6">C14</f>
        <v>2500</v>
      </c>
      <c r="I14" s="12">
        <f t="shared" si="5"/>
        <v>5000</v>
      </c>
      <c r="J14" s="12">
        <f t="shared" si="5"/>
        <v>3500</v>
      </c>
    </row>
    <row r="15" spans="2:11">
      <c r="B15" s="1" t="s">
        <v>35</v>
      </c>
      <c r="C15" s="2">
        <v>5000</v>
      </c>
      <c r="D15" s="2">
        <v>5000</v>
      </c>
      <c r="E15" s="2">
        <v>7500</v>
      </c>
      <c r="G15" t="s">
        <v>35</v>
      </c>
      <c r="H15" s="12">
        <f t="shared" si="6"/>
        <v>5000</v>
      </c>
      <c r="I15" s="12">
        <f t="shared" si="5"/>
        <v>5000</v>
      </c>
      <c r="J15" s="12">
        <f t="shared" si="5"/>
        <v>7500</v>
      </c>
    </row>
    <row r="16" spans="2:11">
      <c r="B16" s="1" t="s">
        <v>20</v>
      </c>
      <c r="C16" s="2">
        <v>0</v>
      </c>
      <c r="D16" s="2">
        <v>0</v>
      </c>
      <c r="E16" s="2">
        <v>1000</v>
      </c>
      <c r="G16" t="s">
        <v>8</v>
      </c>
      <c r="H16" s="12">
        <f>C17</f>
        <v>3000</v>
      </c>
      <c r="I16" s="12">
        <f t="shared" ref="I16:J16" si="7">D17</f>
        <v>5000</v>
      </c>
      <c r="J16" s="12">
        <f t="shared" si="7"/>
        <v>5000</v>
      </c>
    </row>
    <row r="17" spans="2:10" ht="15.75" thickBot="1">
      <c r="B17" s="1" t="s">
        <v>8</v>
      </c>
      <c r="C17" s="2">
        <v>3000</v>
      </c>
      <c r="D17" s="2">
        <v>5000</v>
      </c>
      <c r="E17" s="2">
        <v>5000</v>
      </c>
      <c r="G17" t="s">
        <v>17</v>
      </c>
      <c r="H17" s="4">
        <f>SUM(H13:H16)</f>
        <v>20500</v>
      </c>
      <c r="I17" s="4">
        <f t="shared" ref="I17:J17" si="8">SUM(I13:I16)</f>
        <v>25000</v>
      </c>
      <c r="J17" s="4">
        <f t="shared" si="8"/>
        <v>31000</v>
      </c>
    </row>
    <row r="19" spans="2:10" ht="15.75" thickBot="1">
      <c r="G19" t="s">
        <v>18</v>
      </c>
      <c r="H19" s="4">
        <f>H11-H17</f>
        <v>19500</v>
      </c>
      <c r="I19" s="4">
        <f>I11-I17</f>
        <v>30000</v>
      </c>
      <c r="J19" s="4">
        <f>J11-J17</f>
        <v>-1000</v>
      </c>
    </row>
    <row r="21" spans="2:10">
      <c r="G21" t="s">
        <v>19</v>
      </c>
      <c r="H21" s="12"/>
      <c r="I21" s="12"/>
      <c r="J21" s="12"/>
    </row>
    <row r="22" spans="2:10">
      <c r="G22" t="s">
        <v>20</v>
      </c>
      <c r="H22" s="12"/>
      <c r="I22" s="12"/>
      <c r="J22" s="12"/>
    </row>
    <row r="23" spans="2:10" ht="15.75" thickBot="1">
      <c r="G23" t="s">
        <v>21</v>
      </c>
      <c r="H23" s="4">
        <f>H19-H22</f>
        <v>19500</v>
      </c>
      <c r="I23" s="4">
        <f t="shared" ref="I23:J23" si="9">I19-I22</f>
        <v>30000</v>
      </c>
      <c r="J23" s="4">
        <f t="shared" si="9"/>
        <v>-1000</v>
      </c>
    </row>
    <row r="25" spans="2:10">
      <c r="G25" t="s">
        <v>36</v>
      </c>
      <c r="H25" s="12">
        <f>IF(H23&gt;0,H23*0.2,0)</f>
        <v>3900</v>
      </c>
      <c r="I25" s="12">
        <f t="shared" ref="I25:J25" si="10">IF(I23&gt;0,I23*0.2,0)</f>
        <v>6000</v>
      </c>
      <c r="J25" s="12">
        <f t="shared" si="10"/>
        <v>0</v>
      </c>
    </row>
    <row r="27" spans="2:10" ht="15.75" thickBot="1">
      <c r="G27" t="s">
        <v>37</v>
      </c>
      <c r="H27" s="5">
        <f>H11-H17-H22-H25</f>
        <v>15600</v>
      </c>
      <c r="I27" s="5">
        <f>I11-I17-I22-I25</f>
        <v>24000</v>
      </c>
      <c r="J27" s="5">
        <f>J11-J17-J22-J25</f>
        <v>-1000</v>
      </c>
    </row>
    <row r="28" spans="2:10" ht="15.75" thickTop="1"/>
  </sheetData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FD7AA9211839BE4A98E84508561A1038" ma:contentTypeVersion="2" ma:contentTypeDescription="Create a new document." ma:contentTypeScope="" ma:versionID="ca56e996208f9a99b8e5939a119b7b54">
  <xsd:schema xmlns:xsd="http://www.w3.org/2001/XMLSchema" xmlns:xs="http://www.w3.org/2001/XMLSchema" xmlns:p="http://schemas.microsoft.com/office/2006/metadata/properties" xmlns:ns2="b622e6b6-be37-4c19-996c-e7128692fbab" targetNamespace="http://schemas.microsoft.com/office/2006/metadata/properties" ma:root="true" ma:fieldsID="0cd687faed8df5665ba4327138a5c687" ns2:_="">
    <xsd:import namespace="b622e6b6-be37-4c19-996c-e7128692fbab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622e6b6-be37-4c19-996c-e7128692fbab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75F62FD1-674B-4EA8-BDCF-64E48D717D8D}"/>
</file>

<file path=customXml/itemProps2.xml><?xml version="1.0" encoding="utf-8"?>
<ds:datastoreItem xmlns:ds="http://schemas.openxmlformats.org/officeDocument/2006/customXml" ds:itemID="{8ADC7BFF-A382-4B7D-B4E7-3C24EC473648}"/>
</file>

<file path=customXml/itemProps3.xml><?xml version="1.0" encoding="utf-8"?>
<ds:datastoreItem xmlns:ds="http://schemas.openxmlformats.org/officeDocument/2006/customXml" ds:itemID="{3776BD8B-53DA-4397-95BB-7BCA58640D7F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Online</Application>
  <Manager/>
  <Company/>
  <HyperlinkBase/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Howard</dc:creator>
  <cp:keywords/>
  <dc:description/>
  <cp:lastModifiedBy>Rhys Williams (2025400)</cp:lastModifiedBy>
  <cp:revision/>
  <dcterms:created xsi:type="dcterms:W3CDTF">2021-06-11T09:50:41Z</dcterms:created>
  <dcterms:modified xsi:type="dcterms:W3CDTF">2022-02-11T16:41:39Z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0x010100FD7AA9211839BE4A98E84508561A1038</vt:lpwstr>
  </property>
</Properties>
</file>