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B06D8DF1-DE51-420A-9F53-CBFB68287752}"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A24" i="20" l="1"/>
  <c r="P22" i="28"/>
  <c r="N44" i="26"/>
  <c r="E4" i="31" s="1"/>
  <c r="Q38" i="7"/>
  <c r="E10" i="31" s="1" a="1"/>
  <c r="E10" i="31" s="1"/>
  <c r="E6" i="31"/>
  <c r="F11" i="31"/>
  <c r="G49" i="25"/>
  <c r="E3" i="31" s="1"/>
  <c r="P38" i="20"/>
  <c r="E5"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<sst xmlns="http://schemas.openxmlformats.org/spreadsheetml/2006/main" count="409" uniqueCount="266">
  <si>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</si>
  <si>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</si>
  <si>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</si>
  <si>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</si>
  <si>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</si>
  <si>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</si>
  <si>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</si>
  <si>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</si>
  <si>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</si>
  <si>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</si>
  <si>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</si>
  <si>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</si>
  <si>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</si>
  <si>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</si>
  <si>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</si>
  <si>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</si>
  <si>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</si>
  <si>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</si>
  <si>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</si>
  <si>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</si>
  <si>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</si>
  <si>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</si>
  <si>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</si>
  <si>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</si>
  <si>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</si>
  <si>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</si>
  <si>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</si>
  <si>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</si>
  <si>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</si>
  <si>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</si>
  <si>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</si>
  <si>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</si>
  <si>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</si>
  <si>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</si>
  <si>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</si>
  <si>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</si>
  <si>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</si>
  <si>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</si>
  <si>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</si>
  <si>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</si>
  <si>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</si>
  <si>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</si>
  <si>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</si>
  <si>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</si>
  <si>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</si>
  <si>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</si>
  <si>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</si>
  <si>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</si>
  <si>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</si>
  <si>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</si>
  <si>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</si>
  <si>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</si>
  <si>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</si>
  <si>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</si>
  <si>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</si>
  <si>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</si>
  <si>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</si>
  <si>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</si>
  <si>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</si>
  <si>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</si>
  <si>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</si>
  <si>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</si>
  <si>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</si>
  <si>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</si>
  <si>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</si>
  <si>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</si>
  <si>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</si>
  <si>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</si>
  <si>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</si>
  <si>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</si>
  <si>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</si>
  <si>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</si>
  <si>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</si>
  <si>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</si>
  <si>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</si>
  <si>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</si>
  <si>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</si>
  <si>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</si>
  <si>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</si>
  <si>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</si>
  <si>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</si>
  <si>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</si>
  <si>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</si>
  <si>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</si>
  <si>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</si>
  <si>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</si>
  <si>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</si>
  <si>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</si>
  <si>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</si>
  <si>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</si>
  <si>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</si>
  <si>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</si>
  <si>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</si>
  <si>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</si>
  <si>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</si>
  <si>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</si>
  <si>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</si>
  <si>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</si>
  <si>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</si>
  <si>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</si>
  <si>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</si>
  <si>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</si>
  <si>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</si>
  <si>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</si>
  <si>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</si>
  <si>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</si>
  <si>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</si>
  <si>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</si>
  <si>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</si>
  <si>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</si>
  <si>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</si>
  <si>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</si>
  <si>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</si>
  <si>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</si>
  <si>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</si>
  <si>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</si>
  <si>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</si>
  <si>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</si>
  <si>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</si>
  <si>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</si>
  <si>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</si>
  <si>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</si>
  <si>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</si>
  <si>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</si>
  <si>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</si>
  <si>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</si>
  <si>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</si>
  <si>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</si>
  <si>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</si>
  <si>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</si>
  <si>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</si>
  <si>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</si>
  <si>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</si>
  <si>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</si>
  <si>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</si>
  <si>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</si>
  <si>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</si>
  <si>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</si>
  <si>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</si>
  <si>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</si>
  <si>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</si>
  <si>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</si>
  <si>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</si>
  <si>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</si>
  <si>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</si>
  <si>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</si>
  <si>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</si>
  <si>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</si>
  <si>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</si>
  <si>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</si>
  <si>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</si>
  <si>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</si>
  <si>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</si>
  <si>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</si>
  <si>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</si>
  <si>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</si>
  <si>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</si>
  <si>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</si>
  <si>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</si>
  <si>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</si>
  <si>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</si>
  <si>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</si>
  <si>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 xml:space="preserve">It is essential to confirm that the engine is  supported properly before starting any work. Because engine components are heavy it is advised to use your own weight to prevent any slipping on the work surface similar support should be used to assist with stability and handling. Additionally, ensure that all fluids, such as oil, are fully drained prior to disassembly into an oil catch pan. Ensure that the workbench is clean before starting any work to avoid contaminants. Any spills should be cleaned immediately to prevent slip hazards and potential injuries. </t>
  </si>
  <si>
    <t>Throughout the workshop sessions, myself and my small group followed all safety procedures and maintained a safe working environment with the guidance of the tutors. The sessions were very informative and rich in the quality of information we were being given, especially considering most of the workshop sessions were only 1-2 hours long.  Some aspects of the sessions left me feeling a little overwhelmed, such as the lathe session, however with more time I was able to have a more productive experience. I was able to complete tasks competently and efficiently alongside my team. I was particularly invested in the motorcycle engine strip session as the relaxed nature of it really alligned with my type of learning, with less emphais put on time and more emphasis placed on learning to my groups pace.</t>
  </si>
  <si>
    <t>Ensure all machine guards are in place when operating machinery, and never touch moving parts while equipment is active, as this can lead to serious injury. Make sure all components are properly secured before use to prevent them from becoming loose due to high-speed rotation, as this occcurence will also lead to significant injury.
Before beginning any work, always follow safety protocols. This includes wearing appropriate personal protective equipment (PPE) such as safety boots(steel toe caps), eye protection, gloves, and suitable clothing (dust coat). Long hair should be tied back, and loose items should be secured. Maintain a clean workspace, inspect equipment before use to ensure its functionality , and always switch off and isolate machinery after completing tasks to prevent injury. Using all of these health and safety considerstions puts users of the machine workshop in a much safer enviroment and significantly mitigates any risk of accident or injury.</t>
  </si>
  <si>
    <t>Harry Stark</t>
  </si>
  <si>
    <t>N/A</t>
  </si>
  <si>
    <t xml:space="preserve">Royal Enfield Single-Cylinder </t>
  </si>
  <si>
    <t>0.2mm</t>
  </si>
  <si>
    <t>115.00mm</t>
  </si>
  <si>
    <t>60.00mm</t>
  </si>
  <si>
    <t>59.82mm</t>
  </si>
  <si>
    <t>90.00mm</t>
  </si>
  <si>
    <t>90.02mm</t>
  </si>
  <si>
    <t>30.00mm</t>
  </si>
  <si>
    <t>28.95mm</t>
  </si>
  <si>
    <t>105.00mm</t>
  </si>
  <si>
    <t>104.95mm</t>
  </si>
  <si>
    <t>36.00mm</t>
  </si>
  <si>
    <t>during the lathe activity we used a micrometer to determine our final dimensions, the best way to ensure accurate results is to keep the top of the object being measured alligned with the bottom. It is also advisable to repeat the measurement if unsure. For the Mill, a centre punch was used to mark out the circular dimensions, this tool was used as it is very precise and incredibly manouverable. This makes it applicable for other machining work.</t>
  </si>
  <si>
    <r>
      <rPr>
        <b/>
        <sz val="9"/>
        <color theme="1"/>
        <rFont val="Calibri"/>
        <family val="2"/>
        <scheme val="minor"/>
      </rPr>
      <t>1</t>
    </r>
    <r>
      <rPr>
        <sz val="9"/>
        <color theme="1"/>
        <rFont val="Calibri"/>
        <family val="2"/>
        <scheme val="minor"/>
      </rPr>
      <t xml:space="preserve">.Eye protection must be worn in the workshop whenever using any equipment that demands it. This not only applies to any individuals using the equipment but should also include any personnel in the near vicinity i.e. personnel in the vicinity of someone using a lathe, grinder etc. (Eye protection is provided).
</t>
    </r>
    <r>
      <rPr>
        <b/>
        <sz val="9"/>
        <color theme="1"/>
        <rFont val="Calibri"/>
        <family val="2"/>
        <scheme val="minor"/>
      </rPr>
      <t>2</t>
    </r>
    <r>
      <rPr>
        <sz val="9"/>
        <color theme="1"/>
        <rFont val="Calibri"/>
        <family val="2"/>
        <scheme val="minor"/>
      </rPr>
      <t xml:space="preserve">.Protective clothing, such as a dust coat or overalls along with steel toe cap footwear must be worn while in the workshops.
</t>
    </r>
    <r>
      <rPr>
        <b/>
        <sz val="9"/>
        <color theme="1"/>
        <rFont val="Calibri"/>
        <family val="2"/>
        <scheme val="minor"/>
      </rPr>
      <t>3</t>
    </r>
    <r>
      <rPr>
        <sz val="9"/>
        <color theme="1"/>
        <rFont val="Calibri"/>
        <family val="2"/>
        <scheme val="minor"/>
      </rPr>
      <t xml:space="preserve">.All students are required to behave in a mature, sensible manner (no horse play etc.) 
</t>
    </r>
    <r>
      <rPr>
        <b/>
        <sz val="9"/>
        <color theme="1"/>
        <rFont val="Calibri"/>
        <family val="2"/>
        <scheme val="minor"/>
      </rPr>
      <t>4</t>
    </r>
    <r>
      <rPr>
        <sz val="9"/>
        <color theme="1"/>
        <rFont val="Calibri"/>
        <family val="2"/>
        <scheme val="minor"/>
      </rPr>
      <t xml:space="preserve">.Food and drink must not be consumed in the workshop.
</t>
    </r>
    <r>
      <rPr>
        <b/>
        <sz val="9"/>
        <color theme="1"/>
        <rFont val="Calibri"/>
        <family val="2"/>
        <scheme val="minor"/>
      </rPr>
      <t>5</t>
    </r>
    <r>
      <rPr>
        <sz val="9"/>
        <color theme="1"/>
        <rFont val="Calibri"/>
        <family val="2"/>
        <scheme val="minor"/>
      </rPr>
      <t xml:space="preserve">.The workshops are prohibited to any persons under the influence of alcohol or drugs.
</t>
    </r>
    <r>
      <rPr>
        <b/>
        <sz val="9"/>
        <color theme="1"/>
        <rFont val="Calibri"/>
        <family val="2"/>
        <scheme val="minor"/>
      </rPr>
      <t>6</t>
    </r>
    <r>
      <rPr>
        <sz val="9"/>
        <color theme="1"/>
        <rFont val="Calibri"/>
        <family val="2"/>
        <scheme val="minor"/>
      </rPr>
      <t xml:space="preserve">.Persons under medication or suffering from conditions which may affect their ability to operate machinery should inform their course Tutor or Principle Technician before entering the workshop.
</t>
    </r>
    <r>
      <rPr>
        <b/>
        <sz val="9"/>
        <color theme="1"/>
        <rFont val="Calibri"/>
        <family val="2"/>
        <scheme val="minor"/>
      </rPr>
      <t>7</t>
    </r>
    <r>
      <rPr>
        <sz val="9"/>
        <color theme="1"/>
        <rFont val="Calibri"/>
        <family val="2"/>
        <scheme val="minor"/>
      </rPr>
      <t xml:space="preserve">.All students wishing to use the workshops must first have attended a general workshop induction session and be aware of the fire escapes and fire assembly points (Between IQ and Y Ffwrwm).
</t>
    </r>
    <r>
      <rPr>
        <b/>
        <sz val="9"/>
        <color theme="1"/>
        <rFont val="Calibri"/>
        <family val="2"/>
        <scheme val="minor"/>
      </rPr>
      <t>8.</t>
    </r>
    <r>
      <rPr>
        <sz val="9"/>
        <color theme="1"/>
        <rFont val="Calibri"/>
        <family val="2"/>
        <scheme val="minor"/>
      </rPr>
      <t xml:space="preserve">Push button emergency stops are situated at various points around the workshops. In an emergency, pressing any one of these buttons will stop all power to any machinery. Be aware of the locations of the emergency stops in your workshop. Only activate in an emergency and notify the workshop Technician.
</t>
    </r>
    <r>
      <rPr>
        <b/>
        <sz val="9"/>
        <color theme="1"/>
        <rFont val="Calibri"/>
        <family val="2"/>
        <scheme val="minor"/>
      </rPr>
      <t>9</t>
    </r>
    <r>
      <rPr>
        <sz val="9"/>
        <color theme="1"/>
        <rFont val="Calibri"/>
        <family val="2"/>
        <scheme val="minor"/>
      </rPr>
      <t xml:space="preserve">.Before commencing work, be sure to apply barrier cream or gloves to your hands. At the end of each session soap should be used to remove grease, oil and coolants. A replenishing cream should then be applied to moisturise the hands after cleaning.
</t>
    </r>
    <r>
      <rPr>
        <b/>
        <sz val="9"/>
        <color theme="1"/>
        <rFont val="Calibri"/>
        <family val="2"/>
        <scheme val="minor"/>
      </rPr>
      <t>10</t>
    </r>
    <r>
      <rPr>
        <sz val="9"/>
        <color theme="1"/>
        <rFont val="Calibri"/>
        <family val="2"/>
        <scheme val="minor"/>
      </rPr>
      <t xml:space="preserve">.It is mandatory that students wishing to use any machine or apparatus must, in the first instance, gain instruction on the use of that particular machine or apparatus.
</t>
    </r>
    <r>
      <rPr>
        <b/>
        <sz val="9"/>
        <color theme="1"/>
        <rFont val="Calibri"/>
        <family val="2"/>
        <scheme val="minor"/>
      </rPr>
      <t>11</t>
    </r>
    <r>
      <rPr>
        <sz val="9"/>
        <color theme="1"/>
        <rFont val="Calibri"/>
        <family val="2"/>
        <scheme val="minor"/>
      </rPr>
      <t xml:space="preserve">.Loose clothing, jewellery, long hair and hooded top pull cords are particularly hazardous when working near machinery. Loose clothing should be tucked away, jewellery removed and long hair tied back or made safe. The wearing of personal stereo headphones in the workshop environment is a particularly dangerous practice and not permitted.
</t>
    </r>
    <r>
      <rPr>
        <b/>
        <sz val="9"/>
        <color theme="1"/>
        <rFont val="Calibri"/>
        <family val="2"/>
        <scheme val="minor"/>
      </rPr>
      <t>12</t>
    </r>
    <r>
      <rPr>
        <sz val="9"/>
        <color theme="1"/>
        <rFont val="Calibri"/>
        <family val="2"/>
        <scheme val="minor"/>
      </rPr>
      <t xml:space="preserve">.Personal possessions such as coats and bags must be placed in an approved location where they will not present a hazard to others using the facilities (small lockers provided).
</t>
    </r>
    <r>
      <rPr>
        <b/>
        <sz val="9"/>
        <color theme="1"/>
        <rFont val="Calibri"/>
        <family val="2"/>
        <scheme val="minor"/>
      </rPr>
      <t>13</t>
    </r>
    <r>
      <rPr>
        <sz val="9"/>
        <color theme="1"/>
        <rFont val="Calibri"/>
        <family val="2"/>
        <scheme val="minor"/>
      </rPr>
      <t xml:space="preserve">.Any faults, problems or damage caused or encountered when using any hand tools, equipment or machinery must be reported to a member of staff as soon as they are caused or discovered. (It is a learning environment so it is expected that certain breakages will occur such as tool tips etc).
</t>
    </r>
    <r>
      <rPr>
        <b/>
        <sz val="9"/>
        <color theme="1"/>
        <rFont val="Calibri"/>
        <family val="2"/>
        <scheme val="minor"/>
      </rPr>
      <t>14</t>
    </r>
    <r>
      <rPr>
        <sz val="9"/>
        <color theme="1"/>
        <rFont val="Calibri"/>
        <family val="2"/>
        <scheme val="minor"/>
      </rPr>
      <t xml:space="preserve">.Any spillages on the floor such as oil, grease or coolant must be reported to a member of staff immediately.
</t>
    </r>
    <r>
      <rPr>
        <b/>
        <sz val="9"/>
        <color theme="1"/>
        <rFont val="Calibri"/>
        <family val="2"/>
        <scheme val="minor"/>
      </rPr>
      <t>15</t>
    </r>
    <r>
      <rPr>
        <sz val="9"/>
        <color theme="1"/>
        <rFont val="Calibri"/>
        <family val="2"/>
        <scheme val="minor"/>
      </rPr>
      <t xml:space="preserve">.If at any time you are unsure of the safe use of hand tools, equipment or machinery approach a member of staff and ask for further advice.
</t>
    </r>
    <r>
      <rPr>
        <b/>
        <sz val="9"/>
        <color theme="1"/>
        <rFont val="Calibri"/>
        <family val="2"/>
        <scheme val="minor"/>
      </rPr>
      <t>16</t>
    </r>
    <r>
      <rPr>
        <sz val="9"/>
        <color theme="1"/>
        <rFont val="Calibri"/>
        <family val="2"/>
        <scheme val="minor"/>
      </rPr>
      <t xml:space="preserve">.Students should make themselves aware of the first aid facilities within the workshops.
</t>
    </r>
    <r>
      <rPr>
        <b/>
        <sz val="9"/>
        <color theme="1"/>
        <rFont val="Calibri"/>
        <family val="2"/>
        <scheme val="minor"/>
      </rPr>
      <t>17</t>
    </r>
    <r>
      <rPr>
        <sz val="9"/>
        <color theme="1"/>
        <rFont val="Calibri"/>
        <family val="2"/>
        <scheme val="minor"/>
      </rPr>
      <t xml:space="preserve">.In the event of an accident or injury, the person involved must report the incident to a member of staff immediately.
</t>
    </r>
    <r>
      <rPr>
        <b/>
        <sz val="9"/>
        <color theme="1"/>
        <rFont val="Calibri"/>
        <family val="2"/>
        <scheme val="minor"/>
      </rPr>
      <t>18</t>
    </r>
    <r>
      <rPr>
        <sz val="9"/>
        <color theme="1"/>
        <rFont val="Calibri"/>
        <family val="2"/>
        <scheme val="minor"/>
      </rPr>
      <t>.At the end of every session it is essential that the workshop areas, any machines and equipment used are cleaned with tools and equipment put back in their correct locations. Housekeeping to be kept to a high standard ready for other users.</t>
    </r>
  </si>
  <si>
    <t>Wear may be seen on the cylinder walls as scoring, showing poor lubrication or contamination. Piston rings and pistons can wear or build up carbon, indicating loss of compression or oil burning. Crankshaft bearings may show scoring from oil starvation or overheating. Camshaft lobes can wear due to lack of lubrication, while valves and seats may burn or wear from poor sealing or incorrect clearances. Timing components can also stretch with use.
These wear factors can tell us that the engine may have been poorly maintained, such as infrequent oil changes or using the wrong oil. Signs like scoring or worn bearings suggest oil starvation or overheating, while carbon build-up points to inefficient combustion or oil burning. They indicate the engine’s condition, including its age, level of stress, and whether it is likely to have reduced performance or be at risk of failure.</t>
  </si>
  <si>
    <t>The relevant health and safety legislation includes the Health and Safety at Work Act 1974, the Personal Protective Equipment at Work Regulations 1992, the Noise at Work Regulations 1989, the Manual Handling Operations Regulations 1992, the Reporting of Injuries, Diseases and Dangerous Occurrences Regulations 1995, and the Provision and Use of Work Equipment Regulations 1998.</t>
  </si>
  <si>
    <t>David Cooper</t>
  </si>
  <si>
    <t>Mike Penny</t>
  </si>
  <si>
    <t>Adrian Dix</t>
  </si>
  <si>
    <t xml:space="preserve">One way to ensure quality on the mill is to mark out where you will be drilling/cutting into from a daytum point.To ensure the quality of the piece when using the mill and lathe, you should correctly set up and securely clamp the workpiece, use the appropriate cutting tools and speeds, and regularly measure the dimensions using accurate measuring tools such as calipers or micrometers.
</t>
  </si>
  <si>
    <t>The sheet of fibres (e.g., fibreglass) is first cut to the required dimensions
, after which resin is applied evenly across the material. The prepared fibres are then placed into a mould, which is subsequently transferred into a vacuum bag. An internal vacuum bag may also be used to ensure the composite component maintains its shape during processing. The mould is then placed in an autoclave, where the component is cured under controlled temperature increases. Upon completion of the curing process, the component is removed from both the mould and the vacuum bag.</t>
  </si>
  <si>
    <t>The cutting and sanding of composite materials release fine particles into the air; therefore, it is essential to wear appropriate respiratory protection to prevent inhalation. Additionally, gloves and full-length clothing should be worn to minimise skin contact with these particles. Once cured, composite materials may have sharp edges, posing a risk of cuts if handled without proper protective equipment.</t>
  </si>
  <si>
    <t>It is considered best practice to sand, cut, drill, or otherwise modify composite materials in a well-ventilated environment while wearing appropriate personal protective equipment (PPE). 
Where possible, components should be manufactured in smaller sections, as this reduces the risk and impact of defects during the curing process. 
In the event of an issue, replacing a smaller component is typically more cost-effective and less time-consuming than replacing a larger one.</t>
  </si>
  <si>
    <t>A reinforcement material, such as fibreglass, carbon fibre, or natural materials like cork or wood, provides strength and structure.
 A matrix material, usually a type of plastic or resin, binds everything together and holds the shape. 
In many cases, a core material like foam, balsa wood, or cork is added to make the composite lighter while maintaining stiffness.</t>
  </si>
  <si>
    <t>Anything that clamps or holds rotating parts in allignment must be torqued to specification ( we were unable to find exact values for the Engine , so we made an educated guess based on our experience with stripping engines in the past).
 Top End =  Cylinder Head bolts - 15Nm, then 35Nm at 180 degree turns. Cam cap bolts 11Nm +/1. Spark Plug 15Nm. Bottom End = Crankcase bolts 12Nm. Connecting rod Bolts 30-40 Nm, Flywheel 90-110 Nm. Clutch and Transmission = Clutch hub nut 80-100 Nm, Clutch Spring bolts 10-12Nm, Gear selector Bolt 20-25 Nm. External Fasteners = Oil drain plug 20-30Nm, Oil filter cover bolts 10-12Nm Cooling System = Water pump bolts 10-12Nm, Thermostat housing =8-10Nm.</t>
  </si>
  <si>
    <t>Advanced manufacturing refers to the use of modern technologies and automated systems, 
such as CNC machines and 3D printing, to produce components with a high level of precision, efficiency, and consistency compared to traditional manual methods.</t>
  </si>
  <si>
    <t>UWTSD uses CNC routers, CNC milling machines, and CNC Lathe to manufacture precise components as part of its advanced
 manufacturing facilities.</t>
  </si>
  <si>
    <t>CNC machines are programmed using CAD/CAM software. First, CAD (Computer-Aided Design) software is used to create a digital model of the component. Then, CAM (Computer-Aided Manufacturing) software converts this design into instructions, known as G-code, which the CNC machine follows to produce the component.</t>
  </si>
  <si>
    <t>3D printers typically use thermoplastic materials such as ABS, PLA, and nylon.</t>
  </si>
  <si>
    <t>First, decide what component is needed for the project and create a design using CAD software. Next, select a suitable material based on the required properties of the part.
 The design should then be checked to ensure it is printable, including adding supports if necessary and confirming it fits within the printer’s build area. After this, the file is exported and prepared using slicing software, which generates the instructions for the printer. Finally, the file is sent to the 3D printer and the component is produced, with print time depending on the size, material, and quality settings.</t>
  </si>
  <si>
    <t>34.56 Ns/m</t>
  </si>
  <si>
    <t>12.28 Ns/m</t>
  </si>
  <si>
    <t>56.44 Ns/m</t>
  </si>
  <si>
    <t>3.73 Ns/m</t>
  </si>
  <si>
    <t>Point</t>
  </si>
  <si>
    <t xml:space="preserve">                    X (Velocity)</t>
  </si>
  <si>
    <t>Y (Force)</t>
  </si>
  <si>
    <t>High Speed Rebound</t>
  </si>
  <si>
    <t>Revalved 2.5W</t>
  </si>
  <si>
    <t>Gradient</t>
  </si>
  <si>
    <t xml:space="preserve">    Value (Ns/m)</t>
  </si>
  <si>
    <t>Gradient 1</t>
  </si>
  <si>
    <t>Gradient 2</t>
  </si>
  <si>
    <t>Gradient 3</t>
  </si>
  <si>
    <t>Gradient 4</t>
  </si>
  <si>
    <t>n/a</t>
  </si>
  <si>
    <t>Continuous Professional Development (CPD) is the ongoing process of developing and improving your skills and knowledge throughout your career. It is important for engineers because the industry is constantly evolving, and staying up to date with new technologies, standards, and legislation ensures they remain competent and effective in their role.</t>
  </si>
  <si>
    <t>On the 11th March 2026, I attended a guest lecture at UWTSD at 1pm - 3pm. The lecture was given by ,Fuchs UK.  More information can be found here: https://www.fuchs.com/uk/en/</t>
  </si>
  <si>
    <t xml:space="preserve"> I enjoyed this guest lecture specifically due to the nature of the company and the product(s) they provide , mainly due to the wide range of industry applications regarding lubrications/oil. The competitive and secretive aspect of their product development reflects the importance of innovation within the Engineering practice as a whole, and how protecting research is a big part of the business side of Engineering. This R&amp;D (Research and Development) approach is clearly a good mindset to be in when establishing a new product within its respective market. </t>
  </si>
  <si>
    <t>To complete the motorcycle engineering course with strong grades and gain practical experience through potential placements. I aim to develop key technical skills, particularly in areas such as suspension systems and data analysis, and secure an entry-level role in the motorsport or automotive industry.</t>
  </si>
  <si>
    <t>To progress into a specialised engineering role within the motorsport or automotive industry, such as a performance or suspension engineer, ideally working within British Superbike (BSB). I aim to take on more responsibility, contribute to cutting-edge vehicle development. I would also like to move back to mainland Europe after 10 years and progress into a more senior role within a company like Engineero , which is based in Enshede, Netherlands.</t>
  </si>
  <si>
    <t>Progress into a motorsport engineering role (BSB)</t>
  </si>
  <si>
    <t>Gain relevant skills and experience to work in British Superbike</t>
  </si>
  <si>
    <t>Course, practical experience, networking. CV</t>
  </si>
  <si>
    <t>Securing a role or placement in BSB</t>
  </si>
  <si>
    <t>2-5 years</t>
  </si>
  <si>
    <t>Improve knowledge in suspension and performance engineering</t>
  </si>
  <si>
    <t>Workshops, software, more hands-on projects</t>
  </si>
  <si>
    <t>Ongoing (5 - 10 years)</t>
  </si>
  <si>
    <t>Using my technical skills and data analysis to be offered a senior position withon an engineering company</t>
  </si>
  <si>
    <t>Progress from entry-level to more senior responsibilities (risk mitigation for example)</t>
  </si>
  <si>
    <t>Promotion and increased responsibilities</t>
  </si>
  <si>
    <t>Further Work experience , mentoring, continuous learning</t>
  </si>
  <si>
    <t>Within 5–10 years</t>
  </si>
  <si>
    <t>Ability to contribute to vehicle development within a company setting</t>
  </si>
  <si>
    <t>Develop advanced technical skills to allow for more job opportunities</t>
  </si>
  <si>
    <t>Move to a company such as Engineero in the Netherlands</t>
  </si>
  <si>
    <t>Significant Industry experience, strong CV, networking, increase my Dutch speaking/writing skill so that I am fluent.</t>
  </si>
  <si>
    <t xml:space="preserve">Securing a senior engineering position </t>
  </si>
  <si>
    <t>Work in mainland Europe (ideally The Netherlands) in a senior role/ consultancy</t>
  </si>
  <si>
    <t xml:space="preserve">10-15 years </t>
  </si>
  <si>
    <t>The biggest impact on achieving my goals will be gaining relevant industry experience and building strong technical skills. Opportunities such as internships, placements, and networking within motorsport, particularly in series like BSB will be crucial. Additionally, maintaining motivation, managing my time effectively, and continuously improving my knowledge will play a key role in reaching my long-term career objectives. Especially considering the competitive nature of the Engineering field.</t>
  </si>
  <si>
    <t>A Personal Development Plan (PDP) is important for an engineer because it helps you stay focused on your goals and track how you’re improving over time.
 It makes it easier to see what skills you need to work on and keeps you moving forward. Since engineering is always changing, having a PDP helps you stay up to date and continue developing, which is important for building a successful career.</t>
  </si>
  <si>
    <t>The tools and equipment used in the workshop(s) includes: lathe, milling machine, hacksaw, digital height gauge, digital caliper, pillar drill, centre punch, vice,  Motorcycle engine strip tools; socket set,  digital caliper,micrometre, ratchet, and torque wrench , allen keys.</t>
  </si>
  <si>
    <t>STD Valve 20W</t>
  </si>
  <si>
    <t xml:space="preserve">                X (Velocity)</t>
  </si>
  <si>
    <t xml:space="preserve">    Gradient 1</t>
  </si>
  <si>
    <t xml:space="preserve">    Gradient 2</t>
  </si>
  <si>
    <t xml:space="preserve">        n/a</t>
  </si>
  <si>
    <t xml:space="preserve">            n/a</t>
  </si>
  <si>
    <t xml:space="preserve">    Gradient 3</t>
  </si>
  <si>
    <t xml:space="preserve">    Gradient 4</t>
  </si>
  <si>
    <t>IQ021A</t>
  </si>
  <si>
    <t>30/09/25 - 28/10/25</t>
  </si>
  <si>
    <t>David Cooper / Adrian Dix</t>
  </si>
  <si>
    <t>Eye Protection - Steel Toe cap boots - Dust Coat</t>
  </si>
  <si>
    <t>114.92mm</t>
  </si>
  <si>
    <t>Y</t>
  </si>
  <si>
    <t>Signed off by Technician</t>
  </si>
  <si>
    <t>Where would you normally find the values</t>
  </si>
  <si>
    <t xml:space="preserve">The velocity values are not in m/s they are in in/s </t>
  </si>
  <si>
    <t>The force values are not in N, they are in lbs</t>
  </si>
  <si>
    <t>No units</t>
  </si>
  <si>
    <t xml:space="preserve">Units are wrong </t>
  </si>
  <si>
    <t>Gradient 3 seems too high</t>
  </si>
  <si>
    <t>Should have also mentioned the range of 3D printers, laser cutter &amp; autoclave etc</t>
  </si>
  <si>
    <t xml:space="preserve">What type of file needs to go to the printer - stl. </t>
  </si>
  <si>
    <t>Some steps coul be expanded on</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</si>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</sst>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b/>
      <sz val="9"/>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7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0" fillId="7" borderId="29" xfId="0" applyFill="1" applyBorder="1"/>
    <xf numFmtId="0" fontId="0" fillId="7" borderId="29" xfId="0" applyFill="1" applyBorder="1" applyAlignment="1">
      <alignment wrapText="1"/>
    </xf>
    <xf numFmtId="0" fontId="0" fillId="0" borderId="29" xfId="0" applyBorder="1" applyAlignment="1">
      <alignment horizontal="center" vertical="center"/>
    </xf>
    <xf numFmtId="0" fontId="0" fillId="7" borderId="29" xfId="0" applyFill="1" applyBorder="1" applyAlignment="1">
      <alignment horizontal="center" vertical="center"/>
    </xf>
    <xf numFmtId="0" fontId="0" fillId="7" borderId="71" xfId="0" applyFill="1" applyBorder="1"/>
    <xf numFmtId="0" fontId="0" fillId="7" borderId="64" xfId="0" applyFill="1" applyBorder="1"/>
    <xf numFmtId="0" fontId="0" fillId="7" borderId="67" xfId="0" applyFill="1" applyBorder="1"/>
    <xf numFmtId="0" fontId="0" fillId="7" borderId="0" xfId="0" applyFill="1"/>
    <xf numFmtId="0" fontId="0" fillId="7" borderId="60" xfId="0" applyFill="1" applyBorder="1"/>
    <xf numFmtId="0" fontId="0" fillId="0" borderId="63" xfId="0" applyBorder="1"/>
    <xf numFmtId="0" fontId="0" fillId="7" borderId="73" xfId="0" applyFill="1" applyBorder="1"/>
    <xf numFmtId="0" fontId="0" fillId="7" borderId="45" xfId="0" applyFill="1" applyBorder="1"/>
    <xf numFmtId="0" fontId="0" fillId="7" borderId="72" xfId="0" applyFill="1" applyBorder="1"/>
    <xf numFmtId="0" fontId="0" fillId="7" borderId="53" xfId="0" applyFill="1" applyBorder="1"/>
    <xf numFmtId="0" fontId="0" fillId="7" borderId="43" xfId="0" applyFill="1" applyBorder="1"/>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11" fillId="0" borderId="10"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wrapText="1"/>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wrapText="1"/>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4" borderId="24" xfId="0" applyFill="1" applyBorder="1" applyAlignment="1">
      <alignment horizontal="center" vertical="center"/>
    </xf>
    <xf numFmtId="0" fontId="0" fillId="4" borderId="25" xfId="0" applyFill="1" applyBorder="1" applyAlignment="1">
      <alignment horizontal="center"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36" xfId="0" applyFill="1" applyBorder="1" applyAlignment="1">
      <alignment horizontal="center" vertical="center"/>
    </xf>
    <xf numFmtId="0" fontId="0" fillId="4" borderId="37"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1"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1" fillId="4" borderId="29" xfId="0" applyFont="1" applyFill="1" applyBorder="1" applyAlignment="1">
      <alignment horizontal="center"/>
    </xf>
    <xf numFmtId="0" fontId="0" fillId="0" borderId="81" xfId="0" applyBorder="1" applyAlignment="1">
      <alignment horizontal="center" vertical="center" wrapText="1"/>
    </xf>
    <xf numFmtId="0" fontId="0" fillId="0" borderId="131"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1" xfId="0" applyBorder="1" applyAlignment="1">
      <alignment horizontal="center" wrapText="1"/>
    </xf>
    <xf numFmtId="0" fontId="0" fillId="0" borderId="130"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72" zoomScaleNormal="72" workbookViewId="0">
      <selection activeCell="G49" sqref="G49"/>
    </sheetView>
  </sheetViews>
  <sheetFormatPr defaultRowHeight="14.25" x14ac:dyDescent="0.45"/>
  <sheetData>
    <row r="1" spans="1:31" x14ac:dyDescent="0.45">
      <c r="A1" s="76" t="s">
        <v>0</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row>
    <row r="2" spans="1:31" x14ac:dyDescent="0.45">
      <c r="A2" s="76"/>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row>
    <row r="3" spans="1:31" ht="14.65" thickBot="1" x14ac:dyDescent="0.5">
      <c r="A3" s="76"/>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row>
    <row r="4" spans="1:31" ht="23.25" x14ac:dyDescent="0.45">
      <c r="A4" s="114" t="s">
        <v>1</v>
      </c>
      <c r="B4" s="115"/>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6"/>
    </row>
    <row r="5" spans="1:31" ht="23.65" thickBot="1" x14ac:dyDescent="0.5">
      <c r="A5" s="117" t="s">
        <v>2</v>
      </c>
      <c r="B5" s="118"/>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8"/>
      <c r="AC5" s="118"/>
      <c r="AD5" s="118"/>
      <c r="AE5" s="119"/>
    </row>
    <row r="6" spans="1:31" ht="14.65" thickBot="1" x14ac:dyDescent="0.5">
      <c r="A6" s="78" t="s">
        <v>3</v>
      </c>
      <c r="B6" s="78"/>
      <c r="C6" s="78"/>
      <c r="D6" s="78"/>
      <c r="E6" s="80" t="s">
        <v>165</v>
      </c>
      <c r="F6" s="80"/>
      <c r="G6" s="80"/>
      <c r="H6" s="80"/>
      <c r="I6" s="78" t="s">
        <v>4</v>
      </c>
      <c r="J6" s="78"/>
      <c r="K6" s="78"/>
      <c r="L6" s="78"/>
      <c r="M6" s="78"/>
      <c r="N6" s="78"/>
      <c r="O6" s="78"/>
      <c r="P6" s="78"/>
      <c r="Q6" s="82" t="s">
        <v>5</v>
      </c>
      <c r="R6" s="83"/>
      <c r="S6" s="83"/>
      <c r="T6" s="83"/>
      <c r="U6" s="83"/>
      <c r="V6" s="83"/>
      <c r="W6" s="83"/>
      <c r="X6" s="83"/>
      <c r="Y6" s="83"/>
      <c r="Z6" s="83"/>
      <c r="AA6" s="83"/>
      <c r="AB6" s="83"/>
      <c r="AC6" s="83"/>
      <c r="AD6" s="83"/>
      <c r="AE6" s="84"/>
    </row>
    <row r="7" spans="1:31" ht="15" thickTop="1" thickBot="1" x14ac:dyDescent="0.5">
      <c r="A7" s="79"/>
      <c r="B7" s="79"/>
      <c r="C7" s="79"/>
      <c r="D7" s="79"/>
      <c r="E7" s="81"/>
      <c r="F7" s="81"/>
      <c r="G7" s="81"/>
      <c r="H7" s="81"/>
      <c r="I7" s="79"/>
      <c r="J7" s="79"/>
      <c r="K7" s="79"/>
      <c r="L7" s="79"/>
      <c r="M7" s="79"/>
      <c r="N7" s="79"/>
      <c r="O7" s="79"/>
      <c r="P7" s="79"/>
      <c r="Q7" s="85"/>
      <c r="R7" s="86"/>
      <c r="S7" s="86"/>
      <c r="T7" s="86"/>
      <c r="U7" s="86"/>
      <c r="V7" s="86"/>
      <c r="W7" s="86"/>
      <c r="X7" s="86"/>
      <c r="Y7" s="86"/>
      <c r="Z7" s="86"/>
      <c r="AA7" s="86"/>
      <c r="AB7" s="86"/>
      <c r="AC7" s="86"/>
      <c r="AD7" s="86"/>
      <c r="AE7" s="87"/>
    </row>
    <row r="8" spans="1:31" ht="15" thickTop="1" thickBot="1" x14ac:dyDescent="0.5">
      <c r="A8" s="88" t="s">
        <v>6</v>
      </c>
      <c r="B8" s="89"/>
      <c r="C8" s="89"/>
      <c r="D8" s="90"/>
      <c r="E8" s="81" t="s">
        <v>183</v>
      </c>
      <c r="F8" s="81"/>
      <c r="G8" s="81"/>
      <c r="H8" s="81"/>
      <c r="I8" s="111" t="s">
        <v>182</v>
      </c>
      <c r="J8" s="111"/>
      <c r="K8" s="111"/>
      <c r="L8" s="111"/>
      <c r="M8" s="111"/>
      <c r="N8" s="111"/>
      <c r="O8" s="111"/>
      <c r="P8" s="111"/>
      <c r="Q8" s="112" t="s">
        <v>180</v>
      </c>
      <c r="R8" s="92"/>
      <c r="S8" s="92"/>
      <c r="T8" s="92"/>
      <c r="U8" s="92"/>
      <c r="V8" s="92"/>
      <c r="W8" s="92"/>
      <c r="X8" s="92"/>
      <c r="Y8" s="92"/>
      <c r="Z8" s="92"/>
      <c r="AA8" s="92"/>
      <c r="AB8" s="92"/>
      <c r="AC8" s="92"/>
      <c r="AD8" s="92"/>
      <c r="AE8" s="107"/>
    </row>
    <row r="9" spans="1:31" ht="15" thickTop="1" thickBot="1" x14ac:dyDescent="0.5">
      <c r="A9" s="108"/>
      <c r="B9" s="109"/>
      <c r="C9" s="109"/>
      <c r="D9" s="110"/>
      <c r="E9" s="81"/>
      <c r="F9" s="81"/>
      <c r="G9" s="81"/>
      <c r="H9" s="81"/>
      <c r="I9" s="111"/>
      <c r="J9" s="111"/>
      <c r="K9" s="111"/>
      <c r="L9" s="111"/>
      <c r="M9" s="111"/>
      <c r="N9" s="111"/>
      <c r="O9" s="111"/>
      <c r="P9" s="111"/>
      <c r="Q9" s="91"/>
      <c r="R9" s="92"/>
      <c r="S9" s="92"/>
      <c r="T9" s="92"/>
      <c r="U9" s="92"/>
      <c r="V9" s="92"/>
      <c r="W9" s="92"/>
      <c r="X9" s="92"/>
      <c r="Y9" s="92"/>
      <c r="Z9" s="92"/>
      <c r="AA9" s="92"/>
      <c r="AB9" s="92"/>
      <c r="AC9" s="92"/>
      <c r="AD9" s="92"/>
      <c r="AE9" s="107"/>
    </row>
    <row r="10" spans="1:31" ht="15" thickTop="1" thickBot="1" x14ac:dyDescent="0.5">
      <c r="A10" s="108"/>
      <c r="B10" s="109"/>
      <c r="C10" s="109"/>
      <c r="D10" s="110"/>
      <c r="E10" s="81" t="s">
        <v>184</v>
      </c>
      <c r="F10" s="81"/>
      <c r="G10" s="81"/>
      <c r="H10" s="81"/>
      <c r="I10" s="111"/>
      <c r="J10" s="111"/>
      <c r="K10" s="111"/>
      <c r="L10" s="111"/>
      <c r="M10" s="111"/>
      <c r="N10" s="111"/>
      <c r="O10" s="111"/>
      <c r="P10" s="111"/>
      <c r="Q10" s="91"/>
      <c r="R10" s="92"/>
      <c r="S10" s="92"/>
      <c r="T10" s="92"/>
      <c r="U10" s="92"/>
      <c r="V10" s="92"/>
      <c r="W10" s="92"/>
      <c r="X10" s="92"/>
      <c r="Y10" s="92"/>
      <c r="Z10" s="92"/>
      <c r="AA10" s="92"/>
      <c r="AB10" s="92"/>
      <c r="AC10" s="92"/>
      <c r="AD10" s="92"/>
      <c r="AE10" s="107"/>
    </row>
    <row r="11" spans="1:31" ht="15" thickTop="1" thickBot="1" x14ac:dyDescent="0.5">
      <c r="A11" s="108"/>
      <c r="B11" s="109"/>
      <c r="C11" s="109"/>
      <c r="D11" s="110"/>
      <c r="E11" s="81"/>
      <c r="F11" s="81"/>
      <c r="G11" s="81"/>
      <c r="H11" s="81"/>
      <c r="I11" s="111"/>
      <c r="J11" s="111"/>
      <c r="K11" s="111"/>
      <c r="L11" s="111"/>
      <c r="M11" s="111"/>
      <c r="N11" s="111"/>
      <c r="O11" s="111"/>
      <c r="P11" s="111"/>
      <c r="Q11" s="91"/>
      <c r="R11" s="92"/>
      <c r="S11" s="92"/>
      <c r="T11" s="92"/>
      <c r="U11" s="92"/>
      <c r="V11" s="92"/>
      <c r="W11" s="92"/>
      <c r="X11" s="92"/>
      <c r="Y11" s="92"/>
      <c r="Z11" s="92"/>
      <c r="AA11" s="92"/>
      <c r="AB11" s="92"/>
      <c r="AC11" s="92"/>
      <c r="AD11" s="92"/>
      <c r="AE11" s="107"/>
    </row>
    <row r="12" spans="1:31" ht="15" thickTop="1" thickBot="1" x14ac:dyDescent="0.5">
      <c r="A12" s="108"/>
      <c r="B12" s="109"/>
      <c r="C12" s="109"/>
      <c r="D12" s="110"/>
      <c r="E12" s="81" t="s">
        <v>185</v>
      </c>
      <c r="F12" s="81"/>
      <c r="G12" s="81"/>
      <c r="H12" s="81"/>
      <c r="I12" s="111"/>
      <c r="J12" s="111"/>
      <c r="K12" s="111"/>
      <c r="L12" s="111"/>
      <c r="M12" s="111"/>
      <c r="N12" s="111"/>
      <c r="O12" s="111"/>
      <c r="P12" s="111"/>
      <c r="Q12" s="91"/>
      <c r="R12" s="92"/>
      <c r="S12" s="92"/>
      <c r="T12" s="92"/>
      <c r="U12" s="92"/>
      <c r="V12" s="92"/>
      <c r="W12" s="92"/>
      <c r="X12" s="92"/>
      <c r="Y12" s="92"/>
      <c r="Z12" s="92"/>
      <c r="AA12" s="92"/>
      <c r="AB12" s="92"/>
      <c r="AC12" s="92"/>
      <c r="AD12" s="92"/>
      <c r="AE12" s="107"/>
    </row>
    <row r="13" spans="1:31" ht="15" thickTop="1" thickBot="1" x14ac:dyDescent="0.5">
      <c r="A13" s="82"/>
      <c r="B13" s="83"/>
      <c r="C13" s="83"/>
      <c r="D13" s="84"/>
      <c r="E13" s="81"/>
      <c r="F13" s="81"/>
      <c r="G13" s="81"/>
      <c r="H13" s="81"/>
      <c r="I13" s="111"/>
      <c r="J13" s="111"/>
      <c r="K13" s="111"/>
      <c r="L13" s="111"/>
      <c r="M13" s="111"/>
      <c r="N13" s="111"/>
      <c r="O13" s="111"/>
      <c r="P13" s="111"/>
      <c r="Q13" s="91"/>
      <c r="R13" s="92"/>
      <c r="S13" s="92"/>
      <c r="T13" s="92"/>
      <c r="U13" s="92"/>
      <c r="V13" s="92"/>
      <c r="W13" s="92"/>
      <c r="X13" s="92"/>
      <c r="Y13" s="92"/>
      <c r="Z13" s="92"/>
      <c r="AA13" s="92"/>
      <c r="AB13" s="92"/>
      <c r="AC13" s="92"/>
      <c r="AD13" s="92"/>
      <c r="AE13" s="107"/>
    </row>
    <row r="14" spans="1:31" ht="15" thickTop="1" thickBot="1" x14ac:dyDescent="0.5">
      <c r="A14" s="85" t="s">
        <v>7</v>
      </c>
      <c r="B14" s="86"/>
      <c r="C14" s="86"/>
      <c r="D14" s="86"/>
      <c r="E14" s="86"/>
      <c r="F14" s="86"/>
      <c r="G14" s="86"/>
      <c r="H14" s="86"/>
      <c r="I14" s="86"/>
      <c r="J14" s="86"/>
      <c r="K14" s="86"/>
      <c r="L14" s="86"/>
      <c r="M14" s="86"/>
      <c r="N14" s="86"/>
      <c r="O14" s="86"/>
      <c r="P14" s="87"/>
      <c r="Q14" s="91"/>
      <c r="R14" s="92"/>
      <c r="S14" s="92"/>
      <c r="T14" s="92"/>
      <c r="U14" s="92"/>
      <c r="V14" s="92"/>
      <c r="W14" s="92"/>
      <c r="X14" s="92"/>
      <c r="Y14" s="92"/>
      <c r="Z14" s="92"/>
      <c r="AA14" s="92"/>
      <c r="AB14" s="92"/>
      <c r="AC14" s="92"/>
      <c r="AD14" s="92"/>
      <c r="AE14" s="107"/>
    </row>
    <row r="15" spans="1:31" ht="15" thickTop="1" thickBot="1" x14ac:dyDescent="0.5">
      <c r="A15" s="85"/>
      <c r="B15" s="86"/>
      <c r="C15" s="86"/>
      <c r="D15" s="86"/>
      <c r="E15" s="86"/>
      <c r="F15" s="86"/>
      <c r="G15" s="86"/>
      <c r="H15" s="86"/>
      <c r="I15" s="86"/>
      <c r="J15" s="86"/>
      <c r="K15" s="86"/>
      <c r="L15" s="86"/>
      <c r="M15" s="86"/>
      <c r="N15" s="86"/>
      <c r="O15" s="86"/>
      <c r="P15" s="87"/>
      <c r="Q15" s="91"/>
      <c r="R15" s="92"/>
      <c r="S15" s="92"/>
      <c r="T15" s="92"/>
      <c r="U15" s="92"/>
      <c r="V15" s="92"/>
      <c r="W15" s="92"/>
      <c r="X15" s="92"/>
      <c r="Y15" s="92"/>
      <c r="Z15" s="92"/>
      <c r="AA15" s="92"/>
      <c r="AB15" s="92"/>
      <c r="AC15" s="92"/>
      <c r="AD15" s="92"/>
      <c r="AE15" s="107"/>
    </row>
    <row r="16" spans="1:31" ht="15" thickTop="1" thickBot="1" x14ac:dyDescent="0.5">
      <c r="A16" s="91" t="s">
        <v>164</v>
      </c>
      <c r="B16" s="92"/>
      <c r="C16" s="92"/>
      <c r="D16" s="92"/>
      <c r="E16" s="92"/>
      <c r="F16" s="92"/>
      <c r="G16" s="92"/>
      <c r="H16" s="92"/>
      <c r="I16" s="92"/>
      <c r="J16" s="92"/>
      <c r="K16" s="92"/>
      <c r="L16" s="92"/>
      <c r="M16" s="92"/>
      <c r="N16" s="92"/>
      <c r="O16" s="92"/>
      <c r="P16" s="107"/>
      <c r="Q16" s="91"/>
      <c r="R16" s="92"/>
      <c r="S16" s="92"/>
      <c r="T16" s="92"/>
      <c r="U16" s="92"/>
      <c r="V16" s="92"/>
      <c r="W16" s="92"/>
      <c r="X16" s="92"/>
      <c r="Y16" s="92"/>
      <c r="Z16" s="92"/>
      <c r="AA16" s="92"/>
      <c r="AB16" s="92"/>
      <c r="AC16" s="92"/>
      <c r="AD16" s="92"/>
      <c r="AE16" s="107"/>
    </row>
    <row r="17" spans="1:31" ht="15" thickTop="1" thickBot="1" x14ac:dyDescent="0.5">
      <c r="A17" s="91"/>
      <c r="B17" s="92"/>
      <c r="C17" s="92"/>
      <c r="D17" s="92"/>
      <c r="E17" s="92"/>
      <c r="F17" s="92"/>
      <c r="G17" s="92"/>
      <c r="H17" s="92"/>
      <c r="I17" s="92"/>
      <c r="J17" s="92"/>
      <c r="K17" s="92"/>
      <c r="L17" s="92"/>
      <c r="M17" s="92"/>
      <c r="N17" s="92"/>
      <c r="O17" s="92"/>
      <c r="P17" s="107"/>
      <c r="Q17" s="91"/>
      <c r="R17" s="92"/>
      <c r="S17" s="92"/>
      <c r="T17" s="92"/>
      <c r="U17" s="92"/>
      <c r="V17" s="92"/>
      <c r="W17" s="92"/>
      <c r="X17" s="92"/>
      <c r="Y17" s="92"/>
      <c r="Z17" s="92"/>
      <c r="AA17" s="92"/>
      <c r="AB17" s="92"/>
      <c r="AC17" s="92"/>
      <c r="AD17" s="92"/>
      <c r="AE17" s="107"/>
    </row>
    <row r="18" spans="1:31" ht="15" thickTop="1" thickBot="1" x14ac:dyDescent="0.5">
      <c r="A18" s="91"/>
      <c r="B18" s="92"/>
      <c r="C18" s="92"/>
      <c r="D18" s="92"/>
      <c r="E18" s="92"/>
      <c r="F18" s="92"/>
      <c r="G18" s="92"/>
      <c r="H18" s="92"/>
      <c r="I18" s="92"/>
      <c r="J18" s="92"/>
      <c r="K18" s="92"/>
      <c r="L18" s="92"/>
      <c r="M18" s="92"/>
      <c r="N18" s="92"/>
      <c r="O18" s="92"/>
      <c r="P18" s="107"/>
      <c r="Q18" s="91"/>
      <c r="R18" s="92"/>
      <c r="S18" s="92"/>
      <c r="T18" s="92"/>
      <c r="U18" s="92"/>
      <c r="V18" s="92"/>
      <c r="W18" s="92"/>
      <c r="X18" s="92"/>
      <c r="Y18" s="92"/>
      <c r="Z18" s="92"/>
      <c r="AA18" s="92"/>
      <c r="AB18" s="92"/>
      <c r="AC18" s="92"/>
      <c r="AD18" s="92"/>
      <c r="AE18" s="107"/>
    </row>
    <row r="19" spans="1:31" ht="15" thickTop="1" thickBot="1" x14ac:dyDescent="0.5">
      <c r="A19" s="91"/>
      <c r="B19" s="92"/>
      <c r="C19" s="92"/>
      <c r="D19" s="92"/>
      <c r="E19" s="92"/>
      <c r="F19" s="92"/>
      <c r="G19" s="92"/>
      <c r="H19" s="92"/>
      <c r="I19" s="92"/>
      <c r="J19" s="92"/>
      <c r="K19" s="92"/>
      <c r="L19" s="92"/>
      <c r="M19" s="92"/>
      <c r="N19" s="92"/>
      <c r="O19" s="92"/>
      <c r="P19" s="107"/>
      <c r="Q19" s="91"/>
      <c r="R19" s="92"/>
      <c r="S19" s="92"/>
      <c r="T19" s="92"/>
      <c r="U19" s="92"/>
      <c r="V19" s="92"/>
      <c r="W19" s="92"/>
      <c r="X19" s="92"/>
      <c r="Y19" s="92"/>
      <c r="Z19" s="92"/>
      <c r="AA19" s="92"/>
      <c r="AB19" s="92"/>
      <c r="AC19" s="92"/>
      <c r="AD19" s="92"/>
      <c r="AE19" s="107"/>
    </row>
    <row r="20" spans="1:31" ht="15" thickTop="1" thickBot="1" x14ac:dyDescent="0.5">
      <c r="A20" s="91"/>
      <c r="B20" s="92"/>
      <c r="C20" s="92"/>
      <c r="D20" s="92"/>
      <c r="E20" s="92"/>
      <c r="F20" s="92"/>
      <c r="G20" s="92"/>
      <c r="H20" s="92"/>
      <c r="I20" s="92"/>
      <c r="J20" s="92"/>
      <c r="K20" s="92"/>
      <c r="L20" s="92"/>
      <c r="M20" s="92"/>
      <c r="N20" s="92"/>
      <c r="O20" s="92"/>
      <c r="P20" s="107"/>
      <c r="Q20" s="91"/>
      <c r="R20" s="92"/>
      <c r="S20" s="92"/>
      <c r="T20" s="92"/>
      <c r="U20" s="92"/>
      <c r="V20" s="92"/>
      <c r="W20" s="92"/>
      <c r="X20" s="92"/>
      <c r="Y20" s="92"/>
      <c r="Z20" s="92"/>
      <c r="AA20" s="92"/>
      <c r="AB20" s="92"/>
      <c r="AC20" s="92"/>
      <c r="AD20" s="92"/>
      <c r="AE20" s="107"/>
    </row>
    <row r="21" spans="1:31" ht="15" thickTop="1" thickBot="1" x14ac:dyDescent="0.5">
      <c r="A21" s="91"/>
      <c r="B21" s="92"/>
      <c r="C21" s="92"/>
      <c r="D21" s="92"/>
      <c r="E21" s="92"/>
      <c r="F21" s="92"/>
      <c r="G21" s="92"/>
      <c r="H21" s="92"/>
      <c r="I21" s="92"/>
      <c r="J21" s="92"/>
      <c r="K21" s="92"/>
      <c r="L21" s="92"/>
      <c r="M21" s="92"/>
      <c r="N21" s="92"/>
      <c r="O21" s="92"/>
      <c r="P21" s="107"/>
      <c r="Q21" s="91"/>
      <c r="R21" s="92"/>
      <c r="S21" s="92"/>
      <c r="T21" s="92"/>
      <c r="U21" s="92"/>
      <c r="V21" s="92"/>
      <c r="W21" s="92"/>
      <c r="X21" s="92"/>
      <c r="Y21" s="92"/>
      <c r="Z21" s="92"/>
      <c r="AA21" s="92"/>
      <c r="AB21" s="92"/>
      <c r="AC21" s="92"/>
      <c r="AD21" s="92"/>
      <c r="AE21" s="107"/>
    </row>
    <row r="22" spans="1:31" ht="15" thickTop="1" thickBot="1" x14ac:dyDescent="0.5">
      <c r="A22" s="91"/>
      <c r="B22" s="92"/>
      <c r="C22" s="92"/>
      <c r="D22" s="92"/>
      <c r="E22" s="92"/>
      <c r="F22" s="92"/>
      <c r="G22" s="92"/>
      <c r="H22" s="92"/>
      <c r="I22" s="92"/>
      <c r="J22" s="92"/>
      <c r="K22" s="92"/>
      <c r="L22" s="92"/>
      <c r="M22" s="92"/>
      <c r="N22" s="92"/>
      <c r="O22" s="92"/>
      <c r="P22" s="107"/>
      <c r="Q22" s="91"/>
      <c r="R22" s="92"/>
      <c r="S22" s="92"/>
      <c r="T22" s="92"/>
      <c r="U22" s="92"/>
      <c r="V22" s="92"/>
      <c r="W22" s="92"/>
      <c r="X22" s="92"/>
      <c r="Y22" s="92"/>
      <c r="Z22" s="92"/>
      <c r="AA22" s="92"/>
      <c r="AB22" s="92"/>
      <c r="AC22" s="92"/>
      <c r="AD22" s="92"/>
      <c r="AE22" s="107"/>
    </row>
    <row r="23" spans="1:31" ht="15" thickTop="1" thickBot="1" x14ac:dyDescent="0.5">
      <c r="A23" s="91"/>
      <c r="B23" s="92"/>
      <c r="C23" s="92"/>
      <c r="D23" s="92"/>
      <c r="E23" s="92"/>
      <c r="F23" s="92"/>
      <c r="G23" s="92"/>
      <c r="H23" s="92"/>
      <c r="I23" s="92"/>
      <c r="J23" s="92"/>
      <c r="K23" s="92"/>
      <c r="L23" s="92"/>
      <c r="M23" s="92"/>
      <c r="N23" s="92"/>
      <c r="O23" s="92"/>
      <c r="P23" s="107"/>
      <c r="Q23" s="91"/>
      <c r="R23" s="92"/>
      <c r="S23" s="92"/>
      <c r="T23" s="92"/>
      <c r="U23" s="92"/>
      <c r="V23" s="92"/>
      <c r="W23" s="92"/>
      <c r="X23" s="92"/>
      <c r="Y23" s="92"/>
      <c r="Z23" s="92"/>
      <c r="AA23" s="92"/>
      <c r="AB23" s="92"/>
      <c r="AC23" s="92"/>
      <c r="AD23" s="92"/>
      <c r="AE23" s="107"/>
    </row>
    <row r="24" spans="1:31" ht="15" thickTop="1" thickBot="1" x14ac:dyDescent="0.5">
      <c r="A24" s="91"/>
      <c r="B24" s="92"/>
      <c r="C24" s="92"/>
      <c r="D24" s="92"/>
      <c r="E24" s="92"/>
      <c r="F24" s="92"/>
      <c r="G24" s="92"/>
      <c r="H24" s="92"/>
      <c r="I24" s="92"/>
      <c r="J24" s="92"/>
      <c r="K24" s="92"/>
      <c r="L24" s="92"/>
      <c r="M24" s="92"/>
      <c r="N24" s="92"/>
      <c r="O24" s="92"/>
      <c r="P24" s="107"/>
      <c r="Q24" s="91"/>
      <c r="R24" s="92"/>
      <c r="S24" s="92"/>
      <c r="T24" s="92"/>
      <c r="U24" s="92"/>
      <c r="V24" s="92"/>
      <c r="W24" s="92"/>
      <c r="X24" s="92"/>
      <c r="Y24" s="92"/>
      <c r="Z24" s="92"/>
      <c r="AA24" s="92"/>
      <c r="AB24" s="92"/>
      <c r="AC24" s="92"/>
      <c r="AD24" s="92"/>
      <c r="AE24" s="107"/>
    </row>
    <row r="25" spans="1:31" ht="15" thickTop="1" thickBot="1" x14ac:dyDescent="0.5">
      <c r="A25" s="91"/>
      <c r="B25" s="92"/>
      <c r="C25" s="92"/>
      <c r="D25" s="92"/>
      <c r="E25" s="92"/>
      <c r="F25" s="92"/>
      <c r="G25" s="92"/>
      <c r="H25" s="92"/>
      <c r="I25" s="92"/>
      <c r="J25" s="92"/>
      <c r="K25" s="92"/>
      <c r="L25" s="92"/>
      <c r="M25" s="92"/>
      <c r="N25" s="92"/>
      <c r="O25" s="92"/>
      <c r="P25" s="107"/>
      <c r="Q25" s="91"/>
      <c r="R25" s="92"/>
      <c r="S25" s="92"/>
      <c r="T25" s="92"/>
      <c r="U25" s="92"/>
      <c r="V25" s="92"/>
      <c r="W25" s="92"/>
      <c r="X25" s="92"/>
      <c r="Y25" s="92"/>
      <c r="Z25" s="92"/>
      <c r="AA25" s="92"/>
      <c r="AB25" s="92"/>
      <c r="AC25" s="92"/>
      <c r="AD25" s="92"/>
      <c r="AE25" s="107"/>
    </row>
    <row r="26" spans="1:31" ht="15" thickTop="1" thickBot="1" x14ac:dyDescent="0.5">
      <c r="A26" s="85" t="s">
        <v>8</v>
      </c>
      <c r="B26" s="86"/>
      <c r="C26" s="86"/>
      <c r="D26" s="86"/>
      <c r="E26" s="86"/>
      <c r="F26" s="86"/>
      <c r="G26" s="86"/>
      <c r="H26" s="86"/>
      <c r="I26" s="86"/>
      <c r="J26" s="86"/>
      <c r="K26" s="86"/>
      <c r="L26" s="86"/>
      <c r="M26" s="86"/>
      <c r="N26" s="86"/>
      <c r="O26" s="86"/>
      <c r="P26" s="87"/>
      <c r="Q26" s="91"/>
      <c r="R26" s="92"/>
      <c r="S26" s="92"/>
      <c r="T26" s="92"/>
      <c r="U26" s="92"/>
      <c r="V26" s="92"/>
      <c r="W26" s="92"/>
      <c r="X26" s="92"/>
      <c r="Y26" s="92"/>
      <c r="Z26" s="92"/>
      <c r="AA26" s="92"/>
      <c r="AB26" s="92"/>
      <c r="AC26" s="92"/>
      <c r="AD26" s="92"/>
      <c r="AE26" s="107"/>
    </row>
    <row r="27" spans="1:31" ht="15" thickTop="1" thickBot="1" x14ac:dyDescent="0.5">
      <c r="A27" s="85"/>
      <c r="B27" s="86"/>
      <c r="C27" s="86"/>
      <c r="D27" s="86"/>
      <c r="E27" s="86"/>
      <c r="F27" s="86"/>
      <c r="G27" s="86"/>
      <c r="H27" s="86"/>
      <c r="I27" s="86"/>
      <c r="J27" s="86"/>
      <c r="K27" s="86"/>
      <c r="L27" s="86"/>
      <c r="M27" s="86"/>
      <c r="N27" s="86"/>
      <c r="O27" s="86"/>
      <c r="P27" s="87"/>
      <c r="Q27" s="91"/>
      <c r="R27" s="92"/>
      <c r="S27" s="92"/>
      <c r="T27" s="92"/>
      <c r="U27" s="92"/>
      <c r="V27" s="92"/>
      <c r="W27" s="92"/>
      <c r="X27" s="92"/>
      <c r="Y27" s="92"/>
      <c r="Z27" s="92"/>
      <c r="AA27" s="92"/>
      <c r="AB27" s="92"/>
      <c r="AC27" s="92"/>
      <c r="AD27" s="92"/>
      <c r="AE27" s="107"/>
    </row>
    <row r="28" spans="1:31" ht="15" thickTop="1" thickBot="1" x14ac:dyDescent="0.5">
      <c r="A28" s="91" t="s">
        <v>162</v>
      </c>
      <c r="B28" s="92"/>
      <c r="C28" s="92"/>
      <c r="D28" s="92"/>
      <c r="E28" s="92"/>
      <c r="F28" s="92"/>
      <c r="G28" s="92"/>
      <c r="H28" s="92"/>
      <c r="I28" s="92"/>
      <c r="J28" s="92"/>
      <c r="K28" s="92"/>
      <c r="L28" s="92"/>
      <c r="M28" s="92"/>
      <c r="N28" s="92"/>
      <c r="O28" s="92"/>
      <c r="P28" s="107"/>
      <c r="Q28" s="91"/>
      <c r="R28" s="92"/>
      <c r="S28" s="92"/>
      <c r="T28" s="92"/>
      <c r="U28" s="92"/>
      <c r="V28" s="92"/>
      <c r="W28" s="92"/>
      <c r="X28" s="92"/>
      <c r="Y28" s="92"/>
      <c r="Z28" s="92"/>
      <c r="AA28" s="92"/>
      <c r="AB28" s="92"/>
      <c r="AC28" s="92"/>
      <c r="AD28" s="92"/>
      <c r="AE28" s="107"/>
    </row>
    <row r="29" spans="1:31" ht="15" thickTop="1" thickBot="1" x14ac:dyDescent="0.5">
      <c r="A29" s="91"/>
      <c r="B29" s="92"/>
      <c r="C29" s="92"/>
      <c r="D29" s="92"/>
      <c r="E29" s="92"/>
      <c r="F29" s="92"/>
      <c r="G29" s="92"/>
      <c r="H29" s="92"/>
      <c r="I29" s="92"/>
      <c r="J29" s="92"/>
      <c r="K29" s="92"/>
      <c r="L29" s="92"/>
      <c r="M29" s="92"/>
      <c r="N29" s="92"/>
      <c r="O29" s="92"/>
      <c r="P29" s="107"/>
      <c r="Q29" s="91"/>
      <c r="R29" s="92"/>
      <c r="S29" s="92"/>
      <c r="T29" s="92"/>
      <c r="U29" s="92"/>
      <c r="V29" s="92"/>
      <c r="W29" s="92"/>
      <c r="X29" s="92"/>
      <c r="Y29" s="92"/>
      <c r="Z29" s="92"/>
      <c r="AA29" s="92"/>
      <c r="AB29" s="92"/>
      <c r="AC29" s="92"/>
      <c r="AD29" s="92"/>
      <c r="AE29" s="107"/>
    </row>
    <row r="30" spans="1:31" ht="15" thickTop="1" thickBot="1" x14ac:dyDescent="0.5">
      <c r="A30" s="91"/>
      <c r="B30" s="92"/>
      <c r="C30" s="92"/>
      <c r="D30" s="92"/>
      <c r="E30" s="92"/>
      <c r="F30" s="92"/>
      <c r="G30" s="92"/>
      <c r="H30" s="92"/>
      <c r="I30" s="92"/>
      <c r="J30" s="92"/>
      <c r="K30" s="92"/>
      <c r="L30" s="92"/>
      <c r="M30" s="92"/>
      <c r="N30" s="92"/>
      <c r="O30" s="92"/>
      <c r="P30" s="107"/>
      <c r="Q30" s="91"/>
      <c r="R30" s="92"/>
      <c r="S30" s="92"/>
      <c r="T30" s="92"/>
      <c r="U30" s="92"/>
      <c r="V30" s="92"/>
      <c r="W30" s="92"/>
      <c r="X30" s="92"/>
      <c r="Y30" s="92"/>
      <c r="Z30" s="92"/>
      <c r="AA30" s="92"/>
      <c r="AB30" s="92"/>
      <c r="AC30" s="92"/>
      <c r="AD30" s="92"/>
      <c r="AE30" s="107"/>
    </row>
    <row r="31" spans="1:31" ht="15" thickTop="1" thickBot="1" x14ac:dyDescent="0.5">
      <c r="A31" s="91"/>
      <c r="B31" s="92"/>
      <c r="C31" s="92"/>
      <c r="D31" s="92"/>
      <c r="E31" s="92"/>
      <c r="F31" s="92"/>
      <c r="G31" s="92"/>
      <c r="H31" s="92"/>
      <c r="I31" s="92"/>
      <c r="J31" s="92"/>
      <c r="K31" s="92"/>
      <c r="L31" s="92"/>
      <c r="M31" s="92"/>
      <c r="N31" s="92"/>
      <c r="O31" s="92"/>
      <c r="P31" s="107"/>
      <c r="Q31" s="91"/>
      <c r="R31" s="92"/>
      <c r="S31" s="92"/>
      <c r="T31" s="92"/>
      <c r="U31" s="92"/>
      <c r="V31" s="92"/>
      <c r="W31" s="92"/>
      <c r="X31" s="92"/>
      <c r="Y31" s="92"/>
      <c r="Z31" s="92"/>
      <c r="AA31" s="92"/>
      <c r="AB31" s="92"/>
      <c r="AC31" s="92"/>
      <c r="AD31" s="92"/>
      <c r="AE31" s="107"/>
    </row>
    <row r="32" spans="1:31" ht="15" thickTop="1" thickBot="1" x14ac:dyDescent="0.5">
      <c r="A32" s="91"/>
      <c r="B32" s="92"/>
      <c r="C32" s="92"/>
      <c r="D32" s="92"/>
      <c r="E32" s="92"/>
      <c r="F32" s="92"/>
      <c r="G32" s="92"/>
      <c r="H32" s="92"/>
      <c r="I32" s="92"/>
      <c r="J32" s="92"/>
      <c r="K32" s="92"/>
      <c r="L32" s="92"/>
      <c r="M32" s="92"/>
      <c r="N32" s="92"/>
      <c r="O32" s="92"/>
      <c r="P32" s="107"/>
      <c r="Q32" s="91"/>
      <c r="R32" s="92"/>
      <c r="S32" s="92"/>
      <c r="T32" s="92"/>
      <c r="U32" s="92"/>
      <c r="V32" s="92"/>
      <c r="W32" s="92"/>
      <c r="X32" s="92"/>
      <c r="Y32" s="92"/>
      <c r="Z32" s="92"/>
      <c r="AA32" s="92"/>
      <c r="AB32" s="92"/>
      <c r="AC32" s="92"/>
      <c r="AD32" s="92"/>
      <c r="AE32" s="107"/>
    </row>
    <row r="33" spans="1:31" ht="15" thickTop="1" thickBot="1" x14ac:dyDescent="0.5">
      <c r="A33" s="91"/>
      <c r="B33" s="92"/>
      <c r="C33" s="92"/>
      <c r="D33" s="92"/>
      <c r="E33" s="92"/>
      <c r="F33" s="92"/>
      <c r="G33" s="92"/>
      <c r="H33" s="92"/>
      <c r="I33" s="92"/>
      <c r="J33" s="92"/>
      <c r="K33" s="92"/>
      <c r="L33" s="92"/>
      <c r="M33" s="92"/>
      <c r="N33" s="92"/>
      <c r="O33" s="92"/>
      <c r="P33" s="107"/>
      <c r="Q33" s="91"/>
      <c r="R33" s="92"/>
      <c r="S33" s="92"/>
      <c r="T33" s="92"/>
      <c r="U33" s="92"/>
      <c r="V33" s="92"/>
      <c r="W33" s="92"/>
      <c r="X33" s="92"/>
      <c r="Y33" s="92"/>
      <c r="Z33" s="92"/>
      <c r="AA33" s="92"/>
      <c r="AB33" s="92"/>
      <c r="AC33" s="92"/>
      <c r="AD33" s="92"/>
      <c r="AE33" s="107"/>
    </row>
    <row r="34" spans="1:31" ht="15" thickTop="1" thickBot="1" x14ac:dyDescent="0.5">
      <c r="A34" s="91"/>
      <c r="B34" s="92"/>
      <c r="C34" s="92"/>
      <c r="D34" s="92"/>
      <c r="E34" s="92"/>
      <c r="F34" s="92"/>
      <c r="G34" s="92"/>
      <c r="H34" s="92"/>
      <c r="I34" s="92"/>
      <c r="J34" s="92"/>
      <c r="K34" s="92"/>
      <c r="L34" s="92"/>
      <c r="M34" s="92"/>
      <c r="N34" s="92"/>
      <c r="O34" s="92"/>
      <c r="P34" s="107"/>
      <c r="Q34" s="91"/>
      <c r="R34" s="92"/>
      <c r="S34" s="92"/>
      <c r="T34" s="92"/>
      <c r="U34" s="92"/>
      <c r="V34" s="92"/>
      <c r="W34" s="92"/>
      <c r="X34" s="92"/>
      <c r="Y34" s="92"/>
      <c r="Z34" s="92"/>
      <c r="AA34" s="92"/>
      <c r="AB34" s="92"/>
      <c r="AC34" s="92"/>
      <c r="AD34" s="92"/>
      <c r="AE34" s="107"/>
    </row>
    <row r="35" spans="1:31" ht="15" thickTop="1" thickBot="1" x14ac:dyDescent="0.5">
      <c r="A35" s="85" t="s">
        <v>9</v>
      </c>
      <c r="B35" s="86"/>
      <c r="C35" s="86"/>
      <c r="D35" s="86"/>
      <c r="E35" s="86"/>
      <c r="F35" s="86"/>
      <c r="G35" s="86"/>
      <c r="H35" s="86"/>
      <c r="I35" s="86"/>
      <c r="J35" s="86"/>
      <c r="K35" s="86"/>
      <c r="L35" s="86"/>
      <c r="M35" s="86"/>
      <c r="N35" s="86"/>
      <c r="O35" s="86"/>
      <c r="P35" s="87"/>
      <c r="Q35" s="85" t="s">
        <v>10</v>
      </c>
      <c r="R35" s="86"/>
      <c r="S35" s="86"/>
      <c r="T35" s="86"/>
      <c r="U35" s="86"/>
      <c r="V35" s="86"/>
      <c r="W35" s="86"/>
      <c r="X35" s="86"/>
      <c r="Y35" s="86"/>
      <c r="Z35" s="86"/>
      <c r="AA35" s="86"/>
      <c r="AB35" s="86"/>
      <c r="AC35" s="86"/>
      <c r="AD35" s="86"/>
      <c r="AE35" s="87"/>
    </row>
    <row r="36" spans="1:31" ht="15" thickTop="1" thickBot="1" x14ac:dyDescent="0.5">
      <c r="A36" s="85"/>
      <c r="B36" s="86"/>
      <c r="C36" s="86"/>
      <c r="D36" s="86"/>
      <c r="E36" s="86"/>
      <c r="F36" s="86"/>
      <c r="G36" s="86"/>
      <c r="H36" s="86"/>
      <c r="I36" s="86"/>
      <c r="J36" s="86"/>
      <c r="K36" s="86"/>
      <c r="L36" s="86"/>
      <c r="M36" s="86"/>
      <c r="N36" s="86"/>
      <c r="O36" s="86"/>
      <c r="P36" s="87"/>
      <c r="Q36" s="88"/>
      <c r="R36" s="89"/>
      <c r="S36" s="89"/>
      <c r="T36" s="89"/>
      <c r="U36" s="89"/>
      <c r="V36" s="89"/>
      <c r="W36" s="89"/>
      <c r="X36" s="89"/>
      <c r="Y36" s="89"/>
      <c r="Z36" s="89"/>
      <c r="AA36" s="89"/>
      <c r="AB36" s="89"/>
      <c r="AC36" s="89"/>
      <c r="AD36" s="89"/>
      <c r="AE36" s="90"/>
    </row>
    <row r="37" spans="1:31" ht="15" thickTop="1" thickBot="1" x14ac:dyDescent="0.5">
      <c r="A37" s="91" t="s">
        <v>240</v>
      </c>
      <c r="B37" s="92"/>
      <c r="C37" s="92"/>
      <c r="D37" s="92"/>
      <c r="E37" s="92"/>
      <c r="F37" s="92"/>
      <c r="G37" s="92"/>
      <c r="H37" s="92"/>
      <c r="I37" s="92"/>
      <c r="J37" s="92"/>
      <c r="K37" s="92"/>
      <c r="L37" s="92"/>
      <c r="M37" s="92"/>
      <c r="N37" s="92"/>
      <c r="O37" s="92"/>
      <c r="P37" s="92"/>
      <c r="Q37" s="95" t="s">
        <v>163</v>
      </c>
      <c r="R37" s="96"/>
      <c r="S37" s="96"/>
      <c r="T37" s="96"/>
      <c r="U37" s="96"/>
      <c r="V37" s="96"/>
      <c r="W37" s="96"/>
      <c r="X37" s="96"/>
      <c r="Y37" s="96"/>
      <c r="Z37" s="96"/>
      <c r="AA37" s="96"/>
      <c r="AB37" s="96"/>
      <c r="AC37" s="96"/>
      <c r="AD37" s="96"/>
      <c r="AE37" s="97"/>
    </row>
    <row r="38" spans="1:31" ht="15" thickTop="1" thickBot="1" x14ac:dyDescent="0.5">
      <c r="A38" s="91"/>
      <c r="B38" s="92"/>
      <c r="C38" s="92"/>
      <c r="D38" s="92"/>
      <c r="E38" s="92"/>
      <c r="F38" s="92"/>
      <c r="G38" s="92"/>
      <c r="H38" s="92"/>
      <c r="I38" s="92"/>
      <c r="J38" s="92"/>
      <c r="K38" s="92"/>
      <c r="L38" s="92"/>
      <c r="M38" s="92"/>
      <c r="N38" s="92"/>
      <c r="O38" s="92"/>
      <c r="P38" s="92"/>
      <c r="Q38" s="98"/>
      <c r="R38" s="99"/>
      <c r="S38" s="99"/>
      <c r="T38" s="99"/>
      <c r="U38" s="99"/>
      <c r="V38" s="99"/>
      <c r="W38" s="99"/>
      <c r="X38" s="99"/>
      <c r="Y38" s="99"/>
      <c r="Z38" s="99"/>
      <c r="AA38" s="99"/>
      <c r="AB38" s="99"/>
      <c r="AC38" s="99"/>
      <c r="AD38" s="99"/>
      <c r="AE38" s="100"/>
    </row>
    <row r="39" spans="1:31" ht="15" thickTop="1" thickBot="1" x14ac:dyDescent="0.5">
      <c r="A39" s="91"/>
      <c r="B39" s="92"/>
      <c r="C39" s="92"/>
      <c r="D39" s="92"/>
      <c r="E39" s="92"/>
      <c r="F39" s="92"/>
      <c r="G39" s="92"/>
      <c r="H39" s="92"/>
      <c r="I39" s="92"/>
      <c r="J39" s="92"/>
      <c r="K39" s="92"/>
      <c r="L39" s="92"/>
      <c r="M39" s="92"/>
      <c r="N39" s="92"/>
      <c r="O39" s="92"/>
      <c r="P39" s="92"/>
      <c r="Q39" s="98"/>
      <c r="R39" s="99"/>
      <c r="S39" s="99"/>
      <c r="T39" s="99"/>
      <c r="U39" s="99"/>
      <c r="V39" s="99"/>
      <c r="W39" s="99"/>
      <c r="X39" s="99"/>
      <c r="Y39" s="99"/>
      <c r="Z39" s="99"/>
      <c r="AA39" s="99"/>
      <c r="AB39" s="99"/>
      <c r="AC39" s="99"/>
      <c r="AD39" s="99"/>
      <c r="AE39" s="100"/>
    </row>
    <row r="40" spans="1:31" ht="15" thickTop="1" thickBot="1" x14ac:dyDescent="0.5">
      <c r="A40" s="91"/>
      <c r="B40" s="92"/>
      <c r="C40" s="92"/>
      <c r="D40" s="92"/>
      <c r="E40" s="92"/>
      <c r="F40" s="92"/>
      <c r="G40" s="92"/>
      <c r="H40" s="92"/>
      <c r="I40" s="92"/>
      <c r="J40" s="92"/>
      <c r="K40" s="92"/>
      <c r="L40" s="92"/>
      <c r="M40" s="92"/>
      <c r="N40" s="92"/>
      <c r="O40" s="92"/>
      <c r="P40" s="92"/>
      <c r="Q40" s="98"/>
      <c r="R40" s="99"/>
      <c r="S40" s="99"/>
      <c r="T40" s="99"/>
      <c r="U40" s="99"/>
      <c r="V40" s="99"/>
      <c r="W40" s="99"/>
      <c r="X40" s="99"/>
      <c r="Y40" s="99"/>
      <c r="Z40" s="99"/>
      <c r="AA40" s="99"/>
      <c r="AB40" s="99"/>
      <c r="AC40" s="99"/>
      <c r="AD40" s="99"/>
      <c r="AE40" s="100"/>
    </row>
    <row r="41" spans="1:31" ht="15" thickTop="1" thickBot="1" x14ac:dyDescent="0.5">
      <c r="A41" s="91"/>
      <c r="B41" s="92"/>
      <c r="C41" s="92"/>
      <c r="D41" s="92"/>
      <c r="E41" s="92"/>
      <c r="F41" s="92"/>
      <c r="G41" s="92"/>
      <c r="H41" s="92"/>
      <c r="I41" s="92"/>
      <c r="J41" s="92"/>
      <c r="K41" s="92"/>
      <c r="L41" s="92"/>
      <c r="M41" s="92"/>
      <c r="N41" s="92"/>
      <c r="O41" s="92"/>
      <c r="P41" s="92"/>
      <c r="Q41" s="98"/>
      <c r="R41" s="99"/>
      <c r="S41" s="99"/>
      <c r="T41" s="99"/>
      <c r="U41" s="99"/>
      <c r="V41" s="99"/>
      <c r="W41" s="99"/>
      <c r="X41" s="99"/>
      <c r="Y41" s="99"/>
      <c r="Z41" s="99"/>
      <c r="AA41" s="99"/>
      <c r="AB41" s="99"/>
      <c r="AC41" s="99"/>
      <c r="AD41" s="99"/>
      <c r="AE41" s="100"/>
    </row>
    <row r="42" spans="1:31" ht="15" thickTop="1" thickBot="1" x14ac:dyDescent="0.5">
      <c r="A42" s="91"/>
      <c r="B42" s="92"/>
      <c r="C42" s="92"/>
      <c r="D42" s="92"/>
      <c r="E42" s="92"/>
      <c r="F42" s="92"/>
      <c r="G42" s="92"/>
      <c r="H42" s="92"/>
      <c r="I42" s="92"/>
      <c r="J42" s="92"/>
      <c r="K42" s="92"/>
      <c r="L42" s="92"/>
      <c r="M42" s="92"/>
      <c r="N42" s="92"/>
      <c r="O42" s="92"/>
      <c r="P42" s="92"/>
      <c r="Q42" s="98"/>
      <c r="R42" s="99"/>
      <c r="S42" s="99"/>
      <c r="T42" s="99"/>
      <c r="U42" s="99"/>
      <c r="V42" s="99"/>
      <c r="W42" s="99"/>
      <c r="X42" s="99"/>
      <c r="Y42" s="99"/>
      <c r="Z42" s="99"/>
      <c r="AA42" s="99"/>
      <c r="AB42" s="99"/>
      <c r="AC42" s="99"/>
      <c r="AD42" s="99"/>
      <c r="AE42" s="100"/>
    </row>
    <row r="43" spans="1:31" ht="15" thickTop="1" thickBot="1" x14ac:dyDescent="0.5">
      <c r="A43" s="93"/>
      <c r="B43" s="94"/>
      <c r="C43" s="94"/>
      <c r="D43" s="94"/>
      <c r="E43" s="94"/>
      <c r="F43" s="94"/>
      <c r="G43" s="94"/>
      <c r="H43" s="94"/>
      <c r="I43" s="94"/>
      <c r="J43" s="94"/>
      <c r="K43" s="94"/>
      <c r="L43" s="94"/>
      <c r="M43" s="94"/>
      <c r="N43" s="94"/>
      <c r="O43" s="94"/>
      <c r="P43" s="94"/>
      <c r="Q43" s="101"/>
      <c r="R43" s="102"/>
      <c r="S43" s="102"/>
      <c r="T43" s="102"/>
      <c r="U43" s="102"/>
      <c r="V43" s="102"/>
      <c r="W43" s="102"/>
      <c r="X43" s="102"/>
      <c r="Y43" s="102"/>
      <c r="Z43" s="102"/>
      <c r="AA43" s="102"/>
      <c r="AB43" s="102"/>
      <c r="AC43" s="102"/>
      <c r="AD43" s="102"/>
      <c r="AE43" s="103"/>
    </row>
    <row r="44" spans="1:31" ht="18.399999999999999" thickBot="1" x14ac:dyDescent="0.6">
      <c r="A44" s="104" t="s">
        <v>11</v>
      </c>
      <c r="B44" s="105"/>
      <c r="C44" s="105"/>
      <c r="D44" s="105"/>
      <c r="E44" s="105"/>
      <c r="F44" s="105"/>
      <c r="G44" s="105"/>
      <c r="H44" s="105"/>
      <c r="I44" s="105"/>
      <c r="J44" s="105"/>
      <c r="K44" s="105"/>
      <c r="L44" s="105"/>
      <c r="M44" s="105"/>
      <c r="N44" s="105"/>
      <c r="O44" s="105"/>
      <c r="P44" s="106"/>
      <c r="Q44" s="1"/>
      <c r="R44" s="1"/>
      <c r="S44" s="1"/>
      <c r="T44" s="1"/>
      <c r="U44" s="1"/>
      <c r="V44" s="1"/>
      <c r="W44" s="1"/>
      <c r="X44" s="1"/>
      <c r="Y44" s="1"/>
      <c r="Z44" s="1"/>
      <c r="AA44" s="1"/>
      <c r="AB44" s="1"/>
      <c r="AC44" s="1"/>
      <c r="AD44" s="1"/>
      <c r="AE44" s="1"/>
    </row>
    <row r="45" spans="1:31" x14ac:dyDescent="0.45">
      <c r="A45" s="143" t="s">
        <v>12</v>
      </c>
      <c r="B45" s="144"/>
      <c r="C45" s="144"/>
      <c r="D45" s="144"/>
      <c r="E45" s="144"/>
      <c r="F45" s="144"/>
      <c r="G45" s="134">
        <v>4</v>
      </c>
      <c r="H45" s="135"/>
      <c r="I45" s="125" t="s">
        <v>13</v>
      </c>
      <c r="J45" s="126"/>
      <c r="K45" s="126"/>
      <c r="L45" s="126"/>
      <c r="M45" s="126"/>
      <c r="N45" s="126"/>
      <c r="O45" s="126"/>
      <c r="P45" s="127"/>
    </row>
    <row r="46" spans="1:31" x14ac:dyDescent="0.45">
      <c r="A46" s="145" t="s">
        <v>14</v>
      </c>
      <c r="B46" s="146"/>
      <c r="C46" s="146"/>
      <c r="D46" s="146"/>
      <c r="E46" s="146"/>
      <c r="F46" s="146"/>
      <c r="G46" s="136">
        <v>2</v>
      </c>
      <c r="H46" s="137"/>
      <c r="I46" s="128" t="s">
        <v>15</v>
      </c>
      <c r="J46" s="129"/>
      <c r="K46" s="129"/>
      <c r="L46" s="129"/>
      <c r="M46" s="129"/>
      <c r="N46" s="129"/>
      <c r="O46" s="129"/>
      <c r="P46" s="130"/>
      <c r="Q46" s="2"/>
      <c r="R46" s="2"/>
      <c r="S46" s="2"/>
      <c r="T46" s="2"/>
      <c r="U46" s="2"/>
      <c r="V46" s="2"/>
      <c r="W46" s="2"/>
      <c r="X46" s="2"/>
      <c r="Y46" s="2"/>
      <c r="Z46" s="2"/>
      <c r="AA46" s="2"/>
      <c r="AB46" s="2"/>
      <c r="AC46" s="2"/>
      <c r="AD46" s="2"/>
      <c r="AE46" s="2"/>
    </row>
    <row r="47" spans="1:31" x14ac:dyDescent="0.45">
      <c r="A47" s="145" t="s">
        <v>16</v>
      </c>
      <c r="B47" s="146"/>
      <c r="C47" s="146"/>
      <c r="D47" s="146"/>
      <c r="E47" s="146"/>
      <c r="F47" s="146"/>
      <c r="G47" s="136">
        <v>2</v>
      </c>
      <c r="H47" s="137"/>
      <c r="I47" s="140" t="s">
        <v>15</v>
      </c>
      <c r="J47" s="141"/>
      <c r="K47" s="141"/>
      <c r="L47" s="141"/>
      <c r="M47" s="141"/>
      <c r="N47" s="141"/>
      <c r="O47" s="141"/>
      <c r="P47" s="142"/>
    </row>
    <row r="48" spans="1:31" ht="14.65" thickBot="1" x14ac:dyDescent="0.5">
      <c r="A48" s="123" t="s">
        <v>17</v>
      </c>
      <c r="B48" s="124"/>
      <c r="C48" s="124"/>
      <c r="D48" s="124"/>
      <c r="E48" s="124"/>
      <c r="F48" s="124"/>
      <c r="G48" s="138">
        <v>2</v>
      </c>
      <c r="H48" s="139"/>
      <c r="I48" s="131" t="s">
        <v>18</v>
      </c>
      <c r="J48" s="132"/>
      <c r="K48" s="132"/>
      <c r="L48" s="132"/>
      <c r="M48" s="132"/>
      <c r="N48" s="132"/>
      <c r="O48" s="132"/>
      <c r="P48" s="133"/>
      <c r="Q48" s="2"/>
      <c r="R48" s="2"/>
      <c r="S48" s="2"/>
      <c r="T48" s="2"/>
      <c r="U48" s="2"/>
      <c r="V48" s="2"/>
      <c r="W48" s="2"/>
      <c r="X48" s="2"/>
      <c r="Y48" s="2"/>
      <c r="Z48" s="2"/>
      <c r="AA48" s="2"/>
      <c r="AB48" s="2"/>
      <c r="AC48" s="2"/>
      <c r="AD48" s="2"/>
      <c r="AE48" s="2"/>
    </row>
    <row r="49" spans="5:10" x14ac:dyDescent="0.45">
      <c r="E49" s="113" t="s">
        <v>19</v>
      </c>
      <c r="F49" s="113"/>
      <c r="G49" s="9">
        <f>SUM(G45:H48)</f>
        <v>10</v>
      </c>
      <c r="H49" s="120" t="s">
        <v>20</v>
      </c>
      <c r="I49" s="121"/>
      <c r="J49" s="12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7" zoomScale="80" zoomScaleNormal="80" workbookViewId="0">
      <selection activeCell="N44" sqref="N44"/>
    </sheetView>
  </sheetViews>
  <sheetFormatPr defaultRowHeight="14.25" x14ac:dyDescent="0.45"/>
  <cols>
    <col min="2" max="2" width="9.53125" customWidth="1"/>
    <col min="3" max="3" width="10.46484375" customWidth="1"/>
    <col min="8" max="8" width="11.73046875" customWidth="1"/>
    <col min="13" max="13" width="10.53125" customWidth="1"/>
  </cols>
  <sheetData>
    <row r="1" spans="1:30" ht="23.25" x14ac:dyDescent="0.45">
      <c r="A1" s="153" t="s">
        <v>21</v>
      </c>
      <c r="B1" s="154"/>
      <c r="C1" s="154"/>
      <c r="D1" s="154"/>
      <c r="E1" s="154"/>
      <c r="F1" s="154"/>
      <c r="G1" s="154"/>
      <c r="H1" s="154"/>
      <c r="I1" s="154"/>
      <c r="J1" s="154"/>
      <c r="K1" s="154"/>
      <c r="L1" s="154"/>
      <c r="M1" s="154"/>
      <c r="N1" s="154"/>
      <c r="O1" s="155"/>
      <c r="P1" s="3"/>
      <c r="Q1" s="3"/>
      <c r="R1" s="3"/>
      <c r="S1" s="3"/>
      <c r="T1" s="3"/>
      <c r="U1" s="3"/>
      <c r="V1" s="3"/>
      <c r="W1" s="3"/>
      <c r="X1" s="3"/>
      <c r="Y1" s="3"/>
      <c r="Z1" s="3"/>
      <c r="AA1" s="3"/>
      <c r="AB1" s="3"/>
      <c r="AC1" s="3"/>
      <c r="AD1" s="3"/>
    </row>
    <row r="2" spans="1:30" ht="23.25" x14ac:dyDescent="0.45">
      <c r="A2" s="156"/>
      <c r="B2" s="77"/>
      <c r="C2" s="77"/>
      <c r="D2" s="77"/>
      <c r="E2" s="77"/>
      <c r="F2" s="77"/>
      <c r="G2" s="77"/>
      <c r="H2" s="77"/>
      <c r="I2" s="77"/>
      <c r="J2" s="77"/>
      <c r="K2" s="77"/>
      <c r="L2" s="77"/>
      <c r="M2" s="77"/>
      <c r="N2" s="77"/>
      <c r="O2" s="157"/>
      <c r="P2" s="3"/>
      <c r="Q2" s="3"/>
      <c r="R2" s="3"/>
      <c r="S2" s="3"/>
      <c r="T2" s="3"/>
      <c r="U2" s="3"/>
      <c r="V2" s="3"/>
      <c r="W2" s="3"/>
      <c r="X2" s="3"/>
      <c r="Y2" s="3"/>
      <c r="Z2" s="3"/>
      <c r="AA2" s="3"/>
      <c r="AB2" s="3"/>
      <c r="AC2" s="3"/>
      <c r="AD2" s="3"/>
    </row>
    <row r="3" spans="1:30" ht="23.65" thickBot="1" x14ac:dyDescent="0.5">
      <c r="A3" s="158"/>
      <c r="B3" s="159"/>
      <c r="C3" s="159"/>
      <c r="D3" s="159"/>
      <c r="E3" s="159"/>
      <c r="F3" s="159"/>
      <c r="G3" s="159"/>
      <c r="H3" s="159"/>
      <c r="I3" s="159"/>
      <c r="J3" s="159"/>
      <c r="K3" s="159"/>
      <c r="L3" s="159"/>
      <c r="M3" s="159"/>
      <c r="N3" s="159"/>
      <c r="O3" s="160"/>
      <c r="P3" s="3"/>
      <c r="Q3" s="3"/>
      <c r="R3" s="3"/>
      <c r="S3" s="3"/>
      <c r="T3" s="3"/>
      <c r="U3" s="3"/>
      <c r="V3" s="3"/>
      <c r="W3" s="3"/>
      <c r="X3" s="3"/>
      <c r="Y3" s="3"/>
      <c r="Z3" s="3"/>
      <c r="AA3" s="3"/>
      <c r="AB3" s="3"/>
      <c r="AC3" s="3"/>
      <c r="AD3" s="3"/>
    </row>
    <row r="4" spans="1:30" ht="23.65" thickBot="1" x14ac:dyDescent="0.5">
      <c r="A4" s="161" t="s">
        <v>1</v>
      </c>
      <c r="B4" s="162"/>
      <c r="C4" s="162"/>
      <c r="D4" s="162"/>
      <c r="E4" s="162"/>
      <c r="F4" s="162"/>
      <c r="G4" s="162"/>
      <c r="H4" s="162"/>
      <c r="I4" s="162"/>
      <c r="J4" s="162"/>
      <c r="K4" s="162"/>
      <c r="L4" s="162"/>
      <c r="M4" s="162"/>
      <c r="N4" s="162"/>
      <c r="O4" s="163"/>
      <c r="P4" s="4"/>
      <c r="Q4" s="4"/>
      <c r="R4" s="4"/>
      <c r="S4" s="4"/>
      <c r="T4" s="4"/>
      <c r="U4" s="4"/>
      <c r="V4" s="4"/>
      <c r="W4" s="4"/>
      <c r="X4" s="4"/>
      <c r="Y4" s="4"/>
      <c r="Z4" s="4"/>
      <c r="AA4" s="4"/>
      <c r="AB4" s="4"/>
      <c r="AC4" s="4"/>
      <c r="AD4" s="4"/>
    </row>
    <row r="5" spans="1:30" ht="23.65" thickBot="1" x14ac:dyDescent="0.5">
      <c r="A5" s="164" t="s">
        <v>2</v>
      </c>
      <c r="B5" s="165"/>
      <c r="C5" s="165"/>
      <c r="D5" s="165"/>
      <c r="E5" s="165"/>
      <c r="F5" s="165"/>
      <c r="G5" s="165"/>
      <c r="H5" s="165"/>
      <c r="I5" s="118"/>
      <c r="J5" s="118"/>
      <c r="K5" s="118"/>
      <c r="L5" s="118"/>
      <c r="M5" s="118"/>
      <c r="N5" s="118"/>
      <c r="O5" s="119"/>
      <c r="P5" s="4"/>
      <c r="Q5" s="4"/>
      <c r="R5" s="4"/>
      <c r="S5" s="4"/>
      <c r="T5" s="4"/>
      <c r="U5" s="4"/>
      <c r="V5" s="4"/>
      <c r="W5" s="4"/>
      <c r="X5" s="4"/>
      <c r="Y5" s="4"/>
      <c r="Z5" s="4"/>
      <c r="AA5" s="4"/>
      <c r="AB5" s="4"/>
      <c r="AC5" s="4"/>
      <c r="AD5" s="4"/>
    </row>
    <row r="6" spans="1:30" ht="14.65" thickBot="1" x14ac:dyDescent="0.5">
      <c r="A6" s="166" t="s">
        <v>3</v>
      </c>
      <c r="B6" s="167"/>
      <c r="C6" s="167"/>
      <c r="D6" s="167"/>
      <c r="E6" s="170" t="s">
        <v>165</v>
      </c>
      <c r="F6" s="170"/>
      <c r="G6" s="170"/>
      <c r="H6" s="171"/>
      <c r="I6" s="174" t="s">
        <v>22</v>
      </c>
      <c r="J6" s="175"/>
      <c r="K6" s="175"/>
      <c r="L6" s="175"/>
      <c r="M6" s="175"/>
      <c r="N6" s="175"/>
      <c r="O6" s="175"/>
    </row>
    <row r="7" spans="1:30" ht="15" thickTop="1" thickBot="1" x14ac:dyDescent="0.5">
      <c r="A7" s="168"/>
      <c r="B7" s="169"/>
      <c r="C7" s="169"/>
      <c r="D7" s="169"/>
      <c r="E7" s="172"/>
      <c r="F7" s="172"/>
      <c r="G7" s="172"/>
      <c r="H7" s="173"/>
      <c r="I7" s="176"/>
      <c r="J7" s="177"/>
      <c r="K7" s="177"/>
      <c r="L7" s="177"/>
      <c r="M7" s="177"/>
      <c r="N7" s="177"/>
      <c r="O7" s="177"/>
    </row>
    <row r="8" spans="1:30" ht="14.65" thickBot="1" x14ac:dyDescent="0.5">
      <c r="A8" s="168" t="s">
        <v>23</v>
      </c>
      <c r="B8" s="169"/>
      <c r="C8" s="169"/>
      <c r="D8" s="169"/>
      <c r="E8" s="172" t="s">
        <v>250</v>
      </c>
      <c r="F8" s="172"/>
      <c r="G8" s="172"/>
      <c r="H8" s="173"/>
      <c r="I8" s="178" t="s">
        <v>252</v>
      </c>
      <c r="J8" s="179"/>
      <c r="K8" s="179"/>
      <c r="L8" s="179"/>
      <c r="M8" s="179"/>
      <c r="N8" s="179"/>
      <c r="O8" s="180"/>
    </row>
    <row r="9" spans="1:30" ht="15" thickTop="1" thickBot="1" x14ac:dyDescent="0.5">
      <c r="A9" s="168"/>
      <c r="B9" s="169"/>
      <c r="C9" s="169"/>
      <c r="D9" s="169"/>
      <c r="E9" s="172"/>
      <c r="F9" s="172"/>
      <c r="G9" s="172"/>
      <c r="H9" s="173"/>
      <c r="I9" s="107"/>
      <c r="J9" s="111"/>
      <c r="K9" s="111"/>
      <c r="L9" s="111"/>
      <c r="M9" s="111"/>
      <c r="N9" s="111"/>
      <c r="O9" s="181"/>
    </row>
    <row r="10" spans="1:30" ht="15" thickTop="1" thickBot="1" x14ac:dyDescent="0.5">
      <c r="A10" s="168"/>
      <c r="B10" s="169"/>
      <c r="C10" s="169"/>
      <c r="D10" s="169"/>
      <c r="E10" s="172"/>
      <c r="F10" s="172"/>
      <c r="G10" s="172"/>
      <c r="H10" s="173"/>
      <c r="I10" s="107"/>
      <c r="J10" s="111"/>
      <c r="K10" s="111"/>
      <c r="L10" s="111"/>
      <c r="M10" s="111"/>
      <c r="N10" s="111"/>
      <c r="O10" s="181"/>
    </row>
    <row r="11" spans="1:30" ht="15" thickTop="1" thickBot="1" x14ac:dyDescent="0.5">
      <c r="A11" s="168"/>
      <c r="B11" s="169"/>
      <c r="C11" s="169"/>
      <c r="D11" s="169"/>
      <c r="E11" s="172"/>
      <c r="F11" s="172"/>
      <c r="G11" s="172"/>
      <c r="H11" s="173"/>
      <c r="I11" s="107"/>
      <c r="J11" s="111"/>
      <c r="K11" s="111"/>
      <c r="L11" s="111"/>
      <c r="M11" s="111"/>
      <c r="N11" s="111"/>
      <c r="O11" s="181"/>
    </row>
    <row r="12" spans="1:30" ht="15" thickTop="1" thickBot="1" x14ac:dyDescent="0.5">
      <c r="A12" s="168" t="s">
        <v>24</v>
      </c>
      <c r="B12" s="169"/>
      <c r="C12" s="169"/>
      <c r="D12" s="169"/>
      <c r="E12" s="172" t="s">
        <v>249</v>
      </c>
      <c r="F12" s="172"/>
      <c r="G12" s="172"/>
      <c r="H12" s="173"/>
      <c r="I12" s="107"/>
      <c r="J12" s="111"/>
      <c r="K12" s="111"/>
      <c r="L12" s="111"/>
      <c r="M12" s="111"/>
      <c r="N12" s="111"/>
      <c r="O12" s="181"/>
    </row>
    <row r="13" spans="1:30" ht="15" thickTop="1" thickBot="1" x14ac:dyDescent="0.5">
      <c r="A13" s="168"/>
      <c r="B13" s="169"/>
      <c r="C13" s="169"/>
      <c r="D13" s="169"/>
      <c r="E13" s="172"/>
      <c r="F13" s="172"/>
      <c r="G13" s="172"/>
      <c r="H13" s="173"/>
      <c r="I13" s="107"/>
      <c r="J13" s="111"/>
      <c r="K13" s="111"/>
      <c r="L13" s="111"/>
      <c r="M13" s="111"/>
      <c r="N13" s="111"/>
      <c r="O13" s="181"/>
    </row>
    <row r="14" spans="1:30" ht="15" thickTop="1" thickBot="1" x14ac:dyDescent="0.5">
      <c r="A14" s="168" t="s">
        <v>25</v>
      </c>
      <c r="B14" s="169"/>
      <c r="C14" s="169"/>
      <c r="D14" s="169"/>
      <c r="E14" s="172" t="s">
        <v>251</v>
      </c>
      <c r="F14" s="172"/>
      <c r="G14" s="172"/>
      <c r="H14" s="173"/>
      <c r="I14" s="107"/>
      <c r="J14" s="111"/>
      <c r="K14" s="111"/>
      <c r="L14" s="111"/>
      <c r="M14" s="111"/>
      <c r="N14" s="111"/>
      <c r="O14" s="181"/>
    </row>
    <row r="15" spans="1:30" ht="15" thickTop="1" thickBot="1" x14ac:dyDescent="0.5">
      <c r="A15" s="185"/>
      <c r="B15" s="186"/>
      <c r="C15" s="186"/>
      <c r="D15" s="186"/>
      <c r="E15" s="187"/>
      <c r="F15" s="187"/>
      <c r="G15" s="187"/>
      <c r="H15" s="188"/>
      <c r="I15" s="182"/>
      <c r="J15" s="183"/>
      <c r="K15" s="183"/>
      <c r="L15" s="183"/>
      <c r="M15" s="183"/>
      <c r="N15" s="183"/>
      <c r="O15" s="184"/>
    </row>
    <row r="16" spans="1:30" x14ac:dyDescent="0.45">
      <c r="A16" s="189" t="s">
        <v>26</v>
      </c>
      <c r="B16" s="190"/>
      <c r="C16" s="190"/>
      <c r="D16" s="190"/>
      <c r="E16" s="190"/>
      <c r="F16" s="190"/>
      <c r="G16" s="190"/>
      <c r="H16" s="190"/>
      <c r="I16" s="190"/>
      <c r="J16" s="190"/>
      <c r="K16" s="190"/>
      <c r="L16" s="190"/>
      <c r="M16" s="190"/>
      <c r="N16" s="190"/>
      <c r="O16" s="191"/>
    </row>
    <row r="17" spans="1:15" ht="14.65" thickBot="1" x14ac:dyDescent="0.5">
      <c r="A17" s="192"/>
      <c r="B17" s="193"/>
      <c r="C17" s="193"/>
      <c r="D17" s="193"/>
      <c r="E17" s="193"/>
      <c r="F17" s="193"/>
      <c r="G17" s="193"/>
      <c r="H17" s="193"/>
      <c r="I17" s="193"/>
      <c r="J17" s="193"/>
      <c r="K17" s="193"/>
      <c r="L17" s="193"/>
      <c r="M17" s="193"/>
      <c r="N17" s="193"/>
      <c r="O17" s="194"/>
    </row>
    <row r="18" spans="1:15" ht="14.65" thickBot="1" x14ac:dyDescent="0.5">
      <c r="A18" s="195" t="s">
        <v>27</v>
      </c>
      <c r="B18" s="196"/>
      <c r="C18" s="196"/>
      <c r="D18" s="196"/>
      <c r="E18" s="196"/>
      <c r="F18" s="196" t="s">
        <v>28</v>
      </c>
      <c r="G18" s="196"/>
      <c r="H18" s="196"/>
      <c r="I18" s="196"/>
      <c r="J18" s="196"/>
      <c r="K18" s="196" t="s">
        <v>29</v>
      </c>
      <c r="L18" s="196"/>
      <c r="M18" s="196"/>
      <c r="N18" s="196"/>
      <c r="O18" s="197"/>
    </row>
    <row r="19" spans="1:15" ht="28.5" x14ac:dyDescent="0.45">
      <c r="A19" s="198" t="s">
        <v>30</v>
      </c>
      <c r="B19" s="199"/>
      <c r="C19" s="24" t="s">
        <v>31</v>
      </c>
      <c r="D19" s="199" t="s">
        <v>32</v>
      </c>
      <c r="E19" s="199"/>
      <c r="F19" s="199" t="s">
        <v>30</v>
      </c>
      <c r="G19" s="199"/>
      <c r="H19" s="24" t="s">
        <v>31</v>
      </c>
      <c r="I19" s="199" t="s">
        <v>32</v>
      </c>
      <c r="J19" s="199"/>
      <c r="K19" s="199" t="s">
        <v>30</v>
      </c>
      <c r="L19" s="199"/>
      <c r="M19" s="24" t="s">
        <v>31</v>
      </c>
      <c r="N19" s="199" t="s">
        <v>32</v>
      </c>
      <c r="O19" s="200"/>
    </row>
    <row r="20" spans="1:15" x14ac:dyDescent="0.45">
      <c r="A20" s="205" t="s">
        <v>169</v>
      </c>
      <c r="B20" s="172"/>
      <c r="C20" s="172" t="s">
        <v>168</v>
      </c>
      <c r="D20" s="172" t="s">
        <v>253</v>
      </c>
      <c r="E20" s="172"/>
      <c r="F20" s="172" t="s">
        <v>170</v>
      </c>
      <c r="G20" s="172"/>
      <c r="H20" s="172" t="s">
        <v>168</v>
      </c>
      <c r="I20" s="172" t="s">
        <v>171</v>
      </c>
      <c r="J20" s="172"/>
      <c r="K20" s="172" t="s">
        <v>172</v>
      </c>
      <c r="L20" s="172"/>
      <c r="M20" s="172" t="s">
        <v>168</v>
      </c>
      <c r="N20" s="172" t="s">
        <v>173</v>
      </c>
      <c r="O20" s="173"/>
    </row>
    <row r="21" spans="1:15" ht="14.65" thickBot="1" x14ac:dyDescent="0.5">
      <c r="A21" s="206"/>
      <c r="B21" s="187"/>
      <c r="C21" s="187"/>
      <c r="D21" s="187"/>
      <c r="E21" s="187"/>
      <c r="F21" s="187"/>
      <c r="G21" s="187"/>
      <c r="H21" s="187"/>
      <c r="I21" s="187"/>
      <c r="J21" s="187"/>
      <c r="K21" s="187"/>
      <c r="L21" s="187"/>
      <c r="M21" s="187"/>
      <c r="N21" s="187"/>
      <c r="O21" s="188"/>
    </row>
    <row r="22" spans="1:15" x14ac:dyDescent="0.45">
      <c r="A22" s="201" t="s">
        <v>33</v>
      </c>
      <c r="B22" s="202"/>
      <c r="C22" s="202"/>
      <c r="D22" s="203" t="s">
        <v>254</v>
      </c>
      <c r="E22" s="204"/>
      <c r="F22" s="201" t="s">
        <v>33</v>
      </c>
      <c r="G22" s="202"/>
      <c r="H22" s="202"/>
      <c r="I22" s="203" t="s">
        <v>254</v>
      </c>
      <c r="J22" s="204"/>
      <c r="K22" s="201" t="s">
        <v>33</v>
      </c>
      <c r="L22" s="202"/>
      <c r="M22" s="202"/>
      <c r="N22" s="203" t="s">
        <v>254</v>
      </c>
      <c r="O22" s="204"/>
    </row>
    <row r="23" spans="1:15" x14ac:dyDescent="0.45">
      <c r="A23" s="207" t="s">
        <v>255</v>
      </c>
      <c r="B23" s="208"/>
      <c r="C23" s="208"/>
      <c r="D23" s="208"/>
      <c r="E23" s="209"/>
      <c r="F23" s="207" t="s">
        <v>255</v>
      </c>
      <c r="G23" s="208"/>
      <c r="H23" s="208"/>
      <c r="I23" s="208"/>
      <c r="J23" s="209"/>
      <c r="K23" s="207" t="s">
        <v>255</v>
      </c>
      <c r="L23" s="208"/>
      <c r="M23" s="208"/>
      <c r="N23" s="208"/>
      <c r="O23" s="209"/>
    </row>
    <row r="24" spans="1:15" x14ac:dyDescent="0.45">
      <c r="A24" s="210" t="s">
        <v>11</v>
      </c>
      <c r="B24" s="211"/>
      <c r="C24" s="211"/>
      <c r="D24" s="211"/>
      <c r="E24" s="149"/>
      <c r="F24" s="210" t="s">
        <v>11</v>
      </c>
      <c r="G24" s="211"/>
      <c r="H24" s="211"/>
      <c r="I24" s="211"/>
      <c r="J24" s="149"/>
      <c r="K24" s="210" t="s">
        <v>11</v>
      </c>
      <c r="L24" s="211"/>
      <c r="M24" s="211"/>
      <c r="N24" s="211"/>
      <c r="O24" s="149"/>
    </row>
    <row r="25" spans="1:15" x14ac:dyDescent="0.45">
      <c r="A25" s="213" t="s">
        <v>34</v>
      </c>
      <c r="B25" s="214"/>
      <c r="C25" s="214"/>
      <c r="D25" s="147">
        <v>1</v>
      </c>
      <c r="E25" s="215"/>
      <c r="F25" s="213" t="s">
        <v>34</v>
      </c>
      <c r="G25" s="214"/>
      <c r="H25" s="214"/>
      <c r="I25" s="147">
        <v>1</v>
      </c>
      <c r="J25" s="215"/>
      <c r="K25" s="213" t="s">
        <v>34</v>
      </c>
      <c r="L25" s="214"/>
      <c r="M25" s="214"/>
      <c r="N25" s="147">
        <v>1</v>
      </c>
      <c r="O25" s="215"/>
    </row>
    <row r="26" spans="1:15" ht="28.9" customHeight="1" thickBot="1" x14ac:dyDescent="0.5">
      <c r="A26" s="216" t="s">
        <v>144</v>
      </c>
      <c r="B26" s="217"/>
      <c r="C26" s="217"/>
      <c r="D26" s="138">
        <v>1</v>
      </c>
      <c r="E26" s="212"/>
      <c r="F26" s="216" t="s">
        <v>144</v>
      </c>
      <c r="G26" s="217"/>
      <c r="H26" s="217"/>
      <c r="I26" s="138">
        <v>1</v>
      </c>
      <c r="J26" s="212"/>
      <c r="K26" s="216" t="s">
        <v>144</v>
      </c>
      <c r="L26" s="217"/>
      <c r="M26" s="217"/>
      <c r="N26" s="138">
        <v>1</v>
      </c>
      <c r="O26" s="212"/>
    </row>
    <row r="27" spans="1:15" x14ac:dyDescent="0.45">
      <c r="A27" s="189" t="s">
        <v>35</v>
      </c>
      <c r="B27" s="190"/>
      <c r="C27" s="190"/>
      <c r="D27" s="190"/>
      <c r="E27" s="190"/>
      <c r="F27" s="190"/>
      <c r="G27" s="190"/>
      <c r="H27" s="190"/>
      <c r="I27" s="190"/>
      <c r="J27" s="190"/>
      <c r="K27" s="190"/>
      <c r="L27" s="190"/>
      <c r="M27" s="190"/>
      <c r="N27" s="190"/>
      <c r="O27" s="191"/>
    </row>
    <row r="28" spans="1:15" ht="14.65" thickBot="1" x14ac:dyDescent="0.5">
      <c r="A28" s="192"/>
      <c r="B28" s="193"/>
      <c r="C28" s="193"/>
      <c r="D28" s="193"/>
      <c r="E28" s="193"/>
      <c r="F28" s="193"/>
      <c r="G28" s="193"/>
      <c r="H28" s="193"/>
      <c r="I28" s="193"/>
      <c r="J28" s="193"/>
      <c r="K28" s="193"/>
      <c r="L28" s="193"/>
      <c r="M28" s="193"/>
      <c r="N28" s="193"/>
      <c r="O28" s="194"/>
    </row>
    <row r="29" spans="1:15" ht="14.65" thickBot="1" x14ac:dyDescent="0.5">
      <c r="A29" s="195" t="s">
        <v>27</v>
      </c>
      <c r="B29" s="196"/>
      <c r="C29" s="196"/>
      <c r="D29" s="196"/>
      <c r="E29" s="196"/>
      <c r="F29" s="196" t="s">
        <v>28</v>
      </c>
      <c r="G29" s="196"/>
      <c r="H29" s="196"/>
      <c r="I29" s="196"/>
      <c r="J29" s="196"/>
      <c r="K29" s="196" t="s">
        <v>29</v>
      </c>
      <c r="L29" s="196"/>
      <c r="M29" s="196"/>
      <c r="N29" s="196"/>
      <c r="O29" s="197"/>
    </row>
    <row r="30" spans="1:15" ht="28.5" x14ac:dyDescent="0.45">
      <c r="A30" s="198" t="s">
        <v>30</v>
      </c>
      <c r="B30" s="199"/>
      <c r="C30" s="24" t="s">
        <v>31</v>
      </c>
      <c r="D30" s="199" t="s">
        <v>32</v>
      </c>
      <c r="E30" s="199"/>
      <c r="F30" s="199" t="s">
        <v>30</v>
      </c>
      <c r="G30" s="199"/>
      <c r="H30" s="24" t="s">
        <v>31</v>
      </c>
      <c r="I30" s="199" t="s">
        <v>32</v>
      </c>
      <c r="J30" s="199"/>
      <c r="K30" s="199" t="s">
        <v>30</v>
      </c>
      <c r="L30" s="199"/>
      <c r="M30" s="24" t="s">
        <v>31</v>
      </c>
      <c r="N30" s="199" t="s">
        <v>32</v>
      </c>
      <c r="O30" s="200"/>
    </row>
    <row r="31" spans="1:15" x14ac:dyDescent="0.45">
      <c r="A31" s="205" t="s">
        <v>174</v>
      </c>
      <c r="B31" s="172"/>
      <c r="C31" s="172" t="s">
        <v>168</v>
      </c>
      <c r="D31" s="172" t="s">
        <v>175</v>
      </c>
      <c r="E31" s="172"/>
      <c r="F31" s="172" t="s">
        <v>176</v>
      </c>
      <c r="G31" s="172"/>
      <c r="H31" s="172" t="s">
        <v>168</v>
      </c>
      <c r="I31" s="172" t="s">
        <v>177</v>
      </c>
      <c r="J31" s="172"/>
      <c r="K31" s="172" t="s">
        <v>178</v>
      </c>
      <c r="L31" s="172"/>
      <c r="M31" s="172" t="s">
        <v>168</v>
      </c>
      <c r="N31" s="172" t="s">
        <v>178</v>
      </c>
      <c r="O31" s="173"/>
    </row>
    <row r="32" spans="1:15" ht="14.65" thickBot="1" x14ac:dyDescent="0.5">
      <c r="A32" s="206"/>
      <c r="B32" s="187"/>
      <c r="C32" s="187"/>
      <c r="D32" s="187"/>
      <c r="E32" s="187"/>
      <c r="F32" s="187"/>
      <c r="G32" s="187"/>
      <c r="H32" s="187"/>
      <c r="I32" s="187"/>
      <c r="J32" s="187"/>
      <c r="K32" s="187"/>
      <c r="L32" s="187"/>
      <c r="M32" s="187"/>
      <c r="N32" s="187"/>
      <c r="O32" s="188"/>
    </row>
    <row r="33" spans="1:15" x14ac:dyDescent="0.45">
      <c r="A33" s="201" t="s">
        <v>33</v>
      </c>
      <c r="B33" s="202"/>
      <c r="C33" s="202"/>
      <c r="D33" s="203" t="s">
        <v>254</v>
      </c>
      <c r="E33" s="204"/>
      <c r="F33" s="201" t="s">
        <v>33</v>
      </c>
      <c r="G33" s="202"/>
      <c r="H33" s="202"/>
      <c r="I33" s="203" t="s">
        <v>254</v>
      </c>
      <c r="J33" s="204"/>
      <c r="K33" s="201" t="s">
        <v>33</v>
      </c>
      <c r="L33" s="202"/>
      <c r="M33" s="202"/>
      <c r="N33" s="203" t="s">
        <v>254</v>
      </c>
      <c r="O33" s="204"/>
    </row>
    <row r="34" spans="1:15" x14ac:dyDescent="0.45">
      <c r="A34" s="207" t="s">
        <v>255</v>
      </c>
      <c r="B34" s="208"/>
      <c r="C34" s="208"/>
      <c r="D34" s="208"/>
      <c r="E34" s="209"/>
      <c r="F34" s="207" t="s">
        <v>255</v>
      </c>
      <c r="G34" s="208"/>
      <c r="H34" s="208"/>
      <c r="I34" s="208"/>
      <c r="J34" s="209"/>
      <c r="K34" s="207" t="s">
        <v>255</v>
      </c>
      <c r="L34" s="208"/>
      <c r="M34" s="208"/>
      <c r="N34" s="208"/>
      <c r="O34" s="209"/>
    </row>
    <row r="35" spans="1:15" x14ac:dyDescent="0.45">
      <c r="A35" s="210" t="s">
        <v>11</v>
      </c>
      <c r="B35" s="211"/>
      <c r="C35" s="211"/>
      <c r="D35" s="211"/>
      <c r="E35" s="149"/>
      <c r="F35" s="210" t="s">
        <v>11</v>
      </c>
      <c r="G35" s="211"/>
      <c r="H35" s="211"/>
      <c r="I35" s="211"/>
      <c r="J35" s="149"/>
      <c r="K35" s="210" t="s">
        <v>11</v>
      </c>
      <c r="L35" s="211"/>
      <c r="M35" s="211"/>
      <c r="N35" s="211"/>
      <c r="O35" s="149"/>
    </row>
    <row r="36" spans="1:15" x14ac:dyDescent="0.45">
      <c r="A36" s="213" t="s">
        <v>34</v>
      </c>
      <c r="B36" s="214"/>
      <c r="C36" s="214"/>
      <c r="D36" s="147">
        <v>0</v>
      </c>
      <c r="E36" s="215"/>
      <c r="F36" s="213" t="s">
        <v>34</v>
      </c>
      <c r="G36" s="214"/>
      <c r="H36" s="214"/>
      <c r="I36" s="147">
        <v>1</v>
      </c>
      <c r="J36" s="215"/>
      <c r="K36" s="213" t="s">
        <v>34</v>
      </c>
      <c r="L36" s="214"/>
      <c r="M36" s="214"/>
      <c r="N36" s="147">
        <v>1</v>
      </c>
      <c r="O36" s="215"/>
    </row>
    <row r="37" spans="1:15" ht="28.9" customHeight="1" thickBot="1" x14ac:dyDescent="0.5">
      <c r="A37" s="220" t="s">
        <v>144</v>
      </c>
      <c r="B37" s="221"/>
      <c r="C37" s="221"/>
      <c r="D37" s="222">
        <v>1</v>
      </c>
      <c r="E37" s="223"/>
      <c r="F37" s="220" t="s">
        <v>144</v>
      </c>
      <c r="G37" s="221"/>
      <c r="H37" s="221"/>
      <c r="I37" s="222">
        <v>1</v>
      </c>
      <c r="J37" s="223"/>
      <c r="K37" s="220" t="s">
        <v>144</v>
      </c>
      <c r="L37" s="221"/>
      <c r="M37" s="221"/>
      <c r="N37" s="222">
        <v>1</v>
      </c>
      <c r="O37" s="223"/>
    </row>
    <row r="38" spans="1:15" ht="14.25" customHeight="1" x14ac:dyDescent="0.45">
      <c r="A38" s="224" t="s">
        <v>36</v>
      </c>
      <c r="B38" s="225"/>
      <c r="C38" s="225"/>
      <c r="D38" s="225"/>
      <c r="E38" s="225"/>
      <c r="F38" s="225"/>
      <c r="G38" s="230" t="s">
        <v>179</v>
      </c>
      <c r="H38" s="230"/>
      <c r="I38" s="230"/>
      <c r="J38" s="230"/>
      <c r="K38" s="230"/>
      <c r="L38" s="230"/>
      <c r="M38" s="230"/>
      <c r="N38" s="233" t="s">
        <v>11</v>
      </c>
      <c r="O38" s="234"/>
    </row>
    <row r="39" spans="1:15" x14ac:dyDescent="0.45">
      <c r="A39" s="226"/>
      <c r="B39" s="227"/>
      <c r="C39" s="227"/>
      <c r="D39" s="227"/>
      <c r="E39" s="227"/>
      <c r="F39" s="227"/>
      <c r="G39" s="231"/>
      <c r="H39" s="231"/>
      <c r="I39" s="231"/>
      <c r="J39" s="231"/>
      <c r="K39" s="231"/>
      <c r="L39" s="231"/>
      <c r="M39" s="231"/>
      <c r="N39" s="147">
        <v>4</v>
      </c>
      <c r="O39" s="149" t="s">
        <v>37</v>
      </c>
    </row>
    <row r="40" spans="1:15" ht="109.15" customHeight="1" thickBot="1" x14ac:dyDescent="0.5">
      <c r="A40" s="228"/>
      <c r="B40" s="229"/>
      <c r="C40" s="229"/>
      <c r="D40" s="229"/>
      <c r="E40" s="229"/>
      <c r="F40" s="229"/>
      <c r="G40" s="232"/>
      <c r="H40" s="232"/>
      <c r="I40" s="232"/>
      <c r="J40" s="232"/>
      <c r="K40" s="232"/>
      <c r="L40" s="232"/>
      <c r="M40" s="232"/>
      <c r="N40" s="148"/>
      <c r="O40" s="150"/>
    </row>
    <row r="41" spans="1:15" x14ac:dyDescent="0.45">
      <c r="A41" s="235" t="s">
        <v>38</v>
      </c>
      <c r="B41" s="236"/>
      <c r="C41" s="236"/>
      <c r="D41" s="236"/>
      <c r="E41" s="236"/>
      <c r="F41" s="236"/>
      <c r="G41" s="241" t="s">
        <v>186</v>
      </c>
      <c r="H41" s="242"/>
      <c r="I41" s="242"/>
      <c r="J41" s="242"/>
      <c r="K41" s="242"/>
      <c r="L41" s="242"/>
      <c r="M41" s="242"/>
      <c r="N41" s="151"/>
      <c r="O41" s="152"/>
    </row>
    <row r="42" spans="1:15" x14ac:dyDescent="0.45">
      <c r="A42" s="237"/>
      <c r="B42" s="238"/>
      <c r="C42" s="238"/>
      <c r="D42" s="238"/>
      <c r="E42" s="238"/>
      <c r="F42" s="238"/>
      <c r="G42" s="243"/>
      <c r="H42" s="243"/>
      <c r="I42" s="243"/>
      <c r="J42" s="243"/>
      <c r="K42" s="243"/>
      <c r="L42" s="243"/>
      <c r="M42" s="243"/>
      <c r="N42" s="147">
        <v>4</v>
      </c>
      <c r="O42" s="149" t="s">
        <v>37</v>
      </c>
    </row>
    <row r="43" spans="1:15" ht="79.150000000000006" customHeight="1" thickBot="1" x14ac:dyDescent="0.5">
      <c r="A43" s="239"/>
      <c r="B43" s="240"/>
      <c r="C43" s="240"/>
      <c r="D43" s="240"/>
      <c r="E43" s="240"/>
      <c r="F43" s="240"/>
      <c r="G43" s="244"/>
      <c r="H43" s="244"/>
      <c r="I43" s="244"/>
      <c r="J43" s="244"/>
      <c r="K43" s="244"/>
      <c r="L43" s="244"/>
      <c r="M43" s="244"/>
      <c r="N43" s="148"/>
      <c r="O43" s="150"/>
    </row>
    <row r="44" spans="1:15" ht="14.65" thickBot="1" x14ac:dyDescent="0.5">
      <c r="J44" s="218" t="s">
        <v>39</v>
      </c>
      <c r="K44" s="219"/>
      <c r="L44" s="219"/>
      <c r="M44" s="219"/>
      <c r="N44" s="22">
        <f>D25+D26+I25+I26+N25+N26+N36+N37+I37+I36+D37+D36+N42+N39</f>
        <v>19</v>
      </c>
      <c r="O44" s="31" t="s">
        <v>145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23" zoomScale="71" zoomScaleNormal="71" workbookViewId="0">
      <selection activeCell="W37" sqref="W37"/>
    </sheetView>
  </sheetViews>
  <sheetFormatPr defaultRowHeight="14.25" x14ac:dyDescent="0.45"/>
  <cols>
    <col min="15" max="15" width="17.19921875" customWidth="1"/>
    <col min="16" max="16" width="9.796875" customWidth="1"/>
    <col min="17" max="17" width="16.33203125" customWidth="1"/>
  </cols>
  <sheetData>
    <row r="1" spans="1:17" x14ac:dyDescent="0.45">
      <c r="A1" s="153" t="s">
        <v>40</v>
      </c>
      <c r="B1" s="154"/>
      <c r="C1" s="154"/>
      <c r="D1" s="154"/>
      <c r="E1" s="154"/>
      <c r="F1" s="154"/>
      <c r="G1" s="154"/>
      <c r="H1" s="154"/>
      <c r="I1" s="154"/>
      <c r="J1" s="154"/>
      <c r="K1" s="154"/>
      <c r="L1" s="154"/>
      <c r="M1" s="154"/>
      <c r="N1" s="155"/>
      <c r="O1" s="336" t="s">
        <v>41</v>
      </c>
      <c r="P1" s="337"/>
      <c r="Q1" s="338"/>
    </row>
    <row r="2" spans="1:17" ht="14.65" thickBot="1" x14ac:dyDescent="0.5">
      <c r="A2" s="156"/>
      <c r="B2" s="77"/>
      <c r="C2" s="77"/>
      <c r="D2" s="77"/>
      <c r="E2" s="77"/>
      <c r="F2" s="77"/>
      <c r="G2" s="77"/>
      <c r="H2" s="77"/>
      <c r="I2" s="77"/>
      <c r="J2" s="77"/>
      <c r="K2" s="77"/>
      <c r="L2" s="77"/>
      <c r="M2" s="77"/>
      <c r="N2" s="157"/>
      <c r="O2" s="339"/>
      <c r="P2" s="340"/>
      <c r="Q2" s="341"/>
    </row>
    <row r="3" spans="1:17" ht="14.65" thickBot="1" x14ac:dyDescent="0.5">
      <c r="A3" s="158"/>
      <c r="B3" s="159"/>
      <c r="C3" s="159"/>
      <c r="D3" s="159"/>
      <c r="E3" s="159"/>
      <c r="F3" s="159"/>
      <c r="G3" s="159"/>
      <c r="H3" s="159"/>
      <c r="I3" s="159"/>
      <c r="J3" s="159"/>
      <c r="K3" s="159"/>
      <c r="L3" s="159"/>
      <c r="M3" s="159"/>
      <c r="N3" s="160"/>
      <c r="O3" s="342" t="s">
        <v>167</v>
      </c>
      <c r="P3" s="343"/>
      <c r="Q3" s="344"/>
    </row>
    <row r="4" spans="1:17" ht="23.65" thickBot="1" x14ac:dyDescent="0.5">
      <c r="A4" s="161" t="s">
        <v>1</v>
      </c>
      <c r="B4" s="162"/>
      <c r="C4" s="162"/>
      <c r="D4" s="162"/>
      <c r="E4" s="162"/>
      <c r="F4" s="162"/>
      <c r="G4" s="162"/>
      <c r="H4" s="162"/>
      <c r="I4" s="162"/>
      <c r="J4" s="162"/>
      <c r="K4" s="162"/>
      <c r="L4" s="162"/>
      <c r="M4" s="162"/>
      <c r="N4" s="163"/>
      <c r="O4" s="345"/>
      <c r="P4" s="346"/>
      <c r="Q4" s="347"/>
    </row>
    <row r="5" spans="1:17" ht="23.65" thickBot="1" x14ac:dyDescent="0.5">
      <c r="A5" s="245" t="s">
        <v>2</v>
      </c>
      <c r="B5" s="246"/>
      <c r="C5" s="246"/>
      <c r="D5" s="246"/>
      <c r="E5" s="246"/>
      <c r="F5" s="246"/>
      <c r="G5" s="246"/>
      <c r="H5" s="246"/>
      <c r="I5" s="246"/>
      <c r="J5" s="246"/>
      <c r="K5" s="246"/>
      <c r="L5" s="246"/>
      <c r="M5" s="246"/>
      <c r="N5" s="246"/>
      <c r="O5" s="348" t="s">
        <v>11</v>
      </c>
      <c r="P5" s="349"/>
      <c r="Q5" s="350"/>
    </row>
    <row r="6" spans="1:17" ht="23.65" thickBot="1" x14ac:dyDescent="0.75">
      <c r="A6" s="247" t="s">
        <v>42</v>
      </c>
      <c r="B6" s="248"/>
      <c r="C6" s="248"/>
      <c r="D6" s="248"/>
      <c r="E6" s="248"/>
      <c r="F6" s="249"/>
      <c r="G6" s="250" t="s">
        <v>43</v>
      </c>
      <c r="H6" s="248"/>
      <c r="I6" s="248"/>
      <c r="J6" s="248"/>
      <c r="K6" s="248"/>
      <c r="L6" s="248"/>
      <c r="M6" s="248"/>
      <c r="N6" s="251"/>
      <c r="O6" s="351"/>
      <c r="P6" s="352"/>
      <c r="Q6" s="353"/>
    </row>
    <row r="7" spans="1:17" ht="23.65" thickBot="1" x14ac:dyDescent="0.75">
      <c r="A7" s="252" t="s">
        <v>113</v>
      </c>
      <c r="B7" s="253"/>
      <c r="C7" s="253"/>
      <c r="D7" s="253"/>
      <c r="E7" s="253"/>
      <c r="F7" s="254"/>
      <c r="G7" s="255">
        <v>83.3</v>
      </c>
      <c r="H7" s="256"/>
      <c r="I7" s="257"/>
      <c r="J7" s="257"/>
      <c r="K7" s="257"/>
      <c r="L7" s="257"/>
      <c r="M7" s="257"/>
      <c r="N7" s="258"/>
      <c r="O7" s="356">
        <v>1</v>
      </c>
      <c r="P7" s="357"/>
      <c r="Q7" s="11" t="s">
        <v>44</v>
      </c>
    </row>
    <row r="8" spans="1:17" ht="23.65" thickBot="1" x14ac:dyDescent="0.75">
      <c r="A8" s="259" t="s">
        <v>114</v>
      </c>
      <c r="B8" s="260"/>
      <c r="C8" s="260"/>
      <c r="D8" s="260"/>
      <c r="E8" s="260"/>
      <c r="F8" s="261"/>
      <c r="G8" s="262">
        <v>84.02</v>
      </c>
      <c r="H8" s="263"/>
      <c r="I8" s="264"/>
      <c r="J8" s="264"/>
      <c r="K8" s="264"/>
      <c r="L8" s="264"/>
      <c r="M8" s="264"/>
      <c r="N8" s="265"/>
      <c r="O8" s="327">
        <v>1</v>
      </c>
      <c r="P8" s="147"/>
      <c r="Q8" s="12" t="s">
        <v>44</v>
      </c>
    </row>
    <row r="9" spans="1:17" ht="23.25" customHeight="1" x14ac:dyDescent="0.7">
      <c r="A9" s="270" t="s">
        <v>115</v>
      </c>
      <c r="B9" s="271"/>
      <c r="C9" s="271"/>
      <c r="D9" s="271"/>
      <c r="E9" s="271"/>
      <c r="F9" s="272"/>
      <c r="G9" s="266" t="s">
        <v>166</v>
      </c>
      <c r="H9" s="267"/>
      <c r="I9" s="268" t="s">
        <v>166</v>
      </c>
      <c r="J9" s="268"/>
      <c r="K9" s="268" t="s">
        <v>166</v>
      </c>
      <c r="L9" s="268"/>
      <c r="M9" s="268" t="s">
        <v>166</v>
      </c>
      <c r="N9" s="269"/>
      <c r="O9" s="327"/>
      <c r="P9" s="147"/>
      <c r="Q9" s="310"/>
    </row>
    <row r="10" spans="1:17" ht="23.65" thickBot="1" x14ac:dyDescent="0.75">
      <c r="A10" s="273"/>
      <c r="B10" s="274"/>
      <c r="C10" s="274"/>
      <c r="D10" s="274"/>
      <c r="E10" s="274"/>
      <c r="F10" s="275"/>
      <c r="G10" s="276"/>
      <c r="H10" s="277"/>
      <c r="I10" s="277"/>
      <c r="J10" s="277"/>
      <c r="K10" s="277"/>
      <c r="L10" s="277"/>
      <c r="M10" s="277"/>
      <c r="N10" s="278"/>
      <c r="O10" s="327"/>
      <c r="P10" s="147"/>
      <c r="Q10" s="310"/>
    </row>
    <row r="11" spans="1:17" ht="23.65" thickBot="1" x14ac:dyDescent="0.75">
      <c r="A11" s="259" t="s">
        <v>45</v>
      </c>
      <c r="B11" s="260"/>
      <c r="C11" s="260"/>
      <c r="D11" s="260"/>
      <c r="E11" s="260"/>
      <c r="F11" s="261"/>
      <c r="G11" s="262" t="s">
        <v>166</v>
      </c>
      <c r="H11" s="263"/>
      <c r="I11" s="263" t="s">
        <v>166</v>
      </c>
      <c r="J11" s="263"/>
      <c r="K11" s="263" t="s">
        <v>166</v>
      </c>
      <c r="L11" s="263"/>
      <c r="M11" s="263" t="s">
        <v>166</v>
      </c>
      <c r="N11" s="279"/>
      <c r="O11" s="327"/>
      <c r="P11" s="147"/>
      <c r="Q11" s="12"/>
    </row>
    <row r="12" spans="1:17" ht="23.65" thickBot="1" x14ac:dyDescent="0.75">
      <c r="A12" s="252" t="s">
        <v>47</v>
      </c>
      <c r="B12" s="253"/>
      <c r="C12" s="253"/>
      <c r="D12" s="253"/>
      <c r="E12" s="253"/>
      <c r="F12" s="254"/>
      <c r="G12" s="280">
        <v>81</v>
      </c>
      <c r="H12" s="281"/>
      <c r="I12" s="281"/>
      <c r="J12" s="281"/>
      <c r="K12" s="281"/>
      <c r="L12" s="281"/>
      <c r="M12" s="281"/>
      <c r="N12" s="282"/>
      <c r="O12" s="327">
        <v>1</v>
      </c>
      <c r="P12" s="147"/>
      <c r="Q12" s="12" t="s">
        <v>44</v>
      </c>
    </row>
    <row r="13" spans="1:17" ht="23.65" thickBot="1" x14ac:dyDescent="0.75">
      <c r="A13" s="259" t="s">
        <v>46</v>
      </c>
      <c r="B13" s="260"/>
      <c r="C13" s="260"/>
      <c r="D13" s="260"/>
      <c r="E13" s="260"/>
      <c r="F13" s="261"/>
      <c r="G13" s="262">
        <v>83.971000000000004</v>
      </c>
      <c r="H13" s="263"/>
      <c r="I13" s="263">
        <v>83.921999999999997</v>
      </c>
      <c r="J13" s="263"/>
      <c r="K13" s="263">
        <v>83.96</v>
      </c>
      <c r="L13" s="263"/>
      <c r="M13" s="263">
        <v>84.02</v>
      </c>
      <c r="N13" s="279"/>
      <c r="O13" s="327">
        <v>1</v>
      </c>
      <c r="P13" s="147"/>
      <c r="Q13" s="12" t="s">
        <v>44</v>
      </c>
    </row>
    <row r="14" spans="1:17" ht="23.65" thickBot="1" x14ac:dyDescent="0.75">
      <c r="A14" s="252" t="s">
        <v>143</v>
      </c>
      <c r="B14" s="253"/>
      <c r="C14" s="253"/>
      <c r="D14" s="253"/>
      <c r="E14" s="253"/>
      <c r="F14" s="254"/>
      <c r="G14" s="280">
        <v>28.52</v>
      </c>
      <c r="H14" s="281"/>
      <c r="I14" s="281"/>
      <c r="J14" s="296"/>
      <c r="K14" s="295"/>
      <c r="L14" s="281"/>
      <c r="M14" s="281"/>
      <c r="N14" s="282"/>
      <c r="O14" s="327">
        <v>1</v>
      </c>
      <c r="P14" s="147"/>
      <c r="Q14" s="12" t="s">
        <v>44</v>
      </c>
    </row>
    <row r="15" spans="1:17" ht="23.25" x14ac:dyDescent="0.7">
      <c r="A15" s="286" t="s">
        <v>120</v>
      </c>
      <c r="B15" s="287"/>
      <c r="C15" s="287"/>
      <c r="D15" s="287"/>
      <c r="E15" s="287"/>
      <c r="F15" s="288"/>
      <c r="G15" s="292">
        <v>33.299999999999997</v>
      </c>
      <c r="H15" s="293"/>
      <c r="I15" s="293">
        <v>33.299999999999997</v>
      </c>
      <c r="J15" s="293"/>
      <c r="K15" s="293"/>
      <c r="L15" s="293"/>
      <c r="M15" s="293"/>
      <c r="N15" s="294"/>
      <c r="O15" s="327">
        <v>2</v>
      </c>
      <c r="P15" s="147"/>
      <c r="Q15" s="310" t="s">
        <v>50</v>
      </c>
    </row>
    <row r="16" spans="1:17" ht="23.65" thickBot="1" x14ac:dyDescent="0.75">
      <c r="A16" s="289" t="s">
        <v>121</v>
      </c>
      <c r="B16" s="290"/>
      <c r="C16" s="290"/>
      <c r="D16" s="290"/>
      <c r="E16" s="290"/>
      <c r="F16" s="291"/>
      <c r="G16" s="285">
        <v>5</v>
      </c>
      <c r="H16" s="283"/>
      <c r="I16" s="283">
        <v>5.01</v>
      </c>
      <c r="J16" s="283"/>
      <c r="K16" s="283"/>
      <c r="L16" s="283"/>
      <c r="M16" s="283"/>
      <c r="N16" s="284"/>
      <c r="O16" s="327"/>
      <c r="P16" s="147"/>
      <c r="Q16" s="310"/>
    </row>
    <row r="17" spans="1:18" ht="23.25" x14ac:dyDescent="0.7">
      <c r="A17" s="286" t="s">
        <v>122</v>
      </c>
      <c r="B17" s="287"/>
      <c r="C17" s="287"/>
      <c r="D17" s="287"/>
      <c r="E17" s="287"/>
      <c r="F17" s="288"/>
      <c r="G17" s="266">
        <v>28.3</v>
      </c>
      <c r="H17" s="267"/>
      <c r="I17" s="267">
        <v>28.34</v>
      </c>
      <c r="J17" s="267"/>
      <c r="K17" s="267"/>
      <c r="L17" s="267"/>
      <c r="M17" s="267"/>
      <c r="N17" s="297"/>
      <c r="O17" s="327">
        <v>2</v>
      </c>
      <c r="P17" s="147"/>
      <c r="Q17" s="310" t="s">
        <v>50</v>
      </c>
    </row>
    <row r="18" spans="1:18" ht="23.65" thickBot="1" x14ac:dyDescent="0.75">
      <c r="A18" s="289" t="s">
        <v>123</v>
      </c>
      <c r="B18" s="290"/>
      <c r="C18" s="290"/>
      <c r="D18" s="290"/>
      <c r="E18" s="290"/>
      <c r="F18" s="291"/>
      <c r="G18" s="285">
        <v>5.01</v>
      </c>
      <c r="H18" s="283"/>
      <c r="I18" s="283">
        <v>5</v>
      </c>
      <c r="J18" s="283"/>
      <c r="K18" s="283"/>
      <c r="L18" s="283"/>
      <c r="M18" s="283"/>
      <c r="N18" s="284"/>
      <c r="O18" s="327"/>
      <c r="P18" s="147"/>
      <c r="Q18" s="310"/>
    </row>
    <row r="19" spans="1:18" ht="23.65" thickBot="1" x14ac:dyDescent="0.75">
      <c r="A19" s="252" t="s">
        <v>116</v>
      </c>
      <c r="B19" s="253"/>
      <c r="C19" s="253"/>
      <c r="D19" s="253"/>
      <c r="E19" s="253"/>
      <c r="F19" s="254"/>
      <c r="G19" s="54" t="s">
        <v>117</v>
      </c>
      <c r="H19" s="55">
        <v>40.700000000000003</v>
      </c>
      <c r="I19" s="55" t="s">
        <v>118</v>
      </c>
      <c r="J19" s="55"/>
      <c r="K19" s="55" t="s">
        <v>119</v>
      </c>
      <c r="L19" s="55">
        <v>40.4</v>
      </c>
      <c r="M19" s="55" t="s">
        <v>118</v>
      </c>
      <c r="N19" s="56"/>
      <c r="O19" s="327">
        <v>2</v>
      </c>
      <c r="P19" s="147"/>
      <c r="Q19" s="12" t="s">
        <v>50</v>
      </c>
    </row>
    <row r="20" spans="1:18" ht="23.65" thickBot="1" x14ac:dyDescent="0.75">
      <c r="A20" s="252" t="s">
        <v>124</v>
      </c>
      <c r="B20" s="253"/>
      <c r="C20" s="253"/>
      <c r="D20" s="253"/>
      <c r="E20" s="253"/>
      <c r="F20" s="254"/>
      <c r="G20" s="280">
        <v>2.0099999999999998</v>
      </c>
      <c r="H20" s="281"/>
      <c r="I20" s="281"/>
      <c r="J20" s="296"/>
      <c r="K20" s="295">
        <v>2.4</v>
      </c>
      <c r="L20" s="281"/>
      <c r="M20" s="281"/>
      <c r="N20" s="282"/>
      <c r="O20" s="327">
        <v>1</v>
      </c>
      <c r="P20" s="147"/>
      <c r="Q20" s="12" t="s">
        <v>44</v>
      </c>
    </row>
    <row r="21" spans="1:18" ht="23.65" thickBot="1" x14ac:dyDescent="0.75">
      <c r="A21" s="252" t="s">
        <v>125</v>
      </c>
      <c r="B21" s="253"/>
      <c r="C21" s="253"/>
      <c r="D21" s="253"/>
      <c r="E21" s="253"/>
      <c r="F21" s="254"/>
      <c r="G21" s="280" t="s">
        <v>166</v>
      </c>
      <c r="H21" s="281"/>
      <c r="I21" s="281"/>
      <c r="J21" s="296"/>
      <c r="K21" s="295" t="s">
        <v>166</v>
      </c>
      <c r="L21" s="281"/>
      <c r="M21" s="281"/>
      <c r="N21" s="282"/>
      <c r="O21" s="358"/>
      <c r="P21" s="359"/>
      <c r="Q21" s="13"/>
    </row>
    <row r="22" spans="1:18" x14ac:dyDescent="0.45">
      <c r="A22" s="298" t="s">
        <v>48</v>
      </c>
      <c r="B22" s="299"/>
      <c r="C22" s="299"/>
      <c r="D22" s="299"/>
      <c r="E22" s="299"/>
      <c r="F22" s="299"/>
      <c r="G22" s="299"/>
      <c r="H22" s="299"/>
      <c r="I22" s="299"/>
      <c r="J22" s="299"/>
      <c r="K22" s="299"/>
      <c r="L22" s="299"/>
      <c r="M22" s="299"/>
      <c r="N22" s="300"/>
      <c r="O22" s="311"/>
      <c r="P22" s="312"/>
      <c r="Q22" s="313"/>
    </row>
    <row r="23" spans="1:18" ht="34.5" customHeight="1" thickBot="1" x14ac:dyDescent="0.5">
      <c r="A23" s="301"/>
      <c r="B23" s="302"/>
      <c r="C23" s="302"/>
      <c r="D23" s="302"/>
      <c r="E23" s="302"/>
      <c r="F23" s="302"/>
      <c r="G23" s="302"/>
      <c r="H23" s="302"/>
      <c r="I23" s="302"/>
      <c r="J23" s="302"/>
      <c r="K23" s="302"/>
      <c r="L23" s="302"/>
      <c r="M23" s="302"/>
      <c r="N23" s="303"/>
      <c r="O23" s="314"/>
      <c r="P23" s="315"/>
      <c r="Q23" s="316"/>
    </row>
    <row r="24" spans="1:18" ht="32.25" customHeight="1" x14ac:dyDescent="0.65">
      <c r="A24" s="306">
        <f>PI()/4*(AVERAGE(G13:N13)^2)*G12/1000</f>
        <v>448.54405442760083</v>
      </c>
      <c r="B24" s="307"/>
      <c r="C24" s="307"/>
      <c r="D24" s="307"/>
      <c r="E24" s="307"/>
      <c r="F24" s="307"/>
      <c r="G24" s="307"/>
      <c r="H24" s="307"/>
      <c r="I24" s="307"/>
      <c r="J24" s="307"/>
      <c r="K24" s="307"/>
      <c r="L24" s="307"/>
      <c r="M24" s="307"/>
      <c r="N24" s="307"/>
      <c r="O24" s="14" t="s">
        <v>49</v>
      </c>
      <c r="P24" s="9">
        <v>2</v>
      </c>
      <c r="Q24" s="15" t="s">
        <v>50</v>
      </c>
    </row>
    <row r="25" spans="1:18" ht="34.5" customHeight="1" thickBot="1" x14ac:dyDescent="0.7">
      <c r="A25" s="308"/>
      <c r="B25" s="309"/>
      <c r="C25" s="309"/>
      <c r="D25" s="309"/>
      <c r="E25" s="309"/>
      <c r="F25" s="309"/>
      <c r="G25" s="309"/>
      <c r="H25" s="309"/>
      <c r="I25" s="309"/>
      <c r="J25" s="309"/>
      <c r="K25" s="309"/>
      <c r="L25" s="309"/>
      <c r="M25" s="309"/>
      <c r="N25" s="309"/>
      <c r="O25" s="16" t="s">
        <v>51</v>
      </c>
      <c r="P25" s="10">
        <v>1</v>
      </c>
      <c r="Q25" s="13" t="s">
        <v>44</v>
      </c>
    </row>
    <row r="26" spans="1:18" x14ac:dyDescent="0.45">
      <c r="A26" s="329" t="s">
        <v>52</v>
      </c>
      <c r="B26" s="330"/>
      <c r="C26" s="330"/>
      <c r="D26" s="330"/>
      <c r="E26" s="330"/>
      <c r="F26" s="330"/>
      <c r="G26" s="330"/>
      <c r="H26" s="330"/>
      <c r="I26" s="330"/>
      <c r="J26" s="330"/>
      <c r="K26" s="330"/>
      <c r="L26" s="330"/>
      <c r="M26" s="330"/>
      <c r="N26" s="331"/>
      <c r="O26" s="311"/>
      <c r="P26" s="312"/>
      <c r="Q26" s="313"/>
    </row>
    <row r="27" spans="1:18" ht="51.5" customHeight="1" thickBot="1" x14ac:dyDescent="0.5">
      <c r="A27" s="332"/>
      <c r="B27" s="333"/>
      <c r="C27" s="333"/>
      <c r="D27" s="333"/>
      <c r="E27" s="333"/>
      <c r="F27" s="333"/>
      <c r="G27" s="333"/>
      <c r="H27" s="333"/>
      <c r="I27" s="333"/>
      <c r="J27" s="333"/>
      <c r="K27" s="333"/>
      <c r="L27" s="333"/>
      <c r="M27" s="333"/>
      <c r="N27" s="334"/>
      <c r="O27" s="314"/>
      <c r="P27" s="315"/>
      <c r="Q27" s="316"/>
    </row>
    <row r="28" spans="1:18" x14ac:dyDescent="0.45">
      <c r="A28" s="335" t="s">
        <v>191</v>
      </c>
      <c r="B28" s="307"/>
      <c r="C28" s="307"/>
      <c r="D28" s="307"/>
      <c r="E28" s="307"/>
      <c r="F28" s="307"/>
      <c r="G28" s="307"/>
      <c r="H28" s="307"/>
      <c r="I28" s="307"/>
      <c r="J28" s="307"/>
      <c r="K28" s="307"/>
      <c r="L28" s="307"/>
      <c r="M28" s="307"/>
      <c r="N28" s="307"/>
      <c r="O28" s="354" t="s">
        <v>53</v>
      </c>
      <c r="P28" s="326">
        <v>2</v>
      </c>
      <c r="Q28" s="323" t="s">
        <v>50</v>
      </c>
    </row>
    <row r="29" spans="1:18" ht="19.5" customHeight="1" x14ac:dyDescent="0.45">
      <c r="A29" s="306"/>
      <c r="B29" s="307"/>
      <c r="C29" s="307"/>
      <c r="D29" s="307"/>
      <c r="E29" s="307"/>
      <c r="F29" s="307"/>
      <c r="G29" s="307"/>
      <c r="H29" s="307"/>
      <c r="I29" s="307"/>
      <c r="J29" s="307"/>
      <c r="K29" s="307"/>
      <c r="L29" s="307"/>
      <c r="M29" s="307"/>
      <c r="N29" s="307"/>
      <c r="O29" s="355"/>
      <c r="P29" s="147"/>
      <c r="Q29" s="310"/>
    </row>
    <row r="30" spans="1:18" ht="18" x14ac:dyDescent="0.55000000000000004">
      <c r="A30" s="306"/>
      <c r="B30" s="307"/>
      <c r="C30" s="307"/>
      <c r="D30" s="307"/>
      <c r="E30" s="307"/>
      <c r="F30" s="307"/>
      <c r="G30" s="307"/>
      <c r="H30" s="307"/>
      <c r="I30" s="307"/>
      <c r="J30" s="307"/>
      <c r="K30" s="307"/>
      <c r="L30" s="307"/>
      <c r="M30" s="307"/>
      <c r="N30" s="307"/>
      <c r="O30" s="17" t="s">
        <v>54</v>
      </c>
      <c r="P30" s="5">
        <v>1</v>
      </c>
      <c r="Q30" s="12" t="s">
        <v>44</v>
      </c>
    </row>
    <row r="31" spans="1:18" ht="178.15" customHeight="1" thickBot="1" x14ac:dyDescent="0.6">
      <c r="A31" s="308"/>
      <c r="B31" s="309"/>
      <c r="C31" s="309"/>
      <c r="D31" s="309"/>
      <c r="E31" s="309"/>
      <c r="F31" s="309"/>
      <c r="G31" s="309"/>
      <c r="H31" s="309"/>
      <c r="I31" s="309"/>
      <c r="J31" s="309"/>
      <c r="K31" s="309"/>
      <c r="L31" s="309"/>
      <c r="M31" s="309"/>
      <c r="N31" s="309"/>
      <c r="O31" s="18" t="s">
        <v>55</v>
      </c>
      <c r="P31" s="10">
        <v>0</v>
      </c>
      <c r="Q31" s="13" t="s">
        <v>44</v>
      </c>
      <c r="R31" t="s">
        <v>256</v>
      </c>
    </row>
    <row r="32" spans="1:18" x14ac:dyDescent="0.45">
      <c r="A32" s="329" t="s">
        <v>56</v>
      </c>
      <c r="B32" s="330"/>
      <c r="C32" s="330"/>
      <c r="D32" s="330"/>
      <c r="E32" s="330"/>
      <c r="F32" s="330"/>
      <c r="G32" s="330"/>
      <c r="H32" s="330"/>
      <c r="I32" s="330"/>
      <c r="J32" s="330"/>
      <c r="K32" s="330"/>
      <c r="L32" s="330"/>
      <c r="M32" s="330"/>
      <c r="N32" s="331"/>
      <c r="O32" s="317"/>
      <c r="P32" s="318"/>
      <c r="Q32" s="319"/>
    </row>
    <row r="33" spans="1:17" ht="36" customHeight="1" thickBot="1" x14ac:dyDescent="0.5">
      <c r="A33" s="332"/>
      <c r="B33" s="333"/>
      <c r="C33" s="333"/>
      <c r="D33" s="333"/>
      <c r="E33" s="333"/>
      <c r="F33" s="333"/>
      <c r="G33" s="333"/>
      <c r="H33" s="333"/>
      <c r="I33" s="333"/>
      <c r="J33" s="333"/>
      <c r="K33" s="333"/>
      <c r="L33" s="333"/>
      <c r="M33" s="333"/>
      <c r="N33" s="334"/>
      <c r="O33" s="320"/>
      <c r="P33" s="321"/>
      <c r="Q33" s="322"/>
    </row>
    <row r="34" spans="1:17" x14ac:dyDescent="0.45">
      <c r="A34" s="304" t="s">
        <v>181</v>
      </c>
      <c r="B34" s="305"/>
      <c r="C34" s="305"/>
      <c r="D34" s="305"/>
      <c r="E34" s="305"/>
      <c r="F34" s="305"/>
      <c r="G34" s="305"/>
      <c r="H34" s="305"/>
      <c r="I34" s="305"/>
      <c r="J34" s="305"/>
      <c r="K34" s="305"/>
      <c r="L34" s="305"/>
      <c r="M34" s="305"/>
      <c r="N34" s="305"/>
      <c r="O34" s="325">
        <v>6</v>
      </c>
      <c r="P34" s="326"/>
      <c r="Q34" s="323" t="s">
        <v>57</v>
      </c>
    </row>
    <row r="35" spans="1:17" x14ac:dyDescent="0.45">
      <c r="A35" s="306"/>
      <c r="B35" s="307"/>
      <c r="C35" s="307"/>
      <c r="D35" s="307"/>
      <c r="E35" s="307"/>
      <c r="F35" s="307"/>
      <c r="G35" s="307"/>
      <c r="H35" s="307"/>
      <c r="I35" s="307"/>
      <c r="J35" s="307"/>
      <c r="K35" s="307"/>
      <c r="L35" s="307"/>
      <c r="M35" s="307"/>
      <c r="N35" s="307"/>
      <c r="O35" s="327"/>
      <c r="P35" s="147"/>
      <c r="Q35" s="310"/>
    </row>
    <row r="36" spans="1:17" x14ac:dyDescent="0.45">
      <c r="A36" s="306"/>
      <c r="B36" s="307"/>
      <c r="C36" s="307"/>
      <c r="D36" s="307"/>
      <c r="E36" s="307"/>
      <c r="F36" s="307"/>
      <c r="G36" s="307"/>
      <c r="H36" s="307"/>
      <c r="I36" s="307"/>
      <c r="J36" s="307"/>
      <c r="K36" s="307"/>
      <c r="L36" s="307"/>
      <c r="M36" s="307"/>
      <c r="N36" s="307"/>
      <c r="O36" s="327"/>
      <c r="P36" s="147"/>
      <c r="Q36" s="310"/>
    </row>
    <row r="37" spans="1:17" ht="264.39999999999998" customHeight="1" thickBot="1" x14ac:dyDescent="0.5">
      <c r="A37" s="308"/>
      <c r="B37" s="309"/>
      <c r="C37" s="309"/>
      <c r="D37" s="309"/>
      <c r="E37" s="309"/>
      <c r="F37" s="309"/>
      <c r="G37" s="309"/>
      <c r="H37" s="309"/>
      <c r="I37" s="309"/>
      <c r="J37" s="309"/>
      <c r="K37" s="309"/>
      <c r="L37" s="309"/>
      <c r="M37" s="309"/>
      <c r="N37" s="309"/>
      <c r="O37" s="328"/>
      <c r="P37" s="148"/>
      <c r="Q37" s="324"/>
    </row>
    <row r="38" spans="1:17" ht="18.399999999999999" thickBot="1" x14ac:dyDescent="0.6">
      <c r="O38" s="6" t="s">
        <v>19</v>
      </c>
      <c r="P38" s="7">
        <f>O34+P31+P30+P28+P25+P24+SUM(O7:P21)</f>
        <v>24</v>
      </c>
      <c r="Q38" s="8" t="s">
        <v>58</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W23"/>
  <sheetViews>
    <sheetView zoomScale="64" zoomScaleNormal="64" workbookViewId="0">
      <selection activeCell="R35" sqref="R35"/>
    </sheetView>
  </sheetViews>
  <sheetFormatPr defaultRowHeight="14.25" x14ac:dyDescent="0.45"/>
  <cols>
    <col min="6" max="6" width="9.796875" customWidth="1"/>
    <col min="7" max="7" width="10.53125" customWidth="1"/>
    <col min="18" max="18" width="29.46484375" customWidth="1"/>
    <col min="19" max="19" width="18.265625" bestFit="1" customWidth="1"/>
    <col min="20" max="20" width="19.265625" bestFit="1" customWidth="1"/>
    <col min="21" max="21" width="8.06640625" bestFit="1" customWidth="1"/>
    <col min="22" max="22" width="9.53125" bestFit="1" customWidth="1"/>
    <col min="23" max="23" width="13.59765625" bestFit="1" customWidth="1"/>
  </cols>
  <sheetData>
    <row r="1" spans="1:23" x14ac:dyDescent="0.45">
      <c r="A1" s="153" t="s">
        <v>59</v>
      </c>
      <c r="B1" s="154"/>
      <c r="C1" s="154"/>
      <c r="D1" s="154"/>
      <c r="E1" s="154"/>
      <c r="F1" s="154"/>
      <c r="G1" s="154"/>
      <c r="H1" s="154"/>
      <c r="I1" s="154"/>
      <c r="J1" s="154"/>
      <c r="K1" s="154"/>
      <c r="L1" s="154"/>
      <c r="M1" s="154"/>
      <c r="N1" s="155"/>
    </row>
    <row r="2" spans="1:23" x14ac:dyDescent="0.45">
      <c r="A2" s="156"/>
      <c r="B2" s="77"/>
      <c r="C2" s="77"/>
      <c r="D2" s="77"/>
      <c r="E2" s="77"/>
      <c r="F2" s="77"/>
      <c r="G2" s="77"/>
      <c r="H2" s="77"/>
      <c r="I2" s="77"/>
      <c r="J2" s="77"/>
      <c r="K2" s="77"/>
      <c r="L2" s="77"/>
      <c r="M2" s="77"/>
      <c r="N2" s="157"/>
    </row>
    <row r="3" spans="1:23" ht="14.65" thickBot="1" x14ac:dyDescent="0.5">
      <c r="A3" s="158"/>
      <c r="B3" s="159"/>
      <c r="C3" s="159"/>
      <c r="D3" s="159"/>
      <c r="E3" s="159"/>
      <c r="F3" s="159"/>
      <c r="G3" s="159"/>
      <c r="H3" s="159"/>
      <c r="I3" s="159"/>
      <c r="J3" s="159"/>
      <c r="K3" s="159"/>
      <c r="L3" s="159"/>
      <c r="M3" s="159"/>
      <c r="N3" s="160"/>
    </row>
    <row r="4" spans="1:23" ht="23.65" thickBot="1" x14ac:dyDescent="0.5">
      <c r="A4" s="161" t="s">
        <v>1</v>
      </c>
      <c r="B4" s="162"/>
      <c r="C4" s="162"/>
      <c r="D4" s="162"/>
      <c r="E4" s="162"/>
      <c r="F4" s="162"/>
      <c r="G4" s="162"/>
      <c r="H4" s="162"/>
      <c r="I4" s="162"/>
      <c r="J4" s="162"/>
      <c r="K4" s="162"/>
      <c r="L4" s="162"/>
      <c r="M4" s="162"/>
      <c r="N4" s="163"/>
      <c r="S4" s="63" t="s">
        <v>205</v>
      </c>
      <c r="T4" s="70"/>
      <c r="U4" s="71"/>
      <c r="V4" s="71"/>
      <c r="W4" s="72"/>
    </row>
    <row r="5" spans="1:23" ht="23.65" thickBot="1" x14ac:dyDescent="0.5">
      <c r="A5" s="400" t="s">
        <v>2</v>
      </c>
      <c r="B5" s="401"/>
      <c r="C5" s="401"/>
      <c r="D5" s="401"/>
      <c r="E5" s="401"/>
      <c r="F5" s="401"/>
      <c r="G5" s="401"/>
      <c r="H5" s="401"/>
      <c r="I5" s="401"/>
      <c r="J5" s="401"/>
      <c r="K5" s="401"/>
      <c r="L5" s="401"/>
      <c r="M5" s="401"/>
      <c r="N5" s="401"/>
      <c r="O5" s="363" t="s">
        <v>11</v>
      </c>
      <c r="P5" s="364"/>
      <c r="S5" s="63" t="s">
        <v>201</v>
      </c>
      <c r="T5" s="60" t="s">
        <v>202</v>
      </c>
      <c r="U5" s="60" t="s">
        <v>203</v>
      </c>
      <c r="V5" s="61" t="s">
        <v>206</v>
      </c>
      <c r="W5" s="60" t="s">
        <v>207</v>
      </c>
    </row>
    <row r="6" spans="1:23" ht="14.65" thickBot="1" x14ac:dyDescent="0.5">
      <c r="A6" s="408" t="s">
        <v>60</v>
      </c>
      <c r="B6" s="409"/>
      <c r="C6" s="409"/>
      <c r="D6" s="409"/>
      <c r="E6" s="409"/>
      <c r="F6" s="409"/>
      <c r="G6" s="409"/>
      <c r="H6" s="409"/>
      <c r="I6" s="409"/>
      <c r="J6" s="409"/>
      <c r="K6" s="409"/>
      <c r="L6" s="409"/>
      <c r="M6" s="409"/>
      <c r="N6" s="410"/>
      <c r="O6" s="365"/>
      <c r="P6" s="366"/>
      <c r="S6" s="63" t="s">
        <v>204</v>
      </c>
      <c r="T6" s="62">
        <v>4.5</v>
      </c>
      <c r="U6" s="62">
        <v>281.2</v>
      </c>
      <c r="V6" s="62" t="s">
        <v>208</v>
      </c>
      <c r="W6" s="62">
        <v>48.98</v>
      </c>
    </row>
    <row r="7" spans="1:23" ht="14.25" customHeight="1" x14ac:dyDescent="0.45">
      <c r="A7" s="402" t="s">
        <v>126</v>
      </c>
      <c r="B7" s="403"/>
      <c r="C7" s="403"/>
      <c r="D7" s="403"/>
      <c r="E7" s="404"/>
      <c r="F7" s="411" t="s">
        <v>127</v>
      </c>
      <c r="G7" s="411"/>
      <c r="H7" s="47" t="s">
        <v>128</v>
      </c>
      <c r="I7" s="47"/>
      <c r="J7" s="47" t="s">
        <v>129</v>
      </c>
      <c r="K7" s="47"/>
      <c r="L7" s="47" t="s">
        <v>134</v>
      </c>
      <c r="M7" s="48"/>
      <c r="N7" s="413"/>
      <c r="O7" s="51">
        <v>0</v>
      </c>
      <c r="P7" s="52" t="s">
        <v>146</v>
      </c>
      <c r="S7" s="63" t="s">
        <v>66</v>
      </c>
      <c r="T7" s="62">
        <v>0.4</v>
      </c>
      <c r="U7" s="62">
        <v>80.2</v>
      </c>
      <c r="V7" s="62" t="s">
        <v>209</v>
      </c>
      <c r="W7" s="62">
        <v>200.5</v>
      </c>
    </row>
    <row r="8" spans="1:23" ht="14.65" customHeight="1" thickBot="1" x14ac:dyDescent="0.5">
      <c r="A8" s="405"/>
      <c r="B8" s="406"/>
      <c r="C8" s="406"/>
      <c r="D8" s="406"/>
      <c r="E8" s="407"/>
      <c r="F8" s="412" t="s">
        <v>132</v>
      </c>
      <c r="G8" s="412"/>
      <c r="H8" s="49" t="s">
        <v>131</v>
      </c>
      <c r="I8" s="49"/>
      <c r="J8" s="49" t="s">
        <v>133</v>
      </c>
      <c r="K8" s="49"/>
      <c r="L8" s="49" t="s">
        <v>130</v>
      </c>
      <c r="M8" s="50"/>
      <c r="N8" s="414"/>
      <c r="O8" s="51">
        <v>0</v>
      </c>
      <c r="P8" s="52" t="s">
        <v>146</v>
      </c>
      <c r="S8" s="63" t="s">
        <v>67</v>
      </c>
      <c r="T8" s="62">
        <v>0</v>
      </c>
      <c r="U8" s="62">
        <v>0</v>
      </c>
      <c r="V8" s="62" t="s">
        <v>212</v>
      </c>
      <c r="W8" s="62" t="s">
        <v>212</v>
      </c>
    </row>
    <row r="9" spans="1:23" ht="14.65" thickBot="1" x14ac:dyDescent="0.5">
      <c r="A9" s="391" t="s">
        <v>62</v>
      </c>
      <c r="B9" s="392"/>
      <c r="C9" s="392"/>
      <c r="D9" s="392"/>
      <c r="E9" s="392"/>
      <c r="F9" s="393"/>
      <c r="G9" s="393"/>
      <c r="H9" s="393"/>
      <c r="I9" s="393"/>
      <c r="J9" s="393"/>
      <c r="K9" s="393"/>
      <c r="L9" s="393"/>
      <c r="M9" s="393"/>
      <c r="N9" s="394"/>
      <c r="O9" s="373"/>
      <c r="P9" s="374"/>
      <c r="S9" s="63" t="s">
        <v>68</v>
      </c>
      <c r="T9" s="62">
        <v>0.6</v>
      </c>
      <c r="U9" s="62">
        <v>13.1</v>
      </c>
      <c r="V9" s="62" t="s">
        <v>210</v>
      </c>
      <c r="W9" s="62">
        <v>21.83</v>
      </c>
    </row>
    <row r="10" spans="1:23" ht="26.25" customHeight="1" x14ac:dyDescent="0.45">
      <c r="A10" s="235" t="s">
        <v>135</v>
      </c>
      <c r="B10" s="236"/>
      <c r="C10" s="236"/>
      <c r="D10" s="236"/>
      <c r="E10" s="395"/>
      <c r="F10" s="441" t="s">
        <v>136</v>
      </c>
      <c r="G10" s="442"/>
      <c r="H10" s="425" t="s">
        <v>142</v>
      </c>
      <c r="I10" s="426"/>
      <c r="J10" s="427" t="s">
        <v>141</v>
      </c>
      <c r="K10" s="428"/>
      <c r="L10" s="429" t="s">
        <v>138</v>
      </c>
      <c r="M10" s="430"/>
      <c r="N10" s="57" t="s">
        <v>140</v>
      </c>
      <c r="O10" s="377">
        <v>0</v>
      </c>
      <c r="P10" s="375" t="s">
        <v>37</v>
      </c>
      <c r="S10" s="63" t="s">
        <v>69</v>
      </c>
      <c r="T10" s="62">
        <v>4.5</v>
      </c>
      <c r="U10" s="62">
        <v>102.9</v>
      </c>
      <c r="V10" s="62" t="s">
        <v>211</v>
      </c>
      <c r="W10" s="62">
        <v>23.03</v>
      </c>
    </row>
    <row r="11" spans="1:23" ht="26.25" customHeight="1" x14ac:dyDescent="0.45">
      <c r="A11" s="237"/>
      <c r="B11" s="238"/>
      <c r="C11" s="238"/>
      <c r="D11" s="238"/>
      <c r="E11" s="396"/>
      <c r="F11" s="434" t="s">
        <v>139</v>
      </c>
      <c r="G11" s="435"/>
      <c r="H11" s="23"/>
      <c r="I11" s="23"/>
      <c r="J11" s="436"/>
      <c r="K11" s="437"/>
      <c r="L11" s="436"/>
      <c r="M11" s="437"/>
      <c r="N11" s="53"/>
      <c r="O11" s="378"/>
      <c r="P11" s="376"/>
    </row>
    <row r="12" spans="1:23" ht="21.75" customHeight="1" thickBot="1" x14ac:dyDescent="0.5">
      <c r="A12" s="239"/>
      <c r="B12" s="240"/>
      <c r="C12" s="240"/>
      <c r="D12" s="240"/>
      <c r="E12" s="397"/>
      <c r="F12" s="431" t="s">
        <v>137</v>
      </c>
      <c r="G12" s="432"/>
      <c r="H12" s="432"/>
      <c r="I12" s="433"/>
      <c r="J12" s="438"/>
      <c r="K12" s="439"/>
      <c r="L12" s="439"/>
      <c r="M12" s="439"/>
      <c r="N12" s="440"/>
      <c r="O12" s="75">
        <v>0</v>
      </c>
      <c r="P12" s="52" t="s">
        <v>61</v>
      </c>
      <c r="S12" s="73" t="s">
        <v>241</v>
      </c>
      <c r="T12" s="64"/>
      <c r="U12" s="64"/>
      <c r="V12" s="64"/>
      <c r="W12" s="65"/>
    </row>
    <row r="13" spans="1:23" ht="14.65" thickBot="1" x14ac:dyDescent="0.5">
      <c r="A13" s="398" t="s">
        <v>63</v>
      </c>
      <c r="B13" s="399"/>
      <c r="C13" s="399"/>
      <c r="D13" s="399"/>
      <c r="E13" s="399"/>
      <c r="F13" s="399"/>
      <c r="G13" s="399"/>
      <c r="H13" s="399"/>
      <c r="I13" s="399"/>
      <c r="J13" s="399"/>
      <c r="K13" s="399"/>
      <c r="L13" s="399"/>
      <c r="M13" s="399"/>
      <c r="N13" s="399"/>
      <c r="O13" s="367"/>
      <c r="P13" s="368"/>
      <c r="S13" s="60"/>
      <c r="T13" s="67"/>
      <c r="U13" s="67"/>
      <c r="V13" s="67"/>
      <c r="W13" s="68"/>
    </row>
    <row r="14" spans="1:23" ht="14.25" customHeight="1" x14ac:dyDescent="0.45">
      <c r="A14" s="415" t="s">
        <v>64</v>
      </c>
      <c r="B14" s="416"/>
      <c r="C14" s="416"/>
      <c r="D14" s="416"/>
      <c r="E14" s="417"/>
      <c r="F14" s="385" t="s">
        <v>65</v>
      </c>
      <c r="G14" s="386"/>
      <c r="H14" s="386" t="s">
        <v>66</v>
      </c>
      <c r="I14" s="386"/>
      <c r="J14" s="26" t="s">
        <v>67</v>
      </c>
      <c r="K14" s="387" t="s">
        <v>68</v>
      </c>
      <c r="L14" s="421"/>
      <c r="M14" s="387" t="s">
        <v>69</v>
      </c>
      <c r="N14" s="422"/>
      <c r="O14" s="369"/>
      <c r="P14" s="370"/>
      <c r="S14" s="74" t="s">
        <v>201</v>
      </c>
      <c r="T14" s="60" t="s">
        <v>242</v>
      </c>
      <c r="U14" s="60" t="s">
        <v>203</v>
      </c>
      <c r="V14" s="60" t="s">
        <v>206</v>
      </c>
      <c r="W14" s="60" t="s">
        <v>207</v>
      </c>
    </row>
    <row r="15" spans="1:23" x14ac:dyDescent="0.45">
      <c r="A15" s="418"/>
      <c r="B15" s="419"/>
      <c r="C15" s="419"/>
      <c r="D15" s="419"/>
      <c r="E15" s="420"/>
      <c r="F15" s="27" t="s">
        <v>70</v>
      </c>
      <c r="G15" s="25" t="s">
        <v>71</v>
      </c>
      <c r="H15" s="25" t="s">
        <v>70</v>
      </c>
      <c r="I15" s="25" t="s">
        <v>71</v>
      </c>
      <c r="J15" s="423" t="s">
        <v>72</v>
      </c>
      <c r="K15" s="25" t="s">
        <v>70</v>
      </c>
      <c r="L15" s="25" t="s">
        <v>71</v>
      </c>
      <c r="M15" s="25" t="s">
        <v>70</v>
      </c>
      <c r="N15" s="46" t="s">
        <v>71</v>
      </c>
      <c r="O15" s="371"/>
      <c r="P15" s="372"/>
      <c r="S15" s="66" t="s">
        <v>204</v>
      </c>
      <c r="T15" s="23">
        <v>9.5</v>
      </c>
      <c r="U15">
        <v>182.9</v>
      </c>
      <c r="V15" s="23" t="s">
        <v>243</v>
      </c>
      <c r="W15" s="23">
        <v>5.98</v>
      </c>
    </row>
    <row r="16" spans="1:23" x14ac:dyDescent="0.45">
      <c r="A16" s="418"/>
      <c r="B16" s="419"/>
      <c r="C16" s="419"/>
      <c r="D16" s="419"/>
      <c r="E16" s="420"/>
      <c r="F16" s="28">
        <v>9.5</v>
      </c>
      <c r="G16" s="23">
        <v>136.69999999999999</v>
      </c>
      <c r="H16" s="23">
        <v>0.9</v>
      </c>
      <c r="I16" s="23">
        <v>31.1</v>
      </c>
      <c r="J16" s="424"/>
      <c r="K16" s="23">
        <v>0.9</v>
      </c>
      <c r="L16" s="23">
        <v>50.8</v>
      </c>
      <c r="M16" s="23">
        <v>9.5</v>
      </c>
      <c r="N16" s="53">
        <v>82.9</v>
      </c>
      <c r="O16" s="51">
        <v>3</v>
      </c>
      <c r="P16" s="52" t="s">
        <v>37</v>
      </c>
      <c r="Q16" s="45" t="s">
        <v>259</v>
      </c>
      <c r="S16" s="60" t="s">
        <v>66</v>
      </c>
      <c r="T16" s="23">
        <v>0.7</v>
      </c>
      <c r="U16" s="23">
        <v>130.30000000000001</v>
      </c>
      <c r="V16" s="23" t="s">
        <v>244</v>
      </c>
      <c r="W16" s="23">
        <v>186.14</v>
      </c>
    </row>
    <row r="17" spans="1:23" x14ac:dyDescent="0.45">
      <c r="A17" s="418"/>
      <c r="B17" s="419"/>
      <c r="C17" s="419"/>
      <c r="D17" s="419"/>
      <c r="E17" s="420"/>
      <c r="F17" s="383" t="s">
        <v>73</v>
      </c>
      <c r="G17" s="384"/>
      <c r="H17" s="390" t="s">
        <v>74</v>
      </c>
      <c r="I17" s="384"/>
      <c r="J17" s="389" t="s">
        <v>75</v>
      </c>
      <c r="K17" s="389"/>
      <c r="L17" s="389" t="s">
        <v>76</v>
      </c>
      <c r="M17" s="389"/>
      <c r="N17" s="381"/>
      <c r="O17" s="373"/>
      <c r="P17" s="374"/>
      <c r="S17" s="60" t="s">
        <v>67</v>
      </c>
      <c r="T17" s="23">
        <v>0</v>
      </c>
      <c r="U17" s="23">
        <v>0</v>
      </c>
      <c r="V17" s="23" t="s">
        <v>245</v>
      </c>
      <c r="W17" s="23" t="s">
        <v>246</v>
      </c>
    </row>
    <row r="18" spans="1:23" ht="14.65" thickBot="1" x14ac:dyDescent="0.5">
      <c r="A18" s="418"/>
      <c r="B18" s="419"/>
      <c r="C18" s="419"/>
      <c r="D18" s="419"/>
      <c r="E18" s="420"/>
      <c r="F18" s="29" t="s">
        <v>198</v>
      </c>
      <c r="G18" s="19"/>
      <c r="H18" s="20" t="s">
        <v>197</v>
      </c>
      <c r="I18" s="19"/>
      <c r="J18" s="187" t="s">
        <v>199</v>
      </c>
      <c r="K18" s="187"/>
      <c r="L18" s="187" t="s">
        <v>200</v>
      </c>
      <c r="M18" s="187"/>
      <c r="N18" s="382"/>
      <c r="O18" s="75">
        <v>2</v>
      </c>
      <c r="P18" s="52" t="s">
        <v>37</v>
      </c>
      <c r="Q18" s="45" t="s">
        <v>260</v>
      </c>
      <c r="S18" s="60" t="s">
        <v>68</v>
      </c>
      <c r="T18" s="23">
        <v>0.7</v>
      </c>
      <c r="U18" s="23">
        <v>29.6</v>
      </c>
      <c r="V18" s="23" t="s">
        <v>247</v>
      </c>
      <c r="W18" s="23">
        <v>42.29</v>
      </c>
    </row>
    <row r="19" spans="1:23" x14ac:dyDescent="0.45">
      <c r="A19" s="385" t="s">
        <v>77</v>
      </c>
      <c r="B19" s="386"/>
      <c r="C19" s="386"/>
      <c r="D19" s="386"/>
      <c r="E19" s="386"/>
      <c r="F19" s="386"/>
      <c r="G19" s="386"/>
      <c r="H19" s="386"/>
      <c r="I19" s="386"/>
      <c r="J19" s="386"/>
      <c r="K19" s="386"/>
      <c r="L19" s="386"/>
      <c r="M19" s="386"/>
      <c r="N19" s="387"/>
      <c r="O19" s="367"/>
      <c r="P19" s="368"/>
      <c r="Q19" s="45" t="s">
        <v>261</v>
      </c>
      <c r="S19" s="60" t="s">
        <v>69</v>
      </c>
      <c r="T19" s="23">
        <v>4.5</v>
      </c>
      <c r="U19" s="23">
        <v>40.299999999999997</v>
      </c>
      <c r="V19" s="23" t="s">
        <v>248</v>
      </c>
      <c r="W19" s="69">
        <v>2.82</v>
      </c>
    </row>
    <row r="20" spans="1:23" x14ac:dyDescent="0.45">
      <c r="A20" s="388" t="s">
        <v>78</v>
      </c>
      <c r="B20" s="389"/>
      <c r="C20" s="389"/>
      <c r="D20" s="389"/>
      <c r="E20" s="389"/>
      <c r="F20" s="389"/>
      <c r="G20" s="389"/>
      <c r="H20" s="389"/>
      <c r="I20" s="389"/>
      <c r="J20" s="389"/>
      <c r="K20" s="389"/>
      <c r="L20" s="389"/>
      <c r="M20" s="389"/>
      <c r="N20" s="390"/>
      <c r="O20" s="369"/>
      <c r="P20" s="370"/>
    </row>
    <row r="21" spans="1:23" x14ac:dyDescent="0.45">
      <c r="A21" s="388" t="s">
        <v>79</v>
      </c>
      <c r="B21" s="389"/>
      <c r="C21" s="389"/>
      <c r="D21" s="389"/>
      <c r="E21" s="389"/>
      <c r="F21" s="389"/>
      <c r="G21" s="389"/>
      <c r="H21" s="389"/>
      <c r="I21" s="389"/>
      <c r="J21" s="389"/>
      <c r="K21" s="389"/>
      <c r="L21" s="389"/>
      <c r="M21" s="389"/>
      <c r="N21" s="390"/>
      <c r="O21" s="369"/>
      <c r="P21" s="370"/>
    </row>
    <row r="22" spans="1:23" x14ac:dyDescent="0.45">
      <c r="A22" s="360" t="s">
        <v>80</v>
      </c>
      <c r="B22" s="361"/>
      <c r="C22" s="361"/>
      <c r="D22" s="361"/>
      <c r="E22" s="361"/>
      <c r="F22" s="361"/>
      <c r="G22" s="361"/>
      <c r="H22" s="361"/>
      <c r="I22" s="361"/>
      <c r="J22" s="361"/>
      <c r="K22" s="361"/>
      <c r="L22" s="361"/>
      <c r="M22" s="361"/>
      <c r="N22" s="362"/>
      <c r="O22" s="379"/>
      <c r="P22" s="380"/>
      <c r="S22" s="45" t="s">
        <v>257</v>
      </c>
    </row>
    <row r="23" spans="1:23" x14ac:dyDescent="0.45">
      <c r="N23" s="30" t="s">
        <v>19</v>
      </c>
      <c r="O23" s="22">
        <f>O18+O16+O12+O10+O8+O7</f>
        <v>5</v>
      </c>
      <c r="P23" s="31" t="s">
        <v>147</v>
      </c>
      <c r="S23" s="45" t="s">
        <v>258</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6" workbookViewId="0">
      <selection activeCell="R22" sqref="R22"/>
    </sheetView>
  </sheetViews>
  <sheetFormatPr defaultRowHeight="14.25" x14ac:dyDescent="0.45"/>
  <sheetData>
    <row r="1" spans="1:18" x14ac:dyDescent="0.45">
      <c r="A1" s="153" t="s">
        <v>81</v>
      </c>
      <c r="B1" s="154"/>
      <c r="C1" s="154"/>
      <c r="D1" s="154"/>
      <c r="E1" s="154"/>
      <c r="F1" s="154"/>
      <c r="G1" s="154"/>
      <c r="H1" s="154"/>
      <c r="I1" s="154"/>
      <c r="J1" s="154"/>
      <c r="K1" s="154"/>
      <c r="L1" s="154"/>
      <c r="M1" s="154"/>
      <c r="N1" s="155"/>
    </row>
    <row r="2" spans="1:18" x14ac:dyDescent="0.45">
      <c r="A2" s="156"/>
      <c r="B2" s="77"/>
      <c r="C2" s="77"/>
      <c r="D2" s="77"/>
      <c r="E2" s="77"/>
      <c r="F2" s="77"/>
      <c r="G2" s="77"/>
      <c r="H2" s="77"/>
      <c r="I2" s="77"/>
      <c r="J2" s="77"/>
      <c r="K2" s="77"/>
      <c r="L2" s="77"/>
      <c r="M2" s="77"/>
      <c r="N2" s="157"/>
    </row>
    <row r="3" spans="1:18" ht="14.65" thickBot="1" x14ac:dyDescent="0.5">
      <c r="A3" s="158"/>
      <c r="B3" s="159"/>
      <c r="C3" s="159"/>
      <c r="D3" s="159"/>
      <c r="E3" s="159"/>
      <c r="F3" s="159"/>
      <c r="G3" s="159"/>
      <c r="H3" s="159"/>
      <c r="I3" s="159"/>
      <c r="J3" s="159"/>
      <c r="K3" s="159"/>
      <c r="L3" s="159"/>
      <c r="M3" s="159"/>
      <c r="N3" s="160"/>
    </row>
    <row r="4" spans="1:18" ht="23.65" thickBot="1" x14ac:dyDescent="0.5">
      <c r="A4" s="161" t="s">
        <v>1</v>
      </c>
      <c r="B4" s="162"/>
      <c r="C4" s="162"/>
      <c r="D4" s="162"/>
      <c r="E4" s="162"/>
      <c r="F4" s="162"/>
      <c r="G4" s="162"/>
      <c r="H4" s="162"/>
      <c r="I4" s="162"/>
      <c r="J4" s="162"/>
      <c r="K4" s="162"/>
      <c r="L4" s="162"/>
      <c r="M4" s="162"/>
      <c r="N4" s="163"/>
      <c r="O4" s="348" t="s">
        <v>11</v>
      </c>
      <c r="P4" s="349"/>
      <c r="Q4" s="350"/>
    </row>
    <row r="5" spans="1:18" ht="23.65" thickBot="1" x14ac:dyDescent="0.5">
      <c r="A5" s="400" t="s">
        <v>2</v>
      </c>
      <c r="B5" s="401"/>
      <c r="C5" s="401"/>
      <c r="D5" s="401"/>
      <c r="E5" s="401"/>
      <c r="F5" s="401"/>
      <c r="G5" s="401"/>
      <c r="H5" s="401"/>
      <c r="I5" s="401"/>
      <c r="J5" s="401"/>
      <c r="K5" s="401"/>
      <c r="L5" s="401"/>
      <c r="M5" s="401"/>
      <c r="N5" s="401"/>
      <c r="O5" s="452"/>
      <c r="P5" s="453"/>
      <c r="Q5" s="454"/>
    </row>
    <row r="6" spans="1:18" x14ac:dyDescent="0.45">
      <c r="A6" s="463" t="s">
        <v>82</v>
      </c>
      <c r="B6" s="464"/>
      <c r="C6" s="464"/>
      <c r="D6" s="464"/>
      <c r="E6" s="464"/>
      <c r="F6" s="465"/>
      <c r="G6" s="466" t="s">
        <v>192</v>
      </c>
      <c r="H6" s="467"/>
      <c r="I6" s="467"/>
      <c r="J6" s="467"/>
      <c r="K6" s="467"/>
      <c r="L6" s="467"/>
      <c r="M6" s="467"/>
      <c r="N6" s="468"/>
      <c r="O6" s="356">
        <v>2</v>
      </c>
      <c r="P6" s="357"/>
      <c r="Q6" s="455" t="s">
        <v>83</v>
      </c>
    </row>
    <row r="7" spans="1:18" ht="82.5" customHeight="1" x14ac:dyDescent="0.45">
      <c r="A7" s="456"/>
      <c r="B7" s="457"/>
      <c r="C7" s="457"/>
      <c r="D7" s="457"/>
      <c r="E7" s="457"/>
      <c r="F7" s="458"/>
      <c r="G7" s="462"/>
      <c r="H7" s="460"/>
      <c r="I7" s="460"/>
      <c r="J7" s="460"/>
      <c r="K7" s="460"/>
      <c r="L7" s="460"/>
      <c r="M7" s="460"/>
      <c r="N7" s="461"/>
      <c r="O7" s="327"/>
      <c r="P7" s="147"/>
      <c r="Q7" s="215"/>
    </row>
    <row r="8" spans="1:18" x14ac:dyDescent="0.45">
      <c r="A8" s="456" t="s">
        <v>84</v>
      </c>
      <c r="B8" s="457"/>
      <c r="C8" s="457"/>
      <c r="D8" s="457"/>
      <c r="E8" s="457"/>
      <c r="F8" s="458"/>
      <c r="G8" s="459" t="s">
        <v>193</v>
      </c>
      <c r="H8" s="460"/>
      <c r="I8" s="460"/>
      <c r="J8" s="460"/>
      <c r="K8" s="460"/>
      <c r="L8" s="460"/>
      <c r="M8" s="460"/>
      <c r="N8" s="461"/>
      <c r="O8" s="327">
        <v>2</v>
      </c>
      <c r="P8" s="147"/>
      <c r="Q8" s="215" t="s">
        <v>37</v>
      </c>
    </row>
    <row r="9" spans="1:18" x14ac:dyDescent="0.45">
      <c r="A9" s="456"/>
      <c r="B9" s="457"/>
      <c r="C9" s="457"/>
      <c r="D9" s="457"/>
      <c r="E9" s="457"/>
      <c r="F9" s="458"/>
      <c r="G9" s="462"/>
      <c r="H9" s="460"/>
      <c r="I9" s="460"/>
      <c r="J9" s="460"/>
      <c r="K9" s="460"/>
      <c r="L9" s="460"/>
      <c r="M9" s="460"/>
      <c r="N9" s="461"/>
      <c r="O9" s="327"/>
      <c r="P9" s="147"/>
      <c r="Q9" s="215"/>
    </row>
    <row r="10" spans="1:18" x14ac:dyDescent="0.45">
      <c r="A10" s="456"/>
      <c r="B10" s="457"/>
      <c r="C10" s="457"/>
      <c r="D10" s="457"/>
      <c r="E10" s="457"/>
      <c r="F10" s="458"/>
      <c r="G10" s="462"/>
      <c r="H10" s="460"/>
      <c r="I10" s="460"/>
      <c r="J10" s="460"/>
      <c r="K10" s="460"/>
      <c r="L10" s="460"/>
      <c r="M10" s="460"/>
      <c r="N10" s="461"/>
      <c r="O10" s="327"/>
      <c r="P10" s="147"/>
      <c r="Q10" s="215"/>
    </row>
    <row r="11" spans="1:18" x14ac:dyDescent="0.45">
      <c r="A11" s="456"/>
      <c r="B11" s="457"/>
      <c r="C11" s="457"/>
      <c r="D11" s="457"/>
      <c r="E11" s="457"/>
      <c r="F11" s="458"/>
      <c r="G11" s="462"/>
      <c r="H11" s="460"/>
      <c r="I11" s="460"/>
      <c r="J11" s="460"/>
      <c r="K11" s="460"/>
      <c r="L11" s="460"/>
      <c r="M11" s="460"/>
      <c r="N11" s="461"/>
      <c r="O11" s="327"/>
      <c r="P11" s="147"/>
      <c r="Q11" s="215"/>
    </row>
    <row r="12" spans="1:18" x14ac:dyDescent="0.45">
      <c r="A12" s="456"/>
      <c r="B12" s="457"/>
      <c r="C12" s="457"/>
      <c r="D12" s="457"/>
      <c r="E12" s="457"/>
      <c r="F12" s="458"/>
      <c r="G12" s="462"/>
      <c r="H12" s="460"/>
      <c r="I12" s="460"/>
      <c r="J12" s="460"/>
      <c r="K12" s="460"/>
      <c r="L12" s="460"/>
      <c r="M12" s="460"/>
      <c r="N12" s="461"/>
      <c r="O12" s="327"/>
      <c r="P12" s="147"/>
      <c r="Q12" s="215"/>
      <c r="R12" s="45" t="s">
        <v>262</v>
      </c>
    </row>
    <row r="13" spans="1:18" x14ac:dyDescent="0.45">
      <c r="A13" s="456"/>
      <c r="B13" s="457"/>
      <c r="C13" s="457"/>
      <c r="D13" s="457"/>
      <c r="E13" s="457"/>
      <c r="F13" s="458"/>
      <c r="G13" s="462"/>
      <c r="H13" s="460"/>
      <c r="I13" s="460"/>
      <c r="J13" s="460"/>
      <c r="K13" s="460"/>
      <c r="L13" s="460"/>
      <c r="M13" s="460"/>
      <c r="N13" s="461"/>
      <c r="O13" s="327"/>
      <c r="P13" s="147"/>
      <c r="Q13" s="215"/>
    </row>
    <row r="14" spans="1:18" x14ac:dyDescent="0.45">
      <c r="A14" s="456"/>
      <c r="B14" s="457"/>
      <c r="C14" s="457"/>
      <c r="D14" s="457"/>
      <c r="E14" s="457"/>
      <c r="F14" s="458"/>
      <c r="G14" s="462"/>
      <c r="H14" s="460"/>
      <c r="I14" s="460"/>
      <c r="J14" s="460"/>
      <c r="K14" s="460"/>
      <c r="L14" s="460"/>
      <c r="M14" s="460"/>
      <c r="N14" s="461"/>
      <c r="O14" s="327"/>
      <c r="P14" s="147"/>
      <c r="Q14" s="215"/>
    </row>
    <row r="15" spans="1:18" x14ac:dyDescent="0.45">
      <c r="A15" s="456"/>
      <c r="B15" s="457"/>
      <c r="C15" s="457"/>
      <c r="D15" s="457"/>
      <c r="E15" s="457"/>
      <c r="F15" s="458"/>
      <c r="G15" s="462"/>
      <c r="H15" s="460"/>
      <c r="I15" s="460"/>
      <c r="J15" s="460"/>
      <c r="K15" s="460"/>
      <c r="L15" s="460"/>
      <c r="M15" s="460"/>
      <c r="N15" s="461"/>
      <c r="O15" s="327"/>
      <c r="P15" s="147"/>
      <c r="Q15" s="215"/>
    </row>
    <row r="16" spans="1:18" x14ac:dyDescent="0.45">
      <c r="A16" s="443" t="s">
        <v>85</v>
      </c>
      <c r="B16" s="444"/>
      <c r="C16" s="444"/>
      <c r="D16" s="444"/>
      <c r="E16" s="444"/>
      <c r="F16" s="445"/>
      <c r="G16" s="449" t="s">
        <v>194</v>
      </c>
      <c r="H16" s="172"/>
      <c r="I16" s="172"/>
      <c r="J16" s="172"/>
      <c r="K16" s="172"/>
      <c r="L16" s="172"/>
      <c r="M16" s="172"/>
      <c r="N16" s="173"/>
      <c r="O16" s="327">
        <v>1</v>
      </c>
      <c r="P16" s="147"/>
      <c r="Q16" s="215" t="s">
        <v>61</v>
      </c>
    </row>
    <row r="17" spans="1:18" ht="72.75" customHeight="1" x14ac:dyDescent="0.45">
      <c r="A17" s="443"/>
      <c r="B17" s="444"/>
      <c r="C17" s="444"/>
      <c r="D17" s="444"/>
      <c r="E17" s="444"/>
      <c r="F17" s="445"/>
      <c r="G17" s="437"/>
      <c r="H17" s="172"/>
      <c r="I17" s="172"/>
      <c r="J17" s="172"/>
      <c r="K17" s="172"/>
      <c r="L17" s="172"/>
      <c r="M17" s="172"/>
      <c r="N17" s="173"/>
      <c r="O17" s="327"/>
      <c r="P17" s="147"/>
      <c r="Q17" s="215"/>
    </row>
    <row r="18" spans="1:18" x14ac:dyDescent="0.45">
      <c r="A18" s="456" t="s">
        <v>86</v>
      </c>
      <c r="B18" s="457"/>
      <c r="C18" s="457"/>
      <c r="D18" s="457"/>
      <c r="E18" s="457"/>
      <c r="F18" s="458"/>
      <c r="G18" s="437" t="s">
        <v>195</v>
      </c>
      <c r="H18" s="172"/>
      <c r="I18" s="172"/>
      <c r="J18" s="172"/>
      <c r="K18" s="172"/>
      <c r="L18" s="172"/>
      <c r="M18" s="172"/>
      <c r="N18" s="173"/>
      <c r="O18" s="327">
        <v>2</v>
      </c>
      <c r="P18" s="147"/>
      <c r="Q18" s="215" t="s">
        <v>83</v>
      </c>
    </row>
    <row r="19" spans="1:18" x14ac:dyDescent="0.45">
      <c r="A19" s="456"/>
      <c r="B19" s="457"/>
      <c r="C19" s="457"/>
      <c r="D19" s="457"/>
      <c r="E19" s="457"/>
      <c r="F19" s="458"/>
      <c r="G19" s="437"/>
      <c r="H19" s="172"/>
      <c r="I19" s="172"/>
      <c r="J19" s="172"/>
      <c r="K19" s="172"/>
      <c r="L19" s="172"/>
      <c r="M19" s="172"/>
      <c r="N19" s="173"/>
      <c r="O19" s="327"/>
      <c r="P19" s="147"/>
      <c r="Q19" s="215"/>
    </row>
    <row r="20" spans="1:18" x14ac:dyDescent="0.45">
      <c r="A20" s="443" t="s">
        <v>87</v>
      </c>
      <c r="B20" s="444"/>
      <c r="C20" s="444"/>
      <c r="D20" s="444"/>
      <c r="E20" s="444"/>
      <c r="F20" s="445"/>
      <c r="G20" s="449" t="s">
        <v>196</v>
      </c>
      <c r="H20" s="172"/>
      <c r="I20" s="172"/>
      <c r="J20" s="172"/>
      <c r="K20" s="172"/>
      <c r="L20" s="172"/>
      <c r="M20" s="172"/>
      <c r="N20" s="173"/>
      <c r="O20" s="327">
        <v>2.5</v>
      </c>
      <c r="P20" s="147"/>
      <c r="Q20" s="215" t="s">
        <v>108</v>
      </c>
    </row>
    <row r="21" spans="1:18" ht="114" customHeight="1" thickBot="1" x14ac:dyDescent="0.5">
      <c r="A21" s="446"/>
      <c r="B21" s="447"/>
      <c r="C21" s="447"/>
      <c r="D21" s="447"/>
      <c r="E21" s="447"/>
      <c r="F21" s="448"/>
      <c r="G21" s="450"/>
      <c r="H21" s="187"/>
      <c r="I21" s="187"/>
      <c r="J21" s="187"/>
      <c r="K21" s="187"/>
      <c r="L21" s="187"/>
      <c r="M21" s="187"/>
      <c r="N21" s="188"/>
      <c r="O21" s="328"/>
      <c r="P21" s="148"/>
      <c r="Q21" s="451"/>
      <c r="R21" s="45" t="s">
        <v>263</v>
      </c>
    </row>
    <row r="22" spans="1:18" ht="14.65" thickBot="1" x14ac:dyDescent="0.5">
      <c r="O22" s="21" t="s">
        <v>19</v>
      </c>
      <c r="P22" s="22">
        <f>SUM(O6:P21)</f>
        <v>9.5</v>
      </c>
      <c r="Q22" s="31" t="s">
        <v>148</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7" workbookViewId="0">
      <selection activeCell="R15" sqref="R15"/>
    </sheetView>
  </sheetViews>
  <sheetFormatPr defaultRowHeight="14.25" x14ac:dyDescent="0.45"/>
  <sheetData>
    <row r="1" spans="1:18" x14ac:dyDescent="0.45">
      <c r="A1" s="153" t="s">
        <v>89</v>
      </c>
      <c r="B1" s="154"/>
      <c r="C1" s="154"/>
      <c r="D1" s="154"/>
      <c r="E1" s="154"/>
      <c r="F1" s="154"/>
      <c r="G1" s="154"/>
      <c r="H1" s="154"/>
      <c r="I1" s="154"/>
      <c r="J1" s="154"/>
      <c r="K1" s="154"/>
      <c r="L1" s="154"/>
      <c r="M1" s="154"/>
      <c r="N1" s="155"/>
    </row>
    <row r="2" spans="1:18" x14ac:dyDescent="0.45">
      <c r="A2" s="156"/>
      <c r="B2" s="77"/>
      <c r="C2" s="77"/>
      <c r="D2" s="77"/>
      <c r="E2" s="77"/>
      <c r="F2" s="77"/>
      <c r="G2" s="77"/>
      <c r="H2" s="77"/>
      <c r="I2" s="77"/>
      <c r="J2" s="77"/>
      <c r="K2" s="77"/>
      <c r="L2" s="77"/>
      <c r="M2" s="77"/>
      <c r="N2" s="157"/>
    </row>
    <row r="3" spans="1:18" ht="14.65" thickBot="1" x14ac:dyDescent="0.5">
      <c r="A3" s="158"/>
      <c r="B3" s="159"/>
      <c r="C3" s="159"/>
      <c r="D3" s="159"/>
      <c r="E3" s="159"/>
      <c r="F3" s="159"/>
      <c r="G3" s="159"/>
      <c r="H3" s="159"/>
      <c r="I3" s="159"/>
      <c r="J3" s="159"/>
      <c r="K3" s="159"/>
      <c r="L3" s="159"/>
      <c r="M3" s="159"/>
      <c r="N3" s="160"/>
    </row>
    <row r="4" spans="1:18" ht="23.65" thickBot="1" x14ac:dyDescent="0.5">
      <c r="A4" s="161" t="s">
        <v>1</v>
      </c>
      <c r="B4" s="162"/>
      <c r="C4" s="162"/>
      <c r="D4" s="162"/>
      <c r="E4" s="162"/>
      <c r="F4" s="162"/>
      <c r="G4" s="162"/>
      <c r="H4" s="162"/>
      <c r="I4" s="162"/>
      <c r="J4" s="162"/>
      <c r="K4" s="162"/>
      <c r="L4" s="162"/>
      <c r="M4" s="162"/>
      <c r="N4" s="163"/>
      <c r="O4" s="348" t="s">
        <v>11</v>
      </c>
      <c r="P4" s="349"/>
      <c r="Q4" s="350"/>
    </row>
    <row r="5" spans="1:18" ht="23.65" thickBot="1" x14ac:dyDescent="0.5">
      <c r="A5" s="245" t="s">
        <v>2</v>
      </c>
      <c r="B5" s="246"/>
      <c r="C5" s="246"/>
      <c r="D5" s="246"/>
      <c r="E5" s="246"/>
      <c r="F5" s="246"/>
      <c r="G5" s="246"/>
      <c r="H5" s="246"/>
      <c r="I5" s="246"/>
      <c r="J5" s="246"/>
      <c r="K5" s="246"/>
      <c r="L5" s="246"/>
      <c r="M5" s="246"/>
      <c r="N5" s="473"/>
      <c r="O5" s="452"/>
      <c r="P5" s="453"/>
      <c r="Q5" s="454"/>
    </row>
    <row r="6" spans="1:18" ht="14.65" customHeight="1" x14ac:dyDescent="0.45">
      <c r="A6" s="463" t="s">
        <v>90</v>
      </c>
      <c r="B6" s="464"/>
      <c r="C6" s="464"/>
      <c r="D6" s="464"/>
      <c r="E6" s="464"/>
      <c r="F6" s="465"/>
      <c r="G6" s="469" t="s">
        <v>190</v>
      </c>
      <c r="H6" s="470"/>
      <c r="I6" s="470"/>
      <c r="J6" s="470"/>
      <c r="K6" s="470"/>
      <c r="L6" s="470"/>
      <c r="M6" s="470"/>
      <c r="N6" s="471"/>
      <c r="O6" s="474">
        <v>2</v>
      </c>
      <c r="P6" s="475"/>
      <c r="Q6" s="478" t="s">
        <v>50</v>
      </c>
    </row>
    <row r="7" spans="1:18" ht="105.5" customHeight="1" x14ac:dyDescent="0.45">
      <c r="A7" s="456"/>
      <c r="B7" s="457"/>
      <c r="C7" s="457"/>
      <c r="D7" s="457"/>
      <c r="E7" s="457"/>
      <c r="F7" s="458"/>
      <c r="G7" s="462"/>
      <c r="H7" s="460"/>
      <c r="I7" s="460"/>
      <c r="J7" s="460"/>
      <c r="K7" s="460"/>
      <c r="L7" s="460"/>
      <c r="M7" s="460"/>
      <c r="N7" s="472"/>
      <c r="O7" s="476"/>
      <c r="P7" s="477"/>
      <c r="Q7" s="479"/>
    </row>
    <row r="8" spans="1:18" x14ac:dyDescent="0.45">
      <c r="A8" s="456" t="s">
        <v>91</v>
      </c>
      <c r="B8" s="457"/>
      <c r="C8" s="457"/>
      <c r="D8" s="457"/>
      <c r="E8" s="457"/>
      <c r="F8" s="458"/>
      <c r="G8" s="459" t="s">
        <v>187</v>
      </c>
      <c r="H8" s="460"/>
      <c r="I8" s="460"/>
      <c r="J8" s="460"/>
      <c r="K8" s="460"/>
      <c r="L8" s="460"/>
      <c r="M8" s="460"/>
      <c r="N8" s="472"/>
      <c r="O8" s="476">
        <v>3</v>
      </c>
      <c r="P8" s="477"/>
      <c r="Q8" s="479" t="s">
        <v>92</v>
      </c>
    </row>
    <row r="9" spans="1:18" x14ac:dyDescent="0.45">
      <c r="A9" s="456"/>
      <c r="B9" s="457"/>
      <c r="C9" s="457"/>
      <c r="D9" s="457"/>
      <c r="E9" s="457"/>
      <c r="F9" s="458"/>
      <c r="G9" s="462"/>
      <c r="H9" s="460"/>
      <c r="I9" s="460"/>
      <c r="J9" s="460"/>
      <c r="K9" s="460"/>
      <c r="L9" s="460"/>
      <c r="M9" s="460"/>
      <c r="N9" s="472"/>
      <c r="O9" s="476"/>
      <c r="P9" s="477"/>
      <c r="Q9" s="479"/>
    </row>
    <row r="10" spans="1:18" x14ac:dyDescent="0.45">
      <c r="A10" s="456"/>
      <c r="B10" s="457"/>
      <c r="C10" s="457"/>
      <c r="D10" s="457"/>
      <c r="E10" s="457"/>
      <c r="F10" s="458"/>
      <c r="G10" s="462"/>
      <c r="H10" s="460"/>
      <c r="I10" s="460"/>
      <c r="J10" s="460"/>
      <c r="K10" s="460"/>
      <c r="L10" s="460"/>
      <c r="M10" s="460"/>
      <c r="N10" s="472"/>
      <c r="O10" s="476"/>
      <c r="P10" s="477"/>
      <c r="Q10" s="479"/>
    </row>
    <row r="11" spans="1:18" x14ac:dyDescent="0.45">
      <c r="A11" s="456"/>
      <c r="B11" s="457"/>
      <c r="C11" s="457"/>
      <c r="D11" s="457"/>
      <c r="E11" s="457"/>
      <c r="F11" s="458"/>
      <c r="G11" s="462"/>
      <c r="H11" s="460"/>
      <c r="I11" s="460"/>
      <c r="J11" s="460"/>
      <c r="K11" s="460"/>
      <c r="L11" s="460"/>
      <c r="M11" s="460"/>
      <c r="N11" s="472"/>
      <c r="O11" s="476"/>
      <c r="P11" s="477"/>
      <c r="Q11" s="479"/>
    </row>
    <row r="12" spans="1:18" x14ac:dyDescent="0.45">
      <c r="A12" s="456"/>
      <c r="B12" s="457"/>
      <c r="C12" s="457"/>
      <c r="D12" s="457"/>
      <c r="E12" s="457"/>
      <c r="F12" s="458"/>
      <c r="G12" s="462"/>
      <c r="H12" s="460"/>
      <c r="I12" s="460"/>
      <c r="J12" s="460"/>
      <c r="K12" s="460"/>
      <c r="L12" s="460"/>
      <c r="M12" s="460"/>
      <c r="N12" s="472"/>
      <c r="O12" s="476"/>
      <c r="P12" s="477"/>
      <c r="Q12" s="479"/>
    </row>
    <row r="13" spans="1:18" x14ac:dyDescent="0.45">
      <c r="A13" s="456"/>
      <c r="B13" s="457"/>
      <c r="C13" s="457"/>
      <c r="D13" s="457"/>
      <c r="E13" s="457"/>
      <c r="F13" s="458"/>
      <c r="G13" s="462"/>
      <c r="H13" s="460"/>
      <c r="I13" s="460"/>
      <c r="J13" s="460"/>
      <c r="K13" s="460"/>
      <c r="L13" s="460"/>
      <c r="M13" s="460"/>
      <c r="N13" s="472"/>
      <c r="O13" s="476"/>
      <c r="P13" s="477"/>
      <c r="Q13" s="479"/>
    </row>
    <row r="14" spans="1:18" x14ac:dyDescent="0.45">
      <c r="A14" s="456"/>
      <c r="B14" s="457"/>
      <c r="C14" s="457"/>
      <c r="D14" s="457"/>
      <c r="E14" s="457"/>
      <c r="F14" s="458"/>
      <c r="G14" s="462"/>
      <c r="H14" s="460"/>
      <c r="I14" s="460"/>
      <c r="J14" s="460"/>
      <c r="K14" s="460"/>
      <c r="L14" s="460"/>
      <c r="M14" s="460"/>
      <c r="N14" s="472"/>
      <c r="O14" s="476"/>
      <c r="P14" s="477"/>
      <c r="Q14" s="479"/>
      <c r="R14" s="45" t="s">
        <v>264</v>
      </c>
    </row>
    <row r="15" spans="1:18" x14ac:dyDescent="0.45">
      <c r="A15" s="456"/>
      <c r="B15" s="457"/>
      <c r="C15" s="457"/>
      <c r="D15" s="457"/>
      <c r="E15" s="457"/>
      <c r="F15" s="458"/>
      <c r="G15" s="462"/>
      <c r="H15" s="460"/>
      <c r="I15" s="460"/>
      <c r="J15" s="460"/>
      <c r="K15" s="460"/>
      <c r="L15" s="460"/>
      <c r="M15" s="460"/>
      <c r="N15" s="472"/>
      <c r="O15" s="476"/>
      <c r="P15" s="477"/>
      <c r="Q15" s="479"/>
    </row>
    <row r="16" spans="1:18" x14ac:dyDescent="0.45">
      <c r="A16" s="456"/>
      <c r="B16" s="457"/>
      <c r="C16" s="457"/>
      <c r="D16" s="457"/>
      <c r="E16" s="457"/>
      <c r="F16" s="458"/>
      <c r="G16" s="462"/>
      <c r="H16" s="460"/>
      <c r="I16" s="460"/>
      <c r="J16" s="460"/>
      <c r="K16" s="460"/>
      <c r="L16" s="460"/>
      <c r="M16" s="460"/>
      <c r="N16" s="472"/>
      <c r="O16" s="476"/>
      <c r="P16" s="477"/>
      <c r="Q16" s="479"/>
    </row>
    <row r="17" spans="1:17" x14ac:dyDescent="0.45">
      <c r="A17" s="456"/>
      <c r="B17" s="457"/>
      <c r="C17" s="457"/>
      <c r="D17" s="457"/>
      <c r="E17" s="457"/>
      <c r="F17" s="458"/>
      <c r="G17" s="462"/>
      <c r="H17" s="460"/>
      <c r="I17" s="460"/>
      <c r="J17" s="460"/>
      <c r="K17" s="460"/>
      <c r="L17" s="460"/>
      <c r="M17" s="460"/>
      <c r="N17" s="472"/>
      <c r="O17" s="476"/>
      <c r="P17" s="477"/>
      <c r="Q17" s="479"/>
    </row>
    <row r="18" spans="1:17" x14ac:dyDescent="0.45">
      <c r="A18" s="456"/>
      <c r="B18" s="457"/>
      <c r="C18" s="457"/>
      <c r="D18" s="457"/>
      <c r="E18" s="457"/>
      <c r="F18" s="458"/>
      <c r="G18" s="462"/>
      <c r="H18" s="460"/>
      <c r="I18" s="460"/>
      <c r="J18" s="460"/>
      <c r="K18" s="460"/>
      <c r="L18" s="460"/>
      <c r="M18" s="460"/>
      <c r="N18" s="472"/>
      <c r="O18" s="476"/>
      <c r="P18" s="477"/>
      <c r="Q18" s="479"/>
    </row>
    <row r="19" spans="1:17" x14ac:dyDescent="0.45">
      <c r="A19" s="456"/>
      <c r="B19" s="457"/>
      <c r="C19" s="457"/>
      <c r="D19" s="457"/>
      <c r="E19" s="457"/>
      <c r="F19" s="458"/>
      <c r="G19" s="462"/>
      <c r="H19" s="460"/>
      <c r="I19" s="460"/>
      <c r="J19" s="460"/>
      <c r="K19" s="460"/>
      <c r="L19" s="460"/>
      <c r="M19" s="460"/>
      <c r="N19" s="472"/>
      <c r="O19" s="476"/>
      <c r="P19" s="477"/>
      <c r="Q19" s="479"/>
    </row>
    <row r="20" spans="1:17" x14ac:dyDescent="0.45">
      <c r="A20" s="456" t="s">
        <v>93</v>
      </c>
      <c r="B20" s="457"/>
      <c r="C20" s="457"/>
      <c r="D20" s="457"/>
      <c r="E20" s="457"/>
      <c r="F20" s="458"/>
      <c r="G20" s="449" t="s">
        <v>188</v>
      </c>
      <c r="H20" s="172"/>
      <c r="I20" s="172"/>
      <c r="J20" s="172"/>
      <c r="K20" s="172"/>
      <c r="L20" s="172"/>
      <c r="M20" s="172"/>
      <c r="N20" s="436"/>
      <c r="O20" s="476">
        <v>2</v>
      </c>
      <c r="P20" s="477"/>
      <c r="Q20" s="479" t="s">
        <v>50</v>
      </c>
    </row>
    <row r="21" spans="1:17" ht="63" customHeight="1" x14ac:dyDescent="0.45">
      <c r="A21" s="456"/>
      <c r="B21" s="457"/>
      <c r="C21" s="457"/>
      <c r="D21" s="457"/>
      <c r="E21" s="457"/>
      <c r="F21" s="458"/>
      <c r="G21" s="437"/>
      <c r="H21" s="172"/>
      <c r="I21" s="172"/>
      <c r="J21" s="172"/>
      <c r="K21" s="172"/>
      <c r="L21" s="172"/>
      <c r="M21" s="172"/>
      <c r="N21" s="436"/>
      <c r="O21" s="476"/>
      <c r="P21" s="477"/>
      <c r="Q21" s="479"/>
    </row>
    <row r="22" spans="1:17" x14ac:dyDescent="0.45">
      <c r="A22" s="456" t="s">
        <v>94</v>
      </c>
      <c r="B22" s="457"/>
      <c r="C22" s="457"/>
      <c r="D22" s="457"/>
      <c r="E22" s="457"/>
      <c r="F22" s="458"/>
      <c r="G22" s="449" t="s">
        <v>189</v>
      </c>
      <c r="H22" s="172"/>
      <c r="I22" s="172"/>
      <c r="J22" s="172"/>
      <c r="K22" s="172"/>
      <c r="L22" s="172"/>
      <c r="M22" s="172"/>
      <c r="N22" s="436"/>
      <c r="O22" s="476">
        <v>2</v>
      </c>
      <c r="P22" s="477"/>
      <c r="Q22" s="479" t="s">
        <v>50</v>
      </c>
    </row>
    <row r="23" spans="1:17" ht="99.5" customHeight="1" thickBot="1" x14ac:dyDescent="0.5">
      <c r="A23" s="483"/>
      <c r="B23" s="484"/>
      <c r="C23" s="484"/>
      <c r="D23" s="484"/>
      <c r="E23" s="484"/>
      <c r="F23" s="485"/>
      <c r="G23" s="450"/>
      <c r="H23" s="187"/>
      <c r="I23" s="187"/>
      <c r="J23" s="187"/>
      <c r="K23" s="187"/>
      <c r="L23" s="187"/>
      <c r="M23" s="187"/>
      <c r="N23" s="438"/>
      <c r="O23" s="480"/>
      <c r="P23" s="481"/>
      <c r="Q23" s="482"/>
    </row>
    <row r="24" spans="1:17" ht="14.65" thickBot="1" x14ac:dyDescent="0.5">
      <c r="O24" s="21" t="s">
        <v>19</v>
      </c>
      <c r="P24" s="22">
        <f>SUM(O6:P23)</f>
        <v>9</v>
      </c>
      <c r="Q24" s="31" t="s">
        <v>88</v>
      </c>
    </row>
    <row r="31" spans="1:17" x14ac:dyDescent="0.45">
      <c r="J31" s="45"/>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zoomScale="60" zoomScaleNormal="60" workbookViewId="0">
      <selection activeCell="G26" sqref="G26"/>
    </sheetView>
  </sheetViews>
  <sheetFormatPr defaultRowHeight="14.25" x14ac:dyDescent="0.45"/>
  <cols>
    <col min="1" max="1" width="5.53125" customWidth="1"/>
    <col min="15" max="15" width="10.73046875" customWidth="1"/>
  </cols>
  <sheetData>
    <row r="1" spans="1:15" x14ac:dyDescent="0.45">
      <c r="A1" s="153" t="s">
        <v>149</v>
      </c>
      <c r="B1" s="154"/>
      <c r="C1" s="154"/>
      <c r="D1" s="154"/>
      <c r="E1" s="154"/>
      <c r="F1" s="154"/>
      <c r="G1" s="154"/>
      <c r="H1" s="154"/>
      <c r="I1" s="154"/>
      <c r="J1" s="154"/>
      <c r="K1" s="154"/>
      <c r="L1" s="154"/>
      <c r="M1" s="154"/>
      <c r="N1" s="154"/>
      <c r="O1" s="155"/>
    </row>
    <row r="2" spans="1:15" x14ac:dyDescent="0.45">
      <c r="A2" s="156"/>
      <c r="B2" s="77"/>
      <c r="C2" s="77"/>
      <c r="D2" s="77"/>
      <c r="E2" s="77"/>
      <c r="F2" s="77"/>
      <c r="G2" s="77"/>
      <c r="H2" s="77"/>
      <c r="I2" s="77"/>
      <c r="J2" s="77"/>
      <c r="K2" s="77"/>
      <c r="L2" s="77"/>
      <c r="M2" s="77"/>
      <c r="N2" s="77"/>
      <c r="O2" s="157"/>
    </row>
    <row r="3" spans="1:15" ht="14.65" thickBot="1" x14ac:dyDescent="0.5">
      <c r="A3" s="158"/>
      <c r="B3" s="159"/>
      <c r="C3" s="159"/>
      <c r="D3" s="159"/>
      <c r="E3" s="159"/>
      <c r="F3" s="159"/>
      <c r="G3" s="159"/>
      <c r="H3" s="159"/>
      <c r="I3" s="159"/>
      <c r="J3" s="159"/>
      <c r="K3" s="159"/>
      <c r="L3" s="159"/>
      <c r="M3" s="159"/>
      <c r="N3" s="159"/>
      <c r="O3" s="160"/>
    </row>
    <row r="4" spans="1:15" ht="23.65" thickBot="1" x14ac:dyDescent="0.5">
      <c r="A4" s="161" t="s">
        <v>1</v>
      </c>
      <c r="B4" s="162"/>
      <c r="C4" s="162"/>
      <c r="D4" s="162"/>
      <c r="E4" s="162"/>
      <c r="F4" s="162"/>
      <c r="G4" s="162"/>
      <c r="H4" s="162"/>
      <c r="I4" s="162"/>
      <c r="J4" s="162"/>
      <c r="K4" s="162"/>
      <c r="L4" s="162"/>
      <c r="M4" s="162"/>
      <c r="N4" s="162"/>
      <c r="O4" s="163"/>
    </row>
    <row r="5" spans="1:15" ht="23.65" thickBot="1" x14ac:dyDescent="0.5">
      <c r="A5" s="245" t="s">
        <v>2</v>
      </c>
      <c r="B5" s="246"/>
      <c r="C5" s="246"/>
      <c r="D5" s="246"/>
      <c r="E5" s="246"/>
      <c r="F5" s="246"/>
      <c r="G5" s="401"/>
      <c r="H5" s="401"/>
      <c r="I5" s="401"/>
      <c r="J5" s="401"/>
      <c r="K5" s="401"/>
      <c r="L5" s="401"/>
      <c r="M5" s="401"/>
      <c r="N5" s="401"/>
      <c r="O5" s="526"/>
    </row>
    <row r="6" spans="1:15" x14ac:dyDescent="0.45">
      <c r="A6" s="463" t="s">
        <v>150</v>
      </c>
      <c r="B6" s="464"/>
      <c r="C6" s="464"/>
      <c r="D6" s="464"/>
      <c r="E6" s="464"/>
      <c r="F6" s="527"/>
      <c r="G6" s="529" t="s">
        <v>216</v>
      </c>
      <c r="H6" s="529"/>
      <c r="I6" s="529"/>
      <c r="J6" s="529"/>
      <c r="K6" s="529"/>
      <c r="L6" s="529"/>
      <c r="M6" s="529"/>
      <c r="N6" s="529"/>
      <c r="O6" s="530"/>
    </row>
    <row r="7" spans="1:15" ht="46.05" customHeight="1" x14ac:dyDescent="0.45">
      <c r="A7" s="456"/>
      <c r="B7" s="457"/>
      <c r="C7" s="457"/>
      <c r="D7" s="457"/>
      <c r="E7" s="457"/>
      <c r="F7" s="528"/>
      <c r="G7" s="529"/>
      <c r="H7" s="529"/>
      <c r="I7" s="529"/>
      <c r="J7" s="529"/>
      <c r="K7" s="529"/>
      <c r="L7" s="529"/>
      <c r="M7" s="529"/>
      <c r="N7" s="529"/>
      <c r="O7" s="530"/>
    </row>
    <row r="8" spans="1:15" x14ac:dyDescent="0.45">
      <c r="A8" s="520" t="s">
        <v>151</v>
      </c>
      <c r="B8" s="521"/>
      <c r="C8" s="521"/>
      <c r="D8" s="521"/>
      <c r="E8" s="521"/>
      <c r="F8" s="521"/>
      <c r="G8" s="496" t="s">
        <v>217</v>
      </c>
      <c r="H8" s="524"/>
      <c r="I8" s="524"/>
      <c r="J8" s="524"/>
      <c r="K8" s="524"/>
      <c r="L8" s="524"/>
      <c r="M8" s="524"/>
      <c r="N8" s="524"/>
      <c r="O8" s="497"/>
    </row>
    <row r="9" spans="1:15" ht="78" customHeight="1" x14ac:dyDescent="0.45">
      <c r="A9" s="522"/>
      <c r="B9" s="523"/>
      <c r="C9" s="523"/>
      <c r="D9" s="523"/>
      <c r="E9" s="523"/>
      <c r="F9" s="523"/>
      <c r="G9" s="498"/>
      <c r="H9" s="525"/>
      <c r="I9" s="525"/>
      <c r="J9" s="525"/>
      <c r="K9" s="525"/>
      <c r="L9" s="525"/>
      <c r="M9" s="525"/>
      <c r="N9" s="525"/>
      <c r="O9" s="499"/>
    </row>
    <row r="10" spans="1:15" x14ac:dyDescent="0.45">
      <c r="A10" s="58"/>
      <c r="B10" s="512" t="s">
        <v>152</v>
      </c>
      <c r="C10" s="512"/>
      <c r="D10" s="513"/>
      <c r="E10" s="516" t="s">
        <v>153</v>
      </c>
      <c r="F10" s="512"/>
      <c r="G10" s="513"/>
      <c r="H10" s="516" t="s">
        <v>154</v>
      </c>
      <c r="I10" s="512"/>
      <c r="J10" s="513"/>
      <c r="K10" s="516" t="s">
        <v>155</v>
      </c>
      <c r="L10" s="512"/>
      <c r="M10" s="513"/>
      <c r="N10" s="516" t="s">
        <v>156</v>
      </c>
      <c r="O10" s="518"/>
    </row>
    <row r="11" spans="1:15" x14ac:dyDescent="0.45">
      <c r="A11" s="59"/>
      <c r="B11" s="514"/>
      <c r="C11" s="514"/>
      <c r="D11" s="515"/>
      <c r="E11" s="517"/>
      <c r="F11" s="514"/>
      <c r="G11" s="515"/>
      <c r="H11" s="517"/>
      <c r="I11" s="514"/>
      <c r="J11" s="515"/>
      <c r="K11" s="517"/>
      <c r="L11" s="514"/>
      <c r="M11" s="515"/>
      <c r="N11" s="517"/>
      <c r="O11" s="519"/>
    </row>
    <row r="12" spans="1:15" x14ac:dyDescent="0.45">
      <c r="A12" s="494">
        <v>1</v>
      </c>
      <c r="B12" s="486" t="s">
        <v>218</v>
      </c>
      <c r="C12" s="487"/>
      <c r="D12" s="488"/>
      <c r="E12" s="486" t="s">
        <v>219</v>
      </c>
      <c r="F12" s="487"/>
      <c r="G12" s="488"/>
      <c r="H12" s="486" t="s">
        <v>220</v>
      </c>
      <c r="I12" s="487"/>
      <c r="J12" s="488"/>
      <c r="K12" s="486" t="s">
        <v>221</v>
      </c>
      <c r="L12" s="487"/>
      <c r="M12" s="488"/>
      <c r="N12" s="486" t="s">
        <v>222</v>
      </c>
      <c r="O12" s="510"/>
    </row>
    <row r="13" spans="1:15" ht="37.049999999999997" customHeight="1" x14ac:dyDescent="0.45">
      <c r="A13" s="495"/>
      <c r="B13" s="489"/>
      <c r="C13" s="490"/>
      <c r="D13" s="491"/>
      <c r="E13" s="489"/>
      <c r="F13" s="490"/>
      <c r="G13" s="491"/>
      <c r="H13" s="489"/>
      <c r="I13" s="490"/>
      <c r="J13" s="491"/>
      <c r="K13" s="489"/>
      <c r="L13" s="490"/>
      <c r="M13" s="491"/>
      <c r="N13" s="489"/>
      <c r="O13" s="511"/>
    </row>
    <row r="14" spans="1:15" x14ac:dyDescent="0.45">
      <c r="A14" s="494">
        <v>2</v>
      </c>
      <c r="B14" s="486" t="s">
        <v>232</v>
      </c>
      <c r="C14" s="487"/>
      <c r="D14" s="488"/>
      <c r="E14" s="486" t="s">
        <v>223</v>
      </c>
      <c r="F14" s="487"/>
      <c r="G14" s="488"/>
      <c r="H14" s="486" t="s">
        <v>224</v>
      </c>
      <c r="I14" s="487"/>
      <c r="J14" s="488"/>
      <c r="K14" s="486" t="s">
        <v>231</v>
      </c>
      <c r="L14" s="487"/>
      <c r="M14" s="488"/>
      <c r="N14" s="486" t="s">
        <v>225</v>
      </c>
      <c r="O14" s="510"/>
    </row>
    <row r="15" spans="1:15" ht="38" customHeight="1" x14ac:dyDescent="0.45">
      <c r="A15" s="495"/>
      <c r="B15" s="489"/>
      <c r="C15" s="490"/>
      <c r="D15" s="491"/>
      <c r="E15" s="489"/>
      <c r="F15" s="490"/>
      <c r="G15" s="491"/>
      <c r="H15" s="489"/>
      <c r="I15" s="490"/>
      <c r="J15" s="491"/>
      <c r="K15" s="489"/>
      <c r="L15" s="490"/>
      <c r="M15" s="491"/>
      <c r="N15" s="489"/>
      <c r="O15" s="511"/>
    </row>
    <row r="16" spans="1:15" x14ac:dyDescent="0.45">
      <c r="A16" s="494">
        <v>3</v>
      </c>
      <c r="B16" s="486" t="s">
        <v>226</v>
      </c>
      <c r="C16" s="487"/>
      <c r="D16" s="488"/>
      <c r="E16" s="486" t="s">
        <v>227</v>
      </c>
      <c r="F16" s="487"/>
      <c r="G16" s="488"/>
      <c r="H16" s="486" t="s">
        <v>229</v>
      </c>
      <c r="I16" s="487"/>
      <c r="J16" s="488"/>
      <c r="K16" s="486" t="s">
        <v>228</v>
      </c>
      <c r="L16" s="487"/>
      <c r="M16" s="488"/>
      <c r="N16" s="486" t="s">
        <v>230</v>
      </c>
      <c r="O16" s="510"/>
    </row>
    <row r="17" spans="1:16" ht="52.05" customHeight="1" x14ac:dyDescent="0.45">
      <c r="A17" s="495"/>
      <c r="B17" s="489"/>
      <c r="C17" s="490"/>
      <c r="D17" s="491"/>
      <c r="E17" s="489"/>
      <c r="F17" s="490"/>
      <c r="G17" s="491"/>
      <c r="H17" s="489"/>
      <c r="I17" s="490"/>
      <c r="J17" s="491"/>
      <c r="K17" s="489"/>
      <c r="L17" s="490"/>
      <c r="M17" s="491"/>
      <c r="N17" s="489"/>
      <c r="O17" s="511"/>
    </row>
    <row r="18" spans="1:16" x14ac:dyDescent="0.45">
      <c r="A18" s="494">
        <v>4</v>
      </c>
      <c r="B18" s="486" t="s">
        <v>236</v>
      </c>
      <c r="C18" s="487"/>
      <c r="D18" s="488"/>
      <c r="E18" s="486" t="s">
        <v>233</v>
      </c>
      <c r="F18" s="487"/>
      <c r="G18" s="488"/>
      <c r="H18" s="486" t="s">
        <v>234</v>
      </c>
      <c r="I18" s="487"/>
      <c r="J18" s="488"/>
      <c r="K18" s="486" t="s">
        <v>235</v>
      </c>
      <c r="L18" s="487"/>
      <c r="M18" s="488"/>
      <c r="N18" s="496" t="s">
        <v>237</v>
      </c>
      <c r="O18" s="497"/>
    </row>
    <row r="19" spans="1:16" ht="69.5" customHeight="1" x14ac:dyDescent="0.45">
      <c r="A19" s="495"/>
      <c r="B19" s="489"/>
      <c r="C19" s="490"/>
      <c r="D19" s="491"/>
      <c r="E19" s="489"/>
      <c r="F19" s="490"/>
      <c r="G19" s="491"/>
      <c r="H19" s="489"/>
      <c r="I19" s="490"/>
      <c r="J19" s="491"/>
      <c r="K19" s="489"/>
      <c r="L19" s="490"/>
      <c r="M19" s="491"/>
      <c r="N19" s="498"/>
      <c r="O19" s="499"/>
    </row>
    <row r="20" spans="1:16" x14ac:dyDescent="0.45">
      <c r="A20" s="443" t="s">
        <v>157</v>
      </c>
      <c r="B20" s="444"/>
      <c r="C20" s="444"/>
      <c r="D20" s="444"/>
      <c r="E20" s="444"/>
      <c r="F20" s="445"/>
      <c r="G20" s="449" t="s">
        <v>238</v>
      </c>
      <c r="H20" s="231"/>
      <c r="I20" s="231"/>
      <c r="J20" s="231"/>
      <c r="K20" s="231"/>
      <c r="L20" s="231"/>
      <c r="M20" s="231"/>
      <c r="N20" s="500"/>
      <c r="O20" s="501"/>
    </row>
    <row r="21" spans="1:16" ht="74" customHeight="1" x14ac:dyDescent="0.45">
      <c r="A21" s="443"/>
      <c r="B21" s="444"/>
      <c r="C21" s="444"/>
      <c r="D21" s="444"/>
      <c r="E21" s="444"/>
      <c r="F21" s="445"/>
      <c r="G21" s="449"/>
      <c r="H21" s="231"/>
      <c r="I21" s="231"/>
      <c r="J21" s="231"/>
      <c r="K21" s="231"/>
      <c r="L21" s="231"/>
      <c r="M21" s="231"/>
      <c r="N21" s="500"/>
      <c r="O21" s="501"/>
    </row>
    <row r="22" spans="1:16" x14ac:dyDescent="0.45">
      <c r="A22" s="456" t="s">
        <v>158</v>
      </c>
      <c r="B22" s="457"/>
      <c r="C22" s="457"/>
      <c r="D22" s="457"/>
      <c r="E22" s="457"/>
      <c r="F22" s="458"/>
      <c r="G22" s="449" t="s">
        <v>239</v>
      </c>
      <c r="H22" s="172"/>
      <c r="I22" s="172"/>
      <c r="J22" s="172"/>
      <c r="K22" s="172"/>
      <c r="L22" s="172"/>
      <c r="M22" s="172"/>
      <c r="N22" s="436"/>
      <c r="O22" s="173"/>
    </row>
    <row r="23" spans="1:16" ht="42.5" customHeight="1" x14ac:dyDescent="0.45">
      <c r="A23" s="502"/>
      <c r="B23" s="503"/>
      <c r="C23" s="503"/>
      <c r="D23" s="503"/>
      <c r="E23" s="503"/>
      <c r="F23" s="504"/>
      <c r="G23" s="505"/>
      <c r="H23" s="506"/>
      <c r="I23" s="506"/>
      <c r="J23" s="506"/>
      <c r="K23" s="506"/>
      <c r="L23" s="506"/>
      <c r="M23" s="506"/>
      <c r="N23" s="507"/>
      <c r="O23" s="508"/>
    </row>
    <row r="24" spans="1:16" ht="18" x14ac:dyDescent="0.55000000000000004">
      <c r="A24" s="509" t="s">
        <v>11</v>
      </c>
      <c r="B24" s="509"/>
      <c r="C24" s="509"/>
      <c r="D24" s="509"/>
      <c r="E24" s="509"/>
      <c r="F24" s="509"/>
      <c r="G24" s="509"/>
      <c r="H24" s="509"/>
      <c r="I24" s="509"/>
      <c r="J24" s="509"/>
      <c r="K24" s="509"/>
      <c r="L24" s="509"/>
      <c r="M24" s="509"/>
      <c r="N24" s="509"/>
      <c r="O24" s="509"/>
      <c r="P24" s="1"/>
    </row>
    <row r="25" spans="1:16" x14ac:dyDescent="0.45">
      <c r="A25" s="492" t="s">
        <v>159</v>
      </c>
      <c r="B25" s="493"/>
      <c r="C25" s="493"/>
      <c r="D25" s="493"/>
      <c r="E25" s="493"/>
      <c r="F25" s="493"/>
      <c r="G25" s="326" t="s">
        <v>265</v>
      </c>
      <c r="H25" s="326"/>
      <c r="I25" s="326"/>
      <c r="J25" s="326"/>
      <c r="K25" s="326"/>
      <c r="L25" s="326"/>
      <c r="M25" s="326"/>
      <c r="N25" s="326"/>
      <c r="O25" s="326"/>
      <c r="P25" s="33"/>
    </row>
  </sheetData>
  <mergeCells count="43">
    <mergeCell ref="A1:O3"/>
    <mergeCell ref="A4:O4"/>
    <mergeCell ref="A5:O5"/>
    <mergeCell ref="A6:F7"/>
    <mergeCell ref="G6:O7"/>
    <mergeCell ref="H10:J11"/>
    <mergeCell ref="K10:M11"/>
    <mergeCell ref="N10:O11"/>
    <mergeCell ref="A8:F9"/>
    <mergeCell ref="G8:O9"/>
    <mergeCell ref="A16:A17"/>
    <mergeCell ref="B16:D17"/>
    <mergeCell ref="E16:G17"/>
    <mergeCell ref="B10:D11"/>
    <mergeCell ref="E10:G11"/>
    <mergeCell ref="N12:O13"/>
    <mergeCell ref="A14:A15"/>
    <mergeCell ref="B14:D15"/>
    <mergeCell ref="E14:G15"/>
    <mergeCell ref="H14:J15"/>
    <mergeCell ref="K14:M15"/>
    <mergeCell ref="N14:O15"/>
    <mergeCell ref="A12:A13"/>
    <mergeCell ref="B12:D13"/>
    <mergeCell ref="E12:G13"/>
    <mergeCell ref="H12:J13"/>
    <mergeCell ref="K12:M1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64" zoomScaleNormal="64" workbookViewId="0">
      <selection activeCell="Q38" sqref="Q38"/>
    </sheetView>
  </sheetViews>
  <sheetFormatPr defaultRowHeight="14.25" x14ac:dyDescent="0.45"/>
  <cols>
    <col min="17" max="17" width="14.19921875" customWidth="1"/>
  </cols>
  <sheetData>
    <row r="1" spans="1:18" ht="15.7" customHeight="1" x14ac:dyDescent="0.45">
      <c r="A1" s="76" t="s">
        <v>110</v>
      </c>
      <c r="B1" s="77"/>
      <c r="C1" s="77"/>
      <c r="D1" s="77"/>
      <c r="E1" s="77"/>
      <c r="F1" s="77"/>
      <c r="G1" s="77"/>
      <c r="H1" s="77"/>
      <c r="I1" s="77"/>
      <c r="J1" s="77"/>
      <c r="K1" s="77"/>
      <c r="L1" s="77"/>
      <c r="M1" s="77"/>
      <c r="N1" s="77"/>
      <c r="O1" s="77"/>
      <c r="P1" s="77"/>
    </row>
    <row r="2" spans="1:18" ht="15.7" customHeight="1" x14ac:dyDescent="0.45">
      <c r="A2" s="76"/>
      <c r="B2" s="77"/>
      <c r="C2" s="77"/>
      <c r="D2" s="77"/>
      <c r="E2" s="77"/>
      <c r="F2" s="77"/>
      <c r="G2" s="77"/>
      <c r="H2" s="77"/>
      <c r="I2" s="77"/>
      <c r="J2" s="77"/>
      <c r="K2" s="77"/>
      <c r="L2" s="77"/>
      <c r="M2" s="77"/>
      <c r="N2" s="77"/>
      <c r="O2" s="77"/>
      <c r="P2" s="77"/>
    </row>
    <row r="3" spans="1:18" ht="14.65" customHeight="1" thickBot="1" x14ac:dyDescent="0.5">
      <c r="A3" s="76"/>
      <c r="B3" s="77"/>
      <c r="C3" s="77"/>
      <c r="D3" s="77"/>
      <c r="E3" s="77"/>
      <c r="F3" s="77"/>
      <c r="G3" s="77"/>
      <c r="H3" s="77"/>
      <c r="I3" s="77"/>
      <c r="J3" s="77"/>
      <c r="K3" s="77"/>
      <c r="L3" s="77"/>
      <c r="M3" s="77"/>
      <c r="N3" s="77"/>
      <c r="O3" s="77"/>
      <c r="P3" s="77"/>
    </row>
    <row r="4" spans="1:18" ht="23.65" thickBot="1" x14ac:dyDescent="0.5">
      <c r="A4" s="161" t="s">
        <v>1</v>
      </c>
      <c r="B4" s="162"/>
      <c r="C4" s="162"/>
      <c r="D4" s="162"/>
      <c r="E4" s="162"/>
      <c r="F4" s="162"/>
      <c r="G4" s="162"/>
      <c r="H4" s="162"/>
      <c r="I4" s="162"/>
      <c r="J4" s="162"/>
      <c r="K4" s="162"/>
      <c r="L4" s="162"/>
      <c r="M4" s="162"/>
      <c r="N4" s="162"/>
      <c r="O4" s="162"/>
      <c r="P4" s="163"/>
    </row>
    <row r="5" spans="1:18" ht="23.65" thickBot="1" x14ac:dyDescent="0.5">
      <c r="A5" s="117" t="s">
        <v>2</v>
      </c>
      <c r="B5" s="118"/>
      <c r="C5" s="118"/>
      <c r="D5" s="118"/>
      <c r="E5" s="118"/>
      <c r="F5" s="118"/>
      <c r="G5" s="118"/>
      <c r="H5" s="118"/>
      <c r="I5" s="118"/>
      <c r="J5" s="118"/>
      <c r="K5" s="118"/>
      <c r="L5" s="118"/>
      <c r="M5" s="118"/>
      <c r="N5" s="118"/>
      <c r="O5" s="118"/>
      <c r="P5" s="119"/>
    </row>
    <row r="6" spans="1:18" ht="15" thickTop="1" thickBot="1" x14ac:dyDescent="0.5">
      <c r="A6" s="546" t="s">
        <v>111</v>
      </c>
      <c r="B6" s="547"/>
      <c r="C6" s="547"/>
      <c r="D6" s="547"/>
      <c r="E6" s="547"/>
      <c r="F6" s="547"/>
      <c r="G6" s="547"/>
      <c r="H6" s="547"/>
      <c r="I6" s="547"/>
      <c r="J6" s="547"/>
      <c r="K6" s="547"/>
      <c r="L6" s="547"/>
      <c r="M6" s="547"/>
      <c r="N6" s="547"/>
      <c r="O6" s="547"/>
      <c r="P6" s="547"/>
      <c r="Q6" s="348" t="s">
        <v>11</v>
      </c>
      <c r="R6" s="350"/>
    </row>
    <row r="7" spans="1:18" ht="15" thickTop="1" thickBot="1" x14ac:dyDescent="0.5">
      <c r="A7" s="546"/>
      <c r="B7" s="547"/>
      <c r="C7" s="547"/>
      <c r="D7" s="547"/>
      <c r="E7" s="547"/>
      <c r="F7" s="547"/>
      <c r="G7" s="547"/>
      <c r="H7" s="547"/>
      <c r="I7" s="547"/>
      <c r="J7" s="547"/>
      <c r="K7" s="547"/>
      <c r="L7" s="547"/>
      <c r="M7" s="547"/>
      <c r="N7" s="547"/>
      <c r="O7" s="547"/>
      <c r="P7" s="547"/>
      <c r="Q7" s="351"/>
      <c r="R7" s="353"/>
    </row>
    <row r="8" spans="1:18" ht="15" thickTop="1" thickBot="1" x14ac:dyDescent="0.5">
      <c r="A8" s="91" t="s">
        <v>213</v>
      </c>
      <c r="B8" s="92"/>
      <c r="C8" s="92"/>
      <c r="D8" s="92"/>
      <c r="E8" s="92"/>
      <c r="F8" s="92"/>
      <c r="G8" s="92"/>
      <c r="H8" s="92"/>
      <c r="I8" s="92"/>
      <c r="J8" s="92"/>
      <c r="K8" s="92"/>
      <c r="L8" s="92"/>
      <c r="M8" s="92"/>
      <c r="N8" s="92"/>
      <c r="O8" s="92"/>
      <c r="P8" s="92"/>
      <c r="Q8" s="356">
        <v>3</v>
      </c>
      <c r="R8" s="535" t="s">
        <v>108</v>
      </c>
    </row>
    <row r="9" spans="1:18" ht="15" thickTop="1" thickBot="1" x14ac:dyDescent="0.5">
      <c r="A9" s="91"/>
      <c r="B9" s="92"/>
      <c r="C9" s="92"/>
      <c r="D9" s="92"/>
      <c r="E9" s="92"/>
      <c r="F9" s="92"/>
      <c r="G9" s="92"/>
      <c r="H9" s="92"/>
      <c r="I9" s="92"/>
      <c r="J9" s="92"/>
      <c r="K9" s="92"/>
      <c r="L9" s="92"/>
      <c r="M9" s="92"/>
      <c r="N9" s="92"/>
      <c r="O9" s="92"/>
      <c r="P9" s="92"/>
      <c r="Q9" s="327"/>
      <c r="R9" s="536"/>
    </row>
    <row r="10" spans="1:18" ht="15" thickTop="1" thickBot="1" x14ac:dyDescent="0.5">
      <c r="A10" s="91"/>
      <c r="B10" s="92"/>
      <c r="C10" s="92"/>
      <c r="D10" s="92"/>
      <c r="E10" s="92"/>
      <c r="F10" s="92"/>
      <c r="G10" s="92"/>
      <c r="H10" s="92"/>
      <c r="I10" s="92"/>
      <c r="J10" s="92"/>
      <c r="K10" s="92"/>
      <c r="L10" s="92"/>
      <c r="M10" s="92"/>
      <c r="N10" s="92"/>
      <c r="O10" s="92"/>
      <c r="P10" s="92"/>
      <c r="Q10" s="327"/>
      <c r="R10" s="536"/>
    </row>
    <row r="11" spans="1:18" ht="15" thickTop="1" thickBot="1" x14ac:dyDescent="0.5">
      <c r="A11" s="91"/>
      <c r="B11" s="92"/>
      <c r="C11" s="92"/>
      <c r="D11" s="92"/>
      <c r="E11" s="92"/>
      <c r="F11" s="92"/>
      <c r="G11" s="92"/>
      <c r="H11" s="92"/>
      <c r="I11" s="92"/>
      <c r="J11" s="92"/>
      <c r="K11" s="92"/>
      <c r="L11" s="92"/>
      <c r="M11" s="92"/>
      <c r="N11" s="92"/>
      <c r="O11" s="92"/>
      <c r="P11" s="92"/>
      <c r="Q11" s="327"/>
      <c r="R11" s="536"/>
    </row>
    <row r="12" spans="1:18" ht="15" thickTop="1" thickBot="1" x14ac:dyDescent="0.5">
      <c r="A12" s="91"/>
      <c r="B12" s="92"/>
      <c r="C12" s="92"/>
      <c r="D12" s="92"/>
      <c r="E12" s="92"/>
      <c r="F12" s="92"/>
      <c r="G12" s="92"/>
      <c r="H12" s="92"/>
      <c r="I12" s="92"/>
      <c r="J12" s="92"/>
      <c r="K12" s="92"/>
      <c r="L12" s="92"/>
      <c r="M12" s="92"/>
      <c r="N12" s="92"/>
      <c r="O12" s="92"/>
      <c r="P12" s="92"/>
      <c r="Q12" s="327"/>
      <c r="R12" s="536"/>
    </row>
    <row r="13" spans="1:18" ht="15" thickTop="1" thickBot="1" x14ac:dyDescent="0.5">
      <c r="A13" s="91"/>
      <c r="B13" s="92"/>
      <c r="C13" s="92"/>
      <c r="D13" s="92"/>
      <c r="E13" s="92"/>
      <c r="F13" s="92"/>
      <c r="G13" s="92"/>
      <c r="H13" s="92"/>
      <c r="I13" s="92"/>
      <c r="J13" s="92"/>
      <c r="K13" s="92"/>
      <c r="L13" s="92"/>
      <c r="M13" s="92"/>
      <c r="N13" s="92"/>
      <c r="O13" s="92"/>
      <c r="P13" s="92"/>
      <c r="Q13" s="327"/>
      <c r="R13" s="536"/>
    </row>
    <row r="14" spans="1:18" ht="15" thickTop="1" thickBot="1" x14ac:dyDescent="0.5">
      <c r="A14" s="91"/>
      <c r="B14" s="92"/>
      <c r="C14" s="92"/>
      <c r="D14" s="92"/>
      <c r="E14" s="92"/>
      <c r="F14" s="92"/>
      <c r="G14" s="92"/>
      <c r="H14" s="92"/>
      <c r="I14" s="92"/>
      <c r="J14" s="92"/>
      <c r="K14" s="92"/>
      <c r="L14" s="92"/>
      <c r="M14" s="92"/>
      <c r="N14" s="92"/>
      <c r="O14" s="92"/>
      <c r="P14" s="92"/>
      <c r="Q14" s="327"/>
      <c r="R14" s="536"/>
    </row>
    <row r="15" spans="1:18" ht="15" thickTop="1" thickBot="1" x14ac:dyDescent="0.5">
      <c r="A15" s="91"/>
      <c r="B15" s="92"/>
      <c r="C15" s="92"/>
      <c r="D15" s="92"/>
      <c r="E15" s="92"/>
      <c r="F15" s="92"/>
      <c r="G15" s="92"/>
      <c r="H15" s="92"/>
      <c r="I15" s="92"/>
      <c r="J15" s="92"/>
      <c r="K15" s="92"/>
      <c r="L15" s="92"/>
      <c r="M15" s="92"/>
      <c r="N15" s="92"/>
      <c r="O15" s="92"/>
      <c r="P15" s="92"/>
      <c r="Q15" s="327"/>
      <c r="R15" s="536"/>
    </row>
    <row r="16" spans="1:18" ht="15" thickTop="1" thickBot="1" x14ac:dyDescent="0.5">
      <c r="A16" s="91"/>
      <c r="B16" s="92"/>
      <c r="C16" s="92"/>
      <c r="D16" s="92"/>
      <c r="E16" s="92"/>
      <c r="F16" s="92"/>
      <c r="G16" s="92"/>
      <c r="H16" s="92"/>
      <c r="I16" s="92"/>
      <c r="J16" s="92"/>
      <c r="K16" s="92"/>
      <c r="L16" s="92"/>
      <c r="M16" s="92"/>
      <c r="N16" s="92"/>
      <c r="O16" s="92"/>
      <c r="P16" s="92"/>
      <c r="Q16" s="327"/>
      <c r="R16" s="536"/>
    </row>
    <row r="17" spans="1:18" ht="15" thickTop="1" thickBot="1" x14ac:dyDescent="0.5">
      <c r="A17" s="91"/>
      <c r="B17" s="92"/>
      <c r="C17" s="92"/>
      <c r="D17" s="92"/>
      <c r="E17" s="92"/>
      <c r="F17" s="92"/>
      <c r="G17" s="92"/>
      <c r="H17" s="92"/>
      <c r="I17" s="92"/>
      <c r="J17" s="92"/>
      <c r="K17" s="92"/>
      <c r="L17" s="92"/>
      <c r="M17" s="92"/>
      <c r="N17" s="92"/>
      <c r="O17" s="92"/>
      <c r="P17" s="92"/>
      <c r="Q17" s="328"/>
      <c r="R17" s="537"/>
    </row>
    <row r="18" spans="1:18" ht="18" customHeight="1" thickTop="1" thickBot="1" x14ac:dyDescent="0.5">
      <c r="A18" s="539" t="s">
        <v>112</v>
      </c>
      <c r="B18" s="540"/>
      <c r="C18" s="540"/>
      <c r="D18" s="540"/>
      <c r="E18" s="540"/>
      <c r="F18" s="540"/>
      <c r="G18" s="540"/>
      <c r="H18" s="540"/>
      <c r="I18" s="540"/>
      <c r="J18" s="540"/>
      <c r="K18" s="540"/>
      <c r="L18" s="540"/>
      <c r="M18" s="540"/>
      <c r="N18" s="540"/>
      <c r="O18" s="540"/>
      <c r="P18" s="540"/>
      <c r="Q18" s="531"/>
      <c r="R18" s="532"/>
    </row>
    <row r="19" spans="1:18" ht="18.75" customHeight="1" thickTop="1" thickBot="1" x14ac:dyDescent="0.5">
      <c r="A19" s="539"/>
      <c r="B19" s="540"/>
      <c r="C19" s="540"/>
      <c r="D19" s="540"/>
      <c r="E19" s="540"/>
      <c r="F19" s="540"/>
      <c r="G19" s="540"/>
      <c r="H19" s="540"/>
      <c r="I19" s="540"/>
      <c r="J19" s="540"/>
      <c r="K19" s="540"/>
      <c r="L19" s="540"/>
      <c r="M19" s="540"/>
      <c r="N19" s="540"/>
      <c r="O19" s="540"/>
      <c r="P19" s="540"/>
      <c r="Q19" s="533"/>
      <c r="R19" s="534"/>
    </row>
    <row r="20" spans="1:18" ht="14.65" thickTop="1" x14ac:dyDescent="0.45">
      <c r="A20" s="93" t="s">
        <v>214</v>
      </c>
      <c r="B20" s="94"/>
      <c r="C20" s="94"/>
      <c r="D20" s="94"/>
      <c r="E20" s="94"/>
      <c r="F20" s="94"/>
      <c r="G20" s="94"/>
      <c r="H20" s="94"/>
      <c r="I20" s="94"/>
      <c r="J20" s="94"/>
      <c r="K20" s="94"/>
      <c r="L20" s="94"/>
      <c r="M20" s="94"/>
      <c r="N20" s="94"/>
      <c r="O20" s="94"/>
      <c r="P20" s="541"/>
      <c r="Q20" s="356">
        <v>1</v>
      </c>
      <c r="R20" s="535" t="s">
        <v>61</v>
      </c>
    </row>
    <row r="21" spans="1:18" x14ac:dyDescent="0.45">
      <c r="A21" s="542"/>
      <c r="B21" s="99"/>
      <c r="C21" s="99"/>
      <c r="D21" s="99"/>
      <c r="E21" s="99"/>
      <c r="F21" s="99"/>
      <c r="G21" s="99"/>
      <c r="H21" s="99"/>
      <c r="I21" s="99"/>
      <c r="J21" s="99"/>
      <c r="K21" s="99"/>
      <c r="L21" s="99"/>
      <c r="M21" s="99"/>
      <c r="N21" s="99"/>
      <c r="O21" s="99"/>
      <c r="P21" s="100"/>
      <c r="Q21" s="327"/>
      <c r="R21" s="536"/>
    </row>
    <row r="22" spans="1:18" x14ac:dyDescent="0.45">
      <c r="A22" s="542"/>
      <c r="B22" s="99"/>
      <c r="C22" s="99"/>
      <c r="D22" s="99"/>
      <c r="E22" s="99"/>
      <c r="F22" s="99"/>
      <c r="G22" s="99"/>
      <c r="H22" s="99"/>
      <c r="I22" s="99"/>
      <c r="J22" s="99"/>
      <c r="K22" s="99"/>
      <c r="L22" s="99"/>
      <c r="M22" s="99"/>
      <c r="N22" s="99"/>
      <c r="O22" s="99"/>
      <c r="P22" s="100"/>
      <c r="Q22" s="327"/>
      <c r="R22" s="536"/>
    </row>
    <row r="23" spans="1:18" x14ac:dyDescent="0.45">
      <c r="A23" s="542"/>
      <c r="B23" s="99"/>
      <c r="C23" s="99"/>
      <c r="D23" s="99"/>
      <c r="E23" s="99"/>
      <c r="F23" s="99"/>
      <c r="G23" s="99"/>
      <c r="H23" s="99"/>
      <c r="I23" s="99"/>
      <c r="J23" s="99"/>
      <c r="K23" s="99"/>
      <c r="L23" s="99"/>
      <c r="M23" s="99"/>
      <c r="N23" s="99"/>
      <c r="O23" s="99"/>
      <c r="P23" s="100"/>
      <c r="Q23" s="327"/>
      <c r="R23" s="536"/>
    </row>
    <row r="24" spans="1:18" x14ac:dyDescent="0.45">
      <c r="A24" s="542"/>
      <c r="B24" s="99"/>
      <c r="C24" s="99"/>
      <c r="D24" s="99"/>
      <c r="E24" s="99"/>
      <c r="F24" s="99"/>
      <c r="G24" s="99"/>
      <c r="H24" s="99"/>
      <c r="I24" s="99"/>
      <c r="J24" s="99"/>
      <c r="K24" s="99"/>
      <c r="L24" s="99"/>
      <c r="M24" s="99"/>
      <c r="N24" s="99"/>
      <c r="O24" s="99"/>
      <c r="P24" s="100"/>
      <c r="Q24" s="327"/>
      <c r="R24" s="536"/>
    </row>
    <row r="25" spans="1:18" x14ac:dyDescent="0.45">
      <c r="A25" s="542"/>
      <c r="B25" s="99"/>
      <c r="C25" s="99"/>
      <c r="D25" s="99"/>
      <c r="E25" s="99"/>
      <c r="F25" s="99"/>
      <c r="G25" s="99"/>
      <c r="H25" s="99"/>
      <c r="I25" s="99"/>
      <c r="J25" s="99"/>
      <c r="K25" s="99"/>
      <c r="L25" s="99"/>
      <c r="M25" s="99"/>
      <c r="N25" s="99"/>
      <c r="O25" s="99"/>
      <c r="P25" s="100"/>
      <c r="Q25" s="327"/>
      <c r="R25" s="536"/>
    </row>
    <row r="26" spans="1:18" ht="14.65" thickBot="1" x14ac:dyDescent="0.5">
      <c r="A26" s="543"/>
      <c r="B26" s="544"/>
      <c r="C26" s="544"/>
      <c r="D26" s="544"/>
      <c r="E26" s="544"/>
      <c r="F26" s="544"/>
      <c r="G26" s="544"/>
      <c r="H26" s="544"/>
      <c r="I26" s="544"/>
      <c r="J26" s="544"/>
      <c r="K26" s="544"/>
      <c r="L26" s="544"/>
      <c r="M26" s="544"/>
      <c r="N26" s="544"/>
      <c r="O26" s="544"/>
      <c r="P26" s="545"/>
      <c r="Q26" s="328"/>
      <c r="R26" s="537"/>
    </row>
    <row r="27" spans="1:18" ht="15" thickTop="1" thickBot="1" x14ac:dyDescent="0.5">
      <c r="A27" s="546" t="s">
        <v>109</v>
      </c>
      <c r="B27" s="547"/>
      <c r="C27" s="547"/>
      <c r="D27" s="547"/>
      <c r="E27" s="547"/>
      <c r="F27" s="547"/>
      <c r="G27" s="547"/>
      <c r="H27" s="547"/>
      <c r="I27" s="547"/>
      <c r="J27" s="547"/>
      <c r="K27" s="547"/>
      <c r="L27" s="547"/>
      <c r="M27" s="547"/>
      <c r="N27" s="547"/>
      <c r="O27" s="547"/>
      <c r="P27" s="547"/>
      <c r="Q27" s="531"/>
      <c r="R27" s="532"/>
    </row>
    <row r="28" spans="1:18" ht="15" thickTop="1" thickBot="1" x14ac:dyDescent="0.5">
      <c r="A28" s="548"/>
      <c r="B28" s="549"/>
      <c r="C28" s="549"/>
      <c r="D28" s="549"/>
      <c r="E28" s="549"/>
      <c r="F28" s="549"/>
      <c r="G28" s="549"/>
      <c r="H28" s="549"/>
      <c r="I28" s="549"/>
      <c r="J28" s="549"/>
      <c r="K28" s="549"/>
      <c r="L28" s="549"/>
      <c r="M28" s="549"/>
      <c r="N28" s="549"/>
      <c r="O28" s="549"/>
      <c r="P28" s="549"/>
      <c r="Q28" s="533"/>
      <c r="R28" s="534"/>
    </row>
    <row r="29" spans="1:18" ht="14.65" thickBot="1" x14ac:dyDescent="0.5">
      <c r="A29" s="551" t="s">
        <v>215</v>
      </c>
      <c r="B29" s="552"/>
      <c r="C29" s="552"/>
      <c r="D29" s="552"/>
      <c r="E29" s="552"/>
      <c r="F29" s="552"/>
      <c r="G29" s="552"/>
      <c r="H29" s="552"/>
      <c r="I29" s="552"/>
      <c r="J29" s="552"/>
      <c r="K29" s="552"/>
      <c r="L29" s="552"/>
      <c r="M29" s="552"/>
      <c r="N29" s="552"/>
      <c r="O29" s="552"/>
      <c r="P29" s="552"/>
      <c r="Q29" s="356">
        <v>2</v>
      </c>
      <c r="R29" s="535" t="s">
        <v>83</v>
      </c>
    </row>
    <row r="30" spans="1:18" ht="15" thickTop="1" thickBot="1" x14ac:dyDescent="0.5">
      <c r="A30" s="553"/>
      <c r="B30" s="92"/>
      <c r="C30" s="92"/>
      <c r="D30" s="92"/>
      <c r="E30" s="92"/>
      <c r="F30" s="92"/>
      <c r="G30" s="92"/>
      <c r="H30" s="92"/>
      <c r="I30" s="92"/>
      <c r="J30" s="92"/>
      <c r="K30" s="92"/>
      <c r="L30" s="92"/>
      <c r="M30" s="92"/>
      <c r="N30" s="92"/>
      <c r="O30" s="92"/>
      <c r="P30" s="92"/>
      <c r="Q30" s="327"/>
      <c r="R30" s="536"/>
    </row>
    <row r="31" spans="1:18" ht="15" thickTop="1" thickBot="1" x14ac:dyDescent="0.5">
      <c r="A31" s="553"/>
      <c r="B31" s="92"/>
      <c r="C31" s="92"/>
      <c r="D31" s="92"/>
      <c r="E31" s="92"/>
      <c r="F31" s="92"/>
      <c r="G31" s="92"/>
      <c r="H31" s="92"/>
      <c r="I31" s="92"/>
      <c r="J31" s="92"/>
      <c r="K31" s="92"/>
      <c r="L31" s="92"/>
      <c r="M31" s="92"/>
      <c r="N31" s="92"/>
      <c r="O31" s="92"/>
      <c r="P31" s="92"/>
      <c r="Q31" s="327"/>
      <c r="R31" s="536"/>
    </row>
    <row r="32" spans="1:18" ht="15" thickTop="1" thickBot="1" x14ac:dyDescent="0.5">
      <c r="A32" s="553"/>
      <c r="B32" s="92"/>
      <c r="C32" s="92"/>
      <c r="D32" s="92"/>
      <c r="E32" s="92"/>
      <c r="F32" s="92"/>
      <c r="G32" s="92"/>
      <c r="H32" s="92"/>
      <c r="I32" s="92"/>
      <c r="J32" s="92"/>
      <c r="K32" s="92"/>
      <c r="L32" s="92"/>
      <c r="M32" s="92"/>
      <c r="N32" s="92"/>
      <c r="O32" s="92"/>
      <c r="P32" s="92"/>
      <c r="Q32" s="327"/>
      <c r="R32" s="536"/>
    </row>
    <row r="33" spans="1:20" ht="18.75" thickTop="1" thickBot="1" x14ac:dyDescent="0.6">
      <c r="A33" s="553"/>
      <c r="B33" s="92"/>
      <c r="C33" s="92"/>
      <c r="D33" s="92"/>
      <c r="E33" s="92"/>
      <c r="F33" s="92"/>
      <c r="G33" s="92"/>
      <c r="H33" s="92"/>
      <c r="I33" s="92"/>
      <c r="J33" s="92"/>
      <c r="K33" s="92"/>
      <c r="L33" s="92"/>
      <c r="M33" s="92"/>
      <c r="N33" s="92"/>
      <c r="O33" s="92"/>
      <c r="P33" s="92"/>
      <c r="Q33" s="327"/>
      <c r="R33" s="536"/>
      <c r="T33" s="1"/>
    </row>
    <row r="34" spans="1:20" ht="15" thickTop="1" thickBot="1" x14ac:dyDescent="0.5">
      <c r="A34" s="553"/>
      <c r="B34" s="92"/>
      <c r="C34" s="92"/>
      <c r="D34" s="92"/>
      <c r="E34" s="92"/>
      <c r="F34" s="92"/>
      <c r="G34" s="92"/>
      <c r="H34" s="92"/>
      <c r="I34" s="92"/>
      <c r="J34" s="92"/>
      <c r="K34" s="92"/>
      <c r="L34" s="92"/>
      <c r="M34" s="92"/>
      <c r="N34" s="92"/>
      <c r="O34" s="92"/>
      <c r="P34" s="92"/>
      <c r="Q34" s="327"/>
      <c r="R34" s="536"/>
    </row>
    <row r="35" spans="1:20" ht="15" thickTop="1" thickBot="1" x14ac:dyDescent="0.5">
      <c r="A35" s="553"/>
      <c r="B35" s="92"/>
      <c r="C35" s="92"/>
      <c r="D35" s="92"/>
      <c r="E35" s="92"/>
      <c r="F35" s="92"/>
      <c r="G35" s="92"/>
      <c r="H35" s="92"/>
      <c r="I35" s="92"/>
      <c r="J35" s="92"/>
      <c r="K35" s="92"/>
      <c r="L35" s="92"/>
      <c r="M35" s="92"/>
      <c r="N35" s="92"/>
      <c r="O35" s="92"/>
      <c r="P35" s="92"/>
      <c r="Q35" s="327"/>
      <c r="R35" s="536"/>
    </row>
    <row r="36" spans="1:20" ht="15" thickTop="1" thickBot="1" x14ac:dyDescent="0.5">
      <c r="A36" s="553"/>
      <c r="B36" s="92"/>
      <c r="C36" s="92"/>
      <c r="D36" s="92"/>
      <c r="E36" s="92"/>
      <c r="F36" s="92"/>
      <c r="G36" s="92"/>
      <c r="H36" s="92"/>
      <c r="I36" s="92"/>
      <c r="J36" s="92"/>
      <c r="K36" s="92"/>
      <c r="L36" s="92"/>
      <c r="M36" s="92"/>
      <c r="N36" s="92"/>
      <c r="O36" s="92"/>
      <c r="P36" s="92"/>
      <c r="Q36" s="327"/>
      <c r="R36" s="536"/>
    </row>
    <row r="37" spans="1:20" ht="15" thickTop="1" thickBot="1" x14ac:dyDescent="0.5">
      <c r="A37" s="554"/>
      <c r="B37" s="555"/>
      <c r="C37" s="555"/>
      <c r="D37" s="555"/>
      <c r="E37" s="555"/>
      <c r="F37" s="555"/>
      <c r="G37" s="555"/>
      <c r="H37" s="555"/>
      <c r="I37" s="555"/>
      <c r="J37" s="555"/>
      <c r="K37" s="555"/>
      <c r="L37" s="555"/>
      <c r="M37" s="555"/>
      <c r="N37" s="555"/>
      <c r="O37" s="555"/>
      <c r="P37" s="555"/>
      <c r="Q37" s="328"/>
      <c r="R37" s="537"/>
    </row>
    <row r="38" spans="1:20" ht="18.399999999999999" thickBot="1" x14ac:dyDescent="0.6">
      <c r="A38" s="550"/>
      <c r="B38" s="550"/>
      <c r="C38" s="550"/>
      <c r="D38" s="550"/>
      <c r="E38" s="550"/>
      <c r="F38" s="1"/>
      <c r="G38" s="1"/>
      <c r="H38" s="1"/>
      <c r="I38" s="1"/>
      <c r="J38" s="1"/>
      <c r="K38" s="1"/>
      <c r="L38" s="1"/>
      <c r="M38" s="1"/>
      <c r="N38" s="218" t="s">
        <v>19</v>
      </c>
      <c r="O38" s="219"/>
      <c r="P38" s="219"/>
      <c r="Q38" s="37">
        <f>SUM(Q29+Q20+Q8)</f>
        <v>6</v>
      </c>
      <c r="R38" s="36" t="s">
        <v>57</v>
      </c>
    </row>
    <row r="39" spans="1:20" x14ac:dyDescent="0.45">
      <c r="A39" s="538"/>
      <c r="B39" s="538"/>
      <c r="C39" s="538"/>
      <c r="E39" s="33"/>
    </row>
    <row r="40" spans="1:20" x14ac:dyDescent="0.45">
      <c r="A40" s="538"/>
      <c r="B40" s="538"/>
      <c r="C40" s="538"/>
      <c r="E40" s="33"/>
      <c r="J40" s="2"/>
      <c r="K40" s="2"/>
      <c r="L40" s="2"/>
      <c r="M40" s="2"/>
      <c r="N40" s="2"/>
      <c r="O40" s="2"/>
      <c r="P40" s="2"/>
    </row>
    <row r="41" spans="1:20" x14ac:dyDescent="0.45">
      <c r="A41" s="538"/>
      <c r="B41" s="538"/>
      <c r="C41" s="538"/>
      <c r="E41" s="33"/>
    </row>
    <row r="42" spans="1:20" x14ac:dyDescent="0.45">
      <c r="A42" s="538"/>
      <c r="B42" s="538"/>
      <c r="C42" s="538"/>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5" sqref="L5"/>
    </sheetView>
  </sheetViews>
  <sheetFormatPr defaultRowHeight="14.25" x14ac:dyDescent="0.45"/>
  <sheetData>
    <row r="2" spans="2:6" ht="14.65" thickBot="1" x14ac:dyDescent="0.5">
      <c r="B2" s="556" t="s">
        <v>95</v>
      </c>
      <c r="C2" s="556"/>
      <c r="D2" s="556"/>
      <c r="E2" s="38" t="s">
        <v>96</v>
      </c>
      <c r="F2" s="38" t="s">
        <v>97</v>
      </c>
    </row>
    <row r="3" spans="2:6" x14ac:dyDescent="0.45">
      <c r="B3" s="569" t="s">
        <v>98</v>
      </c>
      <c r="C3" s="570"/>
      <c r="D3" s="571"/>
      <c r="E3" s="32">
        <f>'H&amp;S Overview'!G49</f>
        <v>10</v>
      </c>
      <c r="F3" s="5">
        <v>10</v>
      </c>
    </row>
    <row r="4" spans="2:6" x14ac:dyDescent="0.45">
      <c r="B4" s="213" t="s">
        <v>99</v>
      </c>
      <c r="C4" s="214"/>
      <c r="D4" s="572"/>
      <c r="E4" s="32">
        <f>'Machine Shop'!N44</f>
        <v>19</v>
      </c>
      <c r="F4" s="5">
        <v>20</v>
      </c>
    </row>
    <row r="5" spans="2:6" x14ac:dyDescent="0.45">
      <c r="B5" s="213" t="s">
        <v>100</v>
      </c>
      <c r="C5" s="214"/>
      <c r="D5" s="572"/>
      <c r="E5" s="32">
        <f>'Engine Strip'!P38</f>
        <v>24</v>
      </c>
      <c r="F5" s="5">
        <v>25</v>
      </c>
    </row>
    <row r="6" spans="2:6" x14ac:dyDescent="0.45">
      <c r="B6" s="213" t="s">
        <v>101</v>
      </c>
      <c r="C6" s="214"/>
      <c r="D6" s="572"/>
      <c r="E6" s="32">
        <f>Suspension!O23</f>
        <v>5</v>
      </c>
      <c r="F6" s="5">
        <v>17</v>
      </c>
    </row>
    <row r="7" spans="2:6" x14ac:dyDescent="0.45">
      <c r="B7" s="213" t="s">
        <v>102</v>
      </c>
      <c r="C7" s="214"/>
      <c r="D7" s="572"/>
      <c r="E7" s="32">
        <f>'Ad Manufacturing'!P22</f>
        <v>9.5</v>
      </c>
      <c r="F7" s="5">
        <v>12</v>
      </c>
    </row>
    <row r="8" spans="2:6" x14ac:dyDescent="0.45">
      <c r="B8" s="213" t="s">
        <v>103</v>
      </c>
      <c r="C8" s="214"/>
      <c r="D8" s="572"/>
      <c r="E8" s="32">
        <f>Composites!P24</f>
        <v>9</v>
      </c>
      <c r="F8" s="5">
        <v>10</v>
      </c>
    </row>
    <row r="9" spans="2:6" x14ac:dyDescent="0.45">
      <c r="B9" s="573" t="s">
        <v>161</v>
      </c>
      <c r="C9" s="574"/>
      <c r="D9" s="575"/>
      <c r="E9" s="42" t="s">
        <v>265</v>
      </c>
      <c r="F9" s="10" t="s">
        <v>159</v>
      </c>
    </row>
    <row r="10" spans="2:6" ht="14.65" thickBot="1" x14ac:dyDescent="0.5">
      <c r="B10" s="563" t="s">
        <v>160</v>
      </c>
      <c r="C10" s="564"/>
      <c r="D10" s="565"/>
      <c r="E10" s="42" cm="1">
        <f t="array" ref="E10">CPD!Q38:Q38</f>
        <v>6</v>
      </c>
      <c r="F10" s="10">
        <v>6</v>
      </c>
    </row>
    <row r="11" spans="2:6" ht="14.65" thickBot="1" x14ac:dyDescent="0.5">
      <c r="B11" s="566" t="s">
        <v>104</v>
      </c>
      <c r="C11" s="567"/>
      <c r="D11" s="568"/>
      <c r="E11" s="43">
        <f>SUM(E3:E10)</f>
        <v>82.5</v>
      </c>
      <c r="F11" s="40">
        <f>SUM(F3:F10)</f>
        <v>100</v>
      </c>
    </row>
    <row r="12" spans="2:6" ht="14.65" thickBot="1" x14ac:dyDescent="0.5">
      <c r="B12" s="557" t="s">
        <v>105</v>
      </c>
      <c r="C12" s="558"/>
      <c r="D12" s="559"/>
      <c r="E12" s="44">
        <v>79.099999999999994</v>
      </c>
      <c r="F12" s="39">
        <v>100</v>
      </c>
    </row>
    <row r="13" spans="2:6" ht="14.65" thickBot="1" x14ac:dyDescent="0.5"/>
    <row r="14" spans="2:6" ht="14.65" thickBot="1" x14ac:dyDescent="0.5">
      <c r="B14" s="560" t="s">
        <v>106</v>
      </c>
      <c r="C14" s="561"/>
      <c r="D14" s="562"/>
      <c r="E14" s="576">
        <f>(E11*0.75)+(E12*0.25)</f>
        <v>81.650000000000006</v>
      </c>
      <c r="F14" s="41"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openxmlformats.org/package/2006/metadata/core-properties"/>
    <ds:schemaRef ds:uri="http://schemas.microsoft.com/office/infopath/2007/PartnerControls"/>
    <ds:schemaRef ds:uri="http://purl.org/dc/dcmitype/"/>
    <ds:schemaRef ds:uri="c9412f1f-c5de-433b-90f0-e30b35783b17"/>
    <ds:schemaRef ds:uri="http://www.w3.org/XML/1998/namespace"/>
    <ds:schemaRef ds:uri="http://purl.org/dc/terms/"/>
    <ds:schemaRef ds:uri="http://purl.org/dc/elements/1.1/"/>
    <ds:schemaRef ds:uri="http://schemas.microsoft.com/office/2006/documentManagement/types"/>
    <ds:schemaRef ds:uri="7da2dc2f-10e7-442f-ad91-645aa4b47b8a"/>
    <ds:schemaRef ds:uri="http://schemas.microsoft.com/office/2006/metadata/properties"/>
  </ds:schemaRefs>
</ds:datastoreItem>
</file>

<file path=customXml/itemProps2.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0/xmlns/"/>
    <ds:schemaRef ds:uri="http://www.w3.org/2001/XMLSchema"/>
    <ds:schemaRef ds:uri="c9412f1f-c5de-433b-90f0-e30b35783b17"/>
    <ds:schemaRef ds:uri="7da2dc2f-10e7-442f-ad91-645aa4b47b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