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D:\Random Outputs New\2. Kamran Excel Worksheet (6k)\"/>
    </mc:Choice>
  </mc:AlternateContent>
  <xr:revisionPtr revIDLastSave="0" documentId="8_{480907A1-F8E6-3D4E-8552-8B6F7CD9A148}" xr6:coauthVersionLast="47" xr6:coauthVersionMax="47" xr10:uidLastSave="{00000000-0000-0000-0000-000000000000}"/>
  <bookViews>
    <workbookView xWindow="0" yWindow="0" windowWidth="25600" windowHeight="10650" tabRatio="781" activeTab="8" xr2:uid="{00000000-000D-0000-FFFF-FFFF00000000}"/>
  </bookViews>
  <sheets>
    <sheet name="Task 1a" sheetId="1" r:id="rId1"/>
    <sheet name="Task 1b" sheetId="2" r:id="rId2"/>
    <sheet name="Task 1c" sheetId="6" r:id="rId3"/>
    <sheet name="Task 2a" sheetId="4" r:id="rId4"/>
    <sheet name="Task 2a Chart (All vs Actual)" sheetId="7" r:id="rId5"/>
    <sheet name="Task 2a Chart (Act. vs Tech. A)" sheetId="8" r:id="rId6"/>
    <sheet name="Task 2a Chart (Act. vs Tech. B)" sheetId="9" r:id="rId7"/>
    <sheet name="Task 2a Chart (Act. vs Tech. C)" sheetId="10" r:id="rId8"/>
    <sheet name="Task 2b" sheetId="11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2" i="11" l="1"/>
  <c r="M22" i="11"/>
  <c r="L22" i="11"/>
  <c r="N21" i="11"/>
  <c r="M21" i="11"/>
  <c r="L21" i="11"/>
  <c r="N20" i="11"/>
  <c r="M20" i="11"/>
  <c r="L20" i="11"/>
  <c r="N19" i="11"/>
  <c r="M19" i="11"/>
  <c r="L19" i="11"/>
  <c r="N18" i="11"/>
  <c r="M18" i="11"/>
  <c r="L18" i="11"/>
  <c r="N17" i="11"/>
  <c r="M17" i="11"/>
  <c r="L17" i="11"/>
  <c r="N16" i="11"/>
  <c r="M16" i="11"/>
  <c r="L16" i="11"/>
  <c r="N15" i="11"/>
  <c r="M15" i="11"/>
  <c r="L15" i="11"/>
  <c r="N14" i="11"/>
  <c r="M14" i="11"/>
  <c r="L14" i="11"/>
  <c r="N13" i="11"/>
  <c r="M13" i="11"/>
  <c r="L13" i="11"/>
  <c r="N12" i="11"/>
  <c r="M12" i="11"/>
  <c r="L12" i="11"/>
  <c r="N11" i="11"/>
  <c r="M11" i="11"/>
  <c r="L11" i="11"/>
  <c r="N10" i="11"/>
  <c r="M10" i="11"/>
  <c r="L10" i="11"/>
  <c r="N9" i="11"/>
  <c r="M9" i="11"/>
  <c r="L9" i="11"/>
  <c r="N8" i="11"/>
  <c r="M8" i="11"/>
  <c r="L8" i="11"/>
  <c r="N7" i="11"/>
  <c r="M7" i="11"/>
  <c r="L7" i="11"/>
  <c r="N6" i="11"/>
  <c r="M6" i="11"/>
  <c r="L6" i="11"/>
  <c r="N5" i="11"/>
  <c r="M5" i="11"/>
  <c r="L5" i="11"/>
  <c r="N4" i="11"/>
  <c r="M4" i="11"/>
  <c r="L4" i="11"/>
  <c r="N3" i="11"/>
  <c r="M3" i="11"/>
  <c r="L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3" i="11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3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3" i="4"/>
  <c r="C5" i="6"/>
  <c r="C8" i="2"/>
  <c r="B5" i="6"/>
  <c r="C4" i="6"/>
  <c r="E8" i="2"/>
  <c r="H4" i="4"/>
  <c r="I4" i="4"/>
  <c r="J4" i="4"/>
  <c r="H5" i="4"/>
  <c r="I5" i="4"/>
  <c r="J5" i="4"/>
  <c r="H6" i="4"/>
  <c r="I6" i="4"/>
  <c r="J6" i="4"/>
  <c r="H7" i="4"/>
  <c r="I7" i="4"/>
  <c r="J7" i="4"/>
  <c r="H8" i="4"/>
  <c r="I8" i="4"/>
  <c r="J8" i="4"/>
  <c r="H9" i="4"/>
  <c r="I9" i="4"/>
  <c r="J9" i="4"/>
  <c r="H10" i="4"/>
  <c r="I10" i="4"/>
  <c r="J10" i="4"/>
  <c r="H11" i="4"/>
  <c r="I11" i="4"/>
  <c r="J11" i="4"/>
  <c r="H12" i="4"/>
  <c r="I12" i="4"/>
  <c r="J12" i="4"/>
  <c r="H13" i="4"/>
  <c r="I13" i="4"/>
  <c r="J13" i="4"/>
  <c r="H14" i="4"/>
  <c r="I14" i="4"/>
  <c r="J14" i="4"/>
  <c r="H15" i="4"/>
  <c r="I15" i="4"/>
  <c r="J15" i="4"/>
  <c r="H16" i="4"/>
  <c r="I16" i="4"/>
  <c r="J16" i="4"/>
  <c r="H17" i="4"/>
  <c r="I17" i="4"/>
  <c r="J17" i="4"/>
  <c r="H18" i="4"/>
  <c r="I18" i="4"/>
  <c r="J18" i="4"/>
  <c r="H19" i="4"/>
  <c r="I19" i="4"/>
  <c r="J19" i="4"/>
  <c r="H20" i="4"/>
  <c r="I20" i="4"/>
  <c r="J20" i="4"/>
  <c r="H21" i="4"/>
  <c r="I21" i="4"/>
  <c r="J21" i="4"/>
  <c r="H22" i="4"/>
  <c r="I22" i="4"/>
  <c r="J22" i="4"/>
  <c r="H3" i="4"/>
  <c r="I3" i="4"/>
  <c r="J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3" i="4"/>
  <c r="C7" i="2"/>
  <c r="C6" i="1"/>
  <c r="C7" i="1"/>
</calcChain>
</file>

<file path=xl/sharedStrings.xml><?xml version="1.0" encoding="utf-8"?>
<sst xmlns="http://schemas.openxmlformats.org/spreadsheetml/2006/main" count="72" uniqueCount="44">
  <si>
    <t>Top Speed of Race Car</t>
  </si>
  <si>
    <t>v</t>
  </si>
  <si>
    <t>Initial Speed of Race Car</t>
  </si>
  <si>
    <t>u</t>
  </si>
  <si>
    <t>m/s</t>
  </si>
  <si>
    <t>Length of Race Track</t>
  </si>
  <si>
    <t>s</t>
  </si>
  <si>
    <t>m</t>
  </si>
  <si>
    <t>a</t>
  </si>
  <si>
    <t>Acceleration of Race Car</t>
  </si>
  <si>
    <t>m/s^2</t>
  </si>
  <si>
    <t>t</t>
  </si>
  <si>
    <t>Time taken to Complete Race</t>
  </si>
  <si>
    <t>Given Data</t>
  </si>
  <si>
    <t>Calculations</t>
  </si>
  <si>
    <t>User-Input Variable</t>
  </si>
  <si>
    <t>Distance Req. to Reach Max. Speed</t>
  </si>
  <si>
    <t>input the value of acceleration from 1 to 10 m/s^2.</t>
  </si>
  <si>
    <t>Sample</t>
  </si>
  <si>
    <t>Actual Size</t>
  </si>
  <si>
    <t>Technician A</t>
  </si>
  <si>
    <t>Technician B</t>
  </si>
  <si>
    <t>Technician C</t>
  </si>
  <si>
    <t>Mean</t>
  </si>
  <si>
    <t>Max</t>
  </si>
  <si>
    <t>Min</t>
  </si>
  <si>
    <t>Range</t>
  </si>
  <si>
    <t>Simple Velocity-Time Graph Data</t>
  </si>
  <si>
    <t>Time (x-axis)</t>
  </si>
  <si>
    <t>Velocity (y-axis)</t>
  </si>
  <si>
    <t>Q1: Which operator performed best and why?</t>
  </si>
  <si>
    <t>% error for Tech. A</t>
  </si>
  <si>
    <t>% error for Tech. B</t>
  </si>
  <si>
    <t>% error for Tech. C</t>
  </si>
  <si>
    <t>As per percentage error finding which are then highlighted using conditional formatting, it can be safely said that Technician C has the best accuracy in measurements. If the overall average of all the samples for percentage errors has been taken, then too the Technician C stands out to be the best among all 3 with an average of ~29% error only.</t>
  </si>
  <si>
    <t>As per percentage error finding which are then highlighted using conditional formatting, it can be safely said that Technician A has the worst accuracy in measurements. If the overall average of all the samples for percentage errors has been taken, then too the Technician A stands out to be the worst among all 3 with an average of ~43% error.</t>
  </si>
  <si>
    <t>Q2: Which operator performed worst and why?</t>
  </si>
  <si>
    <t>Q3: Are there any similarities/differences between the operators?</t>
  </si>
  <si>
    <t>There are many samples for which all 3 technicians got a similar error percentages. Whereas, there are some samples such as sample # 10 for which only technician A performed poorly while taking measurements and other two operators gave a moderately accurate finding. From both similarities/differences, it can be said that the samples were consistent for all technicians and there were no external influencing factors. It was the human error which has led to different outcomes.</t>
  </si>
  <si>
    <t>Database</t>
  </si>
  <si>
    <t>Mean and Range Calculations</t>
  </si>
  <si>
    <t>Error Measurements</t>
  </si>
  <si>
    <t>Standard Deviation of Sample</t>
  </si>
  <si>
    <t>Std.Dev.S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</si>
</sst>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">
    <xf numFmtId="0" fontId="0" fillId="0" borderId="0"/>
    <xf numFmtId="0" fontId="1" fillId="0" borderId="1" applyNumberFormat="0" applyFill="0" applyAlignment="0" applyProtection="0"/>
    <xf numFmtId="0" fontId="2" fillId="2" borderId="2" applyNumberFormat="0" applyAlignment="0" applyProtection="0"/>
    <xf numFmtId="0" fontId="3" fillId="3" borderId="2" applyNumberFormat="0" applyAlignment="0" applyProtection="0"/>
    <xf numFmtId="0" fontId="4" fillId="0" borderId="0" applyNumberFormat="0" applyFill="0" applyBorder="0" applyAlignment="0" applyProtection="0"/>
    <xf numFmtId="9" fontId="5" fillId="0" borderId="0" applyFont="0" applyFill="0" applyBorder="0" applyAlignment="0" applyProtection="0"/>
  </cellStyleXfs>
  <cellXfs count="14">
    <xf numFmtId="0" fontId="0" fillId="0" borderId="0" xfId="0"/>
    <xf numFmtId="2" fontId="0" fillId="0" borderId="0" xfId="0" applyNumberFormat="1"/>
    <xf numFmtId="0" fontId="1" fillId="0" borderId="1" xfId="1"/>
    <xf numFmtId="2" fontId="3" fillId="3" borderId="2" xfId="3" applyNumberFormat="1"/>
    <xf numFmtId="2" fontId="2" fillId="2" borderId="2" xfId="2" applyNumberFormat="1"/>
    <xf numFmtId="0" fontId="4" fillId="0" borderId="0" xfId="4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0" fontId="0" fillId="0" borderId="0" xfId="5" applyNumberFormat="1" applyFont="1" applyAlignment="1">
      <alignment horizontal="center" vertical="center"/>
    </xf>
    <xf numFmtId="0" fontId="6" fillId="0" borderId="0" xfId="0" applyFont="1"/>
    <xf numFmtId="164" fontId="0" fillId="0" borderId="0" xfId="0" applyNumberFormat="1"/>
    <xf numFmtId="0" fontId="0" fillId="4" borderId="0" xfId="0" applyFill="1" applyAlignment="1">
      <alignment horizontal="left" vertical="center" wrapText="1"/>
    </xf>
    <xf numFmtId="0" fontId="6" fillId="0" borderId="0" xfId="0" applyFont="1" applyAlignment="1">
      <alignment horizontal="center"/>
    </xf>
  </cellXfs>
  <cellStyles count="6">
    <cellStyle name="Calculation" xfId="3" builtinId="22"/>
    <cellStyle name="Explanatory Text" xfId="4" builtinId="53"/>
    <cellStyle name="Heading 1" xfId="1" builtinId="16"/>
    <cellStyle name="Input" xfId="2" builtinId="20"/>
    <cellStyle name="Normal" xfId="0" builtinId="0"/>
    <cellStyle name="Percent" xfId="5" builtinId="5"/>
  </cellStyles>
  <dxfs count="3"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 /><Relationship Id="rId13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chartsheet" Target="chartsheets/sheet3.xml" /><Relationship Id="rId12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hartsheet" Target="chartsheets/sheet2.xml" /><Relationship Id="rId11" Type="http://schemas.openxmlformats.org/officeDocument/2006/relationships/styles" Target="styles.xml" /><Relationship Id="rId5" Type="http://schemas.openxmlformats.org/officeDocument/2006/relationships/chartsheet" Target="chartsheets/sheet1.xml" /><Relationship Id="rId10" Type="http://schemas.openxmlformats.org/officeDocument/2006/relationships/theme" Target="theme/theme1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5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 /><Relationship Id="rId1" Type="http://schemas.microsoft.com/office/2011/relationships/chartStyle" Target="style2.xml" 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 /><Relationship Id="rId1" Type="http://schemas.microsoft.com/office/2011/relationships/chartStyle" Target="style3.xml" 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 /><Relationship Id="rId1" Type="http://schemas.microsoft.com/office/2011/relationships/chartStyle" Target="style4.xml" 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 /><Relationship Id="rId1" Type="http://schemas.microsoft.com/office/2011/relationships/chartStyle" Target="style5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Velocity-Time Graph for Uniform 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v>Velocity-Time Graph</c:v>
          </c:tx>
          <c:spPr>
            <a:ln w="34925" cap="rnd">
              <a:solidFill>
                <a:schemeClr val="accent6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'Task 1c'!$B$4:$B$5</c:f>
              <c:numCache>
                <c:formatCode>0.00</c:formatCode>
                <c:ptCount val="2"/>
                <c:pt idx="0" formatCode="General">
                  <c:v>0</c:v>
                </c:pt>
                <c:pt idx="1">
                  <c:v>6.6659999999999995</c:v>
                </c:pt>
              </c:numCache>
            </c:numRef>
          </c:xVal>
          <c:yVal>
            <c:numRef>
              <c:f>'Task 1c'!$C$4:$C$5</c:f>
              <c:numCache>
                <c:formatCode>General</c:formatCode>
                <c:ptCount val="2"/>
                <c:pt idx="0">
                  <c:v>0</c:v>
                </c:pt>
                <c:pt idx="1">
                  <c:v>66.66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33E-449B-BCD1-B6DD87FCAB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2195359"/>
        <c:axId val="2022197023"/>
      </c:scatterChart>
      <c:valAx>
        <c:axId val="20221953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(sec)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2197023"/>
        <c:crosses val="autoZero"/>
        <c:crossBetween val="midCat"/>
      </c:valAx>
      <c:valAx>
        <c:axId val="2022197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219535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All Measured Values vs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2a'!$B$2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2a'!$B$3:$B$22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D8-443A-8FCE-FCA9E90B6AE5}"/>
            </c:ext>
          </c:extLst>
        </c:ser>
        <c:ser>
          <c:idx val="1"/>
          <c:order val="1"/>
          <c:tx>
            <c:strRef>
              <c:f>'Task 2a'!$C$2</c:f>
              <c:strCache>
                <c:ptCount val="1"/>
                <c:pt idx="0">
                  <c:v>Technician 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'Task 2a'!$C$3:$C$22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D8-443A-8FCE-FCA9E90B6AE5}"/>
            </c:ext>
          </c:extLst>
        </c:ser>
        <c:ser>
          <c:idx val="2"/>
          <c:order val="2"/>
          <c:tx>
            <c:strRef>
              <c:f>'Task 2a'!$D$2</c:f>
              <c:strCache>
                <c:ptCount val="1"/>
                <c:pt idx="0">
                  <c:v>Technician B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'Task 2a'!$D$3:$D$22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5D8-443A-8FCE-FCA9E90B6AE5}"/>
            </c:ext>
          </c:extLst>
        </c:ser>
        <c:ser>
          <c:idx val="3"/>
          <c:order val="3"/>
          <c:tx>
            <c:strRef>
              <c:f>'Task 2a'!$E$2</c:f>
              <c:strCache>
                <c:ptCount val="1"/>
                <c:pt idx="0">
                  <c:v>Technician C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'Task 2a'!$E$3:$E$22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5D8-443A-8FCE-FCA9E90B6A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30557152"/>
        <c:axId val="1830553824"/>
      </c:lineChart>
      <c:catAx>
        <c:axId val="1830557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Sample #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0553824"/>
        <c:crosses val="autoZero"/>
        <c:auto val="1"/>
        <c:lblAlgn val="ctr"/>
        <c:lblOffset val="100"/>
        <c:noMultiLvlLbl val="0"/>
      </c:catAx>
      <c:valAx>
        <c:axId val="1830553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Measurement Value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0557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</a:t>
            </a:r>
            <a:r>
              <a:rPr lang="en-US" baseline="0"/>
              <a:t> Size vs Technician A Measurement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2a'!$B$2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2a'!$B$3:$B$22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DA-4CE2-AF49-A55F85F3D8F0}"/>
            </c:ext>
          </c:extLst>
        </c:ser>
        <c:ser>
          <c:idx val="1"/>
          <c:order val="1"/>
          <c:tx>
            <c:strRef>
              <c:f>'Task 2a'!$C$2</c:f>
              <c:strCache>
                <c:ptCount val="1"/>
                <c:pt idx="0">
                  <c:v>Technician 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'Task 2a'!$C$3:$C$22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DA-4CE2-AF49-A55F85F3D8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30557152"/>
        <c:axId val="1830553824"/>
      </c:lineChart>
      <c:catAx>
        <c:axId val="1830557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Sample #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0553824"/>
        <c:crosses val="autoZero"/>
        <c:auto val="1"/>
        <c:lblAlgn val="ctr"/>
        <c:lblOffset val="100"/>
        <c:noMultiLvlLbl val="0"/>
      </c:catAx>
      <c:valAx>
        <c:axId val="1830553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Measurement Value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0557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Size vs Technician B Measurement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2a'!$B$2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2a'!$B$3:$B$22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97-4A5E-BCD4-EF8FC4669863}"/>
            </c:ext>
          </c:extLst>
        </c:ser>
        <c:ser>
          <c:idx val="2"/>
          <c:order val="1"/>
          <c:tx>
            <c:strRef>
              <c:f>'Task 2a'!$D$2</c:f>
              <c:strCache>
                <c:ptCount val="1"/>
                <c:pt idx="0">
                  <c:v>Technician B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'Task 2a'!$D$3:$D$22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D97-4A5E-BCD4-EF8FC46698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30557152"/>
        <c:axId val="1830553824"/>
      </c:lineChart>
      <c:catAx>
        <c:axId val="1830557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Sample #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0553824"/>
        <c:crosses val="autoZero"/>
        <c:auto val="1"/>
        <c:lblAlgn val="ctr"/>
        <c:lblOffset val="100"/>
        <c:noMultiLvlLbl val="0"/>
      </c:catAx>
      <c:valAx>
        <c:axId val="1830553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Measurement Value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0557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Size vs Technician C Measurement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2a'!$B$2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2a'!$B$3:$B$22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A8-4000-B0EB-7A8D6C2B983B}"/>
            </c:ext>
          </c:extLst>
        </c:ser>
        <c:ser>
          <c:idx val="3"/>
          <c:order val="1"/>
          <c:tx>
            <c:strRef>
              <c:f>'Task 2a'!$E$2</c:f>
              <c:strCache>
                <c:ptCount val="1"/>
                <c:pt idx="0">
                  <c:v>Technician C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'Task 2a'!$E$3:$E$22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A8-4000-B0EB-7A8D6C2B98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30557152"/>
        <c:axId val="1830553824"/>
      </c:lineChart>
      <c:catAx>
        <c:axId val="1830557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Sample #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0553824"/>
        <c:crosses val="autoZero"/>
        <c:auto val="1"/>
        <c:lblAlgn val="ctr"/>
        <c:lblOffset val="100"/>
        <c:noMultiLvlLbl val="0"/>
      </c:catAx>
      <c:valAx>
        <c:axId val="1830553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Measurement Value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0557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 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 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 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 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10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102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102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10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 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 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 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368300</xdr:colOff>
      <xdr:row>6</xdr:row>
      <xdr:rowOff>0</xdr:rowOff>
    </xdr:from>
    <xdr:to>
      <xdr:col>11</xdr:col>
      <xdr:colOff>142875</xdr:colOff>
      <xdr:row>30</xdr:row>
      <xdr:rowOff>38099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5882" cy="628774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5882" cy="628774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5882" cy="628774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65882" cy="628774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workbookViewId="0">
      <selection activeCell="A12" sqref="A12"/>
    </sheetView>
  </sheetViews>
  <sheetFormatPr defaultRowHeight="15" x14ac:dyDescent="0.2"/>
  <cols>
    <col min="1" max="1" width="25.421875" bestFit="1" customWidth="1"/>
  </cols>
  <sheetData>
    <row r="1" spans="1:4" ht="20.25" thickBot="1" x14ac:dyDescent="0.3">
      <c r="A1" s="2" t="s">
        <v>13</v>
      </c>
    </row>
    <row r="2" spans="1:4" ht="15.75" thickTop="1" x14ac:dyDescent="0.2">
      <c r="A2" t="s">
        <v>2</v>
      </c>
      <c r="B2" t="s">
        <v>3</v>
      </c>
      <c r="C2">
        <v>0</v>
      </c>
      <c r="D2" t="s">
        <v>4</v>
      </c>
    </row>
    <row r="3" spans="1:4" x14ac:dyDescent="0.2">
      <c r="A3" t="s">
        <v>0</v>
      </c>
      <c r="B3" t="s">
        <v>1</v>
      </c>
      <c r="C3">
        <v>66.66</v>
      </c>
      <c r="D3" t="s">
        <v>4</v>
      </c>
    </row>
    <row r="4" spans="1:4" x14ac:dyDescent="0.2">
      <c r="A4" t="s">
        <v>5</v>
      </c>
      <c r="B4" t="s">
        <v>6</v>
      </c>
      <c r="C4">
        <v>400</v>
      </c>
      <c r="D4" t="s">
        <v>7</v>
      </c>
    </row>
    <row r="5" spans="1:4" ht="20.25" thickBot="1" x14ac:dyDescent="0.3">
      <c r="A5" s="2" t="s">
        <v>14</v>
      </c>
    </row>
    <row r="6" spans="1:4" ht="15.75" thickTop="1" x14ac:dyDescent="0.2">
      <c r="A6" t="s">
        <v>9</v>
      </c>
      <c r="B6" t="s">
        <v>8</v>
      </c>
      <c r="C6" s="3">
        <f>(C3^2-C2^2)/(2*C4)</f>
        <v>5.5544444999999998</v>
      </c>
      <c r="D6" t="s">
        <v>10</v>
      </c>
    </row>
    <row r="7" spans="1:4" x14ac:dyDescent="0.2">
      <c r="A7" t="s">
        <v>12</v>
      </c>
      <c r="B7" t="s">
        <v>11</v>
      </c>
      <c r="C7" s="3">
        <f>(C3-C2)/C6</f>
        <v>12.001200120012001</v>
      </c>
      <c r="D7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workbookViewId="0">
      <selection activeCell="A18" sqref="A18"/>
    </sheetView>
  </sheetViews>
  <sheetFormatPr defaultRowHeight="15" x14ac:dyDescent="0.2"/>
  <cols>
    <col min="1" max="1" width="30.40234375" bestFit="1" customWidth="1"/>
    <col min="5" max="5" width="48.6953125" bestFit="1" customWidth="1"/>
  </cols>
  <sheetData>
    <row r="1" spans="1:5" ht="20.25" thickBot="1" x14ac:dyDescent="0.3">
      <c r="A1" s="2" t="s">
        <v>13</v>
      </c>
    </row>
    <row r="2" spans="1:5" ht="15.75" thickTop="1" x14ac:dyDescent="0.2">
      <c r="A2" t="s">
        <v>2</v>
      </c>
      <c r="B2" t="s">
        <v>3</v>
      </c>
      <c r="C2">
        <v>0</v>
      </c>
      <c r="D2" t="s">
        <v>4</v>
      </c>
    </row>
    <row r="3" spans="1:5" x14ac:dyDescent="0.2">
      <c r="A3" t="s">
        <v>0</v>
      </c>
      <c r="B3" t="s">
        <v>1</v>
      </c>
      <c r="C3">
        <v>66.66</v>
      </c>
      <c r="D3" t="s">
        <v>4</v>
      </c>
    </row>
    <row r="4" spans="1:5" ht="20.25" thickBot="1" x14ac:dyDescent="0.3">
      <c r="A4" s="2" t="s">
        <v>15</v>
      </c>
    </row>
    <row r="5" spans="1:5" ht="15.75" thickTop="1" x14ac:dyDescent="0.2">
      <c r="A5" t="s">
        <v>9</v>
      </c>
      <c r="B5" t="s">
        <v>8</v>
      </c>
      <c r="C5" s="4">
        <v>10</v>
      </c>
      <c r="D5" t="s">
        <v>10</v>
      </c>
      <c r="E5" s="5" t="s">
        <v>17</v>
      </c>
    </row>
    <row r="6" spans="1:5" ht="20.25" thickBot="1" x14ac:dyDescent="0.3">
      <c r="A6" s="2" t="s">
        <v>14</v>
      </c>
    </row>
    <row r="7" spans="1:5" ht="15.75" thickTop="1" x14ac:dyDescent="0.2">
      <c r="A7" t="s">
        <v>16</v>
      </c>
      <c r="B7" t="s">
        <v>6</v>
      </c>
      <c r="C7" s="3">
        <f>(C3^2-C2^2)/(2*C5)</f>
        <v>222.17777999999998</v>
      </c>
      <c r="D7" t="s">
        <v>7</v>
      </c>
    </row>
    <row r="8" spans="1:5" x14ac:dyDescent="0.2">
      <c r="A8" t="s">
        <v>12</v>
      </c>
      <c r="B8" t="s">
        <v>11</v>
      </c>
      <c r="C8" s="3">
        <f>(C3-C2)/C5</f>
        <v>6.6659999999999995</v>
      </c>
      <c r="D8" t="s">
        <v>6</v>
      </c>
      <c r="E8" t="str">
        <f>IF(C8&gt;17,"The car will lose the race – Acceleration value too low!",IF(C8&lt;12,"Impossible! – the race car cannot accelerate this quickly!","The car will win the race"))</f>
        <v>Impossible! – the race car cannot accelerate this quickly!</v>
      </c>
    </row>
  </sheetData>
  <conditionalFormatting sqref="E8">
    <cfRule type="cellIs" dxfId="2" priority="1" operator="equal">
      <formula>"The car will lose the race – Acceleration value too low!"</formula>
    </cfRule>
    <cfRule type="cellIs" dxfId="1" priority="2" operator="equal">
      <formula>"Impossible! – the race car cannot accelerate this quickly!"</formula>
    </cfRule>
    <cfRule type="cellIs" dxfId="0" priority="3" operator="equal">
      <formula>"The car will win the race"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5"/>
  <sheetViews>
    <sheetView workbookViewId="0">
      <selection activeCell="N12" sqref="N12"/>
    </sheetView>
  </sheetViews>
  <sheetFormatPr defaultRowHeight="15" x14ac:dyDescent="0.2"/>
  <cols>
    <col min="1" max="1" width="38.875" bestFit="1" customWidth="1"/>
    <col min="2" max="2" width="11.296875" bestFit="1" customWidth="1"/>
    <col min="3" max="3" width="13.85546875" bestFit="1" customWidth="1"/>
  </cols>
  <sheetData>
    <row r="1" spans="1:3" ht="20.25" thickBot="1" x14ac:dyDescent="0.3">
      <c r="A1" s="2" t="s">
        <v>27</v>
      </c>
    </row>
    <row r="2" spans="1:3" ht="15.75" thickTop="1" x14ac:dyDescent="0.2"/>
    <row r="3" spans="1:3" x14ac:dyDescent="0.2">
      <c r="B3" t="s">
        <v>28</v>
      </c>
      <c r="C3" t="s">
        <v>29</v>
      </c>
    </row>
    <row r="4" spans="1:3" x14ac:dyDescent="0.2">
      <c r="B4">
        <v>0</v>
      </c>
      <c r="C4">
        <f>'Task 1b'!C2</f>
        <v>0</v>
      </c>
    </row>
    <row r="5" spans="1:3" x14ac:dyDescent="0.2">
      <c r="B5" s="1">
        <f>'Task 1b'!C8</f>
        <v>6.6659999999999995</v>
      </c>
      <c r="C5">
        <f>'Task 1b'!C3</f>
        <v>66.66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5"/>
  <sheetViews>
    <sheetView workbookViewId="0">
      <selection activeCell="Q10" sqref="Q10"/>
    </sheetView>
  </sheetViews>
  <sheetFormatPr defaultRowHeight="15" x14ac:dyDescent="0.2"/>
  <cols>
    <col min="1" max="1" width="6.859375" bestFit="1" customWidth="1"/>
    <col min="2" max="2" width="9.68359375" bestFit="1" customWidth="1"/>
    <col min="3" max="3" width="11.296875" bestFit="1" customWidth="1"/>
    <col min="4" max="5" width="11.1640625" bestFit="1" customWidth="1"/>
    <col min="12" max="14" width="12.64453125" customWidth="1"/>
  </cols>
  <sheetData>
    <row r="1" spans="1:14" ht="18.75" x14ac:dyDescent="0.25">
      <c r="A1" s="13" t="s">
        <v>39</v>
      </c>
      <c r="B1" s="13"/>
      <c r="C1" s="13"/>
      <c r="D1" s="13"/>
      <c r="E1" s="13"/>
      <c r="G1" s="13" t="s">
        <v>40</v>
      </c>
      <c r="H1" s="13"/>
      <c r="I1" s="13"/>
      <c r="J1" s="13"/>
      <c r="L1" s="13" t="s">
        <v>41</v>
      </c>
      <c r="M1" s="13"/>
      <c r="N1" s="13"/>
    </row>
    <row r="2" spans="1:14" ht="27.75" x14ac:dyDescent="0.2">
      <c r="A2" s="6" t="s">
        <v>18</v>
      </c>
      <c r="B2" s="6" t="s">
        <v>19</v>
      </c>
      <c r="C2" s="6" t="s">
        <v>20</v>
      </c>
      <c r="D2" s="6" t="s">
        <v>21</v>
      </c>
      <c r="E2" s="6" t="s">
        <v>22</v>
      </c>
      <c r="F2" s="6"/>
      <c r="G2" s="6" t="s">
        <v>23</v>
      </c>
      <c r="H2" s="6" t="s">
        <v>24</v>
      </c>
      <c r="I2" s="6" t="s">
        <v>25</v>
      </c>
      <c r="J2" s="6" t="s">
        <v>26</v>
      </c>
      <c r="K2" s="6"/>
      <c r="L2" s="7" t="s">
        <v>31</v>
      </c>
      <c r="M2" s="7" t="s">
        <v>32</v>
      </c>
      <c r="N2" s="7" t="s">
        <v>33</v>
      </c>
    </row>
    <row r="3" spans="1:14" x14ac:dyDescent="0.2">
      <c r="A3" s="6">
        <v>1</v>
      </c>
      <c r="B3" s="8">
        <v>0.7</v>
      </c>
      <c r="C3" s="8">
        <v>1.5</v>
      </c>
      <c r="D3" s="8">
        <v>1</v>
      </c>
      <c r="E3" s="8">
        <v>1.4</v>
      </c>
      <c r="F3" s="6"/>
      <c r="G3" s="8">
        <f>AVERAGE(C3:E3)</f>
        <v>1.3</v>
      </c>
      <c r="H3" s="8">
        <f>MAX(C3:E3)</f>
        <v>1.5</v>
      </c>
      <c r="I3" s="8">
        <f>MIN(C3:E3)</f>
        <v>1</v>
      </c>
      <c r="J3" s="8">
        <f>H3-I3</f>
        <v>0.5</v>
      </c>
      <c r="K3" s="6"/>
      <c r="L3" s="9">
        <f>ABS((C3-$B3)/(C3))</f>
        <v>0.53333333333333333</v>
      </c>
      <c r="M3" s="9">
        <f>ABS((D3-$B3)/(D3))</f>
        <v>0.30000000000000004</v>
      </c>
      <c r="N3" s="9">
        <f>ABS((E3-$B3)/(E3))</f>
        <v>0.5</v>
      </c>
    </row>
    <row r="4" spans="1:14" x14ac:dyDescent="0.2">
      <c r="A4" s="6">
        <v>2</v>
      </c>
      <c r="B4" s="8">
        <v>2.1</v>
      </c>
      <c r="C4" s="8">
        <v>1.8</v>
      </c>
      <c r="D4" s="8">
        <v>2</v>
      </c>
      <c r="E4" s="8">
        <v>2.5</v>
      </c>
      <c r="F4" s="6"/>
      <c r="G4" s="8">
        <f t="shared" ref="G4:G22" si="0">AVERAGE(C4:E4)</f>
        <v>2.1</v>
      </c>
      <c r="H4" s="8">
        <f t="shared" ref="H4:H22" si="1">MAX(C4:E4)</f>
        <v>2.5</v>
      </c>
      <c r="I4" s="8">
        <f t="shared" ref="I4:I22" si="2">MIN(C4:E4)</f>
        <v>1.8</v>
      </c>
      <c r="J4" s="8">
        <f t="shared" ref="J4:J22" si="3">H4-I4</f>
        <v>0.7</v>
      </c>
      <c r="K4" s="6"/>
      <c r="L4" s="9">
        <f t="shared" ref="L4:L22" si="4">ABS((C4-$B4)/(C4))</f>
        <v>0.16666666666666669</v>
      </c>
      <c r="M4" s="9">
        <f t="shared" ref="M4:N22" si="5">ABS((D4-$B4)/(D4))</f>
        <v>5.0000000000000044E-2</v>
      </c>
      <c r="N4" s="9">
        <f t="shared" si="5"/>
        <v>0.15999999999999998</v>
      </c>
    </row>
    <row r="5" spans="1:14" x14ac:dyDescent="0.2">
      <c r="A5" s="6">
        <v>3</v>
      </c>
      <c r="B5" s="8">
        <v>1.1000000000000001</v>
      </c>
      <c r="C5" s="8">
        <v>2</v>
      </c>
      <c r="D5" s="8">
        <v>2</v>
      </c>
      <c r="E5" s="8">
        <v>1.6</v>
      </c>
      <c r="F5" s="6"/>
      <c r="G5" s="8">
        <f t="shared" si="0"/>
        <v>1.8666666666666665</v>
      </c>
      <c r="H5" s="8">
        <f t="shared" si="1"/>
        <v>2</v>
      </c>
      <c r="I5" s="8">
        <f t="shared" si="2"/>
        <v>1.6</v>
      </c>
      <c r="J5" s="8">
        <f t="shared" si="3"/>
        <v>0.39999999999999991</v>
      </c>
      <c r="K5" s="6"/>
      <c r="L5" s="9">
        <f t="shared" si="4"/>
        <v>0.44999999999999996</v>
      </c>
      <c r="M5" s="9">
        <f t="shared" si="5"/>
        <v>0.44999999999999996</v>
      </c>
      <c r="N5" s="9">
        <f t="shared" si="5"/>
        <v>0.3125</v>
      </c>
    </row>
    <row r="6" spans="1:14" x14ac:dyDescent="0.2">
      <c r="A6" s="6">
        <v>4</v>
      </c>
      <c r="B6" s="8">
        <v>1.6</v>
      </c>
      <c r="C6" s="8">
        <v>0.8</v>
      </c>
      <c r="D6" s="8">
        <v>2</v>
      </c>
      <c r="E6" s="8">
        <v>1.6</v>
      </c>
      <c r="F6" s="6"/>
      <c r="G6" s="8">
        <f t="shared" si="0"/>
        <v>1.4666666666666668</v>
      </c>
      <c r="H6" s="8">
        <f t="shared" si="1"/>
        <v>2</v>
      </c>
      <c r="I6" s="8">
        <f t="shared" si="2"/>
        <v>0.8</v>
      </c>
      <c r="J6" s="8">
        <f t="shared" si="3"/>
        <v>1.2</v>
      </c>
      <c r="K6" s="6"/>
      <c r="L6" s="9">
        <f t="shared" si="4"/>
        <v>1</v>
      </c>
      <c r="M6" s="9">
        <f t="shared" si="5"/>
        <v>0.19999999999999996</v>
      </c>
      <c r="N6" s="9">
        <f t="shared" si="5"/>
        <v>0</v>
      </c>
    </row>
    <row r="7" spans="1:14" x14ac:dyDescent="0.2">
      <c r="A7" s="6">
        <v>5</v>
      </c>
      <c r="B7" s="8">
        <v>2.7</v>
      </c>
      <c r="C7" s="8">
        <v>3</v>
      </c>
      <c r="D7" s="8">
        <v>3.5</v>
      </c>
      <c r="E7" s="8">
        <v>3</v>
      </c>
      <c r="F7" s="6"/>
      <c r="G7" s="8">
        <f t="shared" si="0"/>
        <v>3.1666666666666665</v>
      </c>
      <c r="H7" s="8">
        <f t="shared" si="1"/>
        <v>3.5</v>
      </c>
      <c r="I7" s="8">
        <f t="shared" si="2"/>
        <v>3</v>
      </c>
      <c r="J7" s="8">
        <f t="shared" si="3"/>
        <v>0.5</v>
      </c>
      <c r="K7" s="6"/>
      <c r="L7" s="9">
        <f t="shared" si="4"/>
        <v>9.9999999999999936E-2</v>
      </c>
      <c r="M7" s="9">
        <f t="shared" si="5"/>
        <v>0.22857142857142851</v>
      </c>
      <c r="N7" s="9">
        <f t="shared" si="5"/>
        <v>9.9999999999999936E-2</v>
      </c>
    </row>
    <row r="8" spans="1:14" x14ac:dyDescent="0.2">
      <c r="A8" s="6">
        <v>6</v>
      </c>
      <c r="B8" s="8">
        <v>0.55000000000000004</v>
      </c>
      <c r="C8" s="8">
        <v>1.2</v>
      </c>
      <c r="D8" s="8">
        <v>1</v>
      </c>
      <c r="E8" s="8">
        <v>1</v>
      </c>
      <c r="F8" s="6"/>
      <c r="G8" s="8">
        <f t="shared" si="0"/>
        <v>1.0666666666666667</v>
      </c>
      <c r="H8" s="8">
        <f t="shared" si="1"/>
        <v>1.2</v>
      </c>
      <c r="I8" s="8">
        <f t="shared" si="2"/>
        <v>1</v>
      </c>
      <c r="J8" s="8">
        <f t="shared" si="3"/>
        <v>0.19999999999999996</v>
      </c>
      <c r="K8" s="6"/>
      <c r="L8" s="9">
        <f t="shared" si="4"/>
        <v>0.54166666666666663</v>
      </c>
      <c r="M8" s="9">
        <f t="shared" si="5"/>
        <v>0.44999999999999996</v>
      </c>
      <c r="N8" s="9">
        <f t="shared" si="5"/>
        <v>0.44999999999999996</v>
      </c>
    </row>
    <row r="9" spans="1:14" x14ac:dyDescent="0.2">
      <c r="A9" s="6">
        <v>7</v>
      </c>
      <c r="B9" s="8">
        <v>0.27</v>
      </c>
      <c r="C9" s="8">
        <v>1.2</v>
      </c>
      <c r="D9" s="8">
        <v>1</v>
      </c>
      <c r="E9" s="8">
        <v>0.7</v>
      </c>
      <c r="F9" s="6"/>
      <c r="G9" s="8">
        <f t="shared" si="0"/>
        <v>0.96666666666666679</v>
      </c>
      <c r="H9" s="8">
        <f t="shared" si="1"/>
        <v>1.2</v>
      </c>
      <c r="I9" s="8">
        <f t="shared" si="2"/>
        <v>0.7</v>
      </c>
      <c r="J9" s="8">
        <f t="shared" si="3"/>
        <v>0.5</v>
      </c>
      <c r="K9" s="6"/>
      <c r="L9" s="9">
        <f t="shared" si="4"/>
        <v>0.77500000000000002</v>
      </c>
      <c r="M9" s="9">
        <f t="shared" si="5"/>
        <v>0.73</v>
      </c>
      <c r="N9" s="9">
        <f t="shared" si="5"/>
        <v>0.61428571428571421</v>
      </c>
    </row>
    <row r="10" spans="1:14" x14ac:dyDescent="0.2">
      <c r="A10" s="6">
        <v>8</v>
      </c>
      <c r="B10" s="8">
        <v>0.4</v>
      </c>
      <c r="C10" s="8">
        <v>0.5</v>
      </c>
      <c r="D10" s="8">
        <v>1</v>
      </c>
      <c r="E10" s="8">
        <v>0.9</v>
      </c>
      <c r="F10" s="6"/>
      <c r="G10" s="8">
        <f t="shared" si="0"/>
        <v>0.79999999999999993</v>
      </c>
      <c r="H10" s="8">
        <f t="shared" si="1"/>
        <v>1</v>
      </c>
      <c r="I10" s="8">
        <f t="shared" si="2"/>
        <v>0.5</v>
      </c>
      <c r="J10" s="8">
        <f t="shared" si="3"/>
        <v>0.5</v>
      </c>
      <c r="K10" s="6"/>
      <c r="L10" s="9">
        <f t="shared" si="4"/>
        <v>0.19999999999999996</v>
      </c>
      <c r="M10" s="9">
        <f t="shared" si="5"/>
        <v>0.6</v>
      </c>
      <c r="N10" s="9">
        <f t="shared" si="5"/>
        <v>0.55555555555555558</v>
      </c>
    </row>
    <row r="11" spans="1:14" x14ac:dyDescent="0.2">
      <c r="A11" s="6">
        <v>9</v>
      </c>
      <c r="B11" s="8">
        <v>6</v>
      </c>
      <c r="C11" s="8">
        <v>5.5</v>
      </c>
      <c r="D11" s="8">
        <v>6.5</v>
      </c>
      <c r="E11" s="8">
        <v>6.2</v>
      </c>
      <c r="F11" s="6"/>
      <c r="G11" s="8">
        <f t="shared" si="0"/>
        <v>6.0666666666666664</v>
      </c>
      <c r="H11" s="8">
        <f t="shared" si="1"/>
        <v>6.5</v>
      </c>
      <c r="I11" s="8">
        <f t="shared" si="2"/>
        <v>5.5</v>
      </c>
      <c r="J11" s="8">
        <f t="shared" si="3"/>
        <v>1</v>
      </c>
      <c r="K11" s="6"/>
      <c r="L11" s="9">
        <f t="shared" si="4"/>
        <v>9.0909090909090912E-2</v>
      </c>
      <c r="M11" s="9">
        <f t="shared" si="5"/>
        <v>7.6923076923076927E-2</v>
      </c>
      <c r="N11" s="9">
        <f t="shared" si="5"/>
        <v>3.2258064516129059E-2</v>
      </c>
    </row>
    <row r="12" spans="1:14" x14ac:dyDescent="0.2">
      <c r="A12" s="6">
        <v>10</v>
      </c>
      <c r="B12" s="8">
        <v>1.1200000000000001</v>
      </c>
      <c r="C12" s="8">
        <v>0.5</v>
      </c>
      <c r="D12" s="8">
        <v>1.5</v>
      </c>
      <c r="E12" s="8">
        <v>1.4</v>
      </c>
      <c r="F12" s="6"/>
      <c r="G12" s="8">
        <f t="shared" si="0"/>
        <v>1.1333333333333333</v>
      </c>
      <c r="H12" s="8">
        <f t="shared" si="1"/>
        <v>1.5</v>
      </c>
      <c r="I12" s="8">
        <f t="shared" si="2"/>
        <v>0.5</v>
      </c>
      <c r="J12" s="8">
        <f t="shared" si="3"/>
        <v>1</v>
      </c>
      <c r="K12" s="6"/>
      <c r="L12" s="9">
        <f t="shared" si="4"/>
        <v>1.2400000000000002</v>
      </c>
      <c r="M12" s="9">
        <f t="shared" si="5"/>
        <v>0.25333333333333324</v>
      </c>
      <c r="N12" s="9">
        <f t="shared" si="5"/>
        <v>0.19999999999999987</v>
      </c>
    </row>
    <row r="13" spans="1:14" x14ac:dyDescent="0.2">
      <c r="A13" s="6">
        <v>11</v>
      </c>
      <c r="B13" s="8">
        <v>1.3</v>
      </c>
      <c r="C13" s="8">
        <v>2.1</v>
      </c>
      <c r="D13" s="8">
        <v>1.5</v>
      </c>
      <c r="E13" s="8">
        <v>1.7</v>
      </c>
      <c r="F13" s="6"/>
      <c r="G13" s="8">
        <f t="shared" si="0"/>
        <v>1.7666666666666666</v>
      </c>
      <c r="H13" s="8">
        <f t="shared" si="1"/>
        <v>2.1</v>
      </c>
      <c r="I13" s="8">
        <f t="shared" si="2"/>
        <v>1.5</v>
      </c>
      <c r="J13" s="8">
        <f t="shared" si="3"/>
        <v>0.60000000000000009</v>
      </c>
      <c r="K13" s="6"/>
      <c r="L13" s="9">
        <f t="shared" si="4"/>
        <v>0.38095238095238093</v>
      </c>
      <c r="M13" s="9">
        <f t="shared" si="5"/>
        <v>0.1333333333333333</v>
      </c>
      <c r="N13" s="9">
        <f t="shared" si="5"/>
        <v>0.23529411764705876</v>
      </c>
    </row>
    <row r="14" spans="1:14" x14ac:dyDescent="0.2">
      <c r="A14" s="6">
        <v>12</v>
      </c>
      <c r="B14" s="8">
        <v>0.98</v>
      </c>
      <c r="C14" s="8">
        <v>1</v>
      </c>
      <c r="D14" s="8">
        <v>1</v>
      </c>
      <c r="E14" s="8">
        <v>1.3</v>
      </c>
      <c r="F14" s="6"/>
      <c r="G14" s="8">
        <f t="shared" si="0"/>
        <v>1.0999999999999999</v>
      </c>
      <c r="H14" s="8">
        <f t="shared" si="1"/>
        <v>1.3</v>
      </c>
      <c r="I14" s="8">
        <f t="shared" si="2"/>
        <v>1</v>
      </c>
      <c r="J14" s="8">
        <f t="shared" si="3"/>
        <v>0.30000000000000004</v>
      </c>
      <c r="K14" s="6"/>
      <c r="L14" s="9">
        <f t="shared" si="4"/>
        <v>2.0000000000000018E-2</v>
      </c>
      <c r="M14" s="9">
        <f t="shared" si="5"/>
        <v>2.0000000000000018E-2</v>
      </c>
      <c r="N14" s="9">
        <f t="shared" si="5"/>
        <v>0.2461538461538462</v>
      </c>
    </row>
    <row r="15" spans="1:14" x14ac:dyDescent="0.2">
      <c r="A15" s="6">
        <v>13</v>
      </c>
      <c r="B15" s="8">
        <v>1.1499999999999999</v>
      </c>
      <c r="C15" s="8">
        <v>1.8</v>
      </c>
      <c r="D15" s="8">
        <v>1.5</v>
      </c>
      <c r="E15" s="8">
        <v>1.6</v>
      </c>
      <c r="F15" s="6"/>
      <c r="G15" s="8">
        <f t="shared" si="0"/>
        <v>1.6333333333333335</v>
      </c>
      <c r="H15" s="8">
        <f t="shared" si="1"/>
        <v>1.8</v>
      </c>
      <c r="I15" s="8">
        <f t="shared" si="2"/>
        <v>1.5</v>
      </c>
      <c r="J15" s="8">
        <f t="shared" si="3"/>
        <v>0.30000000000000004</v>
      </c>
      <c r="K15" s="6"/>
      <c r="L15" s="9">
        <f t="shared" si="4"/>
        <v>0.36111111111111116</v>
      </c>
      <c r="M15" s="9">
        <f t="shared" si="5"/>
        <v>0.23333333333333339</v>
      </c>
      <c r="N15" s="9">
        <f t="shared" si="5"/>
        <v>0.28125000000000011</v>
      </c>
    </row>
    <row r="16" spans="1:14" x14ac:dyDescent="0.2">
      <c r="A16" s="6">
        <v>14</v>
      </c>
      <c r="B16" s="8">
        <v>0.52</v>
      </c>
      <c r="C16" s="8">
        <v>1.5</v>
      </c>
      <c r="D16" s="8">
        <v>1</v>
      </c>
      <c r="E16" s="8">
        <v>1</v>
      </c>
      <c r="F16" s="6"/>
      <c r="G16" s="8">
        <f t="shared" si="0"/>
        <v>1.1666666666666667</v>
      </c>
      <c r="H16" s="8">
        <f t="shared" si="1"/>
        <v>1.5</v>
      </c>
      <c r="I16" s="8">
        <f t="shared" si="2"/>
        <v>1</v>
      </c>
      <c r="J16" s="8">
        <f t="shared" si="3"/>
        <v>0.5</v>
      </c>
      <c r="K16" s="6"/>
      <c r="L16" s="9">
        <f t="shared" si="4"/>
        <v>0.65333333333333332</v>
      </c>
      <c r="M16" s="9">
        <f t="shared" si="5"/>
        <v>0.48</v>
      </c>
      <c r="N16" s="9">
        <f t="shared" si="5"/>
        <v>0.48</v>
      </c>
    </row>
    <row r="17" spans="1:14" x14ac:dyDescent="0.2">
      <c r="A17" s="6">
        <v>15</v>
      </c>
      <c r="B17" s="8">
        <v>1.8</v>
      </c>
      <c r="C17" s="8">
        <v>2</v>
      </c>
      <c r="D17" s="8">
        <v>2.5</v>
      </c>
      <c r="E17" s="8">
        <v>2.1</v>
      </c>
      <c r="F17" s="6"/>
      <c r="G17" s="8">
        <f t="shared" si="0"/>
        <v>2.1999999999999997</v>
      </c>
      <c r="H17" s="8">
        <f t="shared" si="1"/>
        <v>2.5</v>
      </c>
      <c r="I17" s="8">
        <f t="shared" si="2"/>
        <v>2</v>
      </c>
      <c r="J17" s="8">
        <f t="shared" si="3"/>
        <v>0.5</v>
      </c>
      <c r="K17" s="6"/>
      <c r="L17" s="9">
        <f t="shared" si="4"/>
        <v>9.9999999999999978E-2</v>
      </c>
      <c r="M17" s="9">
        <f t="shared" si="5"/>
        <v>0.27999999999999997</v>
      </c>
      <c r="N17" s="9">
        <f t="shared" si="5"/>
        <v>0.14285714285714288</v>
      </c>
    </row>
    <row r="18" spans="1:14" x14ac:dyDescent="0.2">
      <c r="A18" s="6">
        <v>16</v>
      </c>
      <c r="B18" s="8">
        <v>7.5</v>
      </c>
      <c r="C18" s="8">
        <v>6</v>
      </c>
      <c r="D18" s="8">
        <v>8</v>
      </c>
      <c r="E18" s="8">
        <v>7</v>
      </c>
      <c r="F18" s="6"/>
      <c r="G18" s="8">
        <f t="shared" si="0"/>
        <v>7</v>
      </c>
      <c r="H18" s="8">
        <f t="shared" si="1"/>
        <v>8</v>
      </c>
      <c r="I18" s="8">
        <f t="shared" si="2"/>
        <v>6</v>
      </c>
      <c r="J18" s="8">
        <f t="shared" si="3"/>
        <v>2</v>
      </c>
      <c r="K18" s="6"/>
      <c r="L18" s="9">
        <f t="shared" si="4"/>
        <v>0.25</v>
      </c>
      <c r="M18" s="9">
        <f t="shared" si="5"/>
        <v>6.25E-2</v>
      </c>
      <c r="N18" s="9">
        <f t="shared" si="5"/>
        <v>7.1428571428571425E-2</v>
      </c>
    </row>
    <row r="19" spans="1:14" x14ac:dyDescent="0.2">
      <c r="A19" s="6">
        <v>17</v>
      </c>
      <c r="B19" s="8">
        <v>0.28000000000000003</v>
      </c>
      <c r="C19" s="8">
        <v>1</v>
      </c>
      <c r="D19" s="8">
        <v>1</v>
      </c>
      <c r="E19" s="8">
        <v>0.8</v>
      </c>
      <c r="F19" s="6"/>
      <c r="G19" s="8">
        <f t="shared" si="0"/>
        <v>0.93333333333333324</v>
      </c>
      <c r="H19" s="8">
        <f t="shared" si="1"/>
        <v>1</v>
      </c>
      <c r="I19" s="8">
        <f t="shared" si="2"/>
        <v>0.8</v>
      </c>
      <c r="J19" s="8">
        <f t="shared" si="3"/>
        <v>0.19999999999999996</v>
      </c>
      <c r="K19" s="6"/>
      <c r="L19" s="9">
        <f t="shared" si="4"/>
        <v>0.72</v>
      </c>
      <c r="M19" s="9">
        <f t="shared" si="5"/>
        <v>0.72</v>
      </c>
      <c r="N19" s="9">
        <f t="shared" si="5"/>
        <v>0.65</v>
      </c>
    </row>
    <row r="20" spans="1:14" x14ac:dyDescent="0.2">
      <c r="A20" s="6">
        <v>18</v>
      </c>
      <c r="B20" s="8">
        <v>0.5</v>
      </c>
      <c r="C20" s="8">
        <v>0.9</v>
      </c>
      <c r="D20" s="8">
        <v>1.2</v>
      </c>
      <c r="E20" s="8">
        <v>0.8</v>
      </c>
      <c r="F20" s="6"/>
      <c r="G20" s="8">
        <f t="shared" si="0"/>
        <v>0.96666666666666679</v>
      </c>
      <c r="H20" s="8">
        <f t="shared" si="1"/>
        <v>1.2</v>
      </c>
      <c r="I20" s="8">
        <f t="shared" si="2"/>
        <v>0.8</v>
      </c>
      <c r="J20" s="8">
        <f t="shared" si="3"/>
        <v>0.39999999999999991</v>
      </c>
      <c r="K20" s="6"/>
      <c r="L20" s="9">
        <f t="shared" si="4"/>
        <v>0.44444444444444448</v>
      </c>
      <c r="M20" s="9">
        <f t="shared" si="5"/>
        <v>0.58333333333333337</v>
      </c>
      <c r="N20" s="9">
        <f t="shared" si="5"/>
        <v>0.37500000000000006</v>
      </c>
    </row>
    <row r="21" spans="1:14" x14ac:dyDescent="0.2">
      <c r="A21" s="6">
        <v>19</v>
      </c>
      <c r="B21" s="8">
        <v>4.9000000000000004</v>
      </c>
      <c r="C21" s="8">
        <v>4.5</v>
      </c>
      <c r="D21" s="8">
        <v>5.5</v>
      </c>
      <c r="E21" s="8">
        <v>4.9000000000000004</v>
      </c>
      <c r="F21" s="6"/>
      <c r="G21" s="8">
        <f t="shared" si="0"/>
        <v>4.9666666666666668</v>
      </c>
      <c r="H21" s="8">
        <f t="shared" si="1"/>
        <v>5.5</v>
      </c>
      <c r="I21" s="8">
        <f t="shared" si="2"/>
        <v>4.5</v>
      </c>
      <c r="J21" s="8">
        <f t="shared" si="3"/>
        <v>1</v>
      </c>
      <c r="K21" s="6"/>
      <c r="L21" s="9">
        <f t="shared" si="4"/>
        <v>8.8888888888888962E-2</v>
      </c>
      <c r="M21" s="9">
        <f t="shared" si="5"/>
        <v>0.10909090909090903</v>
      </c>
      <c r="N21" s="9">
        <f t="shared" si="5"/>
        <v>0</v>
      </c>
    </row>
    <row r="22" spans="1:14" x14ac:dyDescent="0.2">
      <c r="A22" s="6">
        <v>20</v>
      </c>
      <c r="B22" s="8">
        <v>0.25</v>
      </c>
      <c r="C22" s="8">
        <v>0.5</v>
      </c>
      <c r="D22" s="8">
        <v>1</v>
      </c>
      <c r="E22" s="8">
        <v>0.5</v>
      </c>
      <c r="F22" s="6"/>
      <c r="G22" s="8">
        <f t="shared" si="0"/>
        <v>0.66666666666666663</v>
      </c>
      <c r="H22" s="8">
        <f t="shared" si="1"/>
        <v>1</v>
      </c>
      <c r="I22" s="8">
        <f t="shared" si="2"/>
        <v>0.5</v>
      </c>
      <c r="J22" s="8">
        <f t="shared" si="3"/>
        <v>0.5</v>
      </c>
      <c r="K22" s="6"/>
      <c r="L22" s="9">
        <f t="shared" si="4"/>
        <v>0.5</v>
      </c>
      <c r="M22" s="9">
        <f t="shared" si="5"/>
        <v>0.75</v>
      </c>
      <c r="N22" s="9">
        <f t="shared" si="5"/>
        <v>0.5</v>
      </c>
    </row>
    <row r="25" spans="1:14" ht="20.25" thickBot="1" x14ac:dyDescent="0.3">
      <c r="A25" s="2" t="s">
        <v>30</v>
      </c>
    </row>
    <row r="26" spans="1:14" ht="15.75" thickTop="1" x14ac:dyDescent="0.2"/>
    <row r="27" spans="1:14" ht="66.95" customHeight="1" x14ac:dyDescent="0.2">
      <c r="A27" s="12" t="s">
        <v>34</v>
      </c>
      <c r="B27" s="12"/>
      <c r="C27" s="12"/>
      <c r="D27" s="12"/>
      <c r="E27" s="12"/>
      <c r="F27" s="12"/>
      <c r="G27" s="12"/>
      <c r="H27" s="12"/>
      <c r="I27" s="12"/>
      <c r="J27" s="12"/>
    </row>
    <row r="29" spans="1:14" ht="20.25" thickBot="1" x14ac:dyDescent="0.3">
      <c r="A29" s="2" t="s">
        <v>36</v>
      </c>
    </row>
    <row r="30" spans="1:14" ht="15.75" thickTop="1" x14ac:dyDescent="0.2"/>
    <row r="31" spans="1:14" ht="66.95" customHeight="1" x14ac:dyDescent="0.2">
      <c r="A31" s="12" t="s">
        <v>35</v>
      </c>
      <c r="B31" s="12"/>
      <c r="C31" s="12"/>
      <c r="D31" s="12"/>
      <c r="E31" s="12"/>
      <c r="F31" s="12"/>
      <c r="G31" s="12"/>
      <c r="H31" s="12"/>
      <c r="I31" s="12"/>
      <c r="J31" s="12"/>
    </row>
    <row r="33" spans="1:10" ht="20.25" thickBot="1" x14ac:dyDescent="0.3">
      <c r="A33" s="2" t="s">
        <v>37</v>
      </c>
    </row>
    <row r="34" spans="1:10" ht="15.75" thickTop="1" x14ac:dyDescent="0.2"/>
    <row r="35" spans="1:10" ht="72" customHeight="1" x14ac:dyDescent="0.2">
      <c r="A35" s="12" t="s">
        <v>38</v>
      </c>
      <c r="B35" s="12"/>
      <c r="C35" s="12"/>
      <c r="D35" s="12"/>
      <c r="E35" s="12"/>
      <c r="F35" s="12"/>
      <c r="G35" s="12"/>
      <c r="H35" s="12"/>
      <c r="I35" s="12"/>
      <c r="J35" s="12"/>
    </row>
  </sheetData>
  <mergeCells count="6">
    <mergeCell ref="L1:N1"/>
    <mergeCell ref="A27:J27"/>
    <mergeCell ref="A31:J31"/>
    <mergeCell ref="A35:J35"/>
    <mergeCell ref="A1:E1"/>
    <mergeCell ref="G1:J1"/>
  </mergeCells>
  <conditionalFormatting sqref="L3:N22">
    <cfRule type="colorScale" priority="1">
      <colorScale>
        <cfvo type="percent" val="25"/>
        <cfvo type="percent" val="50"/>
        <color theme="9"/>
        <color rgb="FFF8696B"/>
      </colorScale>
    </cfRule>
  </conditionalFormatting>
  <pageMargins left="0.7" right="0.7" top="0.75" bottom="0.75" header="0.3" footer="0.3"/>
  <ignoredErrors>
    <ignoredError sqref="G3:G22 H3:J22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22"/>
  <sheetViews>
    <sheetView tabSelected="1" topLeftCell="W1" workbookViewId="0">
      <selection activeCell="B23" sqref="B23"/>
    </sheetView>
  </sheetViews>
  <sheetFormatPr defaultRowHeight="15" x14ac:dyDescent="0.2"/>
  <cols>
    <col min="1" max="1" width="6.859375" bestFit="1" customWidth="1"/>
    <col min="2" max="2" width="9.68359375" bestFit="1" customWidth="1"/>
    <col min="3" max="3" width="11.296875" bestFit="1" customWidth="1"/>
    <col min="4" max="5" width="11.1640625" bestFit="1" customWidth="1"/>
    <col min="12" max="14" width="16.27734375" customWidth="1"/>
  </cols>
  <sheetData>
    <row r="1" spans="1:14" ht="18.75" x14ac:dyDescent="0.25">
      <c r="A1" s="13" t="s">
        <v>39</v>
      </c>
      <c r="B1" s="13"/>
      <c r="C1" s="13"/>
      <c r="D1" s="13"/>
      <c r="E1" s="13"/>
      <c r="G1" s="10" t="s">
        <v>42</v>
      </c>
      <c r="L1" s="13" t="s">
        <v>41</v>
      </c>
      <c r="M1" s="13"/>
      <c r="N1" s="13"/>
    </row>
    <row r="2" spans="1:14" x14ac:dyDescent="0.2">
      <c r="A2" s="6" t="s">
        <v>18</v>
      </c>
      <c r="B2" s="6" t="s">
        <v>19</v>
      </c>
      <c r="C2" s="6" t="s">
        <v>20</v>
      </c>
      <c r="D2" s="6" t="s">
        <v>21</v>
      </c>
      <c r="E2" s="6" t="s">
        <v>22</v>
      </c>
      <c r="G2" s="6" t="s">
        <v>43</v>
      </c>
      <c r="L2" s="7" t="s">
        <v>31</v>
      </c>
      <c r="M2" s="7" t="s">
        <v>32</v>
      </c>
      <c r="N2" s="7" t="s">
        <v>33</v>
      </c>
    </row>
    <row r="3" spans="1:14" x14ac:dyDescent="0.2">
      <c r="A3" s="6">
        <v>1</v>
      </c>
      <c r="B3" s="8">
        <v>0.7</v>
      </c>
      <c r="C3" s="8">
        <v>1.5</v>
      </c>
      <c r="D3" s="8">
        <v>1</v>
      </c>
      <c r="E3" s="8">
        <v>1.4</v>
      </c>
      <c r="G3" s="11">
        <f>_xlfn.STDEV.S(C3:E3)</f>
        <v>0.26457513110645958</v>
      </c>
      <c r="L3" s="9">
        <f>ABS((C3-$B3)/(C3))</f>
        <v>0.53333333333333333</v>
      </c>
      <c r="M3" s="9">
        <f>ABS((D3-$B3)/(D3))</f>
        <v>0.30000000000000004</v>
      </c>
      <c r="N3" s="9">
        <f>ABS((E3-$B3)/(E3))</f>
        <v>0.5</v>
      </c>
    </row>
    <row r="4" spans="1:14" x14ac:dyDescent="0.2">
      <c r="A4" s="6">
        <v>2</v>
      </c>
      <c r="B4" s="8">
        <v>2.1</v>
      </c>
      <c r="C4" s="8">
        <v>1.8</v>
      </c>
      <c r="D4" s="8">
        <v>2</v>
      </c>
      <c r="E4" s="8">
        <v>2.5</v>
      </c>
      <c r="G4" s="11">
        <f t="shared" ref="G4:G22" si="0">_xlfn.STDEV.S(C4:E4)</f>
        <v>0.36055512754640001</v>
      </c>
      <c r="L4" s="9">
        <f t="shared" ref="L4:N22" si="1">ABS((C4-$B4)/(C4))</f>
        <v>0.16666666666666669</v>
      </c>
      <c r="M4" s="9">
        <f t="shared" si="1"/>
        <v>5.0000000000000044E-2</v>
      </c>
      <c r="N4" s="9">
        <f t="shared" si="1"/>
        <v>0.15999999999999998</v>
      </c>
    </row>
    <row r="5" spans="1:14" x14ac:dyDescent="0.2">
      <c r="A5" s="6">
        <v>3</v>
      </c>
      <c r="B5" s="8">
        <v>1.1000000000000001</v>
      </c>
      <c r="C5" s="8">
        <v>2</v>
      </c>
      <c r="D5" s="8">
        <v>2</v>
      </c>
      <c r="E5" s="8">
        <v>1.6</v>
      </c>
      <c r="G5" s="11">
        <f t="shared" si="0"/>
        <v>0.23094010767585296</v>
      </c>
      <c r="L5" s="9">
        <f t="shared" si="1"/>
        <v>0.44999999999999996</v>
      </c>
      <c r="M5" s="9">
        <f t="shared" si="1"/>
        <v>0.44999999999999996</v>
      </c>
      <c r="N5" s="9">
        <f t="shared" si="1"/>
        <v>0.3125</v>
      </c>
    </row>
    <row r="6" spans="1:14" x14ac:dyDescent="0.2">
      <c r="A6" s="6">
        <v>4</v>
      </c>
      <c r="B6" s="8">
        <v>1.6</v>
      </c>
      <c r="C6" s="8">
        <v>0.8</v>
      </c>
      <c r="D6" s="8">
        <v>2</v>
      </c>
      <c r="E6" s="8">
        <v>1.6</v>
      </c>
      <c r="G6" s="11">
        <f t="shared" si="0"/>
        <v>0.61101009266077877</v>
      </c>
      <c r="L6" s="9">
        <f t="shared" si="1"/>
        <v>1</v>
      </c>
      <c r="M6" s="9">
        <f t="shared" si="1"/>
        <v>0.19999999999999996</v>
      </c>
      <c r="N6" s="9">
        <f t="shared" si="1"/>
        <v>0</v>
      </c>
    </row>
    <row r="7" spans="1:14" x14ac:dyDescent="0.2">
      <c r="A7" s="6">
        <v>5</v>
      </c>
      <c r="B7" s="8">
        <v>2.7</v>
      </c>
      <c r="C7" s="8">
        <v>3</v>
      </c>
      <c r="D7" s="8">
        <v>3.5</v>
      </c>
      <c r="E7" s="8">
        <v>3</v>
      </c>
      <c r="G7" s="11">
        <f t="shared" si="0"/>
        <v>0.28867513459481292</v>
      </c>
      <c r="L7" s="9">
        <f t="shared" si="1"/>
        <v>9.9999999999999936E-2</v>
      </c>
      <c r="M7" s="9">
        <f t="shared" si="1"/>
        <v>0.22857142857142851</v>
      </c>
      <c r="N7" s="9">
        <f t="shared" si="1"/>
        <v>9.9999999999999936E-2</v>
      </c>
    </row>
    <row r="8" spans="1:14" x14ac:dyDescent="0.2">
      <c r="A8" s="6">
        <v>6</v>
      </c>
      <c r="B8" s="8">
        <v>0.55000000000000004</v>
      </c>
      <c r="C8" s="8">
        <v>1.2</v>
      </c>
      <c r="D8" s="8">
        <v>1</v>
      </c>
      <c r="E8" s="8">
        <v>1</v>
      </c>
      <c r="G8" s="11">
        <f t="shared" si="0"/>
        <v>0.11547005383792512</v>
      </c>
      <c r="L8" s="9">
        <f t="shared" si="1"/>
        <v>0.54166666666666663</v>
      </c>
      <c r="M8" s="9">
        <f t="shared" si="1"/>
        <v>0.44999999999999996</v>
      </c>
      <c r="N8" s="9">
        <f t="shared" si="1"/>
        <v>0.44999999999999996</v>
      </c>
    </row>
    <row r="9" spans="1:14" x14ac:dyDescent="0.2">
      <c r="A9" s="6">
        <v>7</v>
      </c>
      <c r="B9" s="8">
        <v>0.27</v>
      </c>
      <c r="C9" s="8">
        <v>1.2</v>
      </c>
      <c r="D9" s="8">
        <v>1</v>
      </c>
      <c r="E9" s="8">
        <v>0.7</v>
      </c>
      <c r="G9" s="11">
        <f t="shared" si="0"/>
        <v>0.25166114784235727</v>
      </c>
      <c r="L9" s="9">
        <f t="shared" si="1"/>
        <v>0.77500000000000002</v>
      </c>
      <c r="M9" s="9">
        <f t="shared" si="1"/>
        <v>0.73</v>
      </c>
      <c r="N9" s="9">
        <f t="shared" si="1"/>
        <v>0.61428571428571421</v>
      </c>
    </row>
    <row r="10" spans="1:14" x14ac:dyDescent="0.2">
      <c r="A10" s="6">
        <v>8</v>
      </c>
      <c r="B10" s="8">
        <v>0.4</v>
      </c>
      <c r="C10" s="8">
        <v>0.5</v>
      </c>
      <c r="D10" s="8">
        <v>1</v>
      </c>
      <c r="E10" s="8">
        <v>0.9</v>
      </c>
      <c r="G10" s="11">
        <f t="shared" si="0"/>
        <v>0.26457513110645919</v>
      </c>
      <c r="L10" s="9">
        <f t="shared" si="1"/>
        <v>0.19999999999999996</v>
      </c>
      <c r="M10" s="9">
        <f t="shared" si="1"/>
        <v>0.6</v>
      </c>
      <c r="N10" s="9">
        <f t="shared" si="1"/>
        <v>0.55555555555555558</v>
      </c>
    </row>
    <row r="11" spans="1:14" x14ac:dyDescent="0.2">
      <c r="A11" s="6">
        <v>9</v>
      </c>
      <c r="B11" s="8">
        <v>6</v>
      </c>
      <c r="C11" s="8">
        <v>5.5</v>
      </c>
      <c r="D11" s="8">
        <v>6.5</v>
      </c>
      <c r="E11" s="8">
        <v>6.2</v>
      </c>
      <c r="G11" s="11">
        <f t="shared" si="0"/>
        <v>0.51316014394468845</v>
      </c>
      <c r="L11" s="9">
        <f t="shared" si="1"/>
        <v>9.0909090909090912E-2</v>
      </c>
      <c r="M11" s="9">
        <f t="shared" si="1"/>
        <v>7.6923076923076927E-2</v>
      </c>
      <c r="N11" s="9">
        <f t="shared" si="1"/>
        <v>3.2258064516129059E-2</v>
      </c>
    </row>
    <row r="12" spans="1:14" x14ac:dyDescent="0.2">
      <c r="A12" s="6">
        <v>10</v>
      </c>
      <c r="B12" s="8">
        <v>1.1200000000000001</v>
      </c>
      <c r="C12" s="8">
        <v>0.5</v>
      </c>
      <c r="D12" s="8">
        <v>1.5</v>
      </c>
      <c r="E12" s="8">
        <v>1.4</v>
      </c>
      <c r="G12" s="11">
        <f t="shared" si="0"/>
        <v>0.55075705472861036</v>
      </c>
      <c r="L12" s="9">
        <f t="shared" si="1"/>
        <v>1.2400000000000002</v>
      </c>
      <c r="M12" s="9">
        <f t="shared" si="1"/>
        <v>0.25333333333333324</v>
      </c>
      <c r="N12" s="9">
        <f t="shared" si="1"/>
        <v>0.19999999999999987</v>
      </c>
    </row>
    <row r="13" spans="1:14" x14ac:dyDescent="0.2">
      <c r="A13" s="6">
        <v>11</v>
      </c>
      <c r="B13" s="8">
        <v>1.3</v>
      </c>
      <c r="C13" s="8">
        <v>2.1</v>
      </c>
      <c r="D13" s="8">
        <v>1.5</v>
      </c>
      <c r="E13" s="8">
        <v>1.7</v>
      </c>
      <c r="G13" s="11">
        <f t="shared" si="0"/>
        <v>0.30550504633038994</v>
      </c>
      <c r="L13" s="9">
        <f t="shared" si="1"/>
        <v>0.38095238095238093</v>
      </c>
      <c r="M13" s="9">
        <f t="shared" si="1"/>
        <v>0.1333333333333333</v>
      </c>
      <c r="N13" s="9">
        <f t="shared" si="1"/>
        <v>0.23529411764705876</v>
      </c>
    </row>
    <row r="14" spans="1:14" x14ac:dyDescent="0.2">
      <c r="A14" s="6">
        <v>12</v>
      </c>
      <c r="B14" s="8">
        <v>0.98</v>
      </c>
      <c r="C14" s="8">
        <v>1</v>
      </c>
      <c r="D14" s="8">
        <v>1</v>
      </c>
      <c r="E14" s="8">
        <v>1.3</v>
      </c>
      <c r="G14" s="11">
        <f t="shared" si="0"/>
        <v>0.17320508075688909</v>
      </c>
      <c r="L14" s="9">
        <f t="shared" si="1"/>
        <v>2.0000000000000018E-2</v>
      </c>
      <c r="M14" s="9">
        <f t="shared" si="1"/>
        <v>2.0000000000000018E-2</v>
      </c>
      <c r="N14" s="9">
        <f t="shared" si="1"/>
        <v>0.2461538461538462</v>
      </c>
    </row>
    <row r="15" spans="1:14" x14ac:dyDescent="0.2">
      <c r="A15" s="6">
        <v>13</v>
      </c>
      <c r="B15" s="8">
        <v>1.1499999999999999</v>
      </c>
      <c r="C15" s="8">
        <v>1.8</v>
      </c>
      <c r="D15" s="8">
        <v>1.5</v>
      </c>
      <c r="E15" s="8">
        <v>1.6</v>
      </c>
      <c r="G15" s="11">
        <f t="shared" si="0"/>
        <v>0.15275252316519469</v>
      </c>
      <c r="L15" s="9">
        <f t="shared" si="1"/>
        <v>0.36111111111111116</v>
      </c>
      <c r="M15" s="9">
        <f t="shared" si="1"/>
        <v>0.23333333333333339</v>
      </c>
      <c r="N15" s="9">
        <f t="shared" si="1"/>
        <v>0.28125000000000011</v>
      </c>
    </row>
    <row r="16" spans="1:14" x14ac:dyDescent="0.2">
      <c r="A16" s="6">
        <v>14</v>
      </c>
      <c r="B16" s="8">
        <v>0.52</v>
      </c>
      <c r="C16" s="8">
        <v>1.5</v>
      </c>
      <c r="D16" s="8">
        <v>1</v>
      </c>
      <c r="E16" s="8">
        <v>1</v>
      </c>
      <c r="G16" s="11">
        <f t="shared" si="0"/>
        <v>0.28867513459481314</v>
      </c>
      <c r="L16" s="9">
        <f t="shared" si="1"/>
        <v>0.65333333333333332</v>
      </c>
      <c r="M16" s="9">
        <f t="shared" si="1"/>
        <v>0.48</v>
      </c>
      <c r="N16" s="9">
        <f t="shared" si="1"/>
        <v>0.48</v>
      </c>
    </row>
    <row r="17" spans="1:14" x14ac:dyDescent="0.2">
      <c r="A17" s="6">
        <v>15</v>
      </c>
      <c r="B17" s="8">
        <v>1.8</v>
      </c>
      <c r="C17" s="8">
        <v>2</v>
      </c>
      <c r="D17" s="8">
        <v>2.5</v>
      </c>
      <c r="E17" s="8">
        <v>2.1</v>
      </c>
      <c r="G17" s="11">
        <f t="shared" si="0"/>
        <v>0.26457513110645903</v>
      </c>
      <c r="L17" s="9">
        <f t="shared" si="1"/>
        <v>9.9999999999999978E-2</v>
      </c>
      <c r="M17" s="9">
        <f t="shared" si="1"/>
        <v>0.27999999999999997</v>
      </c>
      <c r="N17" s="9">
        <f t="shared" si="1"/>
        <v>0.14285714285714288</v>
      </c>
    </row>
    <row r="18" spans="1:14" x14ac:dyDescent="0.2">
      <c r="A18" s="6">
        <v>16</v>
      </c>
      <c r="B18" s="8">
        <v>7.5</v>
      </c>
      <c r="C18" s="8">
        <v>6</v>
      </c>
      <c r="D18" s="8">
        <v>8</v>
      </c>
      <c r="E18" s="8">
        <v>7</v>
      </c>
      <c r="G18" s="11">
        <f t="shared" si="0"/>
        <v>1</v>
      </c>
      <c r="L18" s="9">
        <f t="shared" si="1"/>
        <v>0.25</v>
      </c>
      <c r="M18" s="9">
        <f t="shared" si="1"/>
        <v>6.25E-2</v>
      </c>
      <c r="N18" s="9">
        <f t="shared" si="1"/>
        <v>7.1428571428571425E-2</v>
      </c>
    </row>
    <row r="19" spans="1:14" x14ac:dyDescent="0.2">
      <c r="A19" s="6">
        <v>17</v>
      </c>
      <c r="B19" s="8">
        <v>0.28000000000000003</v>
      </c>
      <c r="C19" s="8">
        <v>1</v>
      </c>
      <c r="D19" s="8">
        <v>1</v>
      </c>
      <c r="E19" s="8">
        <v>0.8</v>
      </c>
      <c r="G19" s="11">
        <f t="shared" si="0"/>
        <v>0.11547005383792648</v>
      </c>
      <c r="L19" s="9">
        <f t="shared" si="1"/>
        <v>0.72</v>
      </c>
      <c r="M19" s="9">
        <f t="shared" si="1"/>
        <v>0.72</v>
      </c>
      <c r="N19" s="9">
        <f t="shared" si="1"/>
        <v>0.65</v>
      </c>
    </row>
    <row r="20" spans="1:14" x14ac:dyDescent="0.2">
      <c r="A20" s="6">
        <v>18</v>
      </c>
      <c r="B20" s="8">
        <v>0.5</v>
      </c>
      <c r="C20" s="8">
        <v>0.9</v>
      </c>
      <c r="D20" s="8">
        <v>1.2</v>
      </c>
      <c r="E20" s="8">
        <v>0.8</v>
      </c>
      <c r="G20" s="11">
        <f t="shared" si="0"/>
        <v>0.20816659994661249</v>
      </c>
      <c r="L20" s="9">
        <f t="shared" si="1"/>
        <v>0.44444444444444448</v>
      </c>
      <c r="M20" s="9">
        <f t="shared" si="1"/>
        <v>0.58333333333333337</v>
      </c>
      <c r="N20" s="9">
        <f t="shared" si="1"/>
        <v>0.37500000000000006</v>
      </c>
    </row>
    <row r="21" spans="1:14" x14ac:dyDescent="0.2">
      <c r="A21" s="6">
        <v>19</v>
      </c>
      <c r="B21" s="8">
        <v>4.9000000000000004</v>
      </c>
      <c r="C21" s="8">
        <v>4.5</v>
      </c>
      <c r="D21" s="8">
        <v>5.5</v>
      </c>
      <c r="E21" s="8">
        <v>4.9000000000000004</v>
      </c>
      <c r="G21" s="11">
        <f t="shared" si="0"/>
        <v>0.50332229568471665</v>
      </c>
      <c r="L21" s="9">
        <f t="shared" si="1"/>
        <v>8.8888888888888962E-2</v>
      </c>
      <c r="M21" s="9">
        <f t="shared" si="1"/>
        <v>0.10909090909090903</v>
      </c>
      <c r="N21" s="9">
        <f t="shared" si="1"/>
        <v>0</v>
      </c>
    </row>
    <row r="22" spans="1:14" x14ac:dyDescent="0.2">
      <c r="A22" s="6">
        <v>20</v>
      </c>
      <c r="B22" s="8">
        <v>0.25</v>
      </c>
      <c r="C22" s="8">
        <v>0.5</v>
      </c>
      <c r="D22" s="8">
        <v>1</v>
      </c>
      <c r="E22" s="8">
        <v>0.5</v>
      </c>
      <c r="G22" s="11">
        <f t="shared" si="0"/>
        <v>0.28867513459481292</v>
      </c>
      <c r="L22" s="9">
        <f t="shared" si="1"/>
        <v>0.5</v>
      </c>
      <c r="M22" s="9">
        <f t="shared" si="1"/>
        <v>0.75</v>
      </c>
      <c r="N22" s="9">
        <f t="shared" si="1"/>
        <v>0.5</v>
      </c>
    </row>
  </sheetData>
  <mergeCells count="2">
    <mergeCell ref="A1:E1"/>
    <mergeCell ref="L1:N1"/>
  </mergeCells>
  <pageMargins left="0.7" right="0.7" top="0.75" bottom="0.75" header="0.3" footer="0.3"/>
  <ignoredErrors>
    <ignoredError sqref="G3:G2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Charts</vt:lpstr>
      </vt:variant>
      <vt:variant>
        <vt:i4>4</vt:i4>
      </vt:variant>
    </vt:vector>
  </HeadingPairs>
  <TitlesOfParts>
    <vt:vector size="9" baseType="lpstr">
      <vt:lpstr>Task 1a</vt:lpstr>
      <vt:lpstr>Task 1b</vt:lpstr>
      <vt:lpstr>Task 1c</vt:lpstr>
      <vt:lpstr>Task 2a</vt:lpstr>
      <vt:lpstr>Task 2b</vt:lpstr>
      <vt:lpstr>Task 2a Chart (All vs Actual)</vt:lpstr>
      <vt:lpstr>Task 2a Chart (Act. vs Tech. A)</vt:lpstr>
      <vt:lpstr>Task 2a Chart (Act. vs Tech. B)</vt:lpstr>
      <vt:lpstr>Task 2a Chart (Act. vs Tech. C)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Talha</dc:creator>
  <cp:lastModifiedBy>Talha</cp:lastModifiedBy>
  <dcterms:created xsi:type="dcterms:W3CDTF">2023-04-24T09:13:30Z</dcterms:created>
  <dcterms:modified xsi:type="dcterms:W3CDTF">2023-04-25T19:06:57Z</dcterms:modified>
</cp:coreProperties>
</file>