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Ex1.xml" ContentType="application/vnd.ms-office.chartex+xml"/>
  <Override PartName="/xl/charts/style2.xml" ContentType="application/vnd.ms-office.chartstyle+xml"/>
  <Override PartName="/xl/charts/colors2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embrokeshiregovuk-my.sharepoint.com/personal/max_james_pembrokeshire_gov_uk/Documents/C-University/Year 5/ACBA 6016 - Intergrated Project/CW1 - Feasbility Report/Finalised/"/>
    </mc:Choice>
  </mc:AlternateContent>
  <xr:revisionPtr revIDLastSave="115" documentId="8_{069D40A9-ECDC-48FE-A060-A69DE72CEEE0}" xr6:coauthVersionLast="47" xr6:coauthVersionMax="47" xr10:uidLastSave="{42B4E2AA-F0DA-4150-BBCF-21ED792E6965}"/>
  <bookViews>
    <workbookView xWindow="-98" yWindow="-98" windowWidth="22695" windowHeight="14476" xr2:uid="{1A796505-2817-4FD0-8CA9-1C349B158989}"/>
  </bookViews>
  <sheets>
    <sheet name="Oct 2024 " sheetId="7" r:id="rId1"/>
    <sheet name="Workings" sheetId="8" r:id="rId2"/>
  </sheets>
  <definedNames>
    <definedName name="__123Graph_A" hidden="1">#REF!</definedName>
    <definedName name="__123Graph_ACURVE" hidden="1">#REF!</definedName>
    <definedName name="__123Graph_APAY" hidden="1">#REF!</definedName>
    <definedName name="__123Graph_LBL_A" hidden="1">#REF!</definedName>
    <definedName name="__123Graph_X" hidden="1">#REF!</definedName>
    <definedName name="__123Graph_XCURVE" hidden="1">#REF!</definedName>
    <definedName name="__123Graph_XPAY" hidden="1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1000</definedName>
    <definedName name="_AtRisk_SimSetting_RandomNumberGenerator" hidden="1">0</definedName>
    <definedName name="_AtRisk_SimSetting_ReportsList" hidden="1">1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ccr1" hidden="1">{#N/A,#N/A,TRUE,"Cover";#N/A,#N/A,TRUE,"Conts";#N/A,#N/A,TRUE,"VOS";#N/A,#N/A,TRUE,"Warrington";#N/A,#N/A,TRUE,"Widnes"}</definedName>
    <definedName name="_Fill" hidden="1">#REF!</definedName>
    <definedName name="_Order1" hidden="1">255</definedName>
    <definedName name="_Order2" hidden="1">0</definedName>
    <definedName name="_Sort" hidden="1">#REF!</definedName>
    <definedName name="_xlchart.v2.0" hidden="1">'Oct 2024 '!$G$12:$P$12</definedName>
    <definedName name="_xlchart.v2.1" hidden="1">'Oct 2024 '!$G$8:$P$8</definedName>
    <definedName name="_xlchart.v2.2" hidden="1">'Oct 2024 '!$G$12:$P$12</definedName>
    <definedName name="_xlchart.v2.3" hidden="1">'Oct 2024 '!$G$8:$P$8</definedName>
    <definedName name="AS2DocOpenMode" hidden="1">"AS2DocumentEdit"</definedName>
    <definedName name="cashfl" hidden="1">{#N/A,#N/A,TRUE,"Cover";#N/A,#N/A,TRUE,"Conts";#N/A,#N/A,TRUE,"VOS";#N/A,#N/A,TRUE,"Warrington";#N/A,#N/A,TRUE,"Widnes"}</definedName>
    <definedName name="CCR" hidden="1">{#N/A,#N/A,TRUE,"Cover";#N/A,#N/A,TRUE,"Conts";#N/A,#N/A,TRUE,"VOS";#N/A,#N/A,TRUE,"Warrington";#N/A,#N/A,TRUE,"Widnes"}</definedName>
    <definedName name="Code" hidden="1">#REF!</definedName>
    <definedName name="Cover" hidden="1">{#N/A,#N/A,FALSE,"Aging Summary";#N/A,#N/A,FALSE,"Ratio Analysis";#N/A,#N/A,FALSE,"Test 120 Day Accts";#N/A,#N/A,FALSE,"Tickmarks"}</definedName>
    <definedName name="Cover_2" hidden="1">{#N/A,#N/A,FALSE,"Aging Summary";#N/A,#N/A,FALSE,"Ratio Analysis";#N/A,#N/A,FALSE,"Test 120 Day Accts";#N/A,#N/A,FALSE,"Tickmarks"}</definedName>
    <definedName name="data1" hidden="1">#REF!</definedName>
    <definedName name="data2" hidden="1">#REF!</definedName>
    <definedName name="data3" hidden="1">#REF!</definedName>
    <definedName name="Discount" hidden="1">#REF!</definedName>
    <definedName name="display_area_2" hidden="1">#REF!</definedName>
    <definedName name="estimateb" hidden="1">{#N/A,#N/A,TRUE,"Cover";#N/A,#N/A,TRUE,"Conts";#N/A,#N/A,TRUE,"VOS";#N/A,#N/A,TRUE,"Warrington";#N/A,#N/A,TRUE,"Widnes"}</definedName>
    <definedName name="eXCLUSIONS" hidden="1">{#N/A,#N/A,TRUE,"Cover";#N/A,#N/A,TRUE,"Conts";#N/A,#N/A,TRUE,"VOS";#N/A,#N/A,TRUE,"Warrington";#N/A,#N/A,TRUE,"Widnes"}</definedName>
    <definedName name="f" hidden="1">{#N/A,#N/A,TRUE,"Cover";#N/A,#N/A,TRUE,"Conts";#N/A,#N/A,TRUE,"VOS";#N/A,#N/A,TRUE,"Warrington";#N/A,#N/A,TRUE,"Widnes"}</definedName>
    <definedName name="FCode" hidden="1">#REF!</definedName>
    <definedName name="fg" hidden="1">{#N/A,#N/A,TRUE,"Cover";#N/A,#N/A,TRUE,"Conts";#N/A,#N/A,TRUE,"VOS";#N/A,#N/A,TRUE,"Warrington";#N/A,#N/A,TRUE,"Widnes"}</definedName>
    <definedName name="hgkghkgk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kghk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iddenRows" hidden="1">#REF!</definedName>
    <definedName name="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TML_CodePage" hidden="1">1252</definedName>
    <definedName name="HTML_Control" hidden="1">{"'Sheet2'!$A$1:$D$37"}</definedName>
    <definedName name="HTML_Description" hidden="1">""</definedName>
    <definedName name="HTML_Email" hidden="1">"michael_woodrow@lendlease.co.uk"</definedName>
    <definedName name="HTML_Header" hidden="1">"Draft - test"</definedName>
    <definedName name="HTML_LastUpdate" hidden="1">"02/11/2000"</definedName>
    <definedName name="HTML_LineAfter" hidden="1">FALSE</definedName>
    <definedName name="HTML_LineBefore" hidden="1">FALSE</definedName>
    <definedName name="HTML_Name" hidden="1">"Michael Woodrow"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"G:\Finance\COGNOS\PPLAY\Test_Reports\HTML_Test\Mgmt_Test1005.htm"</definedName>
    <definedName name="HTML_PathTemplate" hidden="1">"C:\My Documents\HTMLTemp.htm"</definedName>
    <definedName name="HTML_Title" hidden="1">"1005"</definedName>
    <definedName name="informationused" hidden="1">#REF!</definedName>
    <definedName name="kghkhgkhg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ngfng" hidden="1">{#N/A,#N/A,FALSE,"Aging Summary";#N/A,#N/A,FALSE,"Ratio Analysis";#N/A,#N/A,FALSE,"Test 120 Day Accts";#N/A,#N/A,FALSE,"Tickmarks"}</definedName>
    <definedName name="ngfng_2" hidden="1">{#N/A,#N/A,FALSE,"Aging Summary";#N/A,#N/A,FALSE,"Ratio Analysis";#N/A,#N/A,FALSE,"Test 120 Day Accts";#N/A,#N/A,FALSE,"Tickmarks"}</definedName>
    <definedName name="OrderTable" hidden="1">#REF!</definedName>
    <definedName name="Pal_Workbook_GUID" hidden="1">"7Q4464PL6DN5B891H1XSFCWU"</definedName>
    <definedName name="ProdForm" hidden="1">#REF!</definedName>
    <definedName name="Product" hidden="1">#REF!</definedName>
    <definedName name="RCArea" hidden="1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1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FALSE</definedName>
    <definedName name="s" hidden="1">{#N/A,#N/A,FALSE,"Aging Summary";#N/A,#N/A,FALSE,"Ratio Analysis";#N/A,#N/A,FALSE,"Test 120 Day Accts";#N/A,#N/A,FALSE,"Tickmarks"}</definedName>
    <definedName name="S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SH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pecialPrice" hidden="1">#REF!</definedName>
    <definedName name="tbl_ProdInfo" hidden="1">#REF!</definedName>
    <definedName name="test" hidden="1">{#N/A,#N/A,FALSE,"Aging Summary";#N/A,#N/A,FALSE,"Ratio Analysis";#N/A,#N/A,FALSE,"Test 120 Day Accts";#N/A,#N/A,FALSE,"Tickmarks"}</definedName>
    <definedName name="test_2" hidden="1">{#N/A,#N/A,FALSE,"Aging Summary";#N/A,#N/A,FALSE,"Ratio Analysis";#N/A,#N/A,FALSE,"Test 120 Day Accts";#N/A,#N/A,FALSE,"Tickmarks"}</definedName>
    <definedName name="trjyfrjyf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y" hidden="1">{#N/A,#N/A,TRUE,"Cover";#N/A,#N/A,TRUE,"Conts";#N/A,#N/A,TRUE,"VOS";#N/A,#N/A,TRUE,"Warrington";#N/A,#N/A,TRUE,"Widnes"}</definedName>
    <definedName name="v" hidden="1">{#N/A,#N/A,TRUE,"Cover";#N/A,#N/A,TRUE,"Conts";#N/A,#N/A,TRUE,"VOS";#N/A,#N/A,TRUE,"Warrington";#N/A,#N/A,TRUE,"Widnes"}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AllEngine." hidden="1">{"FullPL",#N/A,TRUE,"Engine";"PubRestPL",#N/A,TRUE,"Engine";"FunFactoryPL",#N/A,TRUE,"Engine";"TravelInnPL",#N/A,TRUE,"Engine";"LabourCalculation",#N/A,TRUE,"Engine";"CashFlow",#N/A,TRUE,"Engine";"Depreciation",#N/A,TRUE,"Engine";"CapitalAllowances",#N/A,TRUE,"Engine"}</definedName>
    <definedName name="wrn.BRS._.and._.DCS._.only." hidden="1">{#N/A,#N/A,TRUE,"Details";#N/A,#N/A,TRUE,"BRS";#N/A,#N/A,TRUE,"DCS"}</definedName>
    <definedName name="wrn.BRS._.Only." hidden="1">{#N/A,#N/A,FALSE,"Details";#N/A,#N/A,FALSE,"BRS"}</definedName>
    <definedName name="wrn.buildstruct.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Cost._.Plan._.Report." hidden="1">{"Summary",#N/A,TRUE,"Summary";"Cost Plan",#N/A,TRUE,"Cost Plan"}</definedName>
    <definedName name="wrn.DCS._.only." hidden="1">{#N/A,#N/A,FALSE,"DCS"}</definedName>
    <definedName name="wrn.Full._.Budget._.Print." hidden="1">{#N/A,#N/A,TRUE,"Details";#N/A,#N/A,TRUE,"BRS";#N/A,#N/A,TRUE,"DCS";#N/A,#N/A,TRUE,"Summary";#N/A,#N/A,TRUE,"Shell";#N/A,#N/A,TRUE,"Car Park";#N/A,#N/A,TRUE,"Elevations";#N/A,#N/A,TRUE,"Bar  Rest";#N/A,#N/A,TRUE,"WC's";#N/A,#N/A,TRUE,"Service";#N/A,#N/A,TRUE,"Kirchen";#N/A,#N/A,TRUE,"Collection"}</definedName>
    <definedName name="wrn.Landlords.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PLsandCashFlow." hidden="1">{"FullPL",#N/A,TRUE,"Engine";"PubRestPL",#N/A,TRUE,"Engine";"FunFactoryPL",#N/A,TRUE,"Engine";"TravelInnPL",#N/A,TRUE,"Engine";"CashFlow",#N/A,TRUE,"Engine"}</definedName>
    <definedName name="wrn.REP501.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1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3.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summary." hidden="1">{#N/A,#N/A,FALSE,"Summary information";#N/A,#N/A,FALSE,"BLANK"}</definedName>
    <definedName name="wrn.Tenants.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Warrington._.Widnes._.QS._.Costs." hidden="1">{#N/A,#N/A,TRUE,"Cover";#N/A,#N/A,TRUE,"Conts";#N/A,#N/A,TRUE,"VOS";#N/A,#N/A,TRUE,"Warrington";#N/A,#N/A,TRUE,"Widnes"}</definedName>
    <definedName name="XXX" hidden="1">{#N/A,#N/A,FALSE,"Aging Summary";#N/A,#N/A,FALSE,"Ratio Analysis";#N/A,#N/A,FALSE,"Test 120 Day Accts";#N/A,#N/A,FALSE,"Tickmarks"}</definedName>
    <definedName name="Z_C021B1C7_1530_4257_9AB9_7BCB87E5EDB9_.wvu.PrintTitles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7" l="1"/>
  <c r="P24" i="7"/>
  <c r="Q22" i="7"/>
  <c r="G22" i="7"/>
  <c r="Q21" i="7"/>
  <c r="G21" i="7"/>
  <c r="C28" i="7"/>
  <c r="B11" i="8"/>
  <c r="B9" i="8"/>
  <c r="B8" i="8"/>
  <c r="B6" i="8"/>
  <c r="P15" i="7"/>
  <c r="Q11" i="7"/>
  <c r="D4" i="8"/>
  <c r="Q7" i="7"/>
  <c r="D3" i="8"/>
  <c r="E15" i="7" l="1"/>
  <c r="C41" i="7"/>
  <c r="C40" i="7"/>
  <c r="C39" i="7"/>
  <c r="C36" i="7"/>
  <c r="C27" i="7"/>
  <c r="C24" i="7"/>
  <c r="O15" i="7"/>
  <c r="N15" i="7"/>
  <c r="D15" i="7"/>
  <c r="D16" i="7" s="1"/>
  <c r="D12" i="7"/>
  <c r="E12" i="7" s="1"/>
  <c r="D8" i="7"/>
  <c r="E8" i="7" l="1"/>
  <c r="E16" i="7"/>
  <c r="D22" i="7"/>
  <c r="C42" i="7"/>
  <c r="D41" i="7"/>
  <c r="D35" i="7" s="1"/>
  <c r="D40" i="7"/>
  <c r="D34" i="7" s="1"/>
  <c r="D39" i="7"/>
  <c r="C30" i="7"/>
  <c r="F8" i="7" l="1"/>
  <c r="D24" i="7"/>
  <c r="D30" i="7"/>
  <c r="D33" i="7"/>
  <c r="D36" i="7" s="1"/>
  <c r="D42" i="7"/>
  <c r="E39" i="7"/>
  <c r="E40" i="7"/>
  <c r="E34" i="7" s="1"/>
  <c r="E41" i="7"/>
  <c r="E35" i="7" s="1"/>
  <c r="E22" i="7" l="1"/>
  <c r="E33" i="7"/>
  <c r="E36" i="7" s="1"/>
  <c r="E42" i="7"/>
  <c r="E21" i="7"/>
  <c r="F15" i="7"/>
  <c r="F16" i="7" s="1"/>
  <c r="F12" i="7"/>
  <c r="F22" i="7"/>
  <c r="H8" i="7" l="1"/>
  <c r="E30" i="7"/>
  <c r="E24" i="7"/>
  <c r="F21" i="7"/>
  <c r="F30" i="7"/>
  <c r="G15" i="7"/>
  <c r="G16" i="7" s="1"/>
  <c r="F39" i="7"/>
  <c r="F40" i="7"/>
  <c r="F34" i="7" s="1"/>
  <c r="F41" i="7"/>
  <c r="F35" i="7" s="1"/>
  <c r="I8" i="7" l="1"/>
  <c r="F24" i="7"/>
  <c r="F33" i="7"/>
  <c r="F36" i="7" s="1"/>
  <c r="F42" i="7"/>
  <c r="G12" i="7"/>
  <c r="J8" i="7" l="1"/>
  <c r="G39" i="7"/>
  <c r="G40" i="7"/>
  <c r="G34" i="7" s="1"/>
  <c r="G41" i="7"/>
  <c r="G35" i="7" s="1"/>
  <c r="H15" i="7"/>
  <c r="H16" i="7" s="1"/>
  <c r="K8" i="7" l="1"/>
  <c r="G33" i="7"/>
  <c r="G36" i="7" s="1"/>
  <c r="G42" i="7"/>
  <c r="G30" i="7"/>
  <c r="G24" i="7"/>
  <c r="H12" i="7"/>
  <c r="L8" i="7" l="1"/>
  <c r="H39" i="7"/>
  <c r="H40" i="7"/>
  <c r="H34" i="7" s="1"/>
  <c r="H41" i="7"/>
  <c r="H35" i="7" s="1"/>
  <c r="M8" i="7" l="1"/>
  <c r="H33" i="7"/>
  <c r="H36" i="7" s="1"/>
  <c r="H42" i="7"/>
  <c r="H30" i="7"/>
  <c r="H24" i="7"/>
  <c r="I12" i="7"/>
  <c r="I15" i="7"/>
  <c r="I16" i="7" s="1"/>
  <c r="N8" i="7" l="1"/>
  <c r="I30" i="7"/>
  <c r="I24" i="7"/>
  <c r="I41" i="7"/>
  <c r="I35" i="7" s="1"/>
  <c r="I39" i="7"/>
  <c r="O8" i="7" l="1"/>
  <c r="I33" i="7"/>
  <c r="I40" i="7"/>
  <c r="I34" i="7" s="1"/>
  <c r="J12" i="7"/>
  <c r="J15" i="7"/>
  <c r="J16" i="7" s="1"/>
  <c r="P8" i="7" l="1"/>
  <c r="J24" i="7"/>
  <c r="J30" i="7"/>
  <c r="I42" i="7"/>
  <c r="I36" i="7"/>
  <c r="J41" i="7"/>
  <c r="J35" i="7" s="1"/>
  <c r="J39" i="7"/>
  <c r="J33" i="7" l="1"/>
  <c r="K12" i="7"/>
  <c r="K15" i="7"/>
  <c r="K16" i="7" s="1"/>
  <c r="J40" i="7"/>
  <c r="J34" i="7" s="1"/>
  <c r="K24" i="7" l="1"/>
  <c r="K30" i="7"/>
  <c r="J42" i="7"/>
  <c r="J36" i="7"/>
  <c r="K39" i="7"/>
  <c r="K33" i="7" l="1"/>
  <c r="L30" i="7"/>
  <c r="L24" i="7"/>
  <c r="K40" i="7"/>
  <c r="L12" i="7"/>
  <c r="L15" i="7"/>
  <c r="L16" i="7" s="1"/>
  <c r="K34" i="7" l="1"/>
  <c r="K41" i="7"/>
  <c r="K35" i="7" s="1"/>
  <c r="M30" i="7"/>
  <c r="M24" i="7"/>
  <c r="L39" i="7"/>
  <c r="L40" i="7"/>
  <c r="L34" i="7" s="1"/>
  <c r="K36" i="7" l="1"/>
  <c r="K42" i="7"/>
  <c r="O30" i="7"/>
  <c r="N30" i="7"/>
  <c r="N24" i="7"/>
  <c r="L33" i="7"/>
  <c r="M12" i="7"/>
  <c r="Q15" i="7"/>
  <c r="M15" i="7"/>
  <c r="M16" i="7" s="1"/>
  <c r="N16" i="7" s="1"/>
  <c r="O16" i="7" s="1"/>
  <c r="P16" i="7" s="1"/>
  <c r="L41" i="7"/>
  <c r="L35" i="7" s="1"/>
  <c r="Q28" i="7"/>
  <c r="Q27" i="7"/>
  <c r="L42" i="7" l="1"/>
  <c r="L36" i="7"/>
  <c r="Q24" i="7"/>
  <c r="O24" i="7"/>
  <c r="N12" i="7"/>
  <c r="M39" i="7"/>
  <c r="M40" i="7"/>
  <c r="M34" i="7" s="1"/>
  <c r="Q30" i="7"/>
  <c r="M33" i="7" l="1"/>
  <c r="M41" i="7"/>
  <c r="M35" i="7" s="1"/>
  <c r="N39" i="7"/>
  <c r="N40" i="7"/>
  <c r="N34" i="7" s="1"/>
  <c r="O12" i="7"/>
  <c r="P12" i="7" s="1"/>
  <c r="M42" i="7" l="1"/>
  <c r="N33" i="7"/>
  <c r="M36" i="7"/>
  <c r="O39" i="7"/>
  <c r="O40" i="7"/>
  <c r="N41" i="7"/>
  <c r="N35" i="7" s="1"/>
  <c r="N42" i="7" l="1"/>
  <c r="N36" i="7"/>
  <c r="O34" i="7"/>
  <c r="Q34" i="7" s="1"/>
  <c r="Q40" i="7"/>
  <c r="O41" i="7"/>
  <c r="O42" i="7" s="1"/>
  <c r="Q39" i="7"/>
  <c r="O33" i="7"/>
  <c r="Q33" i="7" l="1"/>
  <c r="Q41" i="7"/>
  <c r="Q42" i="7" s="1"/>
  <c r="O35" i="7"/>
  <c r="Q35" i="7" s="1"/>
  <c r="Q36" i="7" l="1"/>
  <c r="O36" i="7"/>
</calcChain>
</file>

<file path=xl/sharedStrings.xml><?xml version="1.0" encoding="utf-8"?>
<sst xmlns="http://schemas.openxmlformats.org/spreadsheetml/2006/main" count="43" uniqueCount="35">
  <si>
    <t>Q1 24/25</t>
  </si>
  <si>
    <t>Q2 24/25</t>
  </si>
  <si>
    <t>Q3 24/25</t>
  </si>
  <si>
    <t>Q4 24/25</t>
  </si>
  <si>
    <t>Q1 25/26</t>
  </si>
  <si>
    <t>Q2 25/26</t>
  </si>
  <si>
    <t>Q3 25/26</t>
  </si>
  <si>
    <t>Q4 25/26</t>
  </si>
  <si>
    <t>Q1 26/27</t>
  </si>
  <si>
    <t>EXPENDITURE</t>
  </si>
  <si>
    <t>TOTAL</t>
  </si>
  <si>
    <t>Phase 1 - Cumulative</t>
  </si>
  <si>
    <t>Phase 2 - Cumulative</t>
  </si>
  <si>
    <t>FUNDING</t>
  </si>
  <si>
    <t>Cumulative - PCC</t>
  </si>
  <si>
    <t>Cumulative - ICRF</t>
  </si>
  <si>
    <t>TOTAL - Cumulative</t>
  </si>
  <si>
    <t>Q2 26/27</t>
  </si>
  <si>
    <t>Q3 26/27</t>
  </si>
  <si>
    <t>Cumulative - UK LUF</t>
  </si>
  <si>
    <t>Phase 1 - Quarterly</t>
  </si>
  <si>
    <t>Phase 2 - Quarterly</t>
  </si>
  <si>
    <t>TOTAL - Quarterly</t>
  </si>
  <si>
    <t>Pre 24/25</t>
  </si>
  <si>
    <t>Stage Coach</t>
  </si>
  <si>
    <t>Car Park</t>
  </si>
  <si>
    <t xml:space="preserve">Stage Coach Build Cost </t>
  </si>
  <si>
    <t xml:space="preserve">Car Park Build Cost </t>
  </si>
  <si>
    <t>Q1 27/28</t>
  </si>
  <si>
    <t xml:space="preserve">Welsh Government </t>
  </si>
  <si>
    <t>WG</t>
  </si>
  <si>
    <t>Client Match</t>
  </si>
  <si>
    <t xml:space="preserve">Client Match </t>
  </si>
  <si>
    <t>Stage Coach - Cumulative</t>
  </si>
  <si>
    <t>Car Park - Cumulative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</si>
</sst>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&quot;£&quot;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ptos"/>
      <family val="2"/>
    </font>
    <font>
      <b/>
      <u/>
      <sz val="11"/>
      <color theme="1"/>
      <name val="Aptos"/>
      <family val="2"/>
    </font>
    <font>
      <b/>
      <sz val="11"/>
      <color theme="1"/>
      <name val="Aptos"/>
      <family val="2"/>
    </font>
    <font>
      <b/>
      <u/>
      <sz val="14"/>
      <color theme="1"/>
      <name val="Aptos"/>
      <family val="2"/>
    </font>
    <font>
      <b/>
      <u val="singleAccounting"/>
      <sz val="11"/>
      <color theme="1"/>
      <name val="Aptos"/>
      <family val="2"/>
    </font>
    <font>
      <b/>
      <u/>
      <sz val="11"/>
      <color theme="0"/>
      <name val="Aptos"/>
      <family val="2"/>
    </font>
    <font>
      <sz val="11"/>
      <color theme="0"/>
      <name val="Aptos"/>
      <family val="2"/>
    </font>
    <font>
      <b/>
      <sz val="11"/>
      <color theme="0"/>
      <name val="Aptos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0" fontId="2" fillId="0" borderId="4" xfId="0" applyFont="1" applyBorder="1"/>
    <xf numFmtId="43" fontId="2" fillId="0" borderId="4" xfId="2" applyFont="1" applyBorder="1"/>
    <xf numFmtId="43" fontId="4" fillId="0" borderId="4" xfId="2" applyFont="1" applyBorder="1"/>
    <xf numFmtId="0" fontId="2" fillId="0" borderId="2" xfId="0" applyFont="1" applyBorder="1"/>
    <xf numFmtId="43" fontId="2" fillId="0" borderId="2" xfId="2" applyFont="1" applyBorder="1"/>
    <xf numFmtId="43" fontId="4" fillId="0" borderId="2" xfId="2" applyFont="1" applyBorder="1"/>
    <xf numFmtId="43" fontId="6" fillId="0" borderId="4" xfId="2" applyFont="1" applyBorder="1"/>
    <xf numFmtId="0" fontId="2" fillId="0" borderId="5" xfId="0" applyFont="1" applyBorder="1"/>
    <xf numFmtId="43" fontId="2" fillId="0" borderId="5" xfId="2" applyFont="1" applyBorder="1"/>
    <xf numFmtId="0" fontId="2" fillId="0" borderId="6" xfId="0" applyFont="1" applyBorder="1"/>
    <xf numFmtId="43" fontId="2" fillId="0" borderId="6" xfId="2" applyFont="1" applyBorder="1"/>
    <xf numFmtId="0" fontId="3" fillId="2" borderId="4" xfId="0" applyFont="1" applyFill="1" applyBorder="1"/>
    <xf numFmtId="43" fontId="2" fillId="2" borderId="1" xfId="2" applyFont="1" applyFill="1" applyBorder="1"/>
    <xf numFmtId="43" fontId="2" fillId="2" borderId="2" xfId="2" applyFont="1" applyFill="1" applyBorder="1"/>
    <xf numFmtId="43" fontId="4" fillId="2" borderId="3" xfId="2" applyFont="1" applyFill="1" applyBorder="1"/>
    <xf numFmtId="0" fontId="7" fillId="3" borderId="4" xfId="0" applyFont="1" applyFill="1" applyBorder="1"/>
    <xf numFmtId="43" fontId="8" fillId="3" borderId="1" xfId="2" applyFont="1" applyFill="1" applyBorder="1"/>
    <xf numFmtId="43" fontId="8" fillId="3" borderId="2" xfId="2" applyFont="1" applyFill="1" applyBorder="1"/>
    <xf numFmtId="43" fontId="9" fillId="3" borderId="3" xfId="2" applyFont="1" applyFill="1" applyBorder="1"/>
    <xf numFmtId="44" fontId="4" fillId="4" borderId="4" xfId="1" applyFont="1" applyFill="1" applyBorder="1"/>
    <xf numFmtId="0" fontId="4" fillId="4" borderId="4" xfId="0" applyFont="1" applyFill="1" applyBorder="1"/>
    <xf numFmtId="43" fontId="2" fillId="5" borderId="4" xfId="2" applyFont="1" applyFill="1" applyBorder="1"/>
    <xf numFmtId="43" fontId="2" fillId="0" borderId="4" xfId="2" applyFont="1" applyFill="1" applyBorder="1"/>
    <xf numFmtId="0" fontId="5" fillId="0" borderId="0" xfId="0" applyFont="1" applyAlignment="1">
      <alignment horizontal="center" vertical="center"/>
    </xf>
    <xf numFmtId="164" fontId="0" fillId="0" borderId="0" xfId="0" applyNumberFormat="1"/>
    <xf numFmtId="44" fontId="0" fillId="0" borderId="0" xfId="0" applyNumberFormat="1"/>
    <xf numFmtId="164" fontId="10" fillId="0" borderId="0" xfId="0" applyNumberFormat="1" applyFont="1"/>
    <xf numFmtId="0" fontId="5" fillId="0" borderId="0" xfId="0" applyFont="1" applyAlignment="1">
      <alignment horizontal="center" vertical="center"/>
    </xf>
  </cellXfs>
  <cellStyles count="3">
    <cellStyle name="Comma" xfId="2" builtinId="3"/>
    <cellStyle name="Currency 2" xfId="1" xr:uid="{3DFB8BCF-E71D-4BD4-B2CB-A1D7DAD7E285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Phase</a:t>
            </a:r>
            <a:r>
              <a:rPr lang="en-GB" baseline="0"/>
              <a:t> 1 &amp; 2 Quarterly Spend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'Oct 2024 '!$G$7:$P$7</c:f>
              <c:numCache>
                <c:formatCode>_(* #,##0.00_);_(* \(#,##0.00\);_(* "-"??_);_(@_)</c:formatCode>
                <c:ptCount val="10"/>
                <c:pt idx="0">
                  <c:v>3211492.1086122049</c:v>
                </c:pt>
                <c:pt idx="1">
                  <c:v>3211492.1086122049</c:v>
                </c:pt>
                <c:pt idx="2">
                  <c:v>3211492.1086122049</c:v>
                </c:pt>
                <c:pt idx="3">
                  <c:v>3211492.1086122049</c:v>
                </c:pt>
                <c:pt idx="4">
                  <c:v>3211492.1086122049</c:v>
                </c:pt>
                <c:pt idx="5">
                  <c:v>3211492.1086122049</c:v>
                </c:pt>
                <c:pt idx="6">
                  <c:v>3211492.1086122049</c:v>
                </c:pt>
                <c:pt idx="7">
                  <c:v>3211492.1086122049</c:v>
                </c:pt>
                <c:pt idx="8">
                  <c:v>3211492.1086122049</c:v>
                </c:pt>
                <c:pt idx="9">
                  <c:v>3211492.1086122049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DD8-478C-BC17-6BA89112C3F6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'Oct 2024 '!$G$11:$P$11</c:f>
              <c:numCache>
                <c:formatCode>_(* #,##0.00_);_(* \(#,##0.00\);_(* "-"??_);_(@_)</c:formatCode>
                <c:ptCount val="10"/>
                <c:pt idx="7">
                  <c:v>386176.61249999999</c:v>
                </c:pt>
                <c:pt idx="8">
                  <c:v>386176.61249999999</c:v>
                </c:pt>
                <c:pt idx="9">
                  <c:v>386176.61249999999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DD8-478C-BC17-6BA89112C3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44085184"/>
        <c:axId val="1344085664"/>
      </c:barChart>
      <c:catAx>
        <c:axId val="13440851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4085664"/>
        <c:crosses val="autoZero"/>
        <c:auto val="1"/>
        <c:lblAlgn val="ctr"/>
        <c:lblOffset val="100"/>
        <c:noMultiLvlLbl val="0"/>
      </c:catAx>
      <c:valAx>
        <c:axId val="1344085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40851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 dir="row">_xlchart.v2.3</cx:f>
      </cx:numDim>
    </cx:data>
    <cx:data id="1">
      <cx:numDim type="val">
        <cx:f dir="row">_xlchart.v2.2</cx:f>
      </cx:numDim>
    </cx:data>
  </cx:chartData>
  <cx:chart>
    <cx:title pos="t" align="ctr" overlay="0">
      <cx:tx>
        <cx:txData>
          <cx:v>Phase 1 &amp; 2 Cumulative Spend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en-GB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rPr>
            <a:t>Phase 1 &amp; 2 Cumulative Spend</a:t>
          </a:r>
        </a:p>
      </cx:txPr>
    </cx:title>
    <cx:plotArea>
      <cx:plotAreaRegion>
        <cx:series layoutId="funnel" uniqueId="{05534F77-C64F-4A8C-8CD5-737FBBB0DB70}" formatIdx="0">
          <cx:dataLabels>
            <cx:visibility seriesName="0" categoryName="0" value="1"/>
          </cx:dataLabels>
          <cx:dataId val="0"/>
        </cx:series>
        <cx:series layoutId="funnel" hidden="1" uniqueId="{9C286719-8152-46F8-9E2C-010A86B5B285}" formatIdx="1">
          <cx:dataLabels>
            <cx:visibility seriesName="0" categoryName="0" value="1"/>
          </cx:dataLabels>
          <cx:dataId val="1"/>
        </cx:series>
      </cx:plotAreaRegion>
      <cx:axis id="1">
        <cx:catScaling gapWidth="0.0599999987"/>
        <cx:tickLabels/>
      </cx:axis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41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microsoft.com/office/2014/relationships/chartEx" Target="../charts/chartEx1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163286</xdr:colOff>
      <xdr:row>43</xdr:row>
      <xdr:rowOff>77559</xdr:rowOff>
    </xdr:from>
    <xdr:to>
      <xdr:col>6</xdr:col>
      <xdr:colOff>381000</xdr:colOff>
      <xdr:row>65</xdr:row>
      <xdr:rowOff>88445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57201F3-1088-B9A8-7BFB-6A7E3E91B64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952499</xdr:colOff>
      <xdr:row>43</xdr:row>
      <xdr:rowOff>152398</xdr:rowOff>
    </xdr:from>
    <xdr:to>
      <xdr:col>13</xdr:col>
      <xdr:colOff>54428</xdr:colOff>
      <xdr:row>65</xdr:row>
      <xdr:rowOff>136070</xdr:rowOff>
    </xdr:to>
    <mc:AlternateContent xmlns:mc="http://schemas.openxmlformats.org/markup-compatibility/2006">
      <mc:Choice xmlns:cx2="http://schemas.microsoft.com/office/drawing/2015/10/21/chartex" Requires="cx2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A11C4603-F609-CFD0-28E7-4C6EE1435B9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137070" y="5540827"/>
              <a:ext cx="7102929" cy="402499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This chart isn’t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06D84-5144-4A78-9200-342853A99382}">
  <sheetPr>
    <pageSetUpPr fitToPage="1"/>
  </sheetPr>
  <dimension ref="B2:Q42"/>
  <sheetViews>
    <sheetView showGridLines="0" tabSelected="1" zoomScale="59" zoomScaleNormal="85" workbookViewId="0">
      <pane ySplit="2" topLeftCell="A3" activePane="bottomLeft" state="frozen"/>
      <selection pane="bottomLeft" activeCell="B1" sqref="B1:Q68"/>
    </sheetView>
  </sheetViews>
  <sheetFormatPr defaultColWidth="9.1328125" defaultRowHeight="14.25" outlineLevelRow="1" x14ac:dyDescent="0.45"/>
  <cols>
    <col min="1" max="1" width="1.1328125" style="1" customWidth="1"/>
    <col min="2" max="2" width="35.3984375" style="1" customWidth="1"/>
    <col min="3" max="17" width="16" style="1" customWidth="1"/>
    <col min="18" max="16384" width="9.1328125" style="1"/>
  </cols>
  <sheetData>
    <row r="2" spans="2:17" x14ac:dyDescent="0.45">
      <c r="C2" s="21" t="s">
        <v>13</v>
      </c>
      <c r="D2" s="21" t="s">
        <v>23</v>
      </c>
      <c r="E2" s="21" t="s">
        <v>0</v>
      </c>
      <c r="F2" s="21" t="s">
        <v>1</v>
      </c>
      <c r="G2" s="21" t="s">
        <v>2</v>
      </c>
      <c r="H2" s="21" t="s">
        <v>3</v>
      </c>
      <c r="I2" s="21" t="s">
        <v>4</v>
      </c>
      <c r="J2" s="21" t="s">
        <v>5</v>
      </c>
      <c r="K2" s="21" t="s">
        <v>6</v>
      </c>
      <c r="L2" s="21" t="s">
        <v>7</v>
      </c>
      <c r="M2" s="21" t="s">
        <v>8</v>
      </c>
      <c r="N2" s="21" t="s">
        <v>17</v>
      </c>
      <c r="O2" s="21" t="s">
        <v>18</v>
      </c>
      <c r="P2" s="21" t="s">
        <v>28</v>
      </c>
      <c r="Q2" s="22" t="s">
        <v>10</v>
      </c>
    </row>
    <row r="4" spans="2:17" ht="18" x14ac:dyDescent="0.45">
      <c r="B4" s="29" t="s">
        <v>9</v>
      </c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5"/>
    </row>
    <row r="5" spans="2:17" ht="6" customHeight="1" x14ac:dyDescent="0.45"/>
    <row r="6" spans="2:17" x14ac:dyDescent="0.45">
      <c r="B6" s="13" t="s">
        <v>24</v>
      </c>
      <c r="C6" s="14"/>
      <c r="D6" s="14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6"/>
    </row>
    <row r="7" spans="2:17" ht="15.4" x14ac:dyDescent="0.6">
      <c r="B7" s="2" t="s">
        <v>20</v>
      </c>
      <c r="C7" s="3"/>
      <c r="D7" s="23">
        <v>0</v>
      </c>
      <c r="E7" s="23">
        <v>0</v>
      </c>
      <c r="F7" s="23">
        <v>0</v>
      </c>
      <c r="G7" s="23">
        <v>3211492.1086122049</v>
      </c>
      <c r="H7" s="23">
        <v>3211492.1086122049</v>
      </c>
      <c r="I7" s="23">
        <v>3211492.1086122049</v>
      </c>
      <c r="J7" s="23">
        <v>3211492.1086122049</v>
      </c>
      <c r="K7" s="23">
        <v>3211492.1086122049</v>
      </c>
      <c r="L7" s="23">
        <v>3211492.1086122049</v>
      </c>
      <c r="M7" s="23">
        <v>3211492.1086122049</v>
      </c>
      <c r="N7" s="23">
        <v>3211492.1086122049</v>
      </c>
      <c r="O7" s="23">
        <v>3211492.1086122049</v>
      </c>
      <c r="P7" s="23">
        <v>3211492.1086122049</v>
      </c>
      <c r="Q7" s="8">
        <f>SUBTOTAL(9,D7:P7)</f>
        <v>32114921.086122055</v>
      </c>
    </row>
    <row r="8" spans="2:17" x14ac:dyDescent="0.45">
      <c r="B8" s="2" t="s">
        <v>11</v>
      </c>
      <c r="C8" s="3"/>
      <c r="D8" s="3">
        <f>SUBTOTAL(9,D7)</f>
        <v>0</v>
      </c>
      <c r="E8" s="3">
        <f>D8+E7</f>
        <v>0</v>
      </c>
      <c r="F8" s="3">
        <f t="shared" ref="F8:P8" si="0">E8+F7</f>
        <v>0</v>
      </c>
      <c r="G8" s="3">
        <f>F8+G7</f>
        <v>3211492.1086122049</v>
      </c>
      <c r="H8" s="3">
        <f t="shared" si="0"/>
        <v>6422984.2172244098</v>
      </c>
      <c r="I8" s="3">
        <f>H8+I7</f>
        <v>9634476.3258366138</v>
      </c>
      <c r="J8" s="3">
        <f t="shared" si="0"/>
        <v>12845968.43444882</v>
      </c>
      <c r="K8" s="3">
        <f t="shared" si="0"/>
        <v>16057460.543061025</v>
      </c>
      <c r="L8" s="3">
        <f t="shared" si="0"/>
        <v>19268952.651673231</v>
      </c>
      <c r="M8" s="3">
        <f t="shared" si="0"/>
        <v>22480444.760285437</v>
      </c>
      <c r="N8" s="3">
        <f t="shared" si="0"/>
        <v>25691936.868897643</v>
      </c>
      <c r="O8" s="3">
        <f t="shared" si="0"/>
        <v>28903428.977509849</v>
      </c>
      <c r="P8" s="3">
        <f t="shared" si="0"/>
        <v>32114921.086122055</v>
      </c>
      <c r="Q8" s="4">
        <v>0</v>
      </c>
    </row>
    <row r="9" spans="2:17" ht="6" customHeight="1" x14ac:dyDescent="0.45">
      <c r="B9" s="5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7"/>
    </row>
    <row r="10" spans="2:17" x14ac:dyDescent="0.45">
      <c r="B10" s="13" t="s">
        <v>25</v>
      </c>
      <c r="C10" s="14"/>
      <c r="D10" s="14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6"/>
    </row>
    <row r="11" spans="2:17" ht="15.4" x14ac:dyDescent="0.6">
      <c r="B11" s="2" t="s">
        <v>21</v>
      </c>
      <c r="C11" s="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>
        <v>386176.61249999999</v>
      </c>
      <c r="O11" s="23">
        <v>386176.61249999999</v>
      </c>
      <c r="P11" s="23">
        <v>386176.61249999999</v>
      </c>
      <c r="Q11" s="8">
        <f>SUBTOTAL(9,D11:P11)</f>
        <v>1158529.8374999999</v>
      </c>
    </row>
    <row r="12" spans="2:17" x14ac:dyDescent="0.45">
      <c r="B12" s="2" t="s">
        <v>12</v>
      </c>
      <c r="C12" s="3"/>
      <c r="D12" s="3">
        <f>SUBTOTAL(9,D11)</f>
        <v>0</v>
      </c>
      <c r="E12" s="3">
        <f>E11+D12</f>
        <v>0</v>
      </c>
      <c r="F12" s="3">
        <f t="shared" ref="F12:K12" si="1">F11+E12</f>
        <v>0</v>
      </c>
      <c r="G12" s="3">
        <f t="shared" si="1"/>
        <v>0</v>
      </c>
      <c r="H12" s="3">
        <f t="shared" si="1"/>
        <v>0</v>
      </c>
      <c r="I12" s="3">
        <f t="shared" si="1"/>
        <v>0</v>
      </c>
      <c r="J12" s="3">
        <f t="shared" si="1"/>
        <v>0</v>
      </c>
      <c r="K12" s="3">
        <f t="shared" si="1"/>
        <v>0</v>
      </c>
      <c r="L12" s="3">
        <f>L11+K12</f>
        <v>0</v>
      </c>
      <c r="M12" s="3">
        <f t="shared" ref="M12:P12" si="2">M11+L12</f>
        <v>0</v>
      </c>
      <c r="N12" s="3">
        <f t="shared" si="2"/>
        <v>386176.61249999999</v>
      </c>
      <c r="O12" s="3">
        <f t="shared" si="2"/>
        <v>772353.22499999998</v>
      </c>
      <c r="P12" s="3">
        <f t="shared" si="2"/>
        <v>1158529.8374999999</v>
      </c>
      <c r="Q12" s="4">
        <v>0</v>
      </c>
    </row>
    <row r="13" spans="2:17" ht="6" customHeight="1" x14ac:dyDescent="0.45">
      <c r="B13" s="9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7"/>
    </row>
    <row r="14" spans="2:17" x14ac:dyDescent="0.45">
      <c r="B14" s="17" t="s">
        <v>10</v>
      </c>
      <c r="C14" s="18"/>
      <c r="D14" s="18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20"/>
    </row>
    <row r="15" spans="2:17" ht="15.4" x14ac:dyDescent="0.6">
      <c r="B15" s="2" t="s">
        <v>22</v>
      </c>
      <c r="C15" s="3"/>
      <c r="D15" s="3">
        <f t="shared" ref="D15:Q15" si="3">D7+D11</f>
        <v>0</v>
      </c>
      <c r="E15" s="3">
        <f t="shared" si="3"/>
        <v>0</v>
      </c>
      <c r="F15" s="3">
        <f t="shared" si="3"/>
        <v>0</v>
      </c>
      <c r="G15" s="3">
        <f t="shared" si="3"/>
        <v>3211492.1086122049</v>
      </c>
      <c r="H15" s="3">
        <f t="shared" si="3"/>
        <v>3211492.1086122049</v>
      </c>
      <c r="I15" s="3">
        <f t="shared" si="3"/>
        <v>3211492.1086122049</v>
      </c>
      <c r="J15" s="3">
        <f t="shared" si="3"/>
        <v>3211492.1086122049</v>
      </c>
      <c r="K15" s="3">
        <f t="shared" si="3"/>
        <v>3211492.1086122049</v>
      </c>
      <c r="L15" s="3">
        <f t="shared" si="3"/>
        <v>3211492.1086122049</v>
      </c>
      <c r="M15" s="3">
        <f t="shared" si="3"/>
        <v>3211492.1086122049</v>
      </c>
      <c r="N15" s="3">
        <f t="shared" si="3"/>
        <v>3597668.7211122047</v>
      </c>
      <c r="O15" s="3">
        <f t="shared" si="3"/>
        <v>3597668.7211122047</v>
      </c>
      <c r="P15" s="3">
        <f t="shared" si="3"/>
        <v>3597668.7211122047</v>
      </c>
      <c r="Q15" s="8">
        <f t="shared" si="3"/>
        <v>33273450.923622053</v>
      </c>
    </row>
    <row r="16" spans="2:17" x14ac:dyDescent="0.45">
      <c r="B16" s="2" t="s">
        <v>16</v>
      </c>
      <c r="C16" s="3"/>
      <c r="D16" s="3">
        <f>D15</f>
        <v>0</v>
      </c>
      <c r="E16" s="3">
        <f>E15+D16</f>
        <v>0</v>
      </c>
      <c r="F16" s="3">
        <f t="shared" ref="F16:G16" si="4">F15+E16</f>
        <v>0</v>
      </c>
      <c r="G16" s="3">
        <f t="shared" si="4"/>
        <v>3211492.1086122049</v>
      </c>
      <c r="H16" s="3">
        <f t="shared" ref="H16" si="5">H15+G16</f>
        <v>6422984.2172244098</v>
      </c>
      <c r="I16" s="3">
        <f t="shared" ref="I16" si="6">I15+H16</f>
        <v>9634476.3258366138</v>
      </c>
      <c r="J16" s="3">
        <f t="shared" ref="J16" si="7">J15+I16</f>
        <v>12845968.43444882</v>
      </c>
      <c r="K16" s="3">
        <f t="shared" ref="K16" si="8">K15+J16</f>
        <v>16057460.543061025</v>
      </c>
      <c r="L16" s="3">
        <f t="shared" ref="L16" si="9">L15+K16</f>
        <v>19268952.651673231</v>
      </c>
      <c r="M16" s="3">
        <f t="shared" ref="M16" si="10">M15+L16</f>
        <v>22480444.760285437</v>
      </c>
      <c r="N16" s="3">
        <f t="shared" ref="N16" si="11">N15+M16</f>
        <v>26078113.481397644</v>
      </c>
      <c r="O16" s="3">
        <f t="shared" ref="O16" si="12">O15+N16</f>
        <v>29675782.20250985</v>
      </c>
      <c r="P16" s="3">
        <f t="shared" ref="P16" si="13">P15+O16</f>
        <v>33273450.923622057</v>
      </c>
      <c r="Q16" s="4">
        <v>0</v>
      </c>
    </row>
    <row r="18" spans="2:17" ht="18" x14ac:dyDescent="0.45">
      <c r="B18" s="29" t="s">
        <v>13</v>
      </c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5"/>
    </row>
    <row r="19" spans="2:17" ht="6" customHeight="1" x14ac:dyDescent="0.45"/>
    <row r="20" spans="2:17" outlineLevel="1" x14ac:dyDescent="0.45">
      <c r="B20" s="13" t="s">
        <v>24</v>
      </c>
      <c r="C20" s="14"/>
      <c r="D20" s="14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6"/>
    </row>
    <row r="21" spans="2:17" outlineLevel="1" x14ac:dyDescent="0.45">
      <c r="B21" s="2" t="s">
        <v>29</v>
      </c>
      <c r="C21" s="3">
        <v>19964070.554173227</v>
      </c>
      <c r="D21" s="3"/>
      <c r="E21" s="3">
        <f>E27-D27</f>
        <v>0</v>
      </c>
      <c r="F21" s="3">
        <f>F27-E27</f>
        <v>0</v>
      </c>
      <c r="G21" s="3">
        <f>C21/10</f>
        <v>1996407.0554173228</v>
      </c>
      <c r="H21" s="3">
        <v>1996407.0554173228</v>
      </c>
      <c r="I21" s="3">
        <v>1996407.0554173228</v>
      </c>
      <c r="J21" s="3">
        <v>1996407.0554173228</v>
      </c>
      <c r="K21" s="3">
        <v>1996407.0554173228</v>
      </c>
      <c r="L21" s="3">
        <v>1996407.0554173228</v>
      </c>
      <c r="M21" s="3">
        <v>1996407.0554173228</v>
      </c>
      <c r="N21" s="3">
        <v>1996407.0554173228</v>
      </c>
      <c r="O21" s="3">
        <v>1996407.0554173228</v>
      </c>
      <c r="P21" s="3">
        <v>1996407.0554173228</v>
      </c>
      <c r="Q21" s="4">
        <f>SUBTOTAL(9,D21:P21)</f>
        <v>19964070.554173227</v>
      </c>
    </row>
    <row r="22" spans="2:17" outlineLevel="1" x14ac:dyDescent="0.45">
      <c r="B22" s="2" t="s">
        <v>32</v>
      </c>
      <c r="C22" s="3">
        <v>13309380.36944882</v>
      </c>
      <c r="D22" s="3">
        <f>D28</f>
        <v>0</v>
      </c>
      <c r="E22" s="3">
        <f>E28-D28</f>
        <v>0</v>
      </c>
      <c r="F22" s="3">
        <f>F28-E28</f>
        <v>0</v>
      </c>
      <c r="G22" s="3">
        <f>C22/10</f>
        <v>1330938.036944882</v>
      </c>
      <c r="H22" s="3">
        <v>1330938.036944882</v>
      </c>
      <c r="I22" s="3">
        <v>1330938.036944882</v>
      </c>
      <c r="J22" s="3">
        <v>1330938.036944882</v>
      </c>
      <c r="K22" s="3">
        <v>1330938.036944882</v>
      </c>
      <c r="L22" s="3">
        <v>1330938.036944882</v>
      </c>
      <c r="M22" s="3">
        <v>1330938.036944882</v>
      </c>
      <c r="N22" s="3">
        <v>1330938.036944882</v>
      </c>
      <c r="O22" s="3">
        <v>1330938.036944882</v>
      </c>
      <c r="P22" s="3">
        <v>1330938.036944882</v>
      </c>
      <c r="Q22" s="4">
        <f>SUBTOTAL(9,D22:P22)</f>
        <v>13309380.369448818</v>
      </c>
    </row>
    <row r="23" spans="2:17" outlineLevel="1" x14ac:dyDescent="0.45">
      <c r="B23" s="2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4"/>
    </row>
    <row r="24" spans="2:17" ht="15.4" outlineLevel="1" x14ac:dyDescent="0.6">
      <c r="B24" s="9"/>
      <c r="C24" s="8">
        <f t="shared" ref="C24:Q24" si="14">SUM(C21:C23)</f>
        <v>33273450.923622049</v>
      </c>
      <c r="D24" s="8">
        <f t="shared" si="14"/>
        <v>0</v>
      </c>
      <c r="E24" s="8">
        <f t="shared" si="14"/>
        <v>0</v>
      </c>
      <c r="F24" s="8">
        <f t="shared" si="14"/>
        <v>0</v>
      </c>
      <c r="G24" s="8">
        <f t="shared" si="14"/>
        <v>3327345.0923622046</v>
      </c>
      <c r="H24" s="8">
        <f t="shared" si="14"/>
        <v>3327345.0923622046</v>
      </c>
      <c r="I24" s="8">
        <f t="shared" si="14"/>
        <v>3327345.0923622046</v>
      </c>
      <c r="J24" s="8">
        <f t="shared" si="14"/>
        <v>3327345.0923622046</v>
      </c>
      <c r="K24" s="8">
        <f t="shared" si="14"/>
        <v>3327345.0923622046</v>
      </c>
      <c r="L24" s="8">
        <f t="shared" si="14"/>
        <v>3327345.0923622046</v>
      </c>
      <c r="M24" s="8">
        <f t="shared" si="14"/>
        <v>3327345.0923622046</v>
      </c>
      <c r="N24" s="8">
        <f t="shared" si="14"/>
        <v>3327345.0923622046</v>
      </c>
      <c r="O24" s="8">
        <f t="shared" si="14"/>
        <v>3327345.0923622046</v>
      </c>
      <c r="P24" s="8">
        <f t="shared" si="14"/>
        <v>3327345.0923622046</v>
      </c>
      <c r="Q24" s="8">
        <f t="shared" si="14"/>
        <v>33273450.923622046</v>
      </c>
    </row>
    <row r="25" spans="2:17" ht="6" customHeight="1" x14ac:dyDescent="0.45">
      <c r="B25" s="11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7"/>
    </row>
    <row r="26" spans="2:17" x14ac:dyDescent="0.45">
      <c r="B26" s="13" t="s">
        <v>33</v>
      </c>
      <c r="C26" s="14"/>
      <c r="D26" s="14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6"/>
    </row>
    <row r="27" spans="2:17" x14ac:dyDescent="0.45">
      <c r="B27" s="2" t="s">
        <v>29</v>
      </c>
      <c r="C27" s="3">
        <f>C21</f>
        <v>19964070.554173227</v>
      </c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4">
        <f>O27</f>
        <v>0</v>
      </c>
    </row>
    <row r="28" spans="2:17" x14ac:dyDescent="0.45">
      <c r="B28" s="2" t="s">
        <v>32</v>
      </c>
      <c r="C28" s="3">
        <f>C22</f>
        <v>13309380.36944882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/>
      <c r="Q28" s="4">
        <f>O28</f>
        <v>0</v>
      </c>
    </row>
    <row r="29" spans="2:17" x14ac:dyDescent="0.45">
      <c r="B29" s="2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4"/>
    </row>
    <row r="30" spans="2:17" ht="15.4" x14ac:dyDescent="0.6">
      <c r="B30" s="9"/>
      <c r="C30" s="8">
        <f t="shared" ref="C30:O30" si="15">SUM(C27:C29)</f>
        <v>33273450.923622049</v>
      </c>
      <c r="D30" s="8">
        <f t="shared" si="15"/>
        <v>0</v>
      </c>
      <c r="E30" s="8">
        <f t="shared" si="15"/>
        <v>0</v>
      </c>
      <c r="F30" s="8">
        <f t="shared" si="15"/>
        <v>0</v>
      </c>
      <c r="G30" s="8">
        <f t="shared" si="15"/>
        <v>0</v>
      </c>
      <c r="H30" s="8">
        <f t="shared" si="15"/>
        <v>0</v>
      </c>
      <c r="I30" s="8">
        <f t="shared" si="15"/>
        <v>0</v>
      </c>
      <c r="J30" s="8">
        <f t="shared" si="15"/>
        <v>0</v>
      </c>
      <c r="K30" s="8">
        <f t="shared" si="15"/>
        <v>0</v>
      </c>
      <c r="L30" s="8">
        <f t="shared" si="15"/>
        <v>0</v>
      </c>
      <c r="M30" s="8">
        <f t="shared" si="15"/>
        <v>0</v>
      </c>
      <c r="N30" s="8">
        <f t="shared" si="15"/>
        <v>0</v>
      </c>
      <c r="O30" s="8">
        <f t="shared" si="15"/>
        <v>0</v>
      </c>
      <c r="P30" s="8"/>
      <c r="Q30" s="8">
        <f>SUM(Q27:Q29)</f>
        <v>0</v>
      </c>
    </row>
    <row r="31" spans="2:17" ht="6" customHeight="1" x14ac:dyDescent="0.45">
      <c r="B31" s="11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7"/>
    </row>
    <row r="32" spans="2:17" hidden="1" outlineLevel="1" x14ac:dyDescent="0.45">
      <c r="B32" s="13" t="s">
        <v>25</v>
      </c>
      <c r="C32" s="14"/>
      <c r="D32" s="14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6"/>
    </row>
    <row r="33" spans="2:17" hidden="1" outlineLevel="1" x14ac:dyDescent="0.45">
      <c r="B33" s="2" t="s">
        <v>29</v>
      </c>
      <c r="C33" s="3">
        <v>4132025</v>
      </c>
      <c r="D33" s="3">
        <f>D39</f>
        <v>0</v>
      </c>
      <c r="E33" s="3">
        <f>E39-D39</f>
        <v>0</v>
      </c>
      <c r="F33" s="3">
        <f t="shared" ref="F33:O35" si="16">F39-E39</f>
        <v>0</v>
      </c>
      <c r="G33" s="3">
        <f t="shared" si="16"/>
        <v>0</v>
      </c>
      <c r="H33" s="3">
        <f t="shared" si="16"/>
        <v>0</v>
      </c>
      <c r="I33" s="24">
        <f>I39-H39</f>
        <v>0</v>
      </c>
      <c r="J33" s="3">
        <f t="shared" si="16"/>
        <v>0</v>
      </c>
      <c r="K33" s="3">
        <f t="shared" si="16"/>
        <v>0</v>
      </c>
      <c r="L33" s="3">
        <f t="shared" si="16"/>
        <v>0</v>
      </c>
      <c r="M33" s="3">
        <f t="shared" si="16"/>
        <v>0</v>
      </c>
      <c r="N33" s="3">
        <f t="shared" si="16"/>
        <v>386176.61249999999</v>
      </c>
      <c r="O33" s="3">
        <f t="shared" si="16"/>
        <v>386176.61249999999</v>
      </c>
      <c r="P33" s="3"/>
      <c r="Q33" s="4">
        <f>SUBTOTAL(9,D33:O33)</f>
        <v>772353.22499999998</v>
      </c>
    </row>
    <row r="34" spans="2:17" hidden="1" outlineLevel="1" x14ac:dyDescent="0.45">
      <c r="B34" s="2" t="s">
        <v>32</v>
      </c>
      <c r="C34" s="3">
        <v>6499999.9999999991</v>
      </c>
      <c r="D34" s="3">
        <f>D40</f>
        <v>0</v>
      </c>
      <c r="E34" s="3">
        <f>E40-D40</f>
        <v>0</v>
      </c>
      <c r="F34" s="3">
        <f t="shared" si="16"/>
        <v>0</v>
      </c>
      <c r="G34" s="3">
        <f t="shared" si="16"/>
        <v>0</v>
      </c>
      <c r="H34" s="3">
        <f t="shared" si="16"/>
        <v>0</v>
      </c>
      <c r="I34" s="3">
        <f t="shared" si="16"/>
        <v>0</v>
      </c>
      <c r="J34" s="3">
        <f t="shared" si="16"/>
        <v>0</v>
      </c>
      <c r="K34" s="3">
        <f t="shared" si="16"/>
        <v>0</v>
      </c>
      <c r="L34" s="3">
        <f t="shared" si="16"/>
        <v>0</v>
      </c>
      <c r="M34" s="3">
        <f t="shared" si="16"/>
        <v>0</v>
      </c>
      <c r="N34" s="3">
        <f t="shared" si="16"/>
        <v>0</v>
      </c>
      <c r="O34" s="3">
        <f t="shared" si="16"/>
        <v>0</v>
      </c>
      <c r="P34" s="3"/>
      <c r="Q34" s="4">
        <f>SUBTOTAL(9,D34:O34)</f>
        <v>0</v>
      </c>
    </row>
    <row r="35" spans="2:17" hidden="1" outlineLevel="1" x14ac:dyDescent="0.45">
      <c r="B35" s="2"/>
      <c r="C35" s="3"/>
      <c r="D35" s="3">
        <f>D41</f>
        <v>0</v>
      </c>
      <c r="E35" s="3">
        <f>E41-D41</f>
        <v>0</v>
      </c>
      <c r="F35" s="3">
        <f t="shared" si="16"/>
        <v>0</v>
      </c>
      <c r="G35" s="3">
        <f t="shared" si="16"/>
        <v>0</v>
      </c>
      <c r="H35" s="3">
        <f t="shared" si="16"/>
        <v>0</v>
      </c>
      <c r="I35" s="3">
        <f t="shared" si="16"/>
        <v>0</v>
      </c>
      <c r="J35" s="3">
        <f t="shared" si="16"/>
        <v>0</v>
      </c>
      <c r="K35" s="3">
        <f t="shared" si="16"/>
        <v>0</v>
      </c>
      <c r="L35" s="3">
        <f>L41-K41</f>
        <v>0</v>
      </c>
      <c r="M35" s="3">
        <f t="shared" si="16"/>
        <v>0</v>
      </c>
      <c r="N35" s="3">
        <f t="shared" si="16"/>
        <v>0</v>
      </c>
      <c r="O35" s="3">
        <f t="shared" si="16"/>
        <v>0</v>
      </c>
      <c r="P35" s="3"/>
      <c r="Q35" s="4">
        <f>SUBTOTAL(9,D35:O35)</f>
        <v>0</v>
      </c>
    </row>
    <row r="36" spans="2:17" ht="15.4" hidden="1" outlineLevel="1" x14ac:dyDescent="0.6">
      <c r="B36" s="9"/>
      <c r="C36" s="8">
        <f>SUM(C33:C35)</f>
        <v>10632025</v>
      </c>
      <c r="D36" s="8">
        <f t="shared" ref="D36:O36" si="17">SUM(D33:D35)</f>
        <v>0</v>
      </c>
      <c r="E36" s="8">
        <f t="shared" si="17"/>
        <v>0</v>
      </c>
      <c r="F36" s="8">
        <f t="shared" si="17"/>
        <v>0</v>
      </c>
      <c r="G36" s="8">
        <f t="shared" si="17"/>
        <v>0</v>
      </c>
      <c r="H36" s="8">
        <f t="shared" si="17"/>
        <v>0</v>
      </c>
      <c r="I36" s="8">
        <f t="shared" si="17"/>
        <v>0</v>
      </c>
      <c r="J36" s="8">
        <f t="shared" si="17"/>
        <v>0</v>
      </c>
      <c r="K36" s="8">
        <f t="shared" si="17"/>
        <v>0</v>
      </c>
      <c r="L36" s="8">
        <f t="shared" si="17"/>
        <v>0</v>
      </c>
      <c r="M36" s="8">
        <f t="shared" si="17"/>
        <v>0</v>
      </c>
      <c r="N36" s="8">
        <f t="shared" si="17"/>
        <v>386176.61249999999</v>
      </c>
      <c r="O36" s="8">
        <f t="shared" si="17"/>
        <v>386176.61249999999</v>
      </c>
      <c r="P36" s="8"/>
      <c r="Q36" s="8">
        <f>SUM(Q33:Q35)</f>
        <v>772353.22499999998</v>
      </c>
    </row>
    <row r="37" spans="2:17" ht="6" hidden="1" customHeight="1" collapsed="1" x14ac:dyDescent="0.45"/>
    <row r="38" spans="2:17" hidden="1" x14ac:dyDescent="0.45">
      <c r="B38" s="13" t="s">
        <v>34</v>
      </c>
      <c r="C38" s="14"/>
      <c r="D38" s="14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6"/>
    </row>
    <row r="39" spans="2:17" hidden="1" x14ac:dyDescent="0.45">
      <c r="B39" s="2" t="s">
        <v>19</v>
      </c>
      <c r="C39" s="3">
        <f t="shared" ref="C39:C41" si="18">C33</f>
        <v>4132025</v>
      </c>
      <c r="D39" s="3">
        <f t="shared" ref="D39:O39" si="19">IF(D12&gt;($C39),$C39,D12)</f>
        <v>0</v>
      </c>
      <c r="E39" s="3">
        <f t="shared" si="19"/>
        <v>0</v>
      </c>
      <c r="F39" s="3">
        <f t="shared" si="19"/>
        <v>0</v>
      </c>
      <c r="G39" s="3">
        <f t="shared" si="19"/>
        <v>0</v>
      </c>
      <c r="H39" s="3">
        <f t="shared" si="19"/>
        <v>0</v>
      </c>
      <c r="I39" s="3">
        <f t="shared" si="19"/>
        <v>0</v>
      </c>
      <c r="J39" s="3">
        <f t="shared" si="19"/>
        <v>0</v>
      </c>
      <c r="K39" s="3">
        <f t="shared" si="19"/>
        <v>0</v>
      </c>
      <c r="L39" s="3">
        <f t="shared" si="19"/>
        <v>0</v>
      </c>
      <c r="M39" s="3">
        <f t="shared" si="19"/>
        <v>0</v>
      </c>
      <c r="N39" s="3">
        <f t="shared" si="19"/>
        <v>386176.61249999999</v>
      </c>
      <c r="O39" s="3">
        <f t="shared" si="19"/>
        <v>772353.22499999998</v>
      </c>
      <c r="P39" s="3"/>
      <c r="Q39" s="4">
        <f>O39</f>
        <v>772353.22499999998</v>
      </c>
    </row>
    <row r="40" spans="2:17" hidden="1" x14ac:dyDescent="0.45">
      <c r="B40" s="2" t="s">
        <v>15</v>
      </c>
      <c r="C40" s="3">
        <f t="shared" si="18"/>
        <v>6499999.9999999991</v>
      </c>
      <c r="D40" s="3">
        <f t="shared" ref="D40:O40" si="20">IF(AND(D12&gt;($C39),D12&lt;=($C39+$C40)),D12-(D39),IF(D12&gt;($C39+$C40),$C40,0))</f>
        <v>0</v>
      </c>
      <c r="E40" s="3">
        <f t="shared" si="20"/>
        <v>0</v>
      </c>
      <c r="F40" s="3">
        <f t="shared" si="20"/>
        <v>0</v>
      </c>
      <c r="G40" s="3">
        <f t="shared" si="20"/>
        <v>0</v>
      </c>
      <c r="H40" s="3">
        <f t="shared" si="20"/>
        <v>0</v>
      </c>
      <c r="I40" s="3">
        <f t="shared" si="20"/>
        <v>0</v>
      </c>
      <c r="J40" s="3">
        <f t="shared" si="20"/>
        <v>0</v>
      </c>
      <c r="K40" s="3">
        <f t="shared" si="20"/>
        <v>0</v>
      </c>
      <c r="L40" s="3">
        <f t="shared" si="20"/>
        <v>0</v>
      </c>
      <c r="M40" s="3">
        <f t="shared" si="20"/>
        <v>0</v>
      </c>
      <c r="N40" s="3">
        <f t="shared" si="20"/>
        <v>0</v>
      </c>
      <c r="O40" s="3">
        <f t="shared" si="20"/>
        <v>0</v>
      </c>
      <c r="P40" s="3"/>
      <c r="Q40" s="4">
        <f>O40</f>
        <v>0</v>
      </c>
    </row>
    <row r="41" spans="2:17" hidden="1" x14ac:dyDescent="0.45">
      <c r="B41" s="2" t="s">
        <v>14</v>
      </c>
      <c r="C41" s="3">
        <f t="shared" si="18"/>
        <v>0</v>
      </c>
      <c r="D41" s="3">
        <f t="shared" ref="D41:O41" si="21">IF(D12&gt;($C39+$C40),D12-(D39+D40),0)</f>
        <v>0</v>
      </c>
      <c r="E41" s="3">
        <f t="shared" si="21"/>
        <v>0</v>
      </c>
      <c r="F41" s="3">
        <f t="shared" si="21"/>
        <v>0</v>
      </c>
      <c r="G41" s="3">
        <f t="shared" si="21"/>
        <v>0</v>
      </c>
      <c r="H41" s="3">
        <f t="shared" si="21"/>
        <v>0</v>
      </c>
      <c r="I41" s="3">
        <f t="shared" si="21"/>
        <v>0</v>
      </c>
      <c r="J41" s="3">
        <f t="shared" si="21"/>
        <v>0</v>
      </c>
      <c r="K41" s="3">
        <f t="shared" si="21"/>
        <v>0</v>
      </c>
      <c r="L41" s="3">
        <f t="shared" si="21"/>
        <v>0</v>
      </c>
      <c r="M41" s="3">
        <f t="shared" si="21"/>
        <v>0</v>
      </c>
      <c r="N41" s="3">
        <f t="shared" si="21"/>
        <v>0</v>
      </c>
      <c r="O41" s="3">
        <f t="shared" si="21"/>
        <v>0</v>
      </c>
      <c r="P41" s="3"/>
      <c r="Q41" s="4">
        <f>O41</f>
        <v>0</v>
      </c>
    </row>
    <row r="42" spans="2:17" ht="15.4" hidden="1" x14ac:dyDescent="0.6">
      <c r="B42" s="9"/>
      <c r="C42" s="8">
        <f>SUM(C39:C41)</f>
        <v>10632025</v>
      </c>
      <c r="D42" s="8">
        <f t="shared" ref="D42:O42" si="22">SUM(D39:D41)</f>
        <v>0</v>
      </c>
      <c r="E42" s="8">
        <f t="shared" si="22"/>
        <v>0</v>
      </c>
      <c r="F42" s="8">
        <f t="shared" si="22"/>
        <v>0</v>
      </c>
      <c r="G42" s="8">
        <f t="shared" si="22"/>
        <v>0</v>
      </c>
      <c r="H42" s="8">
        <f t="shared" si="22"/>
        <v>0</v>
      </c>
      <c r="I42" s="8">
        <f t="shared" si="22"/>
        <v>0</v>
      </c>
      <c r="J42" s="8">
        <f t="shared" si="22"/>
        <v>0</v>
      </c>
      <c r="K42" s="8">
        <f t="shared" si="22"/>
        <v>0</v>
      </c>
      <c r="L42" s="8">
        <f t="shared" si="22"/>
        <v>0</v>
      </c>
      <c r="M42" s="8">
        <f t="shared" si="22"/>
        <v>0</v>
      </c>
      <c r="N42" s="8">
        <f t="shared" si="22"/>
        <v>386176.61249999999</v>
      </c>
      <c r="O42" s="8">
        <f t="shared" si="22"/>
        <v>772353.22499999998</v>
      </c>
      <c r="P42" s="8"/>
      <c r="Q42" s="8">
        <f>SUM(Q39:Q41)</f>
        <v>772353.22499999998</v>
      </c>
    </row>
  </sheetData>
  <mergeCells count="2">
    <mergeCell ref="B4:O4"/>
    <mergeCell ref="B18:O18"/>
  </mergeCells>
  <pageMargins left="0.7" right="0.7" top="0.75" bottom="0.75" header="0.3" footer="0.3"/>
  <pageSetup paperSize="8" scale="6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F8D21-ADF7-4327-AC28-060488FA0354}">
  <dimension ref="A3:D11"/>
  <sheetViews>
    <sheetView workbookViewId="0">
      <selection activeCell="A37" sqref="A37"/>
    </sheetView>
  </sheetViews>
  <sheetFormatPr defaultRowHeight="14.25" x14ac:dyDescent="0.45"/>
  <cols>
    <col min="1" max="1" width="20.19921875" bestFit="1" customWidth="1"/>
    <col min="2" max="2" width="13.3984375" bestFit="1" customWidth="1"/>
    <col min="4" max="4" width="12.1328125" bestFit="1" customWidth="1"/>
  </cols>
  <sheetData>
    <row r="3" spans="1:4" x14ac:dyDescent="0.45">
      <c r="A3" t="s">
        <v>26</v>
      </c>
      <c r="B3" s="26">
        <v>32114921.086122051</v>
      </c>
      <c r="D3" s="26">
        <f>B3/10</f>
        <v>3211492.1086122049</v>
      </c>
    </row>
    <row r="4" spans="1:4" x14ac:dyDescent="0.45">
      <c r="A4" t="s">
        <v>27</v>
      </c>
      <c r="B4" s="27">
        <v>1158529.8374999999</v>
      </c>
      <c r="D4" s="27">
        <f>B4/3</f>
        <v>386176.61249999999</v>
      </c>
    </row>
    <row r="6" spans="1:4" x14ac:dyDescent="0.45">
      <c r="B6" s="28">
        <f>SUM(B3+B4)</f>
        <v>33273450.923622049</v>
      </c>
    </row>
    <row r="8" spans="1:4" x14ac:dyDescent="0.45">
      <c r="A8" t="s">
        <v>30</v>
      </c>
      <c r="B8" s="26">
        <f>B6*60%</f>
        <v>19964070.554173227</v>
      </c>
    </row>
    <row r="9" spans="1:4" x14ac:dyDescent="0.45">
      <c r="A9" t="s">
        <v>31</v>
      </c>
      <c r="B9" s="26">
        <f>B6*40%</f>
        <v>13309380.36944882</v>
      </c>
    </row>
    <row r="11" spans="1:4" x14ac:dyDescent="0.45">
      <c r="B11" s="26">
        <f>B8+B9</f>
        <v>33273450.923622049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eliver Work Document" ma:contentTypeID="0x010100948C6277AFBDFE43A89EF2BA94FB8DA10063A7D3BDED4FE440ACBBEAA8924AF131" ma:contentTypeVersion="24" ma:contentTypeDescription="" ma:contentTypeScope="" ma:versionID="901358559e7bb0eac62525138954f206">
  <xsd:schema xmlns:xsd="http://www.w3.org/2001/XMLSchema" xmlns:xs="http://www.w3.org/2001/XMLSchema" xmlns:p="http://schemas.microsoft.com/office/2006/metadata/properties" xmlns:ns2="f173c759-c5dc-4f40-be58-8bbe8a3a32e6" xmlns:ns3="1DB76B46-E8BA-4675-84BF-AE378F4BA956" xmlns:ns4="0821988d-8727-4eb4-919d-4308d73b80d4" xmlns:ns5="1db76b46-e8ba-4675-84bf-ae378f4ba956" xmlns:ns6="30e4d81a-a3bc-4a5d-a5e2-6bdf45a81f26" targetNamespace="http://schemas.microsoft.com/office/2006/metadata/properties" ma:root="true" ma:fieldsID="f47be1526cf18da82be22fa654f55f17" ns2:_="" ns3:_="" ns4:_="" ns5:_="" ns6:_="">
    <xsd:import namespace="f173c759-c5dc-4f40-be58-8bbe8a3a32e6"/>
    <xsd:import namespace="1DB76B46-E8BA-4675-84BF-AE378F4BA956"/>
    <xsd:import namespace="0821988d-8727-4eb4-919d-4308d73b80d4"/>
    <xsd:import namespace="1db76b46-e8ba-4675-84bf-ae378f4ba956"/>
    <xsd:import namespace="30e4d81a-a3bc-4a5d-a5e2-6bdf45a81f26"/>
    <xsd:element name="properties">
      <xsd:complexType>
        <xsd:sequence>
          <xsd:element name="documentManagement">
            <xsd:complexType>
              <xsd:all>
                <xsd:element ref="ns3:instoreServiceDocumentGroup" minOccurs="0"/>
                <xsd:element ref="ns3:instoreSubGroup" minOccurs="0"/>
                <xsd:element ref="ns2:iNSTOREDWDocumentStatus" minOccurs="0"/>
                <xsd:element ref="ns3:instoreTechnicalReference" minOccurs="0"/>
                <xsd:element ref="ns2:instoreDocumentOwner" minOccurs="0"/>
                <xsd:element ref="ns2:iNSTOREExemplar" minOccurs="0"/>
                <xsd:element ref="ns2:instoreReceivedFromThirdParty" minOccurs="0"/>
                <xsd:element ref="ns2:iNSTOREVersion" minOccurs="0"/>
                <xsd:element ref="ns2:iNSTOREWorkflowOriginator" minOccurs="0"/>
                <xsd:element ref="ns2:instoreOriginatorComments" minOccurs="0"/>
                <xsd:element ref="ns2:iNSTORERelatedDocuments" minOccurs="0"/>
                <xsd:element ref="ns2:iNSTOREChecker" minOccurs="0"/>
                <xsd:element ref="ns2:iNSTORECheckerApproval" minOccurs="0"/>
                <xsd:element ref="ns2:iNSTORECheckerComments" minOccurs="0"/>
                <xsd:element ref="ns2:iNSTOREIndependentReviewer" minOccurs="0"/>
                <xsd:element ref="ns2:iNSTOREIndependentApproval" minOccurs="0"/>
                <xsd:element ref="ns2:iNSTOREIndependentReviewerComments" minOccurs="0"/>
                <xsd:element ref="ns2:iNSTOREAuthorizer" minOccurs="0"/>
                <xsd:element ref="ns2:iNSTOREAuthorizerApproval" minOccurs="0"/>
                <xsd:element ref="ns2:iNSTOREAuthorizerComments" minOccurs="0"/>
                <xsd:element ref="ns2:instoreDWDocumentSubGroup" minOccurs="0"/>
                <xsd:element ref="ns2:iNSTORECustomMetadata" minOccurs="0"/>
                <xsd:element ref="ns2:iNSTOREWFStatus" minOccurs="0"/>
                <xsd:element ref="ns2:instoreStartDate" minOccurs="0"/>
                <xsd:element ref="ns2:instoreEndDate" minOccurs="0"/>
                <xsd:element ref="ns4:TaxCatchAllLabel" minOccurs="0"/>
                <xsd:element ref="ns4:TaxCatchAll" minOccurs="0"/>
                <xsd:element ref="ns2:iNSTOREClient" minOccurs="0"/>
                <xsd:element ref="ns2:iNSTOREProjectDirector" minOccurs="0"/>
                <xsd:element ref="ns2:iNSTOREProjectManager" minOccurs="0"/>
                <xsd:element ref="ns2:iNSTOREProjectTitle" minOccurs="0"/>
                <xsd:element ref="ns2:g877beeba1ad4cb68341dc5c55876751" minOccurs="0"/>
                <xsd:element ref="ns2:pa103e6408ec4146898daa70bb1512f1" minOccurs="0"/>
                <xsd:element ref="ns2:h6996d42d8e648e5978b3895d3bbfa27" minOccurs="0"/>
                <xsd:element ref="ns2:iNSTORESiteTemplate" minOccurs="0"/>
                <xsd:element ref="ns2:i51536457a5d4e71b3e0197979b8cd19" minOccurs="0"/>
                <xsd:element ref="ns2:instoreWFEmailSent" minOccurs="0"/>
                <xsd:element ref="ns2:oc2c6425cdae410c8ef5d2dc48d80583" minOccurs="0"/>
                <xsd:element ref="ns2:iNSTOREJDEJobNumber" minOccurs="0"/>
                <xsd:element ref="ns3:Update_x0020_Document_x0020_Type_x0020_And_x0020_Group" minOccurs="0"/>
                <xsd:element ref="ns3:Update_x0020_Project_x0020_Documents_x0020_Metadata" minOccurs="0"/>
                <xsd:element ref="ns3:MediaServiceMetadata" minOccurs="0"/>
                <xsd:element ref="ns3:MediaServiceFastMetadata" minOccurs="0"/>
                <xsd:element ref="ns2:instoreSiteStage" minOccurs="0"/>
                <xsd:element ref="ns2:instoreDWDocumentGroup" minOccurs="0"/>
                <xsd:element ref="ns5:MediaServiceAutoKeyPoints" minOccurs="0"/>
                <xsd:element ref="ns5:MediaServiceKeyPoints" minOccurs="0"/>
                <xsd:element ref="ns5:MediaServiceDateTaken" minOccurs="0"/>
                <xsd:element ref="ns5:MediaServiceAutoTags" minOccurs="0"/>
                <xsd:element ref="ns5:MediaServiceGenerationTime" minOccurs="0"/>
                <xsd:element ref="ns5:MediaServiceEventHashCode" minOccurs="0"/>
                <xsd:element ref="ns5:MediaServiceLocation" minOccurs="0"/>
                <xsd:element ref="ns5:MediaServiceOCR" minOccurs="0"/>
                <xsd:element ref="ns5:lcf76f155ced4ddcb4097134ff3c332f" minOccurs="0"/>
                <xsd:element ref="ns6:SharedWithUsers" minOccurs="0"/>
                <xsd:element ref="ns6:SharedWithDetails" minOccurs="0"/>
                <xsd:element ref="ns5:MediaServiceObjectDetectorVersions" minOccurs="0"/>
                <xsd:element ref="ns5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73c759-c5dc-4f40-be58-8bbe8a3a32e6" elementFormDefault="qualified">
    <xsd:import namespace="http://schemas.microsoft.com/office/2006/documentManagement/types"/>
    <xsd:import namespace="http://schemas.microsoft.com/office/infopath/2007/PartnerControls"/>
    <xsd:element name="iNSTOREDWDocumentStatus" ma:index="5" nillable="true" ma:displayName="instore Project Document Status" ma:default="Work in progress" ma:format="Dropdown" ma:internalName="iNSTOREDWDocumentStatus" ma:readOnly="false">
      <xsd:simpleType>
        <xsd:restriction base="dms:Choice">
          <xsd:enumeration value="Recall to Originator"/>
          <xsd:enumeration value="Return to Originator"/>
          <xsd:enumeration value="For information"/>
          <xsd:enumeration value="Submitted for approval"/>
          <xsd:enumeration value="Work in progress"/>
          <xsd:enumeration value="Under review"/>
          <xsd:enumeration value="Approved"/>
          <xsd:enumeration value="Rejected"/>
        </xsd:restriction>
      </xsd:simpleType>
    </xsd:element>
    <xsd:element name="instoreDocumentOwner" ma:index="7" nillable="true" ma:displayName="instore Document Owner" ma:list="UserInfo" ma:SharePointGroup="0" ma:internalName="instoreDocument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iNSTOREExemplar" ma:index="8" nillable="true" ma:displayName="instore Exemplar" ma:default="No" ma:format="RadioButtons" ma:internalName="iNSTOREExemplar" ma:readOnly="false">
      <xsd:simpleType>
        <xsd:restriction base="dms:Choice">
          <xsd:enumeration value="No"/>
          <xsd:enumeration value="Yes"/>
        </xsd:restriction>
      </xsd:simpleType>
    </xsd:element>
    <xsd:element name="instoreReceivedFromThirdParty" ma:index="9" nillable="true" ma:displayName="instore Received From Third Party" ma:default="No" ma:format="RadioButtons" ma:internalName="instoreReceivedFromThirdParty" ma:readOnly="false">
      <xsd:simpleType>
        <xsd:restriction base="dms:Choice">
          <xsd:enumeration value="Yes"/>
          <xsd:enumeration value="No"/>
        </xsd:restriction>
      </xsd:simpleType>
    </xsd:element>
    <xsd:element name="iNSTOREVersion" ma:index="10" nillable="true" ma:displayName="instore Version" ma:default="0.1" ma:description="iNSTORE document version" ma:internalName="iNSTOREVersion" ma:readOnly="false">
      <xsd:simpleType>
        <xsd:restriction base="dms:Text">
          <xsd:maxLength value="255"/>
        </xsd:restriction>
      </xsd:simpleType>
    </xsd:element>
    <xsd:element name="iNSTOREWorkflowOriginator" ma:index="11" nillable="true" ma:displayName="instore Workflow Originator" ma:list="UserInfo" ma:SharePointGroup="0" ma:internalName="iNSTOREWorkflowOriginato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instoreOriginatorComments" ma:index="12" nillable="true" ma:displayName="instore Workflow Originator Comments" ma:internalName="instoreOriginatorComments" ma:readOnly="false">
      <xsd:simpleType>
        <xsd:restriction base="dms:Note">
          <xsd:maxLength value="255"/>
        </xsd:restriction>
      </xsd:simpleType>
    </xsd:element>
    <xsd:element name="iNSTORERelatedDocuments" ma:index="13" nillable="true" ma:displayName="instore Related Documents" ma:description="Links to associated documents" ma:internalName="iNSTORERelatedDocuments" ma:readOnly="false">
      <xsd:simpleType>
        <xsd:restriction base="dms:Note">
          <xsd:maxLength value="255"/>
        </xsd:restriction>
      </xsd:simpleType>
    </xsd:element>
    <xsd:element name="iNSTOREChecker" ma:index="14" nillable="true" ma:displayName="instore Checker" ma:list="UserInfo" ma:SharePointGroup="0" ma:internalName="iNSTOREChecker" ma:readOnly="fals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iNSTORECheckerApproval" ma:index="15" nillable="true" ma:displayName="instore Checker Approval" ma:format="RadioButtons" ma:internalName="iNSTORECheckerApproval" ma:readOnly="false">
      <xsd:simpleType>
        <xsd:restriction base="dms:Choice">
          <xsd:enumeration value="Reject"/>
          <xsd:enumeration value="Approve"/>
          <xsd:enumeration value="Return to Originator"/>
        </xsd:restriction>
      </xsd:simpleType>
    </xsd:element>
    <xsd:element name="iNSTORECheckerComments" ma:index="16" nillable="true" ma:displayName="instore Checker Comments" ma:internalName="iNSTORECheckerComments" ma:readOnly="false">
      <xsd:simpleType>
        <xsd:restriction base="dms:Note">
          <xsd:maxLength value="255"/>
        </xsd:restriction>
      </xsd:simpleType>
    </xsd:element>
    <xsd:element name="iNSTOREIndependentReviewer" ma:index="17" nillable="true" ma:displayName="instore Independent Reviewer" ma:description="Please leave blank if you wish to send your file straight to an Authorizer" ma:list="UserInfo" ma:SharePointGroup="0" ma:internalName="iNSTOREIndependentReviewer" ma:readOnly="fals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iNSTOREIndependentApproval" ma:index="18" nillable="true" ma:displayName="instore Independent Approval" ma:format="RadioButtons" ma:internalName="iNSTOREIndependentApproval" ma:readOnly="false">
      <xsd:simpleType>
        <xsd:restriction base="dms:Choice">
          <xsd:enumeration value="Reject"/>
          <xsd:enumeration value="Approve"/>
        </xsd:restriction>
      </xsd:simpleType>
    </xsd:element>
    <xsd:element name="iNSTOREIndependentReviewerComments" ma:index="19" nillable="true" ma:displayName="instore Independent Reviewer Comments" ma:internalName="iNSTOREIndependentReviewerComments" ma:readOnly="false">
      <xsd:simpleType>
        <xsd:restriction base="dms:Note">
          <xsd:maxLength value="255"/>
        </xsd:restriction>
      </xsd:simpleType>
    </xsd:element>
    <xsd:element name="iNSTOREAuthorizer" ma:index="20" nillable="true" ma:displayName="instore Authorizer" ma:list="UserInfo" ma:SharePointGroup="0" ma:internalName="iNSTOREAuthorizer" ma:readOnly="fals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iNSTOREAuthorizerApproval" ma:index="21" nillable="true" ma:displayName="instore Authorizer Approval" ma:format="RadioButtons" ma:internalName="iNSTOREAuthorizerApproval" ma:readOnly="false">
      <xsd:simpleType>
        <xsd:restriction base="dms:Choice">
          <xsd:enumeration value="Reject"/>
          <xsd:enumeration value="Approve"/>
        </xsd:restriction>
      </xsd:simpleType>
    </xsd:element>
    <xsd:element name="iNSTOREAuthorizerComments" ma:index="22" nillable="true" ma:displayName="instore Authorizer Comments" ma:internalName="iNSTOREAuthorizerComments" ma:readOnly="false">
      <xsd:simpleType>
        <xsd:restriction base="dms:Note">
          <xsd:maxLength value="255"/>
        </xsd:restriction>
      </xsd:simpleType>
    </xsd:element>
    <xsd:element name="instoreDWDocumentSubGroup" ma:index="23" nillable="true" ma:displayName="instore DW Document Sub Group" ma:description="This is your Sub-folder" ma:format="Dropdown" ma:indexed="true" ma:internalName="instoreDWDocumentSubGroup">
      <xsd:simpleType>
        <xsd:union memberTypes="dms:Text">
          <xsd:simpleType>
            <xsd:restriction base="dms:Choice">
              <xsd:enumeration value="Document sub group1"/>
            </xsd:restriction>
          </xsd:simpleType>
        </xsd:union>
      </xsd:simpleType>
    </xsd:element>
    <xsd:element name="iNSTORECustomMetadata" ma:index="24" nillable="true" ma:displayName="instore Technical Reference" ma:format="Dropdown" ma:indexed="true" ma:internalName="iNSTORECustomMetadata">
      <xsd:simpleType>
        <xsd:union memberTypes="dms:Text">
          <xsd:simpleType>
            <xsd:restriction base="dms:Choice">
              <xsd:enumeration value="Technical Reference1"/>
            </xsd:restriction>
          </xsd:simpleType>
        </xsd:union>
      </xsd:simpleType>
    </xsd:element>
    <xsd:element name="iNSTOREWFStatus" ma:index="25" nillable="true" ma:displayName="instore WFStatus" ma:format="Dropdown" ma:internalName="iNSTOREWFStatus" ma:readOnly="false">
      <xsd:simpleType>
        <xsd:restriction base="dms:Choice">
          <xsd:enumeration value="Sent for Checker review"/>
          <xsd:enumeration value="Sent for Independent review"/>
          <xsd:enumeration value="Sent for Authorization"/>
          <xsd:enumeration value="Final approved submission"/>
          <xsd:enumeration value="Rejected by Checker"/>
          <xsd:enumeration value="Rejected by Independent Reviewer"/>
          <xsd:enumeration value="Rejected by Authorizer to Independent Reviewer"/>
          <xsd:enumeration value="Rejected by Authoriser to Checker"/>
          <xsd:enumeration value="Rejected by Authorizer to Workflow Originator"/>
        </xsd:restriction>
      </xsd:simpleType>
    </xsd:element>
    <xsd:element name="instoreStartDate" ma:index="27" nillable="true" ma:displayName="instore Start Date" ma:default="2022-03-29T23:00:00" ma:format="DateOnly" ma:internalName="instoreStartDate">
      <xsd:simpleType>
        <xsd:restriction base="dms:DateTime"/>
      </xsd:simpleType>
    </xsd:element>
    <xsd:element name="instoreEndDate" ma:index="28" nillable="true" ma:displayName="instore End Date" ma:default="2024-09-29T23:00:00" ma:format="DateOnly" ma:internalName="instoreEndDate">
      <xsd:simpleType>
        <xsd:restriction base="dms:DateTime"/>
      </xsd:simpleType>
    </xsd:element>
    <xsd:element name="iNSTOREClient" ma:index="32" nillable="true" ma:displayName="instore Client" ma:default="Pembrokeshire County Council" ma:internalName="iNSTOREClient">
      <xsd:simpleType>
        <xsd:restriction base="dms:Text">
          <xsd:maxLength value="255"/>
        </xsd:restriction>
      </xsd:simpleType>
    </xsd:element>
    <xsd:element name="iNSTOREProjectDirector" ma:index="33" nillable="true" ma:displayName="instore Project Director" ma:hidden="true" ma:list="UserInfo" ma:SharePointGroup="0" ma:internalName="iNSTOREProjectDirecto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iNSTOREProjectManager" ma:index="34" nillable="true" ma:displayName="instore Project Manager" ma:hidden="true" ma:list="UserInfo" ma:SharePointGroup="0" ma:internalName="iNSTOREProjectManag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iNSTOREProjectTitle" ma:index="35" nillable="true" ma:displayName="instore Project Title" ma:default="5215684 - PCC Regeneration Schemes (South Quay Phase 2) - PM Pre Contract" ma:internalName="iNSTOREProjectTitle">
      <xsd:simpleType>
        <xsd:restriction base="dms:Text">
          <xsd:maxLength value="255"/>
        </xsd:restriction>
      </xsd:simpleType>
    </xsd:element>
    <xsd:element name="g877beeba1ad4cb68341dc5c55876751" ma:index="38" nillable="true" ma:taxonomy="true" ma:internalName="g877beeba1ad4cb68341dc5c55876751" ma:taxonomyFieldName="iNSTOREOffices" ma:displayName="instore Offices" ma:default="457;#Swansea|0f865996-1776-4c57-8a0f-b496f21ec35e" ma:fieldId="{0877beeb-a1ad-4cb6-8341-dc5c55876751}" ma:taxonomyMulti="true" ma:sspId="8f7636e4-27fd-40f6-b66a-8c08e824a21d" ma:termSetId="7e411906-b008-41e4-a6f3-f7e5d6128eba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pa103e6408ec4146898daa70bb1512f1" ma:index="40" nillable="true" ma:taxonomy="true" ma:internalName="pa103e6408ec4146898daa70bb1512f1" ma:taxonomyFieldName="iNSTOREService" ma:displayName="instore Service" ma:default="38;#Programme Management|6dc66a04-0f6b-49e7-a0a3-e1c50e99bac3;#73;#Project Management|9a9b7133-d397-47a6-9e30-5ff5d8dd4f57;#54;#Design Management|94a75c21-5fcf-40ce-b582-7dcbc1bd4266;#76;#Cost Planning|8d58a206-accd-4cf3-9e4a-b7d0e5a66436;#36;#Cost Estimating|f455027a-2679-4630-b861-ce7db2731424;#193;#Cost Control|cae3f58f-3885-4e35-91c8-8fd795d460fd;#56;#Design Services|6b14d1b7-45fa-4c49-b6f8-7fa11531c0b8;#180;#Value Management|aae35ba2-f858-4e4c-b70f-d556be755654" ma:fieldId="{9a103e64-08ec-4146-898d-aa70bb1512f1}" ma:taxonomyMulti="true" ma:sspId="8f7636e4-27fd-40f6-b66a-8c08e824a21d" ma:termSetId="f1537eab-95bf-4476-8b77-61e1d1249c9e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h6996d42d8e648e5978b3895d3bbfa27" ma:index="43" nillable="true" ma:taxonomy="true" ma:internalName="h6996d42d8e648e5978b3895d3bbfa27" ma:taxonomyFieldName="iNSTOREFGMarketSector" ma:displayName="instore Client Sector" ma:default="240;#Hospitality ＆ Leisure|0298f02d-8e9b-48e0-b17f-87cf58769540;#176;#Government - Local|812db89f-43ce-43fc-951f-5f9c38d61c46" ma:fieldId="{16996d42-d8e6-48e5-978b-3895d3bbfa27}" ma:taxonomyMulti="true" ma:sspId="8f7636e4-27fd-40f6-b66a-8c08e824a21d" ma:termSetId="63463058-a179-47e4-b292-79c14f1ae8fc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NSTORESiteTemplate" ma:index="44" nillable="true" ma:displayName="instore Site Template" ma:default="Deliver Work Template" ma:format="Dropdown" ma:internalName="iNSTORESiteTemplate">
      <xsd:simpleType>
        <xsd:restriction base="dms:Choice">
          <xsd:enumeration value="Win Work Template"/>
          <xsd:enumeration value="Deliver Work Template"/>
        </xsd:restriction>
      </xsd:simpleType>
    </xsd:element>
    <xsd:element name="i51536457a5d4e71b3e0197979b8cd19" ma:index="45" nillable="true" ma:taxonomy="true" ma:internalName="i51536457a5d4e71b3e0197979b8cd19" ma:taxonomyFieldName="iNSTOREFGDivision" ma:displayName="instore F+G Division" ma:default="8;#UK ＆ Europe|2df4253f-6204-4d18-8c90-428a769a6364" ma:fieldId="{25153645-7a5d-4e71-b3e0-197979b8cd19}" ma:taxonomyMulti="true" ma:sspId="8f7636e4-27fd-40f6-b66a-8c08e824a21d" ma:termSetId="063dfd71-bebe-40f6-8df0-15195ee06a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nstoreWFEmailSent" ma:index="46" nillable="true" ma:displayName="instore WF Email Sent" ma:default="No" ma:format="Dropdown" ma:hidden="true" ma:internalName="instoreWFEmailSent" ma:readOnly="false">
      <xsd:simpleType>
        <xsd:restriction base="dms:Choice">
          <xsd:enumeration value="Yes"/>
          <xsd:enumeration value="No"/>
        </xsd:restriction>
      </xsd:simpleType>
    </xsd:element>
    <xsd:element name="oc2c6425cdae410c8ef5d2dc48d80583" ma:index="48" nillable="true" ma:taxonomy="true" ma:internalName="oc2c6425cdae410c8ef5d2dc48d80583" ma:taxonomyFieldName="instoreDWPDDocumentType" ma:displayName="instore DW PD Document Type" ma:indexed="true" ma:default="" ma:fieldId="{8c2c6425-cdae-410c-8ef5-d2dc48d80583}" ma:sspId="8f7636e4-27fd-40f6-b66a-8c08e824a21d" ma:termSetId="bceb9aaf-6194-474f-8244-58bbbb02e933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iNSTOREJDEJobNumber" ma:index="49" nillable="true" ma:displayName="instore Job Number" ma:default="5215684" ma:internalName="iNSTOREJDEJobNumber">
      <xsd:simpleType>
        <xsd:restriction base="dms:Text">
          <xsd:maxLength value="255"/>
        </xsd:restriction>
      </xsd:simpleType>
    </xsd:element>
    <xsd:element name="instoreSiteStage" ma:index="57" nillable="true" ma:displayName="instore Site Stage" ma:default="Active" ma:format="Dropdown" ma:internalName="instoreSiteStage">
      <xsd:simpleType>
        <xsd:restriction base="dms:Choice">
          <xsd:enumeration value="Active"/>
          <xsd:enumeration value="Closed"/>
          <xsd:enumeration value="Archived"/>
        </xsd:restriction>
      </xsd:simpleType>
    </xsd:element>
    <xsd:element name="instoreDWDocumentGroup" ma:index="58" nillable="true" ma:displayName="instore DW Document Group" ma:internalName="instoreDWDocumentGroup" ma:readOnly="false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B76B46-E8BA-4675-84BF-AE378F4BA956" elementFormDefault="qualified">
    <xsd:import namespace="http://schemas.microsoft.com/office/2006/documentManagement/types"/>
    <xsd:import namespace="http://schemas.microsoft.com/office/infopath/2007/PartnerControls"/>
    <xsd:element name="instoreServiceDocumentGroup" ma:index="3" nillable="true" ma:displayName="instore Service Document Group" ma:description="This is your folder" ma:format="Dropdown" ma:indexed="true" ma:internalName="instoreServiceDocumentGroup" ma:readOnly="false">
      <xsd:simpleType>
        <xsd:restriction base="dms:Choice">
          <xsd:enumeration value="Programme Services -&gt; 01. Programme Management Plan"/>
          <xsd:enumeration value="Programme Services -&gt; 02. Programme Organisation"/>
          <xsd:enumeration value="Programme Services -&gt; 03. Business Case"/>
          <xsd:enumeration value="Programme Services -&gt; 04. Planning, Control and Tracking"/>
          <xsd:enumeration value="Programme Services -&gt; 05. Budget and Cost Management"/>
          <xsd:enumeration value="Programme Services -&gt; 06. Risk and Issue Management"/>
          <xsd:enumeration value="Programme Services -&gt; 07. Supply Chain Management"/>
          <xsd:enumeration value="Programme Services -&gt; 08. Change Management"/>
          <xsd:enumeration value="Programme Services -&gt; 09. Performance Management"/>
          <xsd:enumeration value="Programme Services -&gt; 10. Benefits Management"/>
          <xsd:enumeration value="Programme Services -&gt; 11. Programme Reports"/>
          <xsd:enumeration value="Programme Services -&gt; 12. Projects Documents"/>
          <xsd:enumeration value="Programme Services -&gt; 13. Other Programme Information"/>
          <xsd:enumeration value="Project Services &amp; Advisory Services (BS&amp;A) -&gt; 01. Project Delivery Plans"/>
          <xsd:enumeration value="Project Services &amp; Advisory Services (BS&amp;A) -&gt; 02. Design Information"/>
          <xsd:enumeration value="Project Services &amp; Advisory Services (BS&amp;A) -&gt; 03. Cost Plans and Estimates"/>
          <xsd:enumeration value="Project Services &amp; Advisory Services (BS&amp;A) -&gt; 04. Tender Documents"/>
          <xsd:enumeration value="Project Services &amp; Advisory Services (BS&amp;A) -&gt; 05. Contract Documents"/>
          <xsd:enumeration value="Project Services &amp; Advisory Services (BS&amp;A) -&gt; 06. Contract Administration"/>
          <xsd:enumeration value="Project Services &amp; Advisory Services (BS&amp;A) -&gt; 07. Programmes and Schedules"/>
          <xsd:enumeration value="Project Services &amp; Advisory Services (BS&amp;A) -&gt; 08. Valuation and Payments"/>
          <xsd:enumeration value="Project Services &amp; Advisory Services (BS&amp;A) -&gt; 09. Risk Registers"/>
          <xsd:enumeration value="Project Services &amp; Advisory Services (BS&amp;A) -&gt; 10. Meetings"/>
          <xsd:enumeration value="Project Services &amp; Advisory Services (BS&amp;A) -&gt; 11. Reports"/>
          <xsd:enumeration value="Project Services &amp; Advisory Services (BS&amp;A) -&gt; 12. Audits and Inspections"/>
          <xsd:enumeration value="Project Services &amp; Advisory Services (BS&amp;A) -&gt; 13. Statutory Approvals and Consents"/>
          <xsd:enumeration value="Project Services &amp; Advisory Services (BS&amp;A) -&gt; 14. Third Party Agreements"/>
          <xsd:enumeration value="Project Services &amp; Advisory Services (BS&amp;A) -&gt; 15. Other Project Information"/>
          <xsd:enumeration value="Project Services &amp; Advisory Services (BS&amp;A) -&gt; 16. Commissioning and Handover"/>
        </xsd:restriction>
      </xsd:simpleType>
    </xsd:element>
    <xsd:element name="instoreSubGroup" ma:index="4" nillable="true" ma:displayName="instore Document Sub Group" ma:list="{36E73E6C-B84E-440D-BE89-BE2DAA2982BA}" ma:internalName="instoreSubGroup" ma:showField="Title">
      <xsd:simpleType>
        <xsd:restriction base="dms:Lookup"/>
      </xsd:simpleType>
    </xsd:element>
    <xsd:element name="instoreTechnicalReference" ma:index="6" nillable="true" ma:displayName="Technical Reference" ma:list="{35F6651F-7290-40F0-AB45-2F3105145143}" ma:internalName="instoreTechnicalReference" ma:showField="Title">
      <xsd:simpleType>
        <xsd:restriction base="dms:Lookup"/>
      </xsd:simpleType>
    </xsd:element>
    <xsd:element name="Update_x0020_Document_x0020_Type_x0020_And_x0020_Group" ma:index="51" nillable="true" ma:displayName="Update Document Type And Group" ma:internalName="Update_x0020_Document_x0020_Type_x0020_And_x0020_Group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Update_x0020_Project_x0020_Documents_x0020_Metadata" ma:index="53" nillable="true" ma:displayName="Update Project Documents Metadata" ma:internalName="Update_x0020_Project_x0020_Documents_x0020_Metadata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Metadata" ma:index="5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55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21988d-8727-4eb4-919d-4308d73b80d4" elementFormDefault="qualified">
    <xsd:import namespace="http://schemas.microsoft.com/office/2006/documentManagement/types"/>
    <xsd:import namespace="http://schemas.microsoft.com/office/infopath/2007/PartnerControls"/>
    <xsd:element name="TaxCatchAllLabel" ma:index="30" nillable="true" ma:displayName="Taxonomy Catch All Column1" ma:hidden="true" ma:list="{94e059ee-868d-4954-a48d-ba533fd6a61a}" ma:internalName="TaxCatchAllLabel" ma:readOnly="true" ma:showField="CatchAllDataLabel" ma:web="f173c759-c5dc-4f40-be58-8bbe8a3a32e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" ma:index="31" nillable="true" ma:displayName="Taxonomy Catch All Column" ma:hidden="true" ma:list="{94e059ee-868d-4954-a48d-ba533fd6a61a}" ma:internalName="TaxCatchAll" ma:showField="CatchAllData" ma:web="f173c759-c5dc-4f40-be58-8bbe8a3a32e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b76b46-e8ba-4675-84bf-ae378f4ba956" elementFormDefault="qualified">
    <xsd:import namespace="http://schemas.microsoft.com/office/2006/documentManagement/types"/>
    <xsd:import namespace="http://schemas.microsoft.com/office/infopath/2007/PartnerControls"/>
    <xsd:element name="MediaServiceAutoKeyPoints" ma:index="5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6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6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62" nillable="true" ma:displayName="Tags" ma:internalName="MediaServiceAutoTags" ma:readOnly="true">
      <xsd:simpleType>
        <xsd:restriction base="dms:Text"/>
      </xsd:simpleType>
    </xsd:element>
    <xsd:element name="MediaServiceGenerationTime" ma:index="6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6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65" nillable="true" ma:displayName="Location" ma:internalName="MediaServiceLocation" ma:readOnly="true">
      <xsd:simpleType>
        <xsd:restriction base="dms:Text"/>
      </xsd:simpleType>
    </xsd:element>
    <xsd:element name="MediaServiceOCR" ma:index="6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68" nillable="true" ma:taxonomy="true" ma:internalName="lcf76f155ced4ddcb4097134ff3c332f" ma:taxonomyFieldName="MediaServiceImageTags" ma:displayName="Image Tags" ma:readOnly="false" ma:fieldId="{5cf76f15-5ced-4ddc-b409-7134ff3c332f}" ma:taxonomyMulti="true" ma:sspId="8f7636e4-27fd-40f6-b66a-8c08e824a21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7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7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e4d81a-a3bc-4a5d-a5e2-6bdf45a81f26" elementFormDefault="qualified">
    <xsd:import namespace="http://schemas.microsoft.com/office/2006/documentManagement/types"/>
    <xsd:import namespace="http://schemas.microsoft.com/office/infopath/2007/PartnerControls"/>
    <xsd:element name="SharedWithUsers" ma:index="6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7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41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c2c6425cdae410c8ef5d2dc48d80583 xmlns="f173c759-c5dc-4f40-be58-8bbe8a3a32e6">
      <Terms xmlns="http://schemas.microsoft.com/office/infopath/2007/PartnerControls"/>
    </oc2c6425cdae410c8ef5d2dc48d80583>
    <instoreReceivedFromThirdParty xmlns="f173c759-c5dc-4f40-be58-8bbe8a3a32e6">No</instoreReceivedFromThirdParty>
    <iNSTOREAuthorizerComments xmlns="f173c759-c5dc-4f40-be58-8bbe8a3a32e6" xsi:nil="true"/>
    <iNSTORECustomMetadata xmlns="f173c759-c5dc-4f40-be58-8bbe8a3a32e6" xsi:nil="true"/>
    <i51536457a5d4e71b3e0197979b8cd19 xmlns="f173c759-c5dc-4f40-be58-8bbe8a3a32e6">
      <Terms xmlns="http://schemas.microsoft.com/office/infopath/2007/PartnerControls">
        <TermInfo xmlns="http://schemas.microsoft.com/office/infopath/2007/PartnerControls">
          <TermName xmlns="http://schemas.microsoft.com/office/infopath/2007/PartnerControls">UK ＆ Europe</TermName>
          <TermId xmlns="http://schemas.microsoft.com/office/infopath/2007/PartnerControls">2df4253f-6204-4d18-8c90-428a769a6364</TermId>
        </TermInfo>
      </Terms>
    </i51536457a5d4e71b3e0197979b8cd19>
    <iNSTOREExemplar xmlns="f173c759-c5dc-4f40-be58-8bbe8a3a32e6">No</iNSTOREExemplar>
    <iNSTOREIndependentReviewerComments xmlns="f173c759-c5dc-4f40-be58-8bbe8a3a32e6" xsi:nil="true"/>
    <pa103e6408ec4146898daa70bb1512f1 xmlns="f173c759-c5dc-4f40-be58-8bbe8a3a32e6">
      <Terms xmlns="http://schemas.microsoft.com/office/infopath/2007/PartnerControls">
        <TermInfo xmlns="http://schemas.microsoft.com/office/infopath/2007/PartnerControls">
          <TermName xmlns="http://schemas.microsoft.com/office/infopath/2007/PartnerControls">Programme Management</TermName>
          <TermId xmlns="http://schemas.microsoft.com/office/infopath/2007/PartnerControls">6dc66a04-0f6b-49e7-a0a3-e1c50e99bac3</TermId>
        </TermInfo>
        <TermInfo xmlns="http://schemas.microsoft.com/office/infopath/2007/PartnerControls">
          <TermName xmlns="http://schemas.microsoft.com/office/infopath/2007/PartnerControls">Project Management</TermName>
          <TermId xmlns="http://schemas.microsoft.com/office/infopath/2007/PartnerControls">9a9b7133-d397-47a6-9e30-5ff5d8dd4f57</TermId>
        </TermInfo>
        <TermInfo xmlns="http://schemas.microsoft.com/office/infopath/2007/PartnerControls">
          <TermName xmlns="http://schemas.microsoft.com/office/infopath/2007/PartnerControls">Design Management</TermName>
          <TermId xmlns="http://schemas.microsoft.com/office/infopath/2007/PartnerControls">94a75c21-5fcf-40ce-b582-7dcbc1bd4266</TermId>
        </TermInfo>
        <TermInfo xmlns="http://schemas.microsoft.com/office/infopath/2007/PartnerControls">
          <TermName xmlns="http://schemas.microsoft.com/office/infopath/2007/PartnerControls">Cost Planning</TermName>
          <TermId xmlns="http://schemas.microsoft.com/office/infopath/2007/PartnerControls">8d58a206-accd-4cf3-9e4a-b7d0e5a66436</TermId>
        </TermInfo>
        <TermInfo xmlns="http://schemas.microsoft.com/office/infopath/2007/PartnerControls">
          <TermName xmlns="http://schemas.microsoft.com/office/infopath/2007/PartnerControls">Cost Estimating</TermName>
          <TermId xmlns="http://schemas.microsoft.com/office/infopath/2007/PartnerControls">f455027a-2679-4630-b861-ce7db2731424</TermId>
        </TermInfo>
        <TermInfo xmlns="http://schemas.microsoft.com/office/infopath/2007/PartnerControls">
          <TermName xmlns="http://schemas.microsoft.com/office/infopath/2007/PartnerControls">Cost Control</TermName>
          <TermId xmlns="http://schemas.microsoft.com/office/infopath/2007/PartnerControls">cae3f58f-3885-4e35-91c8-8fd795d460fd</TermId>
        </TermInfo>
        <TermInfo xmlns="http://schemas.microsoft.com/office/infopath/2007/PartnerControls">
          <TermName xmlns="http://schemas.microsoft.com/office/infopath/2007/PartnerControls">Design Services</TermName>
          <TermId xmlns="http://schemas.microsoft.com/office/infopath/2007/PartnerControls">6b14d1b7-45fa-4c49-b6f8-7fa11531c0b8</TermId>
        </TermInfo>
        <TermInfo xmlns="http://schemas.microsoft.com/office/infopath/2007/PartnerControls">
          <TermName xmlns="http://schemas.microsoft.com/office/infopath/2007/PartnerControls">Value Management</TermName>
          <TermId xmlns="http://schemas.microsoft.com/office/infopath/2007/PartnerControls">aae35ba2-f858-4e4c-b70f-d556be755654</TermId>
        </TermInfo>
      </Terms>
    </pa103e6408ec4146898daa70bb1512f1>
    <instoreSiteStage xmlns="f173c759-c5dc-4f40-be58-8bbe8a3a32e6">Active</instoreSiteStage>
    <iNSTOREVersion xmlns="f173c759-c5dc-4f40-be58-8bbe8a3a32e6">0.1</iNSTOREVersion>
    <instoreDWDocumentSubGroup xmlns="f173c759-c5dc-4f40-be58-8bbe8a3a32e6" xsi:nil="true"/>
    <iNSTOREClient xmlns="f173c759-c5dc-4f40-be58-8bbe8a3a32e6">Pembrokeshire County Council</iNSTOREClient>
    <iNSTOREDWDocumentStatus xmlns="f173c759-c5dc-4f40-be58-8bbe8a3a32e6">Work in progress</iNSTOREDWDocumentStatus>
    <iNSTOREAuthorizer xmlns="f173c759-c5dc-4f40-be58-8bbe8a3a32e6">
      <UserInfo>
        <DisplayName/>
        <AccountId xsi:nil="true"/>
        <AccountType/>
      </UserInfo>
    </iNSTOREAuthorizer>
    <iNSTOREAuthorizerApproval xmlns="f173c759-c5dc-4f40-be58-8bbe8a3a32e6" xsi:nil="true"/>
    <instoreOriginatorComments xmlns="f173c759-c5dc-4f40-be58-8bbe8a3a32e6" xsi:nil="true"/>
    <iNSTORERelatedDocuments xmlns="f173c759-c5dc-4f40-be58-8bbe8a3a32e6" xsi:nil="true"/>
    <iNSTOREChecker xmlns="f173c759-c5dc-4f40-be58-8bbe8a3a32e6">
      <UserInfo>
        <DisplayName/>
        <AccountId xsi:nil="true"/>
        <AccountType/>
      </UserInfo>
    </iNSTOREChecker>
    <Update_x0020_Project_x0020_Documents_x0020_Metadata xmlns="1DB76B46-E8BA-4675-84BF-AE378F4BA956">
      <Url xsi:nil="true"/>
      <Description xsi:nil="true"/>
    </Update_x0020_Project_x0020_Documents_x0020_Metadata>
    <instoreServiceDocumentGroup xmlns="1DB76B46-E8BA-4675-84BF-AE378F4BA956" xsi:nil="true"/>
    <iNSTORECheckerApproval xmlns="f173c759-c5dc-4f40-be58-8bbe8a3a32e6" xsi:nil="true"/>
    <iNSTORECheckerComments xmlns="f173c759-c5dc-4f40-be58-8bbe8a3a32e6" xsi:nil="true"/>
    <iNSTOREProjectDirector xmlns="f173c759-c5dc-4f40-be58-8bbe8a3a32e6">
      <UserInfo>
        <DisplayName>Lannen, Jamie</DisplayName>
        <AccountId>1251</AccountId>
        <AccountType/>
      </UserInfo>
    </iNSTOREProjectDirector>
    <iNSTORESiteTemplate xmlns="f173c759-c5dc-4f40-be58-8bbe8a3a32e6">Deliver Work Template</iNSTORESiteTemplate>
    <iNSTOREJDEJobNumber xmlns="f173c759-c5dc-4f40-be58-8bbe8a3a32e6">5190898</iNSTOREJDEJobNumber>
    <instoreSubGroup xmlns="1DB76B46-E8BA-4675-84BF-AE378F4BA956" xsi:nil="true"/>
    <iNSTOREIndependentApproval xmlns="f173c759-c5dc-4f40-be58-8bbe8a3a32e6" xsi:nil="true"/>
    <iNSTOREWorkflowOriginator xmlns="f173c759-c5dc-4f40-be58-8bbe8a3a32e6">
      <UserInfo>
        <DisplayName/>
        <AccountId xsi:nil="true"/>
        <AccountType/>
      </UserInfo>
    </iNSTOREWorkflowOriginator>
    <iNSTOREWFStatus xmlns="f173c759-c5dc-4f40-be58-8bbe8a3a32e6" xsi:nil="true"/>
    <iNSTOREIndependentReviewer xmlns="f173c759-c5dc-4f40-be58-8bbe8a3a32e6">
      <UserInfo>
        <DisplayName/>
        <AccountId xsi:nil="true"/>
        <AccountType/>
      </UserInfo>
    </iNSTOREIndependentReviewer>
    <Update_x0020_Document_x0020_Type_x0020_And_x0020_Group xmlns="1DB76B46-E8BA-4675-84BF-AE378F4BA956">
      <Url xsi:nil="true"/>
      <Description xsi:nil="true"/>
    </Update_x0020_Document_x0020_Type_x0020_And_x0020_Group>
    <instoreWFEmailSent xmlns="f173c759-c5dc-4f40-be58-8bbe8a3a32e6">No</instoreWFEmailSent>
    <instoreEndDate xmlns="f173c759-c5dc-4f40-be58-8bbe8a3a32e6">2024-07-04T23:00:00+00:00</instoreEndDate>
    <TaxCatchAll xmlns="0821988d-8727-4eb4-919d-4308d73b80d4">
      <Value>457</Value>
      <Value>56</Value>
      <Value>193</Value>
      <Value>180</Value>
      <Value>76</Value>
      <Value>36</Value>
      <Value>176</Value>
      <Value>73</Value>
      <Value>38</Value>
      <Value>54</Value>
      <Value>240</Value>
      <Value>8</Value>
    </TaxCatchAll>
    <h6996d42d8e648e5978b3895d3bbfa27 xmlns="f173c759-c5dc-4f40-be58-8bbe8a3a32e6">
      <Terms xmlns="http://schemas.microsoft.com/office/infopath/2007/PartnerControls">
        <TermInfo xmlns="http://schemas.microsoft.com/office/infopath/2007/PartnerControls">
          <TermName xmlns="http://schemas.microsoft.com/office/infopath/2007/PartnerControls">Hospitality ＆ Leisure</TermName>
          <TermId xmlns="http://schemas.microsoft.com/office/infopath/2007/PartnerControls">0298f02d-8e9b-48e0-b17f-87cf58769540</TermId>
        </TermInfo>
        <TermInfo xmlns="http://schemas.microsoft.com/office/infopath/2007/PartnerControls">
          <TermName xmlns="http://schemas.microsoft.com/office/infopath/2007/PartnerControls">Government - Local</TermName>
          <TermId xmlns="http://schemas.microsoft.com/office/infopath/2007/PartnerControls">812db89f-43ce-43fc-951f-5f9c38d61c46</TermId>
        </TermInfo>
      </Terms>
    </h6996d42d8e648e5978b3895d3bbfa27>
    <instoreTechnicalReference xmlns="1DB76B46-E8BA-4675-84BF-AE378F4BA956" xsi:nil="true"/>
    <instoreDocumentOwner xmlns="f173c759-c5dc-4f40-be58-8bbe8a3a32e6">
      <UserInfo>
        <DisplayName/>
        <AccountId xsi:nil="true"/>
        <AccountType/>
      </UserInfo>
    </instoreDocumentOwner>
    <iNSTOREProjectManager xmlns="f173c759-c5dc-4f40-be58-8bbe8a3a32e6">
      <UserInfo>
        <DisplayName>Morgan, Gregory</DisplayName>
        <AccountId>46067</AccountId>
        <AccountType/>
      </UserInfo>
    </iNSTOREProjectManager>
    <instoreDWDocumentGroup xmlns="f173c759-c5dc-4f40-be58-8bbe8a3a32e6" xsi:nil="true"/>
    <instoreStartDate xmlns="f173c759-c5dc-4f40-be58-8bbe8a3a32e6">2019-07-01T23:00:00+00:00</instoreStartDate>
    <iNSTOREProjectTitle xmlns="f173c759-c5dc-4f40-be58-8bbe8a3a32e6">5190898 - PCC Regeneration Schemes (South Quay) Core PM &amp; QS</iNSTOREProjectTitle>
    <g877beeba1ad4cb68341dc5c55876751 xmlns="f173c759-c5dc-4f40-be58-8bbe8a3a32e6">
      <Terms xmlns="http://schemas.microsoft.com/office/infopath/2007/PartnerControls">
        <TermInfo xmlns="http://schemas.microsoft.com/office/infopath/2007/PartnerControls">
          <TermName xmlns="http://schemas.microsoft.com/office/infopath/2007/PartnerControls">Swansea</TermName>
          <TermId xmlns="http://schemas.microsoft.com/office/infopath/2007/PartnerControls">0f865996-1776-4c57-8a0f-b496f21ec35e</TermId>
        </TermInfo>
      </Terms>
    </g877beeba1ad4cb68341dc5c55876751>
    <lcf76f155ced4ddcb4097134ff3c332f xmlns="1db76b46-e8ba-4675-84bf-ae378f4ba956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12F579D-ABDF-4EC4-B497-33C5FE1F79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73c759-c5dc-4f40-be58-8bbe8a3a32e6"/>
    <ds:schemaRef ds:uri="1DB76B46-E8BA-4675-84BF-AE378F4BA956"/>
    <ds:schemaRef ds:uri="0821988d-8727-4eb4-919d-4308d73b80d4"/>
    <ds:schemaRef ds:uri="1db76b46-e8ba-4675-84bf-ae378f4ba956"/>
    <ds:schemaRef ds:uri="30e4d81a-a3bc-4a5d-a5e2-6bdf45a81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B868901-F8E2-48E8-B0E3-B19348801E97}">
  <ds:schemaRefs>
    <ds:schemaRef ds:uri="http://schemas.microsoft.com/office/2006/metadata/properties"/>
    <ds:schemaRef ds:uri="http://schemas.microsoft.com/office/infopath/2007/PartnerControls"/>
    <ds:schemaRef ds:uri="f173c759-c5dc-4f40-be58-8bbe8a3a32e6"/>
    <ds:schemaRef ds:uri="1DB76B46-E8BA-4675-84BF-AE378F4BA956"/>
    <ds:schemaRef ds:uri="0821988d-8727-4eb4-919d-4308d73b80d4"/>
    <ds:schemaRef ds:uri="1db76b46-e8ba-4675-84bf-ae378f4ba956"/>
  </ds:schemaRefs>
</ds:datastoreItem>
</file>

<file path=customXml/itemProps3.xml><?xml version="1.0" encoding="utf-8"?>
<ds:datastoreItem xmlns:ds="http://schemas.openxmlformats.org/officeDocument/2006/customXml" ds:itemID="{4778EAFA-47E9-42F9-B1FF-A56B447EB6F1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87d70b0f-5efc-4991-a065-e205bc3db308}" enabled="0" method="" siteId="{87d70b0f-5efc-4991-a065-e205bc3db308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Oct 2024 </vt:lpstr>
      <vt:lpstr>Workings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Wong, Pei Qi</dc:creator>
  <cp:lastModifiedBy>James, Max</cp:lastModifiedBy>
  <cp:lastPrinted>2025-04-03T10:13:51Z</cp:lastPrinted>
  <dcterms:created xsi:type="dcterms:W3CDTF">2024-03-12T10:04:30Z</dcterms:created>
  <dcterms:modified xsi:type="dcterms:W3CDTF">2025-04-03T10:13:53Z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0x010100948C6277AFBDFE43A89EF2BA94FB8DA10063A7D3BDED4FE440ACBBEAA8924AF131</vt:lpwstr>
  </property>
  <property fmtid="{D5CDD505-2E9C-101B-9397-08002B2CF9AE}" pid="3" name="iNSTOREService">
    <vt:lpwstr>38;#Programme Management|6dc66a04-0f6b-49e7-a0a3-e1c50e99bac3;#73;#Project Management|9a9b7133-d397-47a6-9e30-5ff5d8dd4f57;#54;#Design Management|94a75c21-5fcf-40ce-b582-7dcbc1bd4266;#76;#Cost Planning|8d58a206-accd-4cf3-9e4a-b7d0e5a66436;#36;#Cost Estimating|f455027a-2679-4630-b861-ce7db2731424;#193;#Cost Control|cae3f58f-3885-4e35-91c8-8fd795d460fd;#56;#Design Services|6b14d1b7-45fa-4c49-b6f8-7fa11531c0b8;#180;#Value Management|aae35ba2-f858-4e4c-b70f-d556be755654</vt:lpwstr>
  </property>
  <property fmtid="{D5CDD505-2E9C-101B-9397-08002B2CF9AE}" pid="4" name="instoreDWPDDocumentType">
    <vt:lpwstr/>
  </property>
  <property fmtid="{D5CDD505-2E9C-101B-9397-08002B2CF9AE}" pid="5" name="MediaServiceImageTags">
    <vt:lpwstr/>
  </property>
  <property fmtid="{D5CDD505-2E9C-101B-9397-08002B2CF9AE}" pid="6" name="iNSTOREOffices">
    <vt:lpwstr>457;#Swansea|0f865996-1776-4c57-8a0f-b496f21ec35e</vt:lpwstr>
  </property>
  <property fmtid="{D5CDD505-2E9C-101B-9397-08002B2CF9AE}" pid="7" name="iNSTOREFGMarketSector">
    <vt:lpwstr>240;#Hospitality ＆ Leisure|0298f02d-8e9b-48e0-b17f-87cf58769540;#176;#Government - Local|812db89f-43ce-43fc-951f-5f9c38d61c46</vt:lpwstr>
  </property>
  <property fmtid="{D5CDD505-2E9C-101B-9397-08002B2CF9AE}" pid="8" name="iNSTOREFGDivision">
    <vt:lpwstr>8;#UK ＆ Europe|2df4253f-6204-4d18-8c90-428a769a6364</vt:lpwstr>
  </property>
</Properties>
</file>