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chartsheets/sheet1.xml" ContentType="application/vnd.openxmlformats-officedocument.spreadsheetml.chart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hartsheets/sheet2.xml" ContentType="application/vnd.openxmlformats-officedocument.spreadsheetml.chart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chartsheets/sheet3.xml" ContentType="application/vnd.openxmlformats-officedocument.spreadsheetml.chartsheet+xml"/>
  <Override PartName="/xl/worksheets/sheet16.xml" ContentType="application/vnd.openxmlformats-officedocument.spreadsheetml.worksheet+xml"/>
  <Override PartName="/xl/worksheets/sheet17.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chartsheets/sheet6.xml" ContentType="application/vnd.openxmlformats-officedocument.spreadsheetml.chart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chartsheets/sheet7.xml" ContentType="application/vnd.openxmlformats-officedocument.spreadsheetml.chartsheet+xml"/>
  <Override PartName="/xl/worksheets/sheet37.xml" ContentType="application/vnd.openxmlformats-officedocument.spreadsheetml.worksheet+xml"/>
  <Override PartName="/xl/worksheets/sheet38.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9.xml" ContentType="application/vnd.openxmlformats-officedocument.spreadsheetml.worksheet+xml"/>
  <Override PartName="/xl/chartsheets/sheet10.xml" ContentType="application/vnd.openxmlformats-officedocument.spreadsheetml.chartsheet+xml"/>
  <Override PartName="/xl/worksheets/sheet40.xml" ContentType="application/vnd.openxmlformats-officedocument.spreadsheetml.worksheet+xml"/>
  <Override PartName="/xl/worksheets/sheet41.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42.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3.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4.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20.xml" ContentType="application/vnd.openxmlformats-officedocument.drawingml.chart+xml"/>
  <Override PartName="/xl/drawings/drawing23.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4.xml" ContentType="application/vnd.openxmlformats-officedocument.drawing+xml"/>
  <Override PartName="/xl/charts/chart22.xml" ContentType="application/vnd.openxmlformats-officedocument.drawingml.chart+xml"/>
  <Override PartName="/xl/drawings/drawing25.xml" ContentType="application/vnd.openxmlformats-officedocument.drawing+xml"/>
  <Override PartName="/xl/comments9.xml" ContentType="application/vnd.openxmlformats-officedocument.spreadsheetml.comments+xml"/>
  <Override PartName="/xl/drawings/drawing26.xml" ContentType="application/vnd.openxmlformats-officedocument.drawing+xml"/>
  <Override PartName="/xl/charts/chart23.xml" ContentType="application/vnd.openxmlformats-officedocument.drawingml.chart+xml"/>
  <Override PartName="/xl/drawings/drawing27.xml" ContentType="application/vnd.openxmlformats-officedocument.drawing+xml"/>
  <Override PartName="/xl/charts/chart24.xml" ContentType="application/vnd.openxmlformats-officedocument.drawingml.chart+xml"/>
  <Override PartName="/xl/drawings/drawing28.xml" ContentType="application/vnd.openxmlformats-officedocument.drawing+xml"/>
  <Override PartName="/xl/charts/chart25.xml" ContentType="application/vnd.openxmlformats-officedocument.drawingml.chart+xml"/>
  <Override PartName="/xl/drawings/drawing29.xml" ContentType="application/vnd.openxmlformats-officedocument.drawing+xml"/>
  <Override PartName="/xl/comments10.xml" ContentType="application/vnd.openxmlformats-officedocument.spreadsheetml.comments+xml"/>
  <Override PartName="/xl/drawings/drawing30.xml" ContentType="application/vnd.openxmlformats-officedocument.drawing+xml"/>
  <Override PartName="/xl/charts/chart26.xml" ContentType="application/vnd.openxmlformats-officedocument.drawingml.chart+xml"/>
  <Override PartName="/xl/drawings/drawing31.xml" ContentType="application/vnd.openxmlformats-officedocument.drawing+xml"/>
  <Override PartName="/xl/charts/chart27.xml" ContentType="application/vnd.openxmlformats-officedocument.drawingml.chart+xml"/>
  <Override PartName="/xl/drawings/drawing32.xml" ContentType="application/vnd.openxmlformats-officedocument.drawing+xml"/>
  <Override PartName="/xl/charts/chart28.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BEng/"/>
    </mc:Choice>
  </mc:AlternateContent>
  <xr:revisionPtr revIDLastSave="1091" documentId="8_{06A63F5D-959B-48FA-9463-7D947EFAC4F3}" xr6:coauthVersionLast="47" xr6:coauthVersionMax="47" xr10:uidLastSave="{1F556DEA-D6AB-4407-92AF-DB68C9724DEE}"/>
  <bookViews>
    <workbookView xWindow="40920" yWindow="-120" windowWidth="19440" windowHeight="11640" tabRatio="879" activeTab="2" xr2:uid="{00000000-000D-0000-FFFF-FFFF00000000}"/>
  </bookViews>
  <sheets>
    <sheet name="Design Book Title" sheetId="1" r:id="rId1"/>
    <sheet name="Requirements Set" sheetId="2" r:id="rId2"/>
    <sheet name="Rationalised Req PW" sheetId="70" r:id="rId3"/>
    <sheet name="Sheet4" sheetId="74" r:id="rId4"/>
    <sheet name="Required Functionality" sheetId="5" r:id="rId5"/>
    <sheet name="Design QFD 1 (2)" sheetId="65" r:id="rId6"/>
    <sheet name="Concept" sheetId="3" r:id="rId7"/>
    <sheet name="Sheet1" sheetId="71" r:id="rId8"/>
    <sheet name="Design QFD 1" sheetId="6" r:id="rId9"/>
    <sheet name="Functional Importance Graph" sheetId="66" r:id="rId10"/>
    <sheet name="Funtional Metrics" sheetId="69" r:id="rId11"/>
    <sheet name="Sheet2" sheetId="72" r:id="rId12"/>
    <sheet name="Sheet3" sheetId="73" r:id="rId13"/>
    <sheet name="Functional Importance Graph (2)" sheetId="40" r:id="rId14"/>
    <sheet name="Function Means Analysis" sheetId="4" r:id="rId15"/>
    <sheet name=" System Pugh" sheetId="36" r:id="rId16"/>
    <sheet name="Design QFD 2" sheetId="8" r:id="rId17"/>
    <sheet name="Feature Importances Chart" sheetId="43" r:id="rId18"/>
    <sheet name="Prime P Diagram (Given)" sheetId="10" r:id="rId19"/>
    <sheet name="Prime &quot;What Why&quot;" sheetId="11" r:id="rId20"/>
    <sheet name="Control factors Chart" sheetId="41" r:id="rId21"/>
    <sheet name="Noise Factors Chart" sheetId="42" r:id="rId22"/>
    <sheet name="P-Diagram 2 (Derived)" sheetId="52" r:id="rId23"/>
    <sheet name="What Why 2" sheetId="53" r:id="rId24"/>
    <sheet name="P-Diagram 3 (Target Defeat)" sheetId="55" r:id="rId25"/>
    <sheet name="what why 3 (Target Defeat)" sheetId="56" r:id="rId26"/>
    <sheet name="What Why 3.1 (Building)" sheetId="54" r:id="rId27"/>
    <sheet name="What Why 3.2 (Human)" sheetId="58" r:id="rId28"/>
    <sheet name="QFD2 Most Important Bit" sheetId="59" r:id="rId29"/>
    <sheet name="P Diagram Component" sheetId="61" r:id="rId30"/>
    <sheet name="What Why Component" sheetId="60" r:id="rId31"/>
    <sheet name="Control Importances (Base)" sheetId="68" r:id="rId32"/>
    <sheet name="Noise importances (Base)" sheetId="67" r:id="rId33"/>
    <sheet name="Manufacturing Requirements" sheetId="15" r:id="rId34"/>
    <sheet name="Process Map " sheetId="16" r:id="rId35"/>
    <sheet name="Manufacturing QFD 1" sheetId="20" r:id="rId36"/>
    <sheet name="Process Importances Chart" sheetId="44" r:id="rId37"/>
    <sheet name="QFD 2 Manufacturing" sheetId="62" r:id="rId38"/>
    <sheet name="Means importance" sheetId="64" r:id="rId39"/>
    <sheet name="Process FMA" sheetId="24" r:id="rId40"/>
    <sheet name="Process Pugh" sheetId="38" r:id="rId41"/>
    <sheet name="QFD 3" sheetId="23" r:id="rId42"/>
    <sheet name="Technique Importances Chart" sheetId="45" r:id="rId43"/>
    <sheet name="1st Key P Diagram" sheetId="28" r:id="rId44"/>
    <sheet name="1st Key  &quot;What Why&quot;" sheetId="27" r:id="rId45"/>
    <sheet name="1st Key Controls Chart" sheetId="46" r:id="rId46"/>
    <sheet name="1st Key Noise Chart" sheetId="47" r:id="rId47"/>
    <sheet name="1st QFD4" sheetId="32" r:id="rId48"/>
    <sheet name="QFD 4 Importances Chart" sheetId="48" r:id="rId49"/>
    <sheet name="2nd Key P Diag" sheetId="19" r:id="rId50"/>
    <sheet name="2nd Key What Why" sheetId="30" r:id="rId51"/>
    <sheet name="2nd Key Controls Chart" sheetId="50" r:id="rId52"/>
    <sheet name="2nd Key Noise Chart" sheetId="49" r:id="rId53"/>
    <sheet name="2nd QFD 4 " sheetId="33" r:id="rId54"/>
    <sheet name="2nd QFD 4 Importance Charts" sheetId="51" r:id="rId55"/>
  </sheets>
  <externalReferences>
    <externalReference r:id="rId56"/>
  </externalReferences>
  <definedNames>
    <definedName name="_xlnm.Print_Area" localSheetId="5">'Design QFD 1 (2)'!$B$1:$AC$29</definedName>
    <definedName name="_xlnm.Print_Area" localSheetId="14">'Function Means Analysis'!$B$3:$I$21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8" l="1"/>
  <c r="E19" i="8" s="1"/>
  <c r="T15" i="6"/>
  <c r="AB12" i="11"/>
  <c r="AC12" i="11" s="1"/>
  <c r="H19" i="11"/>
  <c r="C12" i="69"/>
  <c r="C11" i="69"/>
  <c r="C10" i="69"/>
  <c r="C9" i="69"/>
  <c r="C8" i="69"/>
  <c r="C7" i="69"/>
  <c r="C6" i="69"/>
  <c r="C5" i="69"/>
  <c r="C4" i="69"/>
  <c r="C12" i="6"/>
  <c r="E16" i="36" s="1"/>
  <c r="C11" i="6"/>
  <c r="E15" i="36" s="1"/>
  <c r="C10" i="6"/>
  <c r="E14" i="36" s="1"/>
  <c r="C9" i="6"/>
  <c r="E13" i="36" s="1"/>
  <c r="C8" i="6"/>
  <c r="E12" i="36" s="1"/>
  <c r="C7" i="6"/>
  <c r="E11" i="36" s="1"/>
  <c r="C6" i="6"/>
  <c r="E10" i="36" s="1"/>
  <c r="C5" i="6"/>
  <c r="E9" i="36" s="1"/>
  <c r="C4" i="6"/>
  <c r="E8" i="36" s="1"/>
  <c r="L12" i="70"/>
  <c r="M12" i="70" s="1"/>
  <c r="L11" i="70"/>
  <c r="M11" i="70" s="1"/>
  <c r="L10" i="70"/>
  <c r="M10" i="70" s="1"/>
  <c r="L9" i="70"/>
  <c r="M9" i="70" s="1"/>
  <c r="L8" i="70"/>
  <c r="M8" i="70" s="1"/>
  <c r="L7" i="70"/>
  <c r="M7" i="70" s="1"/>
  <c r="L6" i="70"/>
  <c r="M6" i="70" s="1"/>
  <c r="L5" i="70"/>
  <c r="M5" i="70" s="1"/>
  <c r="L4" i="70"/>
  <c r="M4" i="70" s="1"/>
  <c r="C22" i="8"/>
  <c r="I19" i="30"/>
  <c r="J19" i="30"/>
  <c r="K19" i="30"/>
  <c r="L19" i="30"/>
  <c r="M19" i="30"/>
  <c r="N19" i="30"/>
  <c r="O19" i="30"/>
  <c r="P19" i="30"/>
  <c r="Q19" i="30"/>
  <c r="R19" i="30"/>
  <c r="S19" i="30"/>
  <c r="T19" i="30"/>
  <c r="K15" i="6" l="1"/>
  <c r="U15" i="6"/>
  <c r="C20" i="8" s="1"/>
  <c r="S15" i="6"/>
  <c r="C18" i="8" s="1"/>
  <c r="P15" i="6"/>
  <c r="C15" i="8" s="1"/>
  <c r="Q15" i="6"/>
  <c r="C16" i="8" s="1"/>
  <c r="R15" i="6"/>
  <c r="C17" i="8" s="1"/>
  <c r="M13" i="70"/>
  <c r="N5" i="70" s="1"/>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23" i="36"/>
  <c r="H23" i="36"/>
  <c r="F23" i="36"/>
  <c r="I22" i="36"/>
  <c r="H22" i="36"/>
  <c r="F22" i="36"/>
  <c r="G23" i="36"/>
  <c r="B4" i="36"/>
  <c r="AE17" i="69"/>
  <c r="AD17" i="69"/>
  <c r="Z17" i="69"/>
  <c r="Y17" i="69"/>
  <c r="X17" i="69"/>
  <c r="W17" i="69"/>
  <c r="V17" i="69"/>
  <c r="U17" i="69"/>
  <c r="T17" i="69"/>
  <c r="S17" i="69"/>
  <c r="R17" i="69"/>
  <c r="Q17" i="69"/>
  <c r="P17" i="69"/>
  <c r="O17" i="69"/>
  <c r="N17" i="69"/>
  <c r="M17" i="69"/>
  <c r="L17" i="69"/>
  <c r="K17" i="69"/>
  <c r="J17" i="69"/>
  <c r="I17" i="69"/>
  <c r="H17" i="69"/>
  <c r="G17" i="69"/>
  <c r="F17" i="69"/>
  <c r="E17" i="69"/>
  <c r="D17" i="69"/>
  <c r="N12" i="70" l="1"/>
  <c r="N4" i="70"/>
  <c r="N11" i="70"/>
  <c r="N10" i="70"/>
  <c r="N9" i="70"/>
  <c r="N8" i="70"/>
  <c r="N7" i="70"/>
  <c r="N6" i="70"/>
  <c r="AJ16" i="33"/>
  <c r="AG16" i="33"/>
  <c r="F24" i="36"/>
  <c r="H24" i="36"/>
  <c r="AC16" i="33"/>
  <c r="V16" i="33"/>
  <c r="O16" i="33"/>
  <c r="W16" i="33"/>
  <c r="AE16" i="33"/>
  <c r="U16" i="33"/>
  <c r="N16" i="33"/>
  <c r="AD16" i="33"/>
  <c r="P16" i="33"/>
  <c r="X16" i="33"/>
  <c r="AF16" i="33"/>
  <c r="Q16" i="33"/>
  <c r="Y16" i="33"/>
  <c r="R16" i="33"/>
  <c r="Z16" i="33"/>
  <c r="AH16" i="33"/>
  <c r="S16" i="33"/>
  <c r="AA16" i="33"/>
  <c r="AI16" i="33"/>
  <c r="L16" i="33"/>
  <c r="T16" i="33"/>
  <c r="AB16" i="33"/>
  <c r="I24" i="36"/>
  <c r="G22" i="36"/>
  <c r="G24" i="36" s="1"/>
  <c r="AB24" i="65" l="1"/>
  <c r="AA24" i="65"/>
  <c r="Z24" i="65"/>
  <c r="O15" i="6"/>
  <c r="C14" i="8" s="1"/>
  <c r="N15" i="6"/>
  <c r="C13" i="8" s="1"/>
  <c r="AC24" i="65"/>
  <c r="E22" i="8" s="1"/>
  <c r="Y24" i="65"/>
  <c r="X24" i="65"/>
  <c r="W24" i="65"/>
  <c r="V24" i="65"/>
  <c r="U24" i="65"/>
  <c r="T24" i="65"/>
  <c r="C21" i="8" s="1"/>
  <c r="S24" i="65"/>
  <c r="R24" i="65"/>
  <c r="Q24" i="65"/>
  <c r="P24" i="65"/>
  <c r="O24" i="65"/>
  <c r="N24" i="65"/>
  <c r="M24" i="65"/>
  <c r="L24" i="65"/>
  <c r="K24" i="65"/>
  <c r="J24" i="65"/>
  <c r="I24" i="65"/>
  <c r="H24" i="65"/>
  <c r="G24" i="65"/>
  <c r="F24" i="65"/>
  <c r="E24" i="65"/>
  <c r="D24" i="65"/>
  <c r="E14" i="62" l="1"/>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L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M19" i="11"/>
  <c r="M15" i="6" l="1"/>
  <c r="C12" i="8" s="1"/>
  <c r="S21" i="27" l="1"/>
  <c r="M21" i="27"/>
  <c r="N21" i="27"/>
  <c r="O21" i="27"/>
  <c r="U17" i="27"/>
  <c r="V17" i="27" s="1"/>
  <c r="U18" i="27"/>
  <c r="V18" i="27" s="1"/>
  <c r="U19" i="27"/>
  <c r="V19" i="27" s="1"/>
  <c r="U20" i="27"/>
  <c r="V20" i="27" s="1"/>
  <c r="C4" i="38" l="1"/>
  <c r="J15" i="6" l="1"/>
  <c r="C10" i="8" s="1"/>
  <c r="L15" i="6"/>
  <c r="C11" i="8" s="1"/>
  <c r="H24" i="38" l="1"/>
  <c r="G24" i="38"/>
  <c r="F24" i="38"/>
  <c r="H23" i="38"/>
  <c r="G23" i="38"/>
  <c r="F23" i="38"/>
  <c r="T29" i="20"/>
  <c r="S29" i="20"/>
  <c r="R29" i="20"/>
  <c r="F15" i="6"/>
  <c r="C6" i="8" s="1"/>
  <c r="E15" i="6"/>
  <c r="C5" i="8" s="1"/>
  <c r="D15" i="6"/>
  <c r="G15" i="6"/>
  <c r="C7" i="8" s="1"/>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W15" i="6"/>
  <c r="I15" i="6"/>
  <c r="C9" i="8" s="1"/>
  <c r="H15" i="6"/>
  <c r="C8" i="8" s="1"/>
  <c r="E8" i="8" s="1"/>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3" i="11"/>
  <c r="AC13" i="11" s="1"/>
  <c r="AB14" i="11"/>
  <c r="AC14" i="11" s="1"/>
  <c r="AB15" i="11"/>
  <c r="AC15" i="11" s="1"/>
  <c r="AB16" i="11"/>
  <c r="AC16" i="11" s="1"/>
  <c r="AB17" i="11"/>
  <c r="AC17" i="11" s="1"/>
  <c r="AB18" i="11"/>
  <c r="AC18" i="11" s="1"/>
  <c r="D19" i="11"/>
  <c r="E19" i="11"/>
  <c r="F19" i="11"/>
  <c r="G19" i="11"/>
  <c r="I19" i="11"/>
  <c r="J19" i="11"/>
  <c r="K19" i="11"/>
  <c r="N19" i="11"/>
  <c r="O19" i="11"/>
  <c r="P19" i="11"/>
  <c r="Q19" i="11"/>
  <c r="R19" i="11"/>
  <c r="S19" i="11"/>
  <c r="T19" i="11"/>
  <c r="U19" i="11"/>
  <c r="V19" i="11"/>
  <c r="W19" i="11"/>
  <c r="X19" i="11"/>
  <c r="Y19" i="11"/>
  <c r="Z19" i="11"/>
  <c r="AA19" i="11"/>
  <c r="G2" i="11"/>
  <c r="C4" i="8" l="1"/>
  <c r="E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14" i="8"/>
  <c r="E5" i="8"/>
  <c r="E12" i="8"/>
  <c r="E20" i="8"/>
  <c r="E21" i="8"/>
  <c r="E6" i="8"/>
  <c r="E11" i="8"/>
  <c r="E17" i="8"/>
  <c r="E9" i="8"/>
  <c r="E18" i="8"/>
  <c r="E10" i="8"/>
  <c r="E16" i="8"/>
  <c r="E15" i="8"/>
  <c r="E7" i="8"/>
  <c r="E13" i="8"/>
  <c r="AA23" i="8" l="1"/>
  <c r="X23" i="8"/>
  <c r="Z23" i="8"/>
  <c r="Y23" i="8"/>
  <c r="F23" i="8"/>
  <c r="Q23" i="8"/>
  <c r="S23" i="8"/>
  <c r="V23" i="8"/>
  <c r="N23" i="8"/>
  <c r="W23" i="8"/>
  <c r="I23" i="8"/>
  <c r="L23" i="8"/>
  <c r="T23" i="8"/>
  <c r="H23" i="8"/>
  <c r="U23" i="8"/>
  <c r="O23" i="8"/>
  <c r="J23" i="8"/>
  <c r="G23" i="8"/>
  <c r="K23" i="8"/>
  <c r="R23" i="8"/>
  <c r="P23" i="8"/>
  <c r="M23"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<sst xmlns="http://schemas.openxmlformats.org/spreadsheetml/2006/main" count="906" uniqueCount="404">
  <si>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</si>
  <si>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</si>
  <si>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</si>
  <si>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</si>
  <si>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</si>
  <si>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</si>
  <si>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</si>
  <si>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</si>
  <si>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</si>
  <si>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</si>
  <si>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</si>
  <si>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</si>
  <si>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</si>
  <si>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</si>
  <si>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</si>
  <si>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</si>
  <si>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</si>
  <si>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</si>
  <si>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</si>
  <si>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</si>
  <si>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</si>
  <si>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</si>
  <si>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</si>
  <si>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</si>
  <si>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</si>
  <si>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</si>
  <si>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</si>
  <si>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</si>
  <si>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</si>
  <si>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</si>
  <si>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</si>
  <si>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</si>
  <si>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</si>
  <si>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</si>
  <si>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</si>
  <si>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</si>
  <si>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</si>
  <si>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</si>
  <si>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</si>
  <si>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</si>
  <si>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</si>
  <si>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</si>
  <si>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</si>
  <si>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</si>
  <si>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</si>
  <si>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</si>
  <si>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</si>
  <si>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</si>
  <si>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</si>
  <si>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</si>
  <si>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</si>
  <si>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</si>
  <si>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</si>
  <si>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</si>
  <si>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</si>
  <si>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</si>
  <si>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</si>
  <si>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</si>
  <si>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</si>
  <si>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</si>
  <si>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</si>
  <si>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</si>
  <si>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</si>
  <si>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</si>
  <si>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</si>
  <si>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</si>
  <si>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</si>
  <si>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</si>
  <si>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</si>
  <si>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</si>
  <si>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</si>
  <si>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</si>
  <si>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</si>
  <si>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</si>
  <si>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</si>
  <si>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</si>
  <si>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</si>
  <si>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</si>
  <si>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</si>
  <si>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</si>
  <si>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</si>
  <si>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</si>
  <si>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</si>
  <si>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</si>
  <si>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</si>
  <si>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</si>
  <si>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</si>
  <si>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</si>
  <si>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</si>
  <si>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</si>
  <si>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</si>
  <si>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</si>
  <si>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</si>
  <si>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</si>
  <si>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</si>
  <si>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</si>
  <si>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</si>
  <si>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</si>
  <si>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</si>
  <si>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</si>
  <si>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</si>
  <si>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</si>
  <si>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</si>
  <si>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</si>
  <si>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</si>
  <si>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</si>
  <si>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</si>
  <si>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</si>
  <si>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</si>
  <si>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</si>
  <si>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</si>
  <si>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</si>
  <si>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</si>
  <si>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</si>
  <si>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</si>
  <si>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</si>
  <si>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</si>
  <si>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</si>
  <si>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</si>
  <si>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</si>
  <si>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</si>
  <si>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</si>
  <si>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</si>
  <si>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</si>
  <si>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</si>
  <si>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</si>
  <si>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</si>
  <si>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</si>
  <si>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</si>
  <si>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</si>
  <si>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</si>
  <si>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</si>
  <si>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</si>
  <si>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</si>
  <si>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</si>
  <si>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</si>
  <si>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</si>
  <si>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</si>
  <si>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</si>
  <si>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</si>
  <si>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</si>
  <si>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</si>
  <si>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</si>
  <si>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</si>
  <si>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</si>
  <si>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</si>
  <si>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</si>
  <si>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</si>
  <si>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</si>
  <si>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</si>
  <si>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</si>
  <si>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</si>
  <si>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</si>
  <si>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</si>
  <si>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</si>
  <si>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</si>
  <si>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</si>
  <si>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</si>
  <si>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</si>
  <si>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</si>
  <si>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</si>
  <si>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</si>
  <si>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</si>
  <si>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</si>
  <si>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</si>
  <si>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</si>
  <si>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</si>
  <si>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</si>
  <si>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</si>
  <si>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</si>
  <si>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</si>
  <si>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</si>
  <si>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</si>
  <si>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</si>
  <si>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</si>
  <si>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</si>
  <si>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</si>
  <si>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</si>
  <si>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</si>
  <si>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</si>
  <si>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</si>
  <si>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</si>
  <si>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</si>
  <si>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</si>
  <si>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</si>
  <si>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</si>
  <si>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</si>
  <si>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</si>
  <si>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</si>
  <si>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</si>
  <si>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</si>
  <si>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</si>
  <si>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</si>
  <si>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</si>
  <si>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</si>
  <si>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</si>
  <si>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</si>
  <si>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</si>
  <si>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</si>
  <si>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</si>
  <si>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</si>
  <si>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</si>
  <si>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</si>
  <si>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</si>
  <si>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</si>
  <si>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</si>
  <si>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</si>
  <si>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</si>
  <si>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</si>
  <si>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</si>
  <si>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</si>
  <si>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</si>
  <si>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</si>
  <si>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</si>
  <si>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</si>
  <si>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</si>
  <si>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</si>
  <si>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</si>
  <si>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</si>
  <si>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</si>
  <si>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</si>
  <si>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</si>
  <si>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</si>
  <si>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</si>
  <si>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</si>
  <si>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</si>
  <si>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</si>
  <si>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</si>
  <si>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</si>
  <si>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</si>
  <si>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</si>
  <si>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</si>
  <si>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</si>
  <si>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</si>
  <si>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</si>
  <si>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</si>
  <si>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</si>
  <si>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</si>
  <si>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</si>
  <si>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</si>
  <si>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</si>
  <si>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</si>
  <si>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</si>
  <si>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</si>
  <si>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</si>
  <si>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</si>
  <si>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</si>
  <si>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</si>
  <si>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</si>
  <si>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</si>
  <si>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</si>
  <si>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</si>
  <si>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</si>
  <si>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</si>
  <si>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</si>
  <si>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</si>
  <si>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</si>
  <si>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</si>
  <si>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</si>
  <si>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</si>
  <si>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</si>
  <si>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</si>
  <si>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</si>
  <si>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</si>
  <si>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 xml:space="preserve">Manage </t>
  </si>
  <si>
    <t>Relationship</t>
  </si>
  <si>
    <t>GO TO Functional Metrics</t>
  </si>
  <si>
    <t>Development Cost</t>
  </si>
  <si>
    <t>Operator</t>
  </si>
  <si>
    <t>COS</t>
  </si>
  <si>
    <t>The Chief of Staff requires a delicious cup of Cappuccino prepared promptly at her request</t>
  </si>
  <si>
    <t>The Chief of Staff requires that the kitchen shall be maintained in a clean and orderly fashion</t>
  </si>
  <si>
    <t>The Operator requires that the machine shall detect when milk is on the turn</t>
  </si>
  <si>
    <t>The Operator requires that the machine shall have a reliable means of getting rid of waste water</t>
  </si>
  <si>
    <t>Gorilla</t>
  </si>
  <si>
    <t>The Gorilla does not want to do the washing up (Inference that machine shall be self cleaning.)</t>
  </si>
  <si>
    <t>Neanderthal</t>
  </si>
  <si>
    <t>The Neanderthal requires that the bean type shall be selectable</t>
  </si>
  <si>
    <t xml:space="preserve"> The COS, Gorilla and Neanderthal's coffee machine</t>
  </si>
  <si>
    <t xml:space="preserve">The Gorilla requires that the machine shall deliver a cup of strong black coffee commensurate with his requirements </t>
  </si>
  <si>
    <t>The Gorilla requires delivery of coffee with minimum button presses</t>
  </si>
  <si>
    <t>The Neanderthal requires that the machine shall communicate with him in a timely fashion</t>
  </si>
  <si>
    <t>Fill Tank</t>
  </si>
  <si>
    <t>Check Milk</t>
  </si>
  <si>
    <t>Select coffee type</t>
  </si>
  <si>
    <t>Select bean type</t>
  </si>
  <si>
    <t>Heat Water</t>
  </si>
  <si>
    <t>Grind beans</t>
  </si>
  <si>
    <t>Compress Grinds</t>
  </si>
  <si>
    <t>Steam Milk</t>
  </si>
  <si>
    <t>Pump Milk</t>
  </si>
  <si>
    <t>Eject compact</t>
  </si>
  <si>
    <t>Rinse Machine</t>
  </si>
  <si>
    <t>Pump water through compact</t>
  </si>
  <si>
    <t>Place mug</t>
  </si>
  <si>
    <t>Remove mug</t>
  </si>
  <si>
    <t>Clean Milk Delivery system</t>
  </si>
  <si>
    <t>Remove Puck</t>
  </si>
  <si>
    <t>Start Machine</t>
  </si>
  <si>
    <t>Test / Experiment / Metrics</t>
  </si>
  <si>
    <t>Flow test</t>
  </si>
  <si>
    <t>Coffe Colour test</t>
  </si>
  <si>
    <t>Aroma test</t>
  </si>
  <si>
    <t>Taste test</t>
  </si>
  <si>
    <t>Brew timer</t>
  </si>
  <si>
    <t>How it's dome now</t>
  </si>
  <si>
    <t>Smell it</t>
  </si>
  <si>
    <t>One bean type only</t>
  </si>
  <si>
    <t>LED Menu</t>
  </si>
  <si>
    <t>Electric heater</t>
  </si>
  <si>
    <t>20ml on start and turn off</t>
  </si>
  <si>
    <t>Electric press</t>
  </si>
  <si>
    <t>Electric pump through reservoir</t>
  </si>
  <si>
    <t xml:space="preserve">Electric pump </t>
  </si>
  <si>
    <t>Electric driven mechanism</t>
  </si>
  <si>
    <t>manual to bin</t>
  </si>
  <si>
    <t>Automatic to compost heap</t>
  </si>
  <si>
    <t>Detach and fill from tap</t>
  </si>
  <si>
    <t>Electric mill coarse adjust</t>
  </si>
  <si>
    <t>manual switched after delivery</t>
  </si>
  <si>
    <t>Two Hopper and Switch</t>
  </si>
  <si>
    <t>Pods</t>
  </si>
  <si>
    <t>Don’t</t>
  </si>
  <si>
    <t>pH Meter</t>
  </si>
  <si>
    <t>Indicator strip</t>
  </si>
  <si>
    <t>Direct from mains</t>
  </si>
  <si>
    <t>indexed Switch</t>
  </si>
  <si>
    <t>Load pod</t>
  </si>
  <si>
    <t>Pods in Magazine</t>
  </si>
  <si>
    <t>Steam heater</t>
  </si>
  <si>
    <t>Risne after pod</t>
  </si>
  <si>
    <t>Automatic</t>
  </si>
  <si>
    <t>Locator</t>
  </si>
  <si>
    <t>Peristaltic pump</t>
  </si>
  <si>
    <t>gravity</t>
  </si>
  <si>
    <t>flip out</t>
  </si>
  <si>
    <t>Chuck pod in recycle</t>
  </si>
  <si>
    <t>Barcode on pod</t>
  </si>
  <si>
    <t>dump to drip tray</t>
  </si>
  <si>
    <t>Dump to sink drain</t>
  </si>
  <si>
    <t>Purchase Cost</t>
  </si>
  <si>
    <t>Avaialbility</t>
  </si>
  <si>
    <t>Current Machine</t>
  </si>
  <si>
    <t>Plumbed in version</t>
  </si>
  <si>
    <t>Plumbed in Multi bean</t>
  </si>
  <si>
    <t>Plumbed in Pod</t>
  </si>
  <si>
    <t>Fil from mains</t>
  </si>
  <si>
    <t>indicator strip</t>
  </si>
  <si>
    <t>Pods in magazine</t>
  </si>
  <si>
    <t>Barcode on Pods</t>
  </si>
  <si>
    <t>Electric Heater</t>
  </si>
  <si>
    <t>Steam pump</t>
  </si>
  <si>
    <t>Electric lift pod</t>
  </si>
  <si>
    <t>Electric Pump</t>
  </si>
  <si>
    <t>Dump to kitchen drain</t>
  </si>
  <si>
    <t>Automatic clean on required cycle</t>
  </si>
  <si>
    <t>Chuck pod in recycle bin</t>
  </si>
  <si>
    <t>Milk reservoir</t>
  </si>
  <si>
    <t>Locator for mug</t>
  </si>
  <si>
    <t xml:space="preserve">Coffee Machine
</t>
  </si>
  <si>
    <r>
      <rPr>
        <b/>
        <sz val="10"/>
        <rFont val="Arial"/>
        <family val="2"/>
      </rPr>
      <t>Signal factors:-
Select Coffee
Press go!</t>
    </r>
    <r>
      <rPr>
        <sz val="10"/>
        <rFont val="Arial"/>
        <family val="2"/>
      </rPr>
      <t xml:space="preserve">
</t>
    </r>
  </si>
  <si>
    <t>Water temperature</t>
  </si>
  <si>
    <t>Quantity of Coffee</t>
  </si>
  <si>
    <t>Strength of coffee</t>
  </si>
  <si>
    <t>Quantity of milk</t>
  </si>
  <si>
    <t>Temperature of Milk</t>
  </si>
  <si>
    <t>Degree of faoming</t>
  </si>
  <si>
    <t>Quantity of rinse water</t>
  </si>
  <si>
    <t>Mains Pressure</t>
  </si>
  <si>
    <t>Quantity of Water in tank</t>
  </si>
  <si>
    <t>Quantity of water in coffee</t>
  </si>
  <si>
    <t>Water delivery rate.</t>
  </si>
  <si>
    <t xml:space="preserve">Outputs
Coffee of desired recipe
</t>
  </si>
  <si>
    <t>Milk temperature</t>
  </si>
  <si>
    <t>Operator competence</t>
  </si>
  <si>
    <t>Power failure</t>
  </si>
  <si>
    <t>Variation in Water temperature</t>
  </si>
  <si>
    <t>Variation in Quantity of Coffee</t>
  </si>
  <si>
    <t>Variation in Quantity of Water in tank</t>
  </si>
  <si>
    <t>Variation in Quantity of water in coffee</t>
  </si>
  <si>
    <t>Variation in Strength of coffee</t>
  </si>
  <si>
    <t>Variation in Quantity of milk</t>
  </si>
  <si>
    <t>Variation in Temperature of Milk</t>
  </si>
  <si>
    <t>Variation in Degree of faoming</t>
  </si>
  <si>
    <t>Varoiation in Quantity of rinse water</t>
  </si>
  <si>
    <t>Variation in Water delivery rate.</t>
  </si>
  <si>
    <t>Seals</t>
  </si>
  <si>
    <t>Pump bearings</t>
  </si>
  <si>
    <t>Tubes</t>
  </si>
  <si>
    <t>Switch gear (Control)</t>
  </si>
  <si>
    <t>Switch gear (Mains)</t>
  </si>
  <si>
    <t>Moving Mechanical Parts</t>
  </si>
  <si>
    <t>Operator fatigue</t>
  </si>
  <si>
    <t>Supply</t>
  </si>
  <si>
    <t>Control</t>
  </si>
  <si>
    <t>Dump Waste water</t>
  </si>
  <si>
    <t>Dump to drain</t>
  </si>
  <si>
    <t>Drip tray</t>
  </si>
  <si>
    <t>Dump Waste Water</t>
  </si>
  <si>
    <t>Dumnp Waste Water</t>
  </si>
  <si>
    <t>Variation in Degree of foaming</t>
  </si>
  <si>
    <t>Variation in Quantity of rinse water</t>
  </si>
  <si>
    <t>Degree of foaming</t>
  </si>
  <si>
    <t>Pump water through compact/pod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</si>
</sst>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sz val="12"/>
      <color theme="1"/>
      <name val="Arial"/>
      <family val="2"/>
    </font>
    <font>
      <sz val="10"/>
      <color theme="1"/>
      <name val="Arial"/>
      <family val="2"/>
    </font>
    <font>
      <b/>
      <sz val="11"/>
      <name val="Arial"/>
      <family val="2"/>
    </font>
    <font>
      <u/>
      <sz val="10"/>
      <color theme="10"/>
      <name val="Arial"/>
      <family val="2"/>
    </font>
    <font>
      <sz val="10"/>
      <color rgb="FF000000"/>
      <name val="Arial"/>
      <family val="2"/>
    </font>
    <font>
      <sz val="11"/>
      <color rgb="FF000000"/>
      <name val="Arial"/>
      <family val="2"/>
    </font>
    <font>
      <sz val="16"/>
      <color rgb="FF000000"/>
      <name val="Arial"/>
      <family val="2"/>
    </font>
    <font>
      <sz val="18"/>
      <color rgb="FF000000"/>
      <name val="Arial"/>
      <family val="2"/>
    </font>
    <font>
      <b/>
      <sz val="10"/>
      <color rgb="FFFF0000"/>
      <name val="Arial"/>
      <family val="2"/>
    </font>
    <font>
      <b/>
      <sz val="20"/>
      <color rgb="FFFF0000"/>
      <name val="Arial"/>
      <family val="2"/>
    </font>
    <font>
      <b/>
      <sz val="20"/>
      <color indexed="9"/>
      <name val="Arial"/>
      <family val="2"/>
    </font>
    <font>
      <b/>
      <sz val="16"/>
      <name val="Arial"/>
      <family val="2"/>
    </font>
  </fonts>
  <fills count="27">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7" fillId="0" borderId="0" applyNumberFormat="0" applyFill="0" applyBorder="0" applyAlignment="0" applyProtection="0"/>
  </cellStyleXfs>
  <cellXfs count="838">
    <xf numFmtId="0" fontId="0" fillId="0" borderId="0" xfId="0"/>
    <xf numFmtId="0" fontId="0" fillId="0" borderId="0" xfId="0" applyAlignment="1">
      <alignment wrapText="1"/>
    </xf>
    <xf numFmtId="0" fontId="0" fillId="0" borderId="0" xfId="0"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73" xfId="0" applyFont="1" applyBorder="1" applyAlignment="1">
      <alignment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0" fillId="0" borderId="5" xfId="0" applyBorder="1" applyAlignment="1">
      <alignment vertical="center" wrapText="1"/>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41" fillId="0" borderId="6" xfId="0" applyFont="1" applyBorder="1" applyAlignment="1">
      <alignment horizontal="left" vertical="center" wrapText="1"/>
    </xf>
    <xf numFmtId="0" fontId="16" fillId="0" borderId="4" xfId="0" applyFont="1" applyBorder="1" applyAlignment="1">
      <alignment horizontal="center" vertical="center"/>
    </xf>
    <xf numFmtId="0" fontId="41" fillId="0" borderId="23" xfId="0" applyFont="1" applyBorder="1" applyAlignment="1">
      <alignment horizontal="left"/>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44" fillId="0" borderId="4" xfId="0" applyFont="1" applyBorder="1" applyAlignment="1">
      <alignment wrapText="1"/>
    </xf>
    <xf numFmtId="0" fontId="0" fillId="0" borderId="73" xfId="0" applyBorder="1" applyAlignment="1">
      <alignment vertical="center" wrapText="1"/>
    </xf>
    <xf numFmtId="0" fontId="1" fillId="0" borderId="5" xfId="0" applyFont="1" applyBorder="1" applyAlignment="1">
      <alignment wrapText="1"/>
    </xf>
    <xf numFmtId="0" fontId="1" fillId="0" borderId="6" xfId="0" applyFont="1" applyBorder="1" applyAlignment="1">
      <alignment wrapText="1"/>
    </xf>
    <xf numFmtId="0" fontId="3" fillId="0" borderId="47" xfId="0" applyFont="1" applyBorder="1" applyAlignment="1">
      <alignment horizontal="center" vertical="center" textRotation="90" wrapText="1"/>
    </xf>
    <xf numFmtId="0" fontId="46"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7"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43" fillId="0" borderId="6" xfId="0" applyFont="1" applyBorder="1" applyAlignment="1">
      <alignment vertical="center" wrapText="1"/>
    </xf>
    <xf numFmtId="0" fontId="44" fillId="0" borderId="6" xfId="0" applyFont="1" applyBorder="1" applyAlignment="1">
      <alignment wrapText="1"/>
    </xf>
    <xf numFmtId="0" fontId="7" fillId="0" borderId="23" xfId="0" applyFont="1" applyBorder="1" applyAlignment="1">
      <alignment wrapText="1"/>
    </xf>
    <xf numFmtId="0" fontId="0" fillId="8" borderId="28"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1" fontId="0" fillId="0" borderId="5" xfId="0" applyNumberFormat="1" applyBorder="1" applyAlignment="1">
      <alignment horizontal="center"/>
    </xf>
    <xf numFmtId="1" fontId="0" fillId="0" borderId="6" xfId="0" applyNumberFormat="1" applyBorder="1" applyAlignment="1">
      <alignment horizontal="center"/>
    </xf>
    <xf numFmtId="0" fontId="3" fillId="0" borderId="21" xfId="0" applyFont="1" applyBorder="1" applyAlignment="1">
      <alignment vertical="top" wrapText="1"/>
    </xf>
    <xf numFmtId="0" fontId="0" fillId="0" borderId="5" xfId="0" applyBorder="1" applyAlignment="1">
      <alignment vertical="top" wrapText="1"/>
    </xf>
    <xf numFmtId="0" fontId="47" fillId="0" borderId="6" xfId="1" applyBorder="1" applyAlignment="1">
      <alignment vertical="top" wrapText="1"/>
    </xf>
    <xf numFmtId="0" fontId="0" fillId="0" borderId="56" xfId="0" applyBorder="1" applyAlignment="1">
      <alignment vertical="top" textRotation="90" wrapText="1"/>
    </xf>
    <xf numFmtId="0" fontId="6" fillId="0" borderId="5" xfId="0" applyFont="1" applyBorder="1" applyAlignment="1">
      <alignment vertical="top"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26" fillId="0" borderId="73" xfId="0" applyFont="1" applyBorder="1" applyAlignment="1">
      <alignment vertical="top"/>
    </xf>
    <xf numFmtId="0" fontId="26" fillId="0" borderId="73" xfId="0" applyFont="1" applyBorder="1" applyAlignment="1">
      <alignment horizontal="left" vertical="top"/>
    </xf>
    <xf numFmtId="0" fontId="0" fillId="0" borderId="73" xfId="0" applyBorder="1"/>
    <xf numFmtId="0" fontId="0" fillId="0" borderId="75" xfId="0" applyBorder="1"/>
    <xf numFmtId="0" fontId="0" fillId="0" borderId="5" xfId="0" applyBorder="1" applyAlignment="1">
      <alignment horizontal="left" vertical="top"/>
    </xf>
    <xf numFmtId="0" fontId="48" fillId="0" borderId="6" xfId="0" applyFont="1" applyBorder="1" applyAlignment="1">
      <alignment vertical="center" wrapText="1"/>
    </xf>
    <xf numFmtId="0" fontId="45" fillId="0" borderId="6" xfId="0" applyFont="1" applyBorder="1" applyAlignment="1">
      <alignment wrapText="1"/>
    </xf>
    <xf numFmtId="0" fontId="16" fillId="0" borderId="0" xfId="0" applyFont="1" applyAlignment="1">
      <alignment horizontal="center" vertical="center"/>
    </xf>
    <xf numFmtId="0" fontId="49" fillId="0" borderId="6" xfId="0" applyFont="1" applyBorder="1" applyAlignment="1">
      <alignment vertical="center" wrapText="1"/>
    </xf>
    <xf numFmtId="0" fontId="50" fillId="0" borderId="6" xfId="0" applyFont="1" applyBorder="1" applyAlignment="1">
      <alignment vertical="center" wrapText="1"/>
    </xf>
    <xf numFmtId="0" fontId="51" fillId="0" borderId="6" xfId="0" applyFont="1" applyBorder="1" applyAlignment="1">
      <alignment vertical="center" wrapText="1"/>
    </xf>
    <xf numFmtId="0" fontId="38" fillId="0" borderId="18" xfId="0" applyFont="1" applyBorder="1" applyAlignment="1">
      <alignment horizontal="center" textRotation="90" wrapText="1"/>
    </xf>
    <xf numFmtId="0" fontId="16" fillId="0" borderId="3" xfId="0" applyFont="1" applyBorder="1" applyAlignment="1">
      <alignment horizontal="center" vertical="center" wrapText="1"/>
    </xf>
    <xf numFmtId="0" fontId="16" fillId="0" borderId="28"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left" vertical="center"/>
    </xf>
    <xf numFmtId="0" fontId="16" fillId="0" borderId="29" xfId="0" applyFont="1" applyBorder="1" applyAlignment="1">
      <alignment horizontal="center" vertical="center"/>
    </xf>
    <xf numFmtId="0" fontId="16" fillId="0" borderId="41" xfId="0" applyFont="1" applyBorder="1" applyAlignment="1">
      <alignment horizontal="left" vertical="center"/>
    </xf>
    <xf numFmtId="0" fontId="16" fillId="0" borderId="30"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left" vertical="center"/>
    </xf>
    <xf numFmtId="0" fontId="1" fillId="0" borderId="63" xfId="0" applyFont="1" applyBorder="1" applyAlignment="1">
      <alignment horizontal="center" vertical="center" wrapText="1"/>
    </xf>
    <xf numFmtId="0" fontId="1" fillId="0" borderId="56" xfId="0" applyFont="1" applyBorder="1" applyAlignment="1">
      <alignment horizontal="center" vertical="center" wrapText="1"/>
    </xf>
    <xf numFmtId="0" fontId="39" fillId="25" borderId="60" xfId="0" applyFont="1" applyFill="1" applyBorder="1" applyAlignment="1">
      <alignment horizontal="center" vertical="center" wrapText="1"/>
    </xf>
    <xf numFmtId="0" fontId="16" fillId="0" borderId="12" xfId="0" applyFont="1" applyBorder="1" applyAlignment="1">
      <alignment horizontal="center" vertical="center" wrapText="1"/>
    </xf>
    <xf numFmtId="0" fontId="51" fillId="0" borderId="51" xfId="0" applyFont="1" applyBorder="1" applyAlignment="1">
      <alignment vertical="center" textRotation="90" wrapText="1"/>
    </xf>
    <xf numFmtId="0" fontId="51" fillId="0" borderId="47" xfId="0" applyFont="1" applyBorder="1" applyAlignment="1">
      <alignment vertical="center" textRotation="90" wrapText="1"/>
    </xf>
    <xf numFmtId="0" fontId="51" fillId="0" borderId="48" xfId="0" applyFont="1" applyBorder="1" applyAlignment="1">
      <alignment vertical="center" textRotation="90" wrapText="1"/>
    </xf>
    <xf numFmtId="0" fontId="39" fillId="25" borderId="3" xfId="0" applyFont="1" applyFill="1" applyBorder="1" applyAlignment="1">
      <alignment horizontal="center" vertical="center" wrapText="1"/>
    </xf>
    <xf numFmtId="0" fontId="0" fillId="0" borderId="6" xfId="0" applyBorder="1" applyAlignment="1">
      <alignment horizontal="left"/>
    </xf>
    <xf numFmtId="0" fontId="8" fillId="0" borderId="6" xfId="0" applyFont="1" applyBorder="1"/>
    <xf numFmtId="0" fontId="0" fillId="0" borderId="23" xfId="0" applyBorder="1" applyAlignment="1">
      <alignment horizontal="left"/>
    </xf>
    <xf numFmtId="0" fontId="1" fillId="0" borderId="6" xfId="0" applyFont="1" applyBorder="1" applyAlignment="1">
      <alignment horizontal="left"/>
    </xf>
    <xf numFmtId="0" fontId="52" fillId="0" borderId="6" xfId="0" applyFont="1" applyBorder="1" applyAlignment="1">
      <alignment wrapText="1"/>
    </xf>
    <xf numFmtId="0" fontId="52" fillId="0" borderId="6" xfId="0" applyFont="1" applyBorder="1" applyAlignment="1">
      <alignment horizontal="left"/>
    </xf>
    <xf numFmtId="0" fontId="1" fillId="0" borderId="51" xfId="0" applyFont="1" applyBorder="1" applyAlignment="1">
      <alignment horizontal="center" textRotation="90" wrapText="1"/>
    </xf>
    <xf numFmtId="0" fontId="52" fillId="0" borderId="47" xfId="0" applyFont="1" applyBorder="1" applyAlignment="1">
      <alignment horizontal="center" textRotation="90" wrapText="1"/>
    </xf>
    <xf numFmtId="0" fontId="52" fillId="0" borderId="47" xfId="0" applyFont="1" applyBorder="1" applyAlignment="1">
      <alignment horizontal="center" textRotation="90"/>
    </xf>
    <xf numFmtId="0" fontId="1" fillId="0" borderId="48" xfId="0" applyFont="1" applyBorder="1" applyAlignment="1">
      <alignment horizontal="center" textRotation="90" wrapText="1"/>
    </xf>
    <xf numFmtId="0" fontId="52" fillId="0" borderId="68" xfId="0" applyFont="1" applyBorder="1" applyAlignment="1">
      <alignment horizontal="center" textRotation="90" wrapText="1"/>
    </xf>
    <xf numFmtId="0" fontId="0" fillId="0" borderId="74" xfId="0" applyBorder="1" applyAlignment="1">
      <alignment horizontal="center" vertical="center"/>
    </xf>
    <xf numFmtId="0" fontId="0" fillId="0" borderId="74" xfId="0" applyBorder="1" applyAlignment="1">
      <alignment horizontal="center"/>
    </xf>
    <xf numFmtId="0" fontId="3" fillId="0" borderId="45" xfId="0" applyFont="1" applyBorder="1"/>
    <xf numFmtId="0" fontId="48" fillId="0" borderId="5" xfId="0" applyFont="1" applyBorder="1" applyAlignment="1">
      <alignment vertical="center" wrapText="1"/>
    </xf>
    <xf numFmtId="0" fontId="16" fillId="0" borderId="27" xfId="0" applyFont="1" applyBorder="1" applyAlignment="1">
      <alignment horizontal="center" vertical="center" wrapText="1"/>
    </xf>
    <xf numFmtId="0" fontId="16" fillId="0" borderId="11" xfId="0" applyFont="1" applyBorder="1" applyAlignment="1">
      <alignment horizontal="center" vertical="center" wrapText="1"/>
    </xf>
    <xf numFmtId="0" fontId="54" fillId="2" borderId="0" xfId="0" applyFont="1" applyFill="1" applyAlignment="1">
      <alignment horizontal="center" vertical="center"/>
    </xf>
    <xf numFmtId="0" fontId="41" fillId="0" borderId="26" xfId="0" applyFont="1" applyBorder="1" applyAlignment="1">
      <alignment horizontal="left" vertical="center" wrapText="1"/>
    </xf>
    <xf numFmtId="0" fontId="41" fillId="0" borderId="5" xfId="0" applyFont="1" applyBorder="1" applyAlignment="1">
      <alignment wrapText="1"/>
    </xf>
    <xf numFmtId="0" fontId="53" fillId="0" borderId="6" xfId="0" applyFont="1" applyBorder="1" applyAlignment="1">
      <alignment wrapText="1"/>
    </xf>
    <xf numFmtId="0" fontId="41" fillId="0" borderId="6" xfId="0" applyFont="1" applyBorder="1" applyAlignment="1">
      <alignment wrapText="1"/>
    </xf>
    <xf numFmtId="0" fontId="41" fillId="0" borderId="6" xfId="0" applyFont="1" applyBorder="1" applyAlignment="1">
      <alignment horizontal="left"/>
    </xf>
    <xf numFmtId="0" fontId="53" fillId="0" borderId="6" xfId="0" applyFont="1" applyBorder="1" applyAlignment="1">
      <alignment horizontal="left"/>
    </xf>
    <xf numFmtId="0" fontId="41" fillId="0" borderId="23" xfId="0" applyFont="1" applyBorder="1" applyAlignment="1">
      <alignment horizontal="left" vertical="center" wrapText="1"/>
    </xf>
    <xf numFmtId="0" fontId="41" fillId="0" borderId="8" xfId="0" applyFont="1" applyBorder="1" applyAlignment="1">
      <alignment horizontal="center" vertical="center" wrapText="1"/>
    </xf>
    <xf numFmtId="0" fontId="55" fillId="8" borderId="56" xfId="0" applyFont="1" applyFill="1" applyBorder="1" applyAlignment="1">
      <alignment horizontal="left" textRotation="90" wrapText="1"/>
    </xf>
    <xf numFmtId="0" fontId="55" fillId="8" borderId="80" xfId="0" applyFont="1" applyFill="1" applyBorder="1" applyAlignment="1">
      <alignment horizontal="left" textRotation="90" wrapText="1"/>
    </xf>
    <xf numFmtId="0" fontId="0" fillId="8" borderId="36" xfId="0" applyFill="1" applyBorder="1" applyAlignment="1">
      <alignment vertical="top" wrapText="1"/>
    </xf>
    <xf numFmtId="0" fontId="25" fillId="8" borderId="3" xfId="0" applyFont="1" applyFill="1" applyBorder="1" applyAlignment="1">
      <alignment horizontal="center" vertical="center" wrapText="1"/>
    </xf>
    <xf numFmtId="0" fontId="41" fillId="0" borderId="63" xfId="0" applyFont="1" applyBorder="1" applyAlignment="1">
      <alignment horizontal="center" vertical="center" textRotation="90" wrapText="1"/>
    </xf>
    <xf numFmtId="0" fontId="41" fillId="12" borderId="56" xfId="0" applyFont="1" applyFill="1" applyBorder="1" applyAlignment="1">
      <alignment horizontal="center" vertical="center" textRotation="90" wrapText="1"/>
    </xf>
    <xf numFmtId="0" fontId="41" fillId="13" borderId="56" xfId="0" applyFont="1" applyFill="1" applyBorder="1" applyAlignment="1">
      <alignment horizontal="center" vertical="center" textRotation="90" wrapText="1"/>
    </xf>
    <xf numFmtId="0" fontId="41" fillId="17" borderId="18" xfId="0" applyFont="1" applyFill="1" applyBorder="1" applyAlignment="1">
      <alignment horizontal="center" vertical="center" textRotation="90" wrapText="1"/>
    </xf>
    <xf numFmtId="0" fontId="25" fillId="8" borderId="32" xfId="0" applyFont="1" applyFill="1" applyBorder="1" applyAlignment="1">
      <alignment horizontal="center" vertical="center" wrapText="1"/>
    </xf>
    <xf numFmtId="0" fontId="8" fillId="0" borderId="22" xfId="0" applyFont="1" applyBorder="1" applyAlignment="1">
      <alignment vertical="top"/>
    </xf>
    <xf numFmtId="0" fontId="0" fillId="0" borderId="28"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60" xfId="0" applyBorder="1" applyAlignment="1">
      <alignment horizontal="center" vertical="center"/>
    </xf>
    <xf numFmtId="0" fontId="0" fillId="0" borderId="66" xfId="0" applyBorder="1" applyAlignment="1">
      <alignment horizontal="center"/>
    </xf>
    <xf numFmtId="0" fontId="0" fillId="0" borderId="61" xfId="0" applyBorder="1" applyAlignment="1">
      <alignment horizontal="center"/>
    </xf>
    <xf numFmtId="0" fontId="0" fillId="0" borderId="67" xfId="0" applyBorder="1" applyAlignment="1">
      <alignment horizontal="center"/>
    </xf>
    <xf numFmtId="0" fontId="1" fillId="0" borderId="56" xfId="0" applyFont="1" applyBorder="1" applyAlignment="1">
      <alignment horizontal="center" vertical="center" textRotation="90" wrapText="1"/>
    </xf>
    <xf numFmtId="0" fontId="8" fillId="0" borderId="56" xfId="0" applyFont="1" applyBorder="1" applyAlignment="1">
      <alignment horizontal="center" vertical="center" textRotation="90" wrapText="1"/>
    </xf>
    <xf numFmtId="0" fontId="1" fillId="0" borderId="63" xfId="0" applyFont="1" applyBorder="1" applyAlignment="1">
      <alignment horizontal="center" vertical="center" textRotation="90" wrapText="1"/>
    </xf>
    <xf numFmtId="0" fontId="1" fillId="0" borderId="43" xfId="0" applyFont="1" applyBorder="1" applyAlignment="1">
      <alignment horizontal="center"/>
    </xf>
    <xf numFmtId="0" fontId="14" fillId="4" borderId="38" xfId="0" applyFont="1" applyFill="1" applyBorder="1" applyAlignment="1">
      <alignment wrapText="1"/>
    </xf>
    <xf numFmtId="0" fontId="16" fillId="4" borderId="57" xfId="0" applyFont="1" applyFill="1" applyBorder="1" applyAlignment="1">
      <alignment horizontal="center"/>
    </xf>
    <xf numFmtId="0" fontId="16" fillId="4" borderId="79" xfId="0" applyFont="1" applyFill="1" applyBorder="1" applyAlignment="1">
      <alignment horizontal="center"/>
    </xf>
    <xf numFmtId="0" fontId="16" fillId="4" borderId="55" xfId="0" applyFont="1" applyFill="1" applyBorder="1" applyAlignment="1">
      <alignment horizontal="center"/>
    </xf>
    <xf numFmtId="0" fontId="1" fillId="11" borderId="22" xfId="0" applyFont="1" applyFill="1" applyBorder="1" applyAlignment="1">
      <alignment horizontal="center"/>
    </xf>
    <xf numFmtId="0" fontId="7" fillId="0" borderId="15" xfId="0" applyFont="1" applyBorder="1" applyAlignment="1">
      <alignment horizontal="center" textRotation="90"/>
    </xf>
    <xf numFmtId="0" fontId="7" fillId="0" borderId="59" xfId="0" applyFont="1" applyBorder="1" applyAlignment="1">
      <alignment horizontal="center" textRotation="90"/>
    </xf>
    <xf numFmtId="0" fontId="7" fillId="0" borderId="48" xfId="0" applyFont="1" applyBorder="1" applyAlignment="1">
      <alignment horizontal="center" textRotation="90"/>
    </xf>
    <xf numFmtId="0" fontId="0" fillId="0" borderId="22" xfId="0" applyBorder="1" applyAlignment="1">
      <alignment wrapText="1"/>
    </xf>
    <xf numFmtId="0" fontId="7" fillId="0" borderId="48" xfId="0" applyFont="1" applyBorder="1" applyAlignment="1">
      <alignment horizontal="left" textRotation="90" wrapText="1"/>
    </xf>
    <xf numFmtId="1" fontId="2" fillId="0" borderId="32" xfId="0" applyNumberFormat="1" applyFont="1" applyBorder="1" applyAlignment="1">
      <alignment horizontal="center"/>
    </xf>
    <xf numFmtId="0" fontId="41" fillId="26" borderId="8" xfId="0" applyFont="1" applyFill="1" applyBorder="1" applyAlignment="1">
      <alignment horizontal="center" vertical="center"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5" fillId="0" borderId="21" xfId="0" applyFont="1" applyBorder="1" applyAlignment="1">
      <alignment horizontal="center" vertical="center" wrapText="1"/>
    </xf>
    <xf numFmtId="0" fontId="35" fillId="0" borderId="39" xfId="0" applyFont="1" applyBorder="1" applyAlignment="1">
      <alignment horizontal="center" vertical="center" wrapText="1"/>
    </xf>
    <xf numFmtId="0" fontId="35" fillId="0" borderId="74" xfId="0" applyFont="1" applyBorder="1" applyAlignment="1">
      <alignment horizontal="center" vertical="center" wrapText="1"/>
    </xf>
    <xf numFmtId="0" fontId="40" fillId="0" borderId="65"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9" xfId="0" applyBorder="1" applyAlignment="1">
      <alignment horizontal="left" vertical="top"/>
    </xf>
    <xf numFmtId="0" fontId="0" fillId="0" borderId="0" xfId="0" applyAlignment="1">
      <alignment horizontal="left" vertical="top"/>
    </xf>
    <xf numFmtId="0" fontId="0" fillId="0" borderId="10"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7" borderId="15" xfId="0" applyFont="1" applyFill="1" applyBorder="1"/>
    <xf numFmtId="0" fontId="1" fillId="0" borderId="16" xfId="0" applyFont="1" applyBorder="1"/>
    <xf numFmtId="0" fontId="1" fillId="0" borderId="17" xfId="0" applyFont="1" applyBorder="1"/>
    <xf numFmtId="0" fontId="15" fillId="0" borderId="11" xfId="0" applyFont="1" applyBorder="1" applyAlignment="1">
      <alignment horizontal="center" textRotation="90" wrapText="1"/>
    </xf>
    <xf numFmtId="0" fontId="0" fillId="0" borderId="11" xfId="0" applyBorder="1" applyAlignment="1">
      <alignment horizontal="center" textRotation="90"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27" xfId="0" applyFont="1" applyBorder="1" applyAlignment="1">
      <alignment horizontal="center" textRotation="90" wrapText="1"/>
    </xf>
    <xf numFmtId="0" fontId="0" fillId="0" borderId="14" xfId="0"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5" fillId="0" borderId="63" xfId="0" applyFont="1" applyBorder="1" applyAlignment="1">
      <alignment horizontal="center" textRotation="90" wrapText="1"/>
    </xf>
    <xf numFmtId="0" fontId="0" fillId="0" borderId="62" xfId="0" applyBorder="1" applyAlignment="1">
      <alignment horizontal="center" textRotation="90" wrapText="1"/>
    </xf>
    <xf numFmtId="0" fontId="15" fillId="0" borderId="56"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50" xfId="0" applyBorder="1" applyAlignment="1">
      <alignment horizontal="center" textRotation="90" wrapText="1"/>
    </xf>
    <xf numFmtId="0" fontId="15" fillId="0" borderId="10" xfId="0" applyFont="1" applyBorder="1" applyAlignment="1">
      <alignment horizontal="center" textRotation="90" wrapText="1"/>
    </xf>
    <xf numFmtId="0" fontId="0" fillId="0" borderId="10" xfId="0" applyBorder="1" applyAlignment="1">
      <alignment horizontal="center" textRotation="90" wrapText="1"/>
    </xf>
    <xf numFmtId="0" fontId="16" fillId="4" borderId="11" xfId="0" applyFont="1" applyFill="1" applyBorder="1" applyAlignment="1">
      <alignment horizontal="center" vertical="center" textRotation="90"/>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60"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15" fillId="0" borderId="14" xfId="0" applyFont="1"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0" fillId="0" borderId="29" xfId="0"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28" xfId="0" applyFont="1" applyBorder="1" applyAlignment="1">
      <alignment horizontal="center" textRotation="90"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cellXfs>
  <cellStyles count="2">
    <cellStyle name="Hyperlink" xfId="1" builtinId="8"/>
    <cellStyle name="Normal" xfId="0" builtinId="0"/>
  </cellStyles>
  <dxfs count="78">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1.xml"/><Relationship Id="rId21" Type="http://schemas.openxmlformats.org/officeDocument/2006/relationships/chartsheet" Target="chartsheets/sheet4.xml"/><Relationship Id="rId34" Type="http://schemas.openxmlformats.org/officeDocument/2006/relationships/worksheet" Target="worksheets/sheet29.xml"/><Relationship Id="rId42" Type="http://schemas.openxmlformats.org/officeDocument/2006/relationships/worksheet" Target="worksheets/sheet36.xml"/><Relationship Id="rId47" Type="http://schemas.openxmlformats.org/officeDocument/2006/relationships/chartsheet" Target="chartsheets/sheet9.xml"/><Relationship Id="rId50" Type="http://schemas.openxmlformats.org/officeDocument/2006/relationships/worksheet" Target="worksheets/sheet40.xml"/><Relationship Id="rId55" Type="http://schemas.openxmlformats.org/officeDocument/2006/relationships/chartsheet" Target="chartsheets/sheet13.xml"/><Relationship Id="rId63"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4.xml"/><Relationship Id="rId29" Type="http://schemas.openxmlformats.org/officeDocument/2006/relationships/worksheet" Target="worksheets/sheet24.xml"/><Relationship Id="rId11" Type="http://schemas.openxmlformats.org/officeDocument/2006/relationships/worksheet" Target="worksheets/sheet10.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chartsheet" Target="chartsheets/sheet6.xml"/><Relationship Id="rId40" Type="http://schemas.openxmlformats.org/officeDocument/2006/relationships/worksheet" Target="worksheets/sheet34.xml"/><Relationship Id="rId45" Type="http://schemas.openxmlformats.org/officeDocument/2006/relationships/worksheet" Target="worksheets/sheet38.xml"/><Relationship Id="rId53" Type="http://schemas.openxmlformats.org/officeDocument/2006/relationships/chartsheet" Target="chartsheets/sheet12.xml"/><Relationship Id="rId58"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customXml" Target="../customXml/item1.xml"/><Relationship Id="rId19" Type="http://schemas.openxmlformats.org/officeDocument/2006/relationships/worksheet" Target="worksheets/sheet16.xml"/><Relationship Id="rId14" Type="http://schemas.openxmlformats.org/officeDocument/2006/relationships/chartsheet" Target="chartsheets/sheet2.xml"/><Relationship Id="rId22" Type="http://schemas.openxmlformats.org/officeDocument/2006/relationships/chartsheet" Target="chartsheets/sheet5.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30.xml"/><Relationship Id="rId43" Type="http://schemas.openxmlformats.org/officeDocument/2006/relationships/chartsheet" Target="chartsheets/sheet7.xml"/><Relationship Id="rId48" Type="http://schemas.openxmlformats.org/officeDocument/2006/relationships/worksheet" Target="worksheets/sheet39.xml"/><Relationship Id="rId56" Type="http://schemas.openxmlformats.org/officeDocument/2006/relationships/externalLink" Target="externalLinks/externalLink1.xml"/><Relationship Id="rId64" Type="http://schemas.openxmlformats.org/officeDocument/2006/relationships/customXml" Target="../customXml/item4.xml"/><Relationship Id="rId8" Type="http://schemas.openxmlformats.org/officeDocument/2006/relationships/worksheet" Target="worksheets/sheet8.xml"/><Relationship Id="rId51" Type="http://schemas.openxmlformats.org/officeDocument/2006/relationships/worksheet" Target="worksheets/sheet41.xml"/><Relationship Id="rId3" Type="http://schemas.openxmlformats.org/officeDocument/2006/relationships/worksheet" Target="worksheets/sheet3.xml"/><Relationship Id="rId12" Type="http://schemas.openxmlformats.org/officeDocument/2006/relationships/worksheet" Target="worksheets/sheet11.xml"/><Relationship Id="rId17" Type="http://schemas.openxmlformats.org/officeDocument/2006/relationships/worksheet" Target="worksheets/sheet15.xml"/><Relationship Id="rId25" Type="http://schemas.openxmlformats.org/officeDocument/2006/relationships/worksheet" Target="worksheets/sheet20.xml"/><Relationship Id="rId33" Type="http://schemas.openxmlformats.org/officeDocument/2006/relationships/worksheet" Target="worksheets/sheet28.xml"/><Relationship Id="rId38" Type="http://schemas.openxmlformats.org/officeDocument/2006/relationships/worksheet" Target="worksheets/sheet32.xml"/><Relationship Id="rId46" Type="http://schemas.openxmlformats.org/officeDocument/2006/relationships/chartsheet" Target="chartsheets/sheet8.xml"/><Relationship Id="rId59" Type="http://schemas.openxmlformats.org/officeDocument/2006/relationships/sharedStrings" Target="sharedStrings.xml"/><Relationship Id="rId20" Type="http://schemas.openxmlformats.org/officeDocument/2006/relationships/worksheet" Target="worksheets/sheet17.xml"/><Relationship Id="rId41" Type="http://schemas.openxmlformats.org/officeDocument/2006/relationships/worksheet" Target="worksheets/sheet35.xml"/><Relationship Id="rId54" Type="http://schemas.openxmlformats.org/officeDocument/2006/relationships/worksheet" Target="worksheets/sheet42.xml"/><Relationship Id="rId62"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3.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1.xml"/><Relationship Id="rId49" Type="http://schemas.openxmlformats.org/officeDocument/2006/relationships/chartsheet" Target="chartsheets/sheet10.xml"/><Relationship Id="rId57" Type="http://schemas.openxmlformats.org/officeDocument/2006/relationships/theme" Target="theme/theme1.xml"/><Relationship Id="rId10" Type="http://schemas.openxmlformats.org/officeDocument/2006/relationships/chartsheet" Target="chartsheets/sheet1.xml"/><Relationship Id="rId31" Type="http://schemas.openxmlformats.org/officeDocument/2006/relationships/worksheet" Target="worksheets/sheet26.xml"/><Relationship Id="rId44" Type="http://schemas.openxmlformats.org/officeDocument/2006/relationships/worksheet" Target="worksheets/sheet37.xml"/><Relationship Id="rId52" Type="http://schemas.openxmlformats.org/officeDocument/2006/relationships/chartsheet" Target="chartsheets/sheet11.xml"/><Relationship Id="rId60" Type="http://schemas.openxmlformats.org/officeDocument/2006/relationships/calcChain" Target="calcChain.xml"/><Relationship Id="rId65"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2.xml"/><Relationship Id="rId18" Type="http://schemas.openxmlformats.org/officeDocument/2006/relationships/chartsheet" Target="chartsheets/sheet3.xml"/><Relationship Id="rId39" Type="http://schemas.openxmlformats.org/officeDocument/2006/relationships/worksheet" Target="worksheets/sheet3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1"/>
          <c:order val="0"/>
          <c:spPr>
            <a:solidFill>
              <a:schemeClr val="accent2"/>
            </a:solidFill>
            <a:ln>
              <a:noFill/>
            </a:ln>
            <a:effectLst/>
          </c:spPr>
          <c:invertIfNegative val="0"/>
          <c:cat>
            <c:strRef>
              <c:f>'Rationalised Req PW'!$B$4:$B$12</c:f>
              <c:strCache>
                <c:ptCount val="9"/>
                <c:pt idx="0">
                  <c:v>The Operator requires that the machine shall detect when milk is on the turn</c:v>
                </c:pt>
                <c:pt idx="1">
                  <c:v>The Operator requires that the machine shall have a reliable means of getting rid of waste water</c:v>
                </c:pt>
                <c:pt idx="2">
                  <c:v>The Chief of Staff requires a delicious cup of Cappuccino prepared promptly at her request</c:v>
                </c:pt>
                <c:pt idx="3">
                  <c:v>The Chief of Staff requires that the kitchen shall be maintained in a clean and orderly fashion</c:v>
                </c:pt>
                <c:pt idx="4">
                  <c:v>The Gorilla requires that the machine shall deliver a cup of strong black coffee commensurate with his requirements </c:v>
                </c:pt>
                <c:pt idx="5">
                  <c:v>The Gorilla requires delivery of coffee with minimum button presses</c:v>
                </c:pt>
                <c:pt idx="6">
                  <c:v>The Gorilla does not want to do the washing up (Inference that machine shall be self cleaning.)</c:v>
                </c:pt>
                <c:pt idx="7">
                  <c:v>The Neanderthal requires that the machine shall communicate with him in a timely fashion</c:v>
                </c:pt>
                <c:pt idx="8">
                  <c:v>The Neanderthal requires that the bean type shall be selectable</c:v>
                </c:pt>
              </c:strCache>
            </c:strRef>
          </c:cat>
          <c:val>
            <c:numRef>
              <c:f>'Rationalised Req PW'!$N$4:$N$12</c:f>
              <c:numCache>
                <c:formatCode>General</c:formatCode>
                <c:ptCount val="9"/>
                <c:pt idx="0">
                  <c:v>6.5317875130281795</c:v>
                </c:pt>
                <c:pt idx="1">
                  <c:v>22.020310577735238</c:v>
                </c:pt>
                <c:pt idx="2">
                  <c:v>18.175086757595651</c:v>
                </c:pt>
                <c:pt idx="3">
                  <c:v>26.332177495446356</c:v>
                </c:pt>
                <c:pt idx="4">
                  <c:v>10.088032973558846</c:v>
                </c:pt>
                <c:pt idx="5">
                  <c:v>4.125625702239816</c:v>
                </c:pt>
                <c:pt idx="6">
                  <c:v>6.3718313000451667</c:v>
                </c:pt>
                <c:pt idx="7">
                  <c:v>2.535335170284394</c:v>
                </c:pt>
                <c:pt idx="8">
                  <c:v>3.81981251006634</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5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34880577112930433"/>
          <c:y val="0.12075983717774763"/>
          <c:w val="0.62509878033932975"/>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1'!$D$2:$W$2</c:f>
              <c:strCache>
                <c:ptCount val="18"/>
                <c:pt idx="0">
                  <c:v>Fill Tank</c:v>
                </c:pt>
                <c:pt idx="1">
                  <c:v>Check Milk</c:v>
                </c:pt>
                <c:pt idx="2">
                  <c:v>Select bean type</c:v>
                </c:pt>
                <c:pt idx="3">
                  <c:v>Select coffee type</c:v>
                </c:pt>
                <c:pt idx="4">
                  <c:v>Heat Water</c:v>
                </c:pt>
                <c:pt idx="5">
                  <c:v>Rinse Machine</c:v>
                </c:pt>
                <c:pt idx="6">
                  <c:v>Place mug</c:v>
                </c:pt>
                <c:pt idx="7">
                  <c:v>Start Machine</c:v>
                </c:pt>
                <c:pt idx="8">
                  <c:v>Grind beans</c:v>
                </c:pt>
                <c:pt idx="9">
                  <c:v>Compress Grinds</c:v>
                </c:pt>
                <c:pt idx="10">
                  <c:v>Steam Milk</c:v>
                </c:pt>
                <c:pt idx="11">
                  <c:v>Pump Milk</c:v>
                </c:pt>
                <c:pt idx="12">
                  <c:v>Pump water through compact</c:v>
                </c:pt>
                <c:pt idx="13">
                  <c:v>Eject compact</c:v>
                </c:pt>
                <c:pt idx="14">
                  <c:v>Remove mug</c:v>
                </c:pt>
                <c:pt idx="15">
                  <c:v>Clean Milk Delivery system</c:v>
                </c:pt>
                <c:pt idx="16">
                  <c:v>Dump Waste water</c:v>
                </c:pt>
                <c:pt idx="17">
                  <c:v>Remove Puck</c:v>
                </c:pt>
              </c:strCache>
            </c:strRef>
          </c:cat>
          <c:val>
            <c:numRef>
              <c:f>'Design QFD 1'!$D$15:$W$15</c:f>
              <c:numCache>
                <c:formatCode>0</c:formatCode>
                <c:ptCount val="20"/>
                <c:pt idx="0">
                  <c:v>333.36461006672948</c:v>
                </c:pt>
                <c:pt idx="1">
                  <c:v>301.35840092195349</c:v>
                </c:pt>
                <c:pt idx="2">
                  <c:v>239.64451747813149</c:v>
                </c:pt>
                <c:pt idx="3">
                  <c:v>314.31672543310839</c:v>
                </c:pt>
                <c:pt idx="4">
                  <c:v>276.38838815812574</c:v>
                </c:pt>
                <c:pt idx="5">
                  <c:v>510.6939611166365</c:v>
                </c:pt>
                <c:pt idx="6">
                  <c:v>254.36807758039046</c:v>
                </c:pt>
                <c:pt idx="7">
                  <c:v>373.10281305036193</c:v>
                </c:pt>
                <c:pt idx="8">
                  <c:v>491.3576750394077</c:v>
                </c:pt>
                <c:pt idx="9">
                  <c:v>254.36807758039046</c:v>
                </c:pt>
                <c:pt idx="10">
                  <c:v>420.54466363523159</c:v>
                </c:pt>
                <c:pt idx="11">
                  <c:v>657.53426109424879</c:v>
                </c:pt>
                <c:pt idx="12">
                  <c:v>689.54047023902478</c:v>
                </c:pt>
                <c:pt idx="13">
                  <c:v>342.77526483769589</c:v>
                </c:pt>
                <c:pt idx="14">
                  <c:v>254.36807758039046</c:v>
                </c:pt>
                <c:pt idx="15">
                  <c:v>551.30496197629441</c:v>
                </c:pt>
                <c:pt idx="16">
                  <c:v>492.51887435904086</c:v>
                </c:pt>
                <c:pt idx="17">
                  <c:v>294.33607915942372</c:v>
                </c:pt>
                <c:pt idx="1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24292902754877269"/>
          <c:y val="0.13692307692307693"/>
          <c:w val="0.73731599423295446"/>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2'!$F$2:$W$2</c:f>
              <c:strCache>
                <c:ptCount val="15"/>
                <c:pt idx="0">
                  <c:v>Fil from mains</c:v>
                </c:pt>
                <c:pt idx="1">
                  <c:v>indicator strip</c:v>
                </c:pt>
                <c:pt idx="2">
                  <c:v>Pods</c:v>
                </c:pt>
                <c:pt idx="3">
                  <c:v>Pods in magazine</c:v>
                </c:pt>
                <c:pt idx="4">
                  <c:v>Barcode on Pods</c:v>
                </c:pt>
                <c:pt idx="5">
                  <c:v>Electric Heater</c:v>
                </c:pt>
                <c:pt idx="6">
                  <c:v>Electric Pump</c:v>
                </c:pt>
                <c:pt idx="7">
                  <c:v>Dump to kitchen drain</c:v>
                </c:pt>
                <c:pt idx="8">
                  <c:v>Locator for mug</c:v>
                </c:pt>
                <c:pt idx="9">
                  <c:v>Milk reservoir</c:v>
                </c:pt>
                <c:pt idx="10">
                  <c:v>Steam pump</c:v>
                </c:pt>
                <c:pt idx="11">
                  <c:v>Peristaltic pump</c:v>
                </c:pt>
                <c:pt idx="12">
                  <c:v>Automatic clean on required cycle</c:v>
                </c:pt>
                <c:pt idx="13">
                  <c:v>Electric lift pod</c:v>
                </c:pt>
                <c:pt idx="14">
                  <c:v>Chuck pod in recycle bin</c:v>
                </c:pt>
              </c:strCache>
            </c:strRef>
          </c:cat>
          <c:val>
            <c:numRef>
              <c:f>'Design QFD 2'!$F$23:$V$23</c:f>
              <c:numCache>
                <c:formatCode>0</c:formatCode>
                <c:ptCount val="17"/>
                <c:pt idx="0">
                  <c:v>382.94466550749428</c:v>
                </c:pt>
                <c:pt idx="1">
                  <c:v>271.22256082975815</c:v>
                </c:pt>
                <c:pt idx="2">
                  <c:v>498.56511862011587</c:v>
                </c:pt>
                <c:pt idx="3">
                  <c:v>498.56511862011587</c:v>
                </c:pt>
                <c:pt idx="4">
                  <c:v>498.56511862011587</c:v>
                </c:pt>
                <c:pt idx="5">
                  <c:v>708.37411434728597</c:v>
                </c:pt>
                <c:pt idx="6">
                  <c:v>2001.9775554349592</c:v>
                </c:pt>
                <c:pt idx="7">
                  <c:v>902.89155192810972</c:v>
                </c:pt>
                <c:pt idx="8">
                  <c:v>457.86253964470279</c:v>
                </c:pt>
                <c:pt idx="9">
                  <c:v>1406.8850816791787</c:v>
                </c:pt>
                <c:pt idx="10">
                  <c:v>1466.4454980351975</c:v>
                </c:pt>
                <c:pt idx="11">
                  <c:v>1708.5417239786111</c:v>
                </c:pt>
                <c:pt idx="12">
                  <c:v>939.44145270180184</c:v>
                </c:pt>
                <c:pt idx="13">
                  <c:v>264.90247124348133</c:v>
                </c:pt>
                <c:pt idx="14">
                  <c:v>264.90247124348133</c:v>
                </c:pt>
                <c:pt idx="15">
                  <c:v>0</c:v>
                </c:pt>
                <c:pt idx="16">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3287787228052389"/>
          <c:y val="0.15433403805496829"/>
          <c:w val="0.6298598674750181"/>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'Prime "What Why"'!$B$9:$B$18</c:f>
              <c:strCache>
                <c:ptCount val="10"/>
                <c:pt idx="0">
                  <c:v>Water temperature</c:v>
                </c:pt>
                <c:pt idx="1">
                  <c:v>Quantity of Coffee</c:v>
                </c:pt>
                <c:pt idx="2">
                  <c:v>Quantity of Water in tank</c:v>
                </c:pt>
                <c:pt idx="3">
                  <c:v>Quantity of water in coffee</c:v>
                </c:pt>
                <c:pt idx="4">
                  <c:v>Strength of coffee</c:v>
                </c:pt>
                <c:pt idx="5">
                  <c:v>Quantity of milk</c:v>
                </c:pt>
                <c:pt idx="6">
                  <c:v>Temperature of Milk</c:v>
                </c:pt>
                <c:pt idx="7">
                  <c:v>Degree of foaming</c:v>
                </c:pt>
                <c:pt idx="8">
                  <c:v>Quantity of rinse water</c:v>
                </c:pt>
                <c:pt idx="9">
                  <c:v>Water delivery rate.</c:v>
                </c:pt>
              </c:strCache>
            </c:strRef>
          </c:cat>
          <c:val>
            <c:numRef>
              <c:f>'Prime "What Why"'!$AC$9:$AC$18</c:f>
              <c:numCache>
                <c:formatCode>General</c:formatCode>
                <c:ptCount val="10"/>
                <c:pt idx="0">
                  <c:v>432</c:v>
                </c:pt>
                <c:pt idx="1">
                  <c:v>171</c:v>
                </c:pt>
                <c:pt idx="2">
                  <c:v>51</c:v>
                </c:pt>
                <c:pt idx="3">
                  <c:v>711</c:v>
                </c:pt>
                <c:pt idx="4">
                  <c:v>810</c:v>
                </c:pt>
                <c:pt idx="5">
                  <c:v>195</c:v>
                </c:pt>
                <c:pt idx="6">
                  <c:v>273</c:v>
                </c:pt>
                <c:pt idx="7">
                  <c:v>864</c:v>
                </c:pt>
                <c:pt idx="8">
                  <c:v>132</c:v>
                </c:pt>
                <c:pt idx="9">
                  <c:v>945</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aseline="0"/>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64723996764555369"/>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'Prime "What Why"'!$D$8:$AA$8</c:f>
              <c:strCache>
                <c:ptCount val="23"/>
                <c:pt idx="0">
                  <c:v>Variation in Water temperature</c:v>
                </c:pt>
                <c:pt idx="1">
                  <c:v>Variation in Quantity of Coffee</c:v>
                </c:pt>
                <c:pt idx="2">
                  <c:v>Variation in Quantity of Water in tank</c:v>
                </c:pt>
                <c:pt idx="3">
                  <c:v>Variation in Quantity of water in coffee</c:v>
                </c:pt>
                <c:pt idx="4">
                  <c:v>Variation in Strength of coffee</c:v>
                </c:pt>
                <c:pt idx="5">
                  <c:v>Variation in Quantity of milk</c:v>
                </c:pt>
                <c:pt idx="6">
                  <c:v>Variation in Temperature of Milk</c:v>
                </c:pt>
                <c:pt idx="7">
                  <c:v>Variation in Degree of foaming</c:v>
                </c:pt>
                <c:pt idx="8">
                  <c:v>Variation in Quantity of rinse water</c:v>
                </c:pt>
                <c:pt idx="9">
                  <c:v>Variation in Water delivery rate.</c:v>
                </c:pt>
                <c:pt idx="10">
                  <c:v>Seals</c:v>
                </c:pt>
                <c:pt idx="11">
                  <c:v>Pump bearings</c:v>
                </c:pt>
                <c:pt idx="12">
                  <c:v>Tubes</c:v>
                </c:pt>
                <c:pt idx="13">
                  <c:v>Switch gear (Control)</c:v>
                </c:pt>
                <c:pt idx="14">
                  <c:v>Switch gear (Mains)</c:v>
                </c:pt>
                <c:pt idx="15">
                  <c:v>Moving Mechanical Parts</c:v>
                </c:pt>
                <c:pt idx="17">
                  <c:v>Mains Pressure</c:v>
                </c:pt>
                <c:pt idx="18">
                  <c:v>Water temperature</c:v>
                </c:pt>
                <c:pt idx="19">
                  <c:v>Milk temperature</c:v>
                </c:pt>
                <c:pt idx="20">
                  <c:v>Operator competence</c:v>
                </c:pt>
                <c:pt idx="21">
                  <c:v>Operator fatigue</c:v>
                </c:pt>
                <c:pt idx="22">
                  <c:v>Power failure</c:v>
                </c:pt>
              </c:strCache>
            </c:strRef>
          </c:cat>
          <c:val>
            <c:numRef>
              <c:f>'Prime "What Why"'!$D$19:$AA$19</c:f>
              <c:numCache>
                <c:formatCode>General</c:formatCode>
                <c:ptCount val="24"/>
                <c:pt idx="0">
                  <c:v>225</c:v>
                </c:pt>
                <c:pt idx="1">
                  <c:v>138</c:v>
                </c:pt>
                <c:pt idx="2">
                  <c:v>30</c:v>
                </c:pt>
                <c:pt idx="3">
                  <c:v>288</c:v>
                </c:pt>
                <c:pt idx="4">
                  <c:v>252</c:v>
                </c:pt>
                <c:pt idx="5">
                  <c:v>57</c:v>
                </c:pt>
                <c:pt idx="6">
                  <c:v>189</c:v>
                </c:pt>
                <c:pt idx="7">
                  <c:v>270</c:v>
                </c:pt>
                <c:pt idx="8">
                  <c:v>111</c:v>
                </c:pt>
                <c:pt idx="9">
                  <c:v>81</c:v>
                </c:pt>
                <c:pt idx="10">
                  <c:v>147</c:v>
                </c:pt>
                <c:pt idx="11">
                  <c:v>189</c:v>
                </c:pt>
                <c:pt idx="12">
                  <c:v>261</c:v>
                </c:pt>
                <c:pt idx="13">
                  <c:v>243</c:v>
                </c:pt>
                <c:pt idx="14">
                  <c:v>522</c:v>
                </c:pt>
                <c:pt idx="15">
                  <c:v>243</c:v>
                </c:pt>
                <c:pt idx="16">
                  <c:v>0</c:v>
                </c:pt>
                <c:pt idx="17">
                  <c:v>282</c:v>
                </c:pt>
                <c:pt idx="18">
                  <c:v>102</c:v>
                </c:pt>
                <c:pt idx="19">
                  <c:v>36</c:v>
                </c:pt>
                <c:pt idx="20">
                  <c:v>333</c:v>
                </c:pt>
                <c:pt idx="21">
                  <c:v>63</c:v>
                </c:pt>
                <c:pt idx="22">
                  <c:v>522</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000" baseline="0"/>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0.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84"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23"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96"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56"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84"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2" Type="http://schemas.openxmlformats.org/officeDocument/2006/relationships/customXml" Target="../ink/ink1.xml"/><Relationship Id="rId1" Type="http://schemas.openxmlformats.org/officeDocument/2006/relationships/chart" Target="../charts/chart1.xml"/><Relationship Id="rId9" Type="http://schemas.openxmlformats.org/officeDocument/2006/relationships/image" Target="../media/image16.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3.emf"/></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3869" y="9468518"/>
          <a:ext cx="1840758" cy="1208805"/>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74952" y="6724306"/>
          <a:ext cx="1916633" cy="1626784"/>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34678" y="9475889"/>
          <a:ext cx="2105841" cy="1266962"/>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10176" y="6076103"/>
          <a:ext cx="1926284" cy="1608455"/>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12636" y="9476528"/>
          <a:ext cx="2470488" cy="1266323"/>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58862" y="7717003"/>
          <a:ext cx="2465726" cy="1266323"/>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270100</xdr:colOff>
      <xdr:row>2</xdr:row>
      <xdr:rowOff>81644</xdr:rowOff>
    </xdr:from>
    <xdr:to>
      <xdr:col>30</xdr:col>
      <xdr:colOff>256443</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11</xdr:col>
      <xdr:colOff>222076</xdr:colOff>
      <xdr:row>2</xdr:row>
      <xdr:rowOff>3611541</xdr:rowOff>
    </xdr:from>
    <xdr:to>
      <xdr:col>11</xdr:col>
      <xdr:colOff>227198</xdr:colOff>
      <xdr:row>2</xdr:row>
      <xdr:rowOff>3611901</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wsDr>
</file>

<file path=xl/drawings/drawing3.xml><?xml version="1.0" encoding="utf-8"?>
<xdr:wsDr xmlns:xdr="http://schemas.openxmlformats.org/drawingml/2006/spreadsheetDrawing" xmlns:a="http://schemas.openxmlformats.org/drawingml/2006/main">
  <xdr:absoluteAnchor>
    <xdr:pos x="0" y="0"/>
    <xdr:ext cx="9298214" cy="6072188"/>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18553043" cy="12092609"/>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9289330" cy="6063595"/>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9298214" cy="6072188"/>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0.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1.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2.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3.xml"/></Relationships>
</file>

<file path=xl/worksheets/_rels/sheet2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4.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7.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5.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4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6" zoomScale="50" zoomScaleNormal="50" workbookViewId="0">
      <selection activeCell="X32" sqref="X32"/>
    </sheetView>
  </sheetViews>
  <sheetFormatPr defaultColWidth="8.796875" defaultRowHeight="12.75" x14ac:dyDescent="0.35"/>
  <sheetData>
    <row r="1" spans="1:18" x14ac:dyDescent="0.35">
      <c r="A1" s="50" t="s">
        <v>84</v>
      </c>
      <c r="H1" s="625"/>
      <c r="I1" s="625"/>
      <c r="J1" s="625"/>
      <c r="K1" s="625"/>
    </row>
    <row r="2" spans="1:18" x14ac:dyDescent="0.35">
      <c r="A2" s="50" t="s">
        <v>85</v>
      </c>
    </row>
    <row r="3" spans="1:18" ht="13.5" x14ac:dyDescent="0.35">
      <c r="F3" s="279"/>
    </row>
    <row r="4" spans="1:18" ht="12.75" customHeight="1" thickBot="1" x14ac:dyDescent="0.4"/>
    <row r="5" spans="1:18" ht="6" customHeight="1" x14ac:dyDescent="0.35">
      <c r="C5" s="626" t="s">
        <v>86</v>
      </c>
      <c r="D5" s="627"/>
      <c r="E5" s="627"/>
      <c r="F5" s="627"/>
      <c r="G5" s="627"/>
      <c r="H5" s="627"/>
      <c r="I5" s="627"/>
      <c r="J5" s="627"/>
      <c r="K5" s="627"/>
      <c r="L5" s="627"/>
      <c r="M5" s="627"/>
      <c r="N5" s="627"/>
      <c r="O5" s="627"/>
      <c r="P5" s="627"/>
      <c r="Q5" s="627"/>
      <c r="R5" s="628"/>
    </row>
    <row r="6" spans="1:18" x14ac:dyDescent="0.35">
      <c r="C6" s="629"/>
      <c r="D6" s="630"/>
      <c r="E6" s="630"/>
      <c r="F6" s="630"/>
      <c r="G6" s="630"/>
      <c r="H6" s="630"/>
      <c r="I6" s="630"/>
      <c r="J6" s="630"/>
      <c r="K6" s="630"/>
      <c r="L6" s="630"/>
      <c r="M6" s="630"/>
      <c r="N6" s="630"/>
      <c r="O6" s="630"/>
      <c r="P6" s="630"/>
      <c r="Q6" s="630"/>
      <c r="R6" s="631"/>
    </row>
    <row r="7" spans="1:18" ht="5.25" customHeight="1" thickBot="1" x14ac:dyDescent="0.4">
      <c r="C7" s="632"/>
      <c r="D7" s="633"/>
      <c r="E7" s="633"/>
      <c r="F7" s="633"/>
      <c r="G7" s="633"/>
      <c r="H7" s="633"/>
      <c r="I7" s="633"/>
      <c r="J7" s="633"/>
      <c r="K7" s="633"/>
      <c r="L7" s="633"/>
      <c r="M7" s="633"/>
      <c r="N7" s="633"/>
      <c r="O7" s="633"/>
      <c r="P7" s="633"/>
      <c r="Q7" s="633"/>
      <c r="R7" s="634"/>
    </row>
    <row r="9" spans="1:18" ht="13.15" thickBot="1" x14ac:dyDescent="0.4"/>
    <row r="10" spans="1:18" ht="12.75" customHeight="1" x14ac:dyDescent="0.35">
      <c r="C10" s="635" t="s">
        <v>278</v>
      </c>
      <c r="D10" s="636"/>
      <c r="E10" s="636"/>
      <c r="F10" s="636"/>
      <c r="G10" s="636"/>
      <c r="H10" s="636"/>
      <c r="I10" s="636"/>
      <c r="J10" s="636"/>
      <c r="K10" s="636"/>
      <c r="L10" s="636"/>
      <c r="M10" s="636"/>
      <c r="N10" s="636"/>
      <c r="O10" s="636"/>
      <c r="P10" s="636"/>
      <c r="Q10" s="636"/>
      <c r="R10" s="637"/>
    </row>
    <row r="11" spans="1:18" ht="12.75" customHeight="1" x14ac:dyDescent="0.35">
      <c r="C11" s="638"/>
      <c r="D11" s="639"/>
      <c r="E11" s="639"/>
      <c r="F11" s="639"/>
      <c r="G11" s="639"/>
      <c r="H11" s="639"/>
      <c r="I11" s="639"/>
      <c r="J11" s="639"/>
      <c r="K11" s="639"/>
      <c r="L11" s="639"/>
      <c r="M11" s="639"/>
      <c r="N11" s="639"/>
      <c r="O11" s="639"/>
      <c r="P11" s="639"/>
      <c r="Q11" s="639"/>
      <c r="R11" s="640"/>
    </row>
    <row r="12" spans="1:18" ht="13.5" customHeight="1" thickBot="1" x14ac:dyDescent="0.4">
      <c r="C12" s="641"/>
      <c r="D12" s="642"/>
      <c r="E12" s="642"/>
      <c r="F12" s="642"/>
      <c r="G12" s="642"/>
      <c r="H12" s="642"/>
      <c r="I12" s="642"/>
      <c r="J12" s="642"/>
      <c r="K12" s="642"/>
      <c r="L12" s="642"/>
      <c r="M12" s="642"/>
      <c r="N12" s="642"/>
      <c r="O12" s="642"/>
      <c r="P12" s="642"/>
      <c r="Q12" s="642"/>
      <c r="R12" s="643"/>
    </row>
    <row r="14" spans="1:18" ht="13.15" thickBot="1" x14ac:dyDescent="0.4"/>
    <row r="15" spans="1:18" ht="13.15" thickBot="1" x14ac:dyDescent="0.4">
      <c r="C15" s="644" t="s">
        <v>56</v>
      </c>
      <c r="D15" s="645"/>
      <c r="E15" s="645"/>
      <c r="F15" s="645"/>
      <c r="G15" s="645"/>
      <c r="H15" s="645"/>
      <c r="I15" s="645"/>
      <c r="J15" s="645"/>
      <c r="K15" s="645"/>
      <c r="L15" s="646"/>
      <c r="M15" s="644" t="s">
        <v>57</v>
      </c>
      <c r="N15" s="645"/>
      <c r="O15" s="646"/>
      <c r="P15" s="644" t="s">
        <v>58</v>
      </c>
      <c r="Q15" s="645"/>
      <c r="R15" s="646"/>
    </row>
    <row r="16" spans="1:18" x14ac:dyDescent="0.35">
      <c r="C16" s="647" t="s">
        <v>81</v>
      </c>
      <c r="D16" s="648"/>
      <c r="E16" s="648"/>
      <c r="F16" s="648"/>
      <c r="G16" s="648"/>
      <c r="H16" s="648"/>
      <c r="I16" s="648"/>
      <c r="J16" s="648"/>
      <c r="K16" s="648"/>
      <c r="L16" s="649"/>
      <c r="M16" s="647"/>
      <c r="N16" s="648"/>
      <c r="O16" s="649"/>
      <c r="P16" s="656" t="s">
        <v>82</v>
      </c>
      <c r="Q16" s="657"/>
      <c r="R16" s="658"/>
    </row>
    <row r="17" spans="3:18" x14ac:dyDescent="0.35">
      <c r="C17" s="650"/>
      <c r="D17" s="651"/>
      <c r="E17" s="651"/>
      <c r="F17" s="651"/>
      <c r="G17" s="651"/>
      <c r="H17" s="651"/>
      <c r="I17" s="651"/>
      <c r="J17" s="651"/>
      <c r="K17" s="651"/>
      <c r="L17" s="652"/>
      <c r="M17" s="650"/>
      <c r="N17" s="651"/>
      <c r="O17" s="652"/>
      <c r="P17" s="659"/>
      <c r="Q17" s="660"/>
      <c r="R17" s="661"/>
    </row>
    <row r="18" spans="3:18" ht="13.15" thickBot="1" x14ac:dyDescent="0.4">
      <c r="C18" s="653"/>
      <c r="D18" s="654"/>
      <c r="E18" s="654"/>
      <c r="F18" s="654"/>
      <c r="G18" s="654"/>
      <c r="H18" s="654"/>
      <c r="I18" s="654"/>
      <c r="J18" s="654"/>
      <c r="K18" s="654"/>
      <c r="L18" s="655"/>
      <c r="M18" s="653"/>
      <c r="N18" s="654"/>
      <c r="O18" s="655"/>
      <c r="P18" s="662"/>
      <c r="Q18" s="663"/>
      <c r="R18" s="664"/>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1"/>
  <sheetViews>
    <sheetView topLeftCell="D1" zoomScale="150" zoomScaleNormal="150" workbookViewId="0">
      <selection activeCell="D14" sqref="D14"/>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77" t="s">
        <v>79</v>
      </c>
    </row>
    <row r="3" spans="1:5" ht="13.15" thickBot="1" x14ac:dyDescent="0.4"/>
    <row r="4" spans="1:5" s="7" customFormat="1" ht="13.5" thickBot="1" x14ac:dyDescent="0.45">
      <c r="B4" s="462" t="s">
        <v>0</v>
      </c>
      <c r="C4" s="477" t="s">
        <v>258</v>
      </c>
      <c r="D4" s="463" t="s">
        <v>1</v>
      </c>
      <c r="E4" s="462" t="s">
        <v>246</v>
      </c>
    </row>
    <row r="5" spans="1:5" ht="13.5" x14ac:dyDescent="0.35">
      <c r="B5" s="464"/>
      <c r="C5" s="465"/>
      <c r="D5" s="541"/>
      <c r="E5" s="538"/>
    </row>
    <row r="6" spans="1:5" ht="13.15" customHeight="1" x14ac:dyDescent="0.35">
      <c r="B6" s="467"/>
      <c r="C6" s="468" t="s">
        <v>268</v>
      </c>
      <c r="D6" s="542" t="s">
        <v>272</v>
      </c>
      <c r="E6" s="537"/>
    </row>
    <row r="7" spans="1:5" ht="13.5" x14ac:dyDescent="0.35">
      <c r="B7" s="467"/>
      <c r="C7" s="468"/>
      <c r="D7" s="542" t="s">
        <v>273</v>
      </c>
      <c r="E7" s="537"/>
    </row>
    <row r="8" spans="1:5" ht="13.5" x14ac:dyDescent="0.35">
      <c r="B8" s="467"/>
      <c r="C8" s="468" t="s">
        <v>269</v>
      </c>
      <c r="D8" s="542" t="s">
        <v>270</v>
      </c>
      <c r="E8" s="537"/>
    </row>
    <row r="9" spans="1:5" ht="13.5" x14ac:dyDescent="0.35">
      <c r="B9" s="467"/>
      <c r="C9" s="468"/>
      <c r="D9" s="542" t="s">
        <v>271</v>
      </c>
      <c r="E9" s="537"/>
    </row>
    <row r="10" spans="1:5" ht="13.5" x14ac:dyDescent="0.35">
      <c r="B10" s="467"/>
      <c r="C10" s="468" t="s">
        <v>274</v>
      </c>
      <c r="D10" s="542" t="s">
        <v>279</v>
      </c>
      <c r="E10" s="537"/>
    </row>
    <row r="11" spans="1:5" ht="13.5" x14ac:dyDescent="0.35">
      <c r="B11" s="467"/>
      <c r="C11" s="468"/>
      <c r="D11" s="542" t="s">
        <v>280</v>
      </c>
      <c r="E11" s="537"/>
    </row>
    <row r="12" spans="1:5" ht="13.5" x14ac:dyDescent="0.35">
      <c r="B12" s="467"/>
      <c r="C12" s="468"/>
      <c r="D12" s="542" t="s">
        <v>275</v>
      </c>
      <c r="E12" s="537"/>
    </row>
    <row r="13" spans="1:5" ht="13.5" x14ac:dyDescent="0.35">
      <c r="B13" s="467"/>
      <c r="C13" s="468" t="s">
        <v>276</v>
      </c>
      <c r="D13" s="542" t="s">
        <v>281</v>
      </c>
      <c r="E13" s="537"/>
    </row>
    <row r="14" spans="1:5" ht="13.5" x14ac:dyDescent="0.35">
      <c r="B14" s="467"/>
      <c r="C14" s="468"/>
      <c r="D14" s="542" t="s">
        <v>277</v>
      </c>
      <c r="E14" s="537"/>
    </row>
    <row r="15" spans="1:5" ht="13.5" x14ac:dyDescent="0.35">
      <c r="B15" s="467"/>
      <c r="C15" s="468"/>
      <c r="D15" s="543"/>
      <c r="E15" s="537"/>
    </row>
    <row r="16" spans="1:5" ht="13.5" x14ac:dyDescent="0.35">
      <c r="B16" s="467"/>
      <c r="C16" s="468"/>
      <c r="D16" s="543"/>
      <c r="E16" s="537"/>
    </row>
    <row r="17" spans="2:5" ht="13.5" x14ac:dyDescent="0.35">
      <c r="B17" s="467"/>
      <c r="C17" s="468"/>
      <c r="D17" s="543"/>
      <c r="E17" s="537"/>
    </row>
    <row r="18" spans="2:5" ht="13.5" x14ac:dyDescent="0.35">
      <c r="B18" s="467"/>
      <c r="C18" s="468"/>
      <c r="D18" s="543"/>
      <c r="E18" s="537"/>
    </row>
    <row r="19" spans="2:5" ht="13.5" x14ac:dyDescent="0.35">
      <c r="B19" s="467"/>
      <c r="C19" s="468"/>
      <c r="D19" s="542"/>
      <c r="E19" s="537"/>
    </row>
    <row r="20" spans="2:5" ht="13.5" x14ac:dyDescent="0.35">
      <c r="B20" s="467"/>
      <c r="C20" s="468"/>
      <c r="D20" s="542"/>
      <c r="E20" s="537"/>
    </row>
    <row r="21" spans="2:5" ht="13.5" x14ac:dyDescent="0.35">
      <c r="B21" s="467"/>
      <c r="C21" s="468"/>
      <c r="D21" s="542"/>
      <c r="E21" s="537"/>
    </row>
    <row r="22" spans="2:5" ht="13.5" x14ac:dyDescent="0.35">
      <c r="B22" s="466"/>
      <c r="C22" s="468"/>
      <c r="D22" s="542"/>
      <c r="E22" s="537"/>
    </row>
    <row r="23" spans="2:5" ht="13.5" x14ac:dyDescent="0.35">
      <c r="B23" s="470"/>
      <c r="C23" s="468"/>
      <c r="D23" s="466"/>
      <c r="E23" s="538"/>
    </row>
    <row r="24" spans="2:5" ht="13.5" x14ac:dyDescent="0.35">
      <c r="B24" s="466"/>
      <c r="C24" s="469"/>
      <c r="D24" s="466"/>
      <c r="E24" s="538"/>
    </row>
    <row r="25" spans="2:5" ht="13.5" x14ac:dyDescent="0.35">
      <c r="B25" s="466"/>
      <c r="C25" s="469"/>
      <c r="D25" s="466"/>
      <c r="E25" s="538"/>
    </row>
    <row r="26" spans="2:5" ht="13.5" x14ac:dyDescent="0.35">
      <c r="B26" s="466"/>
      <c r="C26" s="469"/>
      <c r="D26" s="466"/>
      <c r="E26" s="538"/>
    </row>
    <row r="27" spans="2:5" ht="13.5" x14ac:dyDescent="0.35">
      <c r="B27" s="466"/>
      <c r="C27" s="469"/>
      <c r="D27" s="466"/>
      <c r="E27" s="538"/>
    </row>
    <row r="28" spans="2:5" ht="13.5" x14ac:dyDescent="0.35">
      <c r="B28" s="466"/>
      <c r="C28" s="469"/>
      <c r="D28" s="466"/>
      <c r="E28" s="538"/>
    </row>
    <row r="29" spans="2:5" ht="13.15" x14ac:dyDescent="0.4">
      <c r="B29" s="471"/>
      <c r="C29" s="472"/>
      <c r="D29" s="473"/>
      <c r="E29" s="539"/>
    </row>
    <row r="30" spans="2:5" ht="13.5" x14ac:dyDescent="0.35">
      <c r="B30" s="466"/>
      <c r="C30" s="469"/>
      <c r="D30" s="466"/>
      <c r="E30" s="538"/>
    </row>
    <row r="31" spans="2:5" ht="13.5" x14ac:dyDescent="0.35">
      <c r="B31" s="466"/>
      <c r="C31" s="469"/>
      <c r="D31" s="466"/>
      <c r="E31" s="538"/>
    </row>
    <row r="32" spans="2:5" ht="13.5" x14ac:dyDescent="0.35">
      <c r="B32" s="466"/>
      <c r="C32" s="469"/>
      <c r="D32" s="466"/>
      <c r="E32" s="538"/>
    </row>
    <row r="33" spans="2:5" ht="13.5" x14ac:dyDescent="0.35">
      <c r="B33" s="466"/>
      <c r="C33" s="469"/>
      <c r="D33" s="466"/>
      <c r="E33" s="538"/>
    </row>
    <row r="34" spans="2:5" ht="13.5" x14ac:dyDescent="0.35">
      <c r="B34" s="466"/>
      <c r="C34" s="469"/>
      <c r="D34" s="466"/>
      <c r="E34" s="538"/>
    </row>
    <row r="35" spans="2:5" ht="13.5" x14ac:dyDescent="0.35">
      <c r="B35" s="466"/>
      <c r="C35" s="469"/>
      <c r="D35" s="466"/>
      <c r="E35" s="538"/>
    </row>
    <row r="36" spans="2:5" ht="13.5" x14ac:dyDescent="0.35">
      <c r="B36" s="466"/>
      <c r="C36" s="469"/>
      <c r="D36" s="466"/>
      <c r="E36" s="538"/>
    </row>
    <row r="37" spans="2:5" x14ac:dyDescent="0.35">
      <c r="B37" s="473"/>
      <c r="C37" s="260"/>
      <c r="D37" s="473"/>
      <c r="E37" s="539"/>
    </row>
    <row r="38" spans="2:5" ht="13.15" thickBot="1" x14ac:dyDescent="0.4">
      <c r="B38" s="474"/>
      <c r="C38" s="475"/>
      <c r="D38" s="474"/>
      <c r="E38" s="540"/>
    </row>
    <row r="39" spans="2:5" ht="13.5" x14ac:dyDescent="0.35">
      <c r="B39" s="476"/>
      <c r="C39" s="476"/>
      <c r="D39" s="24"/>
      <c r="E39" s="24"/>
    </row>
    <row r="40" spans="2:5" ht="13.5" x14ac:dyDescent="0.35">
      <c r="B40" s="476"/>
      <c r="C40" s="476"/>
      <c r="D40" s="24"/>
      <c r="E40" s="24"/>
    </row>
    <row r="41" spans="2:5" x14ac:dyDescent="0.35">
      <c r="B41" s="24"/>
      <c r="C41" s="24"/>
      <c r="D41" s="24"/>
      <c r="E41"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S237"/>
  <sheetViews>
    <sheetView tabSelected="1" zoomScale="40" zoomScaleNormal="40" workbookViewId="0">
      <selection activeCell="AL3" sqref="AL3"/>
    </sheetView>
  </sheetViews>
  <sheetFormatPr defaultColWidth="8.73046875" defaultRowHeight="12.75" x14ac:dyDescent="0.35"/>
  <cols>
    <col min="1" max="1" width="8.73046875" style="50"/>
    <col min="2" max="2" width="66" style="268" customWidth="1"/>
    <col min="3" max="3" width="8.59765625" style="484" customWidth="1"/>
    <col min="4" max="11" width="8.59765625" style="482" customWidth="1"/>
    <col min="12" max="12" width="9.59765625" style="427" customWidth="1"/>
    <col min="13" max="13" width="14.796875" style="427" customWidth="1"/>
    <col min="14" max="14" width="10.796875" style="50" customWidth="1"/>
    <col min="15" max="16384" width="8.73046875" style="50"/>
  </cols>
  <sheetData>
    <row r="1" spans="1:14" ht="13.15" thickBot="1" x14ac:dyDescent="0.4">
      <c r="C1" s="485"/>
      <c r="D1" s="486"/>
      <c r="E1" s="486"/>
      <c r="F1" s="486"/>
      <c r="G1" s="486"/>
      <c r="H1" s="486"/>
      <c r="I1" s="486"/>
      <c r="J1" s="486"/>
      <c r="K1" s="486"/>
    </row>
    <row r="2" spans="1:14" ht="13.15" thickBot="1" x14ac:dyDescent="0.4">
      <c r="A2" s="428"/>
      <c r="B2" s="479"/>
      <c r="C2" s="558">
        <v>1</v>
      </c>
      <c r="D2" s="559">
        <v>2</v>
      </c>
      <c r="E2" s="559">
        <v>3</v>
      </c>
      <c r="F2" s="559">
        <v>4</v>
      </c>
      <c r="G2" s="559">
        <v>5</v>
      </c>
      <c r="H2" s="559">
        <v>6</v>
      </c>
      <c r="I2" s="559">
        <v>7</v>
      </c>
      <c r="J2" s="559">
        <v>8</v>
      </c>
      <c r="K2" s="559">
        <v>9</v>
      </c>
      <c r="L2" s="480" t="s">
        <v>247</v>
      </c>
      <c r="M2" s="429"/>
      <c r="N2" s="430" t="s">
        <v>247</v>
      </c>
    </row>
    <row r="3" spans="1:14" ht="409.6" thickBot="1" x14ac:dyDescent="0.4">
      <c r="A3" s="428"/>
      <c r="B3" s="493" t="s">
        <v>248</v>
      </c>
      <c r="C3" s="562" t="s">
        <v>272</v>
      </c>
      <c r="D3" s="563" t="s">
        <v>273</v>
      </c>
      <c r="E3" s="563" t="s">
        <v>270</v>
      </c>
      <c r="F3" s="563" t="s">
        <v>271</v>
      </c>
      <c r="G3" s="563" t="s">
        <v>279</v>
      </c>
      <c r="H3" s="563" t="s">
        <v>280</v>
      </c>
      <c r="I3" s="563" t="s">
        <v>275</v>
      </c>
      <c r="J3" s="563" t="s">
        <v>281</v>
      </c>
      <c r="K3" s="564" t="s">
        <v>277</v>
      </c>
      <c r="L3" s="481" t="s">
        <v>249</v>
      </c>
      <c r="M3" s="478" t="s">
        <v>250</v>
      </c>
      <c r="N3" s="548" t="s">
        <v>251</v>
      </c>
    </row>
    <row r="4" spans="1:14" s="431" customFormat="1" ht="44.25" x14ac:dyDescent="0.35">
      <c r="A4" s="487">
        <v>1</v>
      </c>
      <c r="B4" s="547" t="s">
        <v>272</v>
      </c>
      <c r="C4" s="560">
        <v>1</v>
      </c>
      <c r="D4" s="225">
        <v>0.2</v>
      </c>
      <c r="E4" s="225">
        <v>0.2</v>
      </c>
      <c r="F4" s="225">
        <v>0.1</v>
      </c>
      <c r="G4" s="225">
        <v>0.2</v>
      </c>
      <c r="H4" s="225">
        <v>5</v>
      </c>
      <c r="I4" s="225">
        <v>1</v>
      </c>
      <c r="J4" s="225">
        <v>5</v>
      </c>
      <c r="K4" s="561">
        <v>5</v>
      </c>
      <c r="L4" s="550">
        <f>+C4*D4*E4*F4*G4*H4*I4*J4*K4</f>
        <v>0.10000000000000002</v>
      </c>
      <c r="M4" s="551">
        <f t="shared" ref="M4:M12" si="0">POWER(L4,1/9)</f>
        <v>0.77426368268112711</v>
      </c>
      <c r="N4" s="552">
        <f>+M4/M13*$N$13</f>
        <v>6.5317875130281795</v>
      </c>
    </row>
    <row r="5" spans="1:14" s="431" customFormat="1" ht="66.400000000000006" x14ac:dyDescent="0.35">
      <c r="A5" s="488">
        <v>2</v>
      </c>
      <c r="B5" s="547" t="s">
        <v>273</v>
      </c>
      <c r="C5" s="284">
        <v>5</v>
      </c>
      <c r="D5" s="483">
        <v>1</v>
      </c>
      <c r="E5" s="224">
        <v>1</v>
      </c>
      <c r="F5" s="224">
        <v>1</v>
      </c>
      <c r="G5" s="224">
        <v>5</v>
      </c>
      <c r="H5" s="224">
        <v>5</v>
      </c>
      <c r="I5" s="224">
        <v>1</v>
      </c>
      <c r="J5" s="224">
        <v>9</v>
      </c>
      <c r="K5" s="549">
        <v>5</v>
      </c>
      <c r="L5" s="553">
        <f t="shared" ref="L5:L12" si="1">+C5*D5*E5*F5*G5*H5*I5*J5*K5</f>
        <v>5625</v>
      </c>
      <c r="M5" s="497">
        <f t="shared" si="0"/>
        <v>2.6102390391133823</v>
      </c>
      <c r="N5" s="554">
        <f>+M5/M13*$N$13</f>
        <v>22.020310577735238</v>
      </c>
    </row>
    <row r="6" spans="1:14" s="431" customFormat="1" ht="66.400000000000006" x14ac:dyDescent="0.35">
      <c r="A6" s="488">
        <v>3</v>
      </c>
      <c r="B6" s="547" t="s">
        <v>270</v>
      </c>
      <c r="C6" s="284">
        <v>5</v>
      </c>
      <c r="D6" s="224">
        <v>1</v>
      </c>
      <c r="E6" s="483">
        <v>1</v>
      </c>
      <c r="F6" s="224">
        <v>1</v>
      </c>
      <c r="G6" s="224">
        <v>5</v>
      </c>
      <c r="H6" s="224">
        <v>2</v>
      </c>
      <c r="I6" s="224">
        <v>5</v>
      </c>
      <c r="J6" s="224">
        <v>2</v>
      </c>
      <c r="K6" s="549">
        <v>2</v>
      </c>
      <c r="L6" s="553">
        <f t="shared" si="1"/>
        <v>1000</v>
      </c>
      <c r="M6" s="497">
        <f t="shared" si="0"/>
        <v>2.1544346900318838</v>
      </c>
      <c r="N6" s="554">
        <f t="shared" ref="N6:N12" si="2">+M6/$M$13*$N$13</f>
        <v>18.175086757595651</v>
      </c>
    </row>
    <row r="7" spans="1:14" s="431" customFormat="1" ht="66.400000000000006" x14ac:dyDescent="0.35">
      <c r="A7" s="488">
        <v>4</v>
      </c>
      <c r="B7" s="547" t="s">
        <v>271</v>
      </c>
      <c r="C7" s="284">
        <v>9</v>
      </c>
      <c r="D7" s="224">
        <v>1</v>
      </c>
      <c r="E7" s="224">
        <v>1</v>
      </c>
      <c r="F7" s="483">
        <v>1</v>
      </c>
      <c r="G7" s="224">
        <v>5</v>
      </c>
      <c r="H7" s="224">
        <v>5</v>
      </c>
      <c r="I7" s="224">
        <v>5</v>
      </c>
      <c r="J7" s="224">
        <v>5</v>
      </c>
      <c r="K7" s="549">
        <v>5</v>
      </c>
      <c r="L7" s="553">
        <f t="shared" si="1"/>
        <v>28125</v>
      </c>
      <c r="M7" s="497">
        <f t="shared" si="0"/>
        <v>3.1213582315670525</v>
      </c>
      <c r="N7" s="554">
        <f t="shared" si="2"/>
        <v>26.332177495446356</v>
      </c>
    </row>
    <row r="8" spans="1:14" s="431" customFormat="1" ht="66.400000000000006" x14ac:dyDescent="0.35">
      <c r="A8" s="488">
        <v>5</v>
      </c>
      <c r="B8" s="547" t="s">
        <v>279</v>
      </c>
      <c r="C8" s="284">
        <v>5</v>
      </c>
      <c r="D8" s="224">
        <v>0.2</v>
      </c>
      <c r="E8" s="224">
        <v>0.2</v>
      </c>
      <c r="F8" s="224">
        <v>0.2</v>
      </c>
      <c r="G8" s="483">
        <v>1</v>
      </c>
      <c r="H8" s="224">
        <v>5</v>
      </c>
      <c r="I8" s="224">
        <v>5</v>
      </c>
      <c r="J8" s="224">
        <v>5</v>
      </c>
      <c r="K8" s="549">
        <v>1</v>
      </c>
      <c r="L8" s="553">
        <f t="shared" si="1"/>
        <v>5.0000000000000009</v>
      </c>
      <c r="M8" s="497">
        <f t="shared" si="0"/>
        <v>1.1958131745004019</v>
      </c>
      <c r="N8" s="554">
        <f t="shared" si="2"/>
        <v>10.088032973558846</v>
      </c>
    </row>
    <row r="9" spans="1:14" s="431" customFormat="1" ht="44.25" x14ac:dyDescent="0.35">
      <c r="A9" s="488">
        <v>6</v>
      </c>
      <c r="B9" s="547" t="s">
        <v>280</v>
      </c>
      <c r="C9" s="284">
        <v>0.2</v>
      </c>
      <c r="D9" s="224">
        <v>0.2</v>
      </c>
      <c r="E9" s="224">
        <v>0.5</v>
      </c>
      <c r="F9" s="224">
        <v>0.2</v>
      </c>
      <c r="G9" s="224">
        <v>0.2</v>
      </c>
      <c r="H9" s="483">
        <v>1</v>
      </c>
      <c r="I9" s="224">
        <v>1</v>
      </c>
      <c r="J9" s="224">
        <v>2</v>
      </c>
      <c r="K9" s="549">
        <v>1</v>
      </c>
      <c r="L9" s="553">
        <f t="shared" si="1"/>
        <v>1.6000000000000005E-3</v>
      </c>
      <c r="M9" s="497">
        <f t="shared" si="0"/>
        <v>0.48904256961953774</v>
      </c>
      <c r="N9" s="554">
        <f t="shared" si="2"/>
        <v>4.125625702239816</v>
      </c>
    </row>
    <row r="10" spans="1:14" s="431" customFormat="1" ht="66.400000000000006" x14ac:dyDescent="0.35">
      <c r="A10" s="488">
        <v>7</v>
      </c>
      <c r="B10" s="547" t="s">
        <v>275</v>
      </c>
      <c r="C10" s="284">
        <v>1</v>
      </c>
      <c r="D10" s="224">
        <v>1</v>
      </c>
      <c r="E10" s="224">
        <v>0.2</v>
      </c>
      <c r="F10" s="224">
        <v>0.2</v>
      </c>
      <c r="G10" s="224">
        <v>0.2</v>
      </c>
      <c r="H10" s="224">
        <v>1</v>
      </c>
      <c r="I10" s="483">
        <v>1</v>
      </c>
      <c r="J10" s="224">
        <v>5</v>
      </c>
      <c r="K10" s="549">
        <v>2</v>
      </c>
      <c r="L10" s="553">
        <f t="shared" si="1"/>
        <v>8.0000000000000016E-2</v>
      </c>
      <c r="M10" s="497">
        <f t="shared" si="0"/>
        <v>0.75530282605728116</v>
      </c>
      <c r="N10" s="554">
        <f t="shared" si="2"/>
        <v>6.3718313000451667</v>
      </c>
    </row>
    <row r="11" spans="1:14" s="431" customFormat="1" ht="66.400000000000006" x14ac:dyDescent="0.35">
      <c r="A11" s="488">
        <v>8</v>
      </c>
      <c r="B11" s="547" t="s">
        <v>281</v>
      </c>
      <c r="C11" s="284">
        <v>0.2</v>
      </c>
      <c r="D11" s="224">
        <v>0.1</v>
      </c>
      <c r="E11" s="224">
        <v>0.5</v>
      </c>
      <c r="F11" s="224">
        <v>0.2</v>
      </c>
      <c r="G11" s="224">
        <v>0.2</v>
      </c>
      <c r="H11" s="224">
        <v>0.5</v>
      </c>
      <c r="I11" s="224">
        <v>0.1</v>
      </c>
      <c r="J11" s="483">
        <v>1</v>
      </c>
      <c r="K11" s="549">
        <v>1</v>
      </c>
      <c r="L11" s="553">
        <f t="shared" si="1"/>
        <v>2.0000000000000008E-5</v>
      </c>
      <c r="M11" s="497">
        <f t="shared" si="0"/>
        <v>0.30053303814001586</v>
      </c>
      <c r="N11" s="554">
        <f t="shared" si="2"/>
        <v>2.535335170284394</v>
      </c>
    </row>
    <row r="12" spans="1:14" s="431" customFormat="1" ht="44.65" thickBot="1" x14ac:dyDescent="0.4">
      <c r="A12" s="488">
        <v>9</v>
      </c>
      <c r="B12" s="547" t="s">
        <v>277</v>
      </c>
      <c r="C12" s="284">
        <v>0.2</v>
      </c>
      <c r="D12" s="224">
        <v>0.2</v>
      </c>
      <c r="E12" s="224">
        <v>0.5</v>
      </c>
      <c r="F12" s="224">
        <v>0.2</v>
      </c>
      <c r="G12" s="224">
        <v>1</v>
      </c>
      <c r="H12" s="224">
        <v>1</v>
      </c>
      <c r="I12" s="224">
        <v>0.2</v>
      </c>
      <c r="J12" s="224">
        <v>1</v>
      </c>
      <c r="K12" s="565">
        <v>1</v>
      </c>
      <c r="L12" s="555">
        <f t="shared" si="1"/>
        <v>8.0000000000000026E-4</v>
      </c>
      <c r="M12" s="556">
        <f t="shared" si="0"/>
        <v>0.45279214844272669</v>
      </c>
      <c r="N12" s="557">
        <f t="shared" si="2"/>
        <v>3.81981251006634</v>
      </c>
    </row>
    <row r="13" spans="1:14" s="431" customFormat="1" ht="20.25" x14ac:dyDescent="0.35">
      <c r="M13" s="431">
        <f>SUM(M4:M12)</f>
        <v>11.85377940015341</v>
      </c>
      <c r="N13" s="431">
        <v>100</v>
      </c>
    </row>
    <row r="14" spans="1:14" s="431" customFormat="1" ht="20.25" x14ac:dyDescent="0.35">
      <c r="L14" s="544"/>
      <c r="M14" s="544"/>
      <c r="N14" s="544"/>
    </row>
    <row r="15" spans="1:14" s="431" customFormat="1" ht="20.25" x14ac:dyDescent="0.35"/>
    <row r="16" spans="1:14" s="431" customFormat="1" ht="20.25" x14ac:dyDescent="0.35"/>
    <row r="17" spans="2:19" s="431" customFormat="1" ht="20.25" x14ac:dyDescent="0.35"/>
    <row r="18" spans="2:19" s="431" customFormat="1" ht="20.25" x14ac:dyDescent="0.35"/>
    <row r="19" spans="2:19" s="431" customFormat="1" ht="20.25" x14ac:dyDescent="0.35"/>
    <row r="20" spans="2:19" s="431" customFormat="1" ht="20.25" x14ac:dyDescent="0.35"/>
    <row r="21" spans="2:19" ht="33.5" customHeight="1" x14ac:dyDescent="0.35">
      <c r="C21" s="492"/>
      <c r="D21" s="492"/>
      <c r="E21" s="492"/>
      <c r="F21" s="492"/>
      <c r="G21" s="492"/>
      <c r="H21" s="492"/>
      <c r="I21" s="492"/>
      <c r="J21" s="492"/>
      <c r="K21" s="492"/>
      <c r="S21" s="431"/>
    </row>
    <row r="22" spans="2:19" x14ac:dyDescent="0.35">
      <c r="C22" s="492"/>
      <c r="D22" s="492"/>
      <c r="E22" s="492"/>
      <c r="F22" s="492"/>
      <c r="G22" s="492"/>
      <c r="H22" s="492"/>
      <c r="I22" s="492"/>
      <c r="J22" s="492"/>
      <c r="K22" s="492"/>
    </row>
    <row r="23" spans="2:19" x14ac:dyDescent="0.35">
      <c r="C23" s="492"/>
      <c r="D23" s="492"/>
      <c r="E23" s="492"/>
      <c r="F23" s="492"/>
      <c r="G23" s="492"/>
      <c r="H23" s="492"/>
      <c r="I23" s="492"/>
      <c r="J23" s="492"/>
      <c r="K23" s="492"/>
    </row>
    <row r="24" spans="2:19" x14ac:dyDescent="0.35">
      <c r="C24" s="492"/>
      <c r="D24" s="492"/>
      <c r="E24" s="492"/>
      <c r="F24" s="492"/>
      <c r="G24" s="492"/>
      <c r="H24" s="492"/>
      <c r="I24" s="492"/>
      <c r="J24" s="492"/>
      <c r="K24" s="492"/>
    </row>
    <row r="25" spans="2:19" x14ac:dyDescent="0.35">
      <c r="C25" s="492"/>
      <c r="D25" s="492"/>
      <c r="E25" s="492"/>
      <c r="F25" s="492"/>
      <c r="G25" s="492"/>
      <c r="H25" s="492"/>
      <c r="I25" s="492"/>
      <c r="J25" s="492"/>
      <c r="K25" s="492"/>
    </row>
    <row r="26" spans="2:19" x14ac:dyDescent="0.35">
      <c r="C26" s="492"/>
      <c r="D26" s="492"/>
      <c r="E26" s="492"/>
      <c r="F26" s="492"/>
      <c r="G26" s="492"/>
      <c r="H26" s="492"/>
      <c r="I26" s="492"/>
      <c r="J26" s="492"/>
      <c r="K26" s="492"/>
    </row>
    <row r="27" spans="2:19" x14ac:dyDescent="0.35">
      <c r="B27" s="50"/>
      <c r="C27" s="492"/>
      <c r="D27" s="492"/>
      <c r="E27" s="492"/>
      <c r="F27" s="492"/>
      <c r="G27" s="492"/>
      <c r="H27" s="492"/>
      <c r="I27" s="492"/>
      <c r="J27" s="492"/>
      <c r="K27" s="492"/>
    </row>
    <row r="28" spans="2:19" x14ac:dyDescent="0.35">
      <c r="C28" s="492"/>
      <c r="D28" s="492"/>
      <c r="E28" s="492"/>
      <c r="F28" s="492"/>
      <c r="G28" s="492"/>
      <c r="H28" s="492"/>
      <c r="I28" s="492"/>
      <c r="J28" s="492"/>
      <c r="K28" s="492"/>
    </row>
    <row r="29" spans="2:19" x14ac:dyDescent="0.35">
      <c r="C29" s="492"/>
      <c r="D29" s="492"/>
      <c r="E29" s="492"/>
      <c r="F29" s="492"/>
      <c r="G29" s="492"/>
      <c r="H29" s="492"/>
      <c r="I29" s="492"/>
      <c r="J29" s="492"/>
      <c r="K29" s="492"/>
    </row>
    <row r="30" spans="2:19" x14ac:dyDescent="0.35">
      <c r="C30" s="492"/>
      <c r="D30" s="492"/>
      <c r="E30" s="492"/>
      <c r="F30" s="492"/>
      <c r="G30" s="492"/>
      <c r="H30" s="492"/>
      <c r="I30" s="492"/>
      <c r="J30" s="492"/>
      <c r="K30" s="492"/>
    </row>
    <row r="31" spans="2:19" x14ac:dyDescent="0.35">
      <c r="C31" s="492"/>
      <c r="D31" s="492"/>
      <c r="E31" s="492"/>
      <c r="F31" s="492"/>
      <c r="G31" s="492"/>
      <c r="H31" s="492"/>
      <c r="I31" s="492"/>
      <c r="J31" s="492"/>
      <c r="K31" s="492"/>
    </row>
    <row r="32" spans="2:19" x14ac:dyDescent="0.35">
      <c r="C32" s="492"/>
      <c r="D32" s="492"/>
      <c r="E32" s="492"/>
      <c r="F32" s="492"/>
      <c r="G32" s="492"/>
      <c r="H32" s="492"/>
      <c r="I32" s="492"/>
      <c r="J32" s="492"/>
      <c r="K32" s="492"/>
    </row>
    <row r="33" spans="3:11" x14ac:dyDescent="0.35">
      <c r="C33" s="492"/>
      <c r="D33" s="492"/>
      <c r="E33" s="492"/>
      <c r="F33" s="492"/>
      <c r="G33" s="492"/>
      <c r="H33" s="492"/>
      <c r="I33" s="492"/>
      <c r="J33" s="492"/>
      <c r="K33" s="492"/>
    </row>
    <row r="34" spans="3:11" x14ac:dyDescent="0.35">
      <c r="C34" s="492"/>
      <c r="D34" s="492"/>
      <c r="E34" s="492"/>
      <c r="F34" s="492"/>
      <c r="G34" s="492"/>
      <c r="H34" s="492"/>
      <c r="I34" s="492"/>
      <c r="J34" s="492"/>
      <c r="K34" s="492"/>
    </row>
    <row r="35" spans="3:11" x14ac:dyDescent="0.35">
      <c r="C35" s="492"/>
      <c r="D35" s="492"/>
      <c r="E35" s="492"/>
      <c r="F35" s="492"/>
      <c r="G35" s="492"/>
      <c r="H35" s="492"/>
      <c r="I35" s="492"/>
      <c r="J35" s="492"/>
      <c r="K35" s="492"/>
    </row>
    <row r="36" spans="3:11" x14ac:dyDescent="0.35">
      <c r="C36" s="492"/>
      <c r="D36" s="492"/>
      <c r="E36" s="492"/>
      <c r="F36" s="492"/>
      <c r="G36" s="492"/>
      <c r="H36" s="492"/>
      <c r="I36" s="492"/>
      <c r="J36" s="492"/>
      <c r="K36" s="492"/>
    </row>
    <row r="37" spans="3:11" x14ac:dyDescent="0.35">
      <c r="C37" s="492"/>
      <c r="D37" s="492"/>
      <c r="E37" s="492"/>
      <c r="F37" s="492"/>
      <c r="G37" s="492"/>
      <c r="H37" s="492"/>
      <c r="I37" s="492"/>
      <c r="J37" s="492"/>
      <c r="K37" s="492"/>
    </row>
    <row r="38" spans="3:11" x14ac:dyDescent="0.35">
      <c r="C38" s="492"/>
      <c r="D38" s="492"/>
      <c r="E38" s="492"/>
      <c r="F38" s="492"/>
      <c r="G38" s="492"/>
      <c r="H38" s="492"/>
      <c r="I38" s="492"/>
      <c r="J38" s="492"/>
      <c r="K38" s="492"/>
    </row>
    <row r="39" spans="3:11" x14ac:dyDescent="0.35">
      <c r="C39" s="492"/>
      <c r="D39" s="492"/>
      <c r="E39" s="492"/>
      <c r="F39" s="492"/>
      <c r="G39" s="492"/>
      <c r="H39" s="492"/>
      <c r="I39" s="492"/>
      <c r="J39" s="492"/>
      <c r="K39" s="492"/>
    </row>
    <row r="40" spans="3:11" x14ac:dyDescent="0.35">
      <c r="C40" s="492"/>
      <c r="D40" s="492"/>
      <c r="E40" s="492"/>
      <c r="F40" s="492"/>
      <c r="G40" s="492"/>
      <c r="H40" s="492"/>
      <c r="I40" s="492"/>
      <c r="J40" s="492"/>
      <c r="K40" s="492"/>
    </row>
    <row r="41" spans="3:11" x14ac:dyDescent="0.35">
      <c r="C41" s="492"/>
      <c r="D41" s="492"/>
      <c r="E41" s="492"/>
      <c r="F41" s="492"/>
      <c r="G41" s="492"/>
      <c r="H41" s="492"/>
      <c r="I41" s="492"/>
      <c r="J41" s="492"/>
      <c r="K41" s="492"/>
    </row>
    <row r="42" spans="3:11" x14ac:dyDescent="0.35">
      <c r="C42" s="492"/>
      <c r="D42" s="492"/>
      <c r="E42" s="492"/>
      <c r="F42" s="492"/>
      <c r="G42" s="492"/>
      <c r="H42" s="492"/>
      <c r="I42" s="492"/>
      <c r="J42" s="492"/>
      <c r="K42" s="492"/>
    </row>
    <row r="43" spans="3:11" x14ac:dyDescent="0.35">
      <c r="C43" s="492"/>
      <c r="D43" s="492"/>
      <c r="E43" s="492"/>
      <c r="F43" s="492"/>
      <c r="G43" s="492"/>
      <c r="H43" s="492"/>
      <c r="I43" s="492"/>
      <c r="J43" s="492"/>
      <c r="K43" s="492"/>
    </row>
    <row r="44" spans="3:11" x14ac:dyDescent="0.35">
      <c r="C44" s="492"/>
      <c r="D44" s="492"/>
      <c r="E44" s="492"/>
      <c r="F44" s="492"/>
      <c r="G44" s="492"/>
      <c r="H44" s="492"/>
      <c r="I44" s="492"/>
      <c r="J44" s="492"/>
      <c r="K44" s="492"/>
    </row>
    <row r="45" spans="3:11" x14ac:dyDescent="0.35">
      <c r="C45" s="492"/>
      <c r="D45" s="492"/>
      <c r="E45" s="492"/>
      <c r="F45" s="492"/>
      <c r="G45" s="492"/>
      <c r="H45" s="492"/>
      <c r="I45" s="492"/>
      <c r="J45" s="492"/>
      <c r="K45" s="492"/>
    </row>
    <row r="46" spans="3:11" x14ac:dyDescent="0.35">
      <c r="C46" s="492"/>
      <c r="D46" s="492"/>
      <c r="E46" s="492"/>
      <c r="F46" s="492"/>
      <c r="G46" s="492"/>
      <c r="H46" s="492"/>
      <c r="I46" s="492"/>
      <c r="J46" s="492"/>
      <c r="K46" s="492"/>
    </row>
    <row r="47" spans="3:11" x14ac:dyDescent="0.35">
      <c r="C47" s="492"/>
      <c r="D47" s="492"/>
      <c r="E47" s="492"/>
      <c r="F47" s="492"/>
      <c r="G47" s="492"/>
      <c r="H47" s="492"/>
      <c r="I47" s="492"/>
      <c r="J47" s="492"/>
      <c r="K47" s="492"/>
    </row>
    <row r="48" spans="3:11" x14ac:dyDescent="0.35">
      <c r="C48" s="492"/>
      <c r="D48" s="492"/>
      <c r="E48" s="492"/>
      <c r="F48" s="492"/>
      <c r="G48" s="492"/>
      <c r="H48" s="492"/>
      <c r="I48" s="492"/>
      <c r="J48" s="492"/>
      <c r="K48" s="492"/>
    </row>
    <row r="49" spans="3:11" x14ac:dyDescent="0.35">
      <c r="C49" s="492"/>
      <c r="D49" s="492"/>
      <c r="E49" s="492"/>
      <c r="F49" s="492"/>
      <c r="G49" s="492"/>
      <c r="H49" s="492"/>
      <c r="I49" s="492"/>
      <c r="J49" s="492"/>
      <c r="K49" s="492"/>
    </row>
    <row r="50" spans="3:11" x14ac:dyDescent="0.35">
      <c r="C50" s="492"/>
      <c r="D50" s="492"/>
      <c r="E50" s="492"/>
      <c r="F50" s="492"/>
      <c r="G50" s="492"/>
      <c r="H50" s="492"/>
      <c r="I50" s="492"/>
      <c r="J50" s="492"/>
      <c r="K50" s="492"/>
    </row>
    <row r="51" spans="3:11" x14ac:dyDescent="0.35">
      <c r="C51" s="492"/>
      <c r="D51" s="492"/>
      <c r="E51" s="492"/>
      <c r="F51" s="492"/>
      <c r="G51" s="492"/>
      <c r="H51" s="492"/>
      <c r="I51" s="492"/>
      <c r="J51" s="492"/>
      <c r="K51" s="492"/>
    </row>
    <row r="52" spans="3:11" x14ac:dyDescent="0.35">
      <c r="C52" s="492"/>
      <c r="D52" s="492"/>
      <c r="E52" s="492"/>
      <c r="F52" s="492"/>
      <c r="G52" s="492"/>
      <c r="H52" s="492"/>
      <c r="I52" s="492"/>
      <c r="J52" s="492"/>
      <c r="K52" s="492"/>
    </row>
    <row r="53" spans="3:11" x14ac:dyDescent="0.35">
      <c r="C53" s="492"/>
      <c r="D53" s="492"/>
      <c r="E53" s="492"/>
      <c r="F53" s="492"/>
      <c r="G53" s="492"/>
      <c r="H53" s="492"/>
      <c r="I53" s="492"/>
      <c r="J53" s="492"/>
      <c r="K53" s="492"/>
    </row>
    <row r="54" spans="3:11" x14ac:dyDescent="0.35">
      <c r="C54" s="492"/>
      <c r="D54" s="492"/>
      <c r="E54" s="492"/>
      <c r="F54" s="492"/>
      <c r="G54" s="492"/>
      <c r="H54" s="492"/>
      <c r="I54" s="492"/>
      <c r="J54" s="492"/>
      <c r="K54" s="492"/>
    </row>
    <row r="55" spans="3:11" x14ac:dyDescent="0.35">
      <c r="C55" s="492"/>
      <c r="D55" s="492"/>
      <c r="E55" s="492"/>
      <c r="F55" s="492"/>
      <c r="G55" s="492"/>
      <c r="H55" s="492"/>
      <c r="I55" s="492"/>
      <c r="J55" s="492"/>
      <c r="K55" s="492"/>
    </row>
    <row r="56" spans="3:11" x14ac:dyDescent="0.35">
      <c r="C56" s="492"/>
      <c r="D56" s="492"/>
      <c r="E56" s="492"/>
      <c r="F56" s="492"/>
      <c r="G56" s="492"/>
      <c r="H56" s="492"/>
      <c r="I56" s="492"/>
      <c r="J56" s="492"/>
      <c r="K56" s="492"/>
    </row>
    <row r="57" spans="3:11" x14ac:dyDescent="0.35">
      <c r="C57" s="492"/>
      <c r="D57" s="492"/>
      <c r="E57" s="492"/>
      <c r="F57" s="492"/>
      <c r="G57" s="492"/>
      <c r="H57" s="492"/>
      <c r="I57" s="492"/>
      <c r="J57" s="492"/>
      <c r="K57" s="492"/>
    </row>
    <row r="58" spans="3:11" x14ac:dyDescent="0.35">
      <c r="C58" s="492"/>
      <c r="D58" s="492"/>
      <c r="E58" s="492"/>
      <c r="F58" s="492"/>
      <c r="G58" s="492"/>
      <c r="H58" s="492"/>
      <c r="I58" s="492"/>
      <c r="J58" s="492"/>
      <c r="K58" s="492"/>
    </row>
    <row r="59" spans="3:11" x14ac:dyDescent="0.35">
      <c r="C59" s="492"/>
      <c r="D59" s="492"/>
      <c r="E59" s="492"/>
      <c r="F59" s="492"/>
      <c r="G59" s="492"/>
      <c r="H59" s="492"/>
      <c r="I59" s="492"/>
      <c r="J59" s="492"/>
      <c r="K59" s="492"/>
    </row>
    <row r="60" spans="3:11" x14ac:dyDescent="0.35">
      <c r="C60" s="492"/>
      <c r="D60" s="492"/>
      <c r="E60" s="492"/>
      <c r="F60" s="492"/>
      <c r="G60" s="492"/>
      <c r="H60" s="492"/>
      <c r="I60" s="492"/>
      <c r="J60" s="492"/>
      <c r="K60" s="492"/>
    </row>
    <row r="61" spans="3:11" x14ac:dyDescent="0.35">
      <c r="C61" s="492"/>
      <c r="D61" s="492"/>
      <c r="E61" s="492"/>
      <c r="F61" s="492"/>
      <c r="G61" s="492"/>
      <c r="H61" s="492"/>
      <c r="I61" s="492"/>
      <c r="J61" s="492"/>
      <c r="K61" s="492"/>
    </row>
    <row r="62" spans="3:11" x14ac:dyDescent="0.35">
      <c r="C62" s="492"/>
      <c r="D62" s="492"/>
      <c r="E62" s="492"/>
      <c r="F62" s="492"/>
      <c r="G62" s="492"/>
      <c r="H62" s="492"/>
      <c r="I62" s="492"/>
      <c r="J62" s="492"/>
      <c r="K62" s="492"/>
    </row>
    <row r="63" spans="3:11" x14ac:dyDescent="0.35">
      <c r="C63" s="492"/>
      <c r="D63" s="492"/>
      <c r="E63" s="492"/>
      <c r="F63" s="492"/>
      <c r="G63" s="492"/>
      <c r="H63" s="492"/>
      <c r="I63" s="492"/>
      <c r="J63" s="492"/>
      <c r="K63" s="492"/>
    </row>
    <row r="64" spans="3:11" x14ac:dyDescent="0.35">
      <c r="C64" s="492"/>
      <c r="D64" s="492"/>
      <c r="E64" s="492"/>
      <c r="F64" s="492"/>
      <c r="G64" s="492"/>
      <c r="H64" s="492"/>
      <c r="I64" s="492"/>
      <c r="J64" s="492"/>
      <c r="K64" s="492"/>
    </row>
    <row r="65" spans="3:11" x14ac:dyDescent="0.35">
      <c r="C65" s="492"/>
      <c r="D65" s="492"/>
      <c r="E65" s="492"/>
      <c r="F65" s="492"/>
      <c r="G65" s="492"/>
      <c r="H65" s="492"/>
      <c r="I65" s="492"/>
      <c r="J65" s="492"/>
      <c r="K65" s="492"/>
    </row>
    <row r="66" spans="3:11" x14ac:dyDescent="0.35">
      <c r="C66" s="492"/>
      <c r="D66" s="492"/>
      <c r="E66" s="492"/>
      <c r="F66" s="492"/>
      <c r="G66" s="492"/>
      <c r="H66" s="492"/>
      <c r="I66" s="492"/>
      <c r="J66" s="492"/>
      <c r="K66" s="492"/>
    </row>
    <row r="67" spans="3:11" x14ac:dyDescent="0.35">
      <c r="C67" s="492"/>
      <c r="D67" s="492"/>
      <c r="E67" s="492"/>
      <c r="F67" s="492"/>
      <c r="G67" s="492"/>
      <c r="H67" s="492"/>
      <c r="I67" s="492"/>
      <c r="J67" s="492"/>
      <c r="K67" s="492"/>
    </row>
    <row r="68" spans="3:11" x14ac:dyDescent="0.35">
      <c r="C68" s="492"/>
      <c r="D68" s="492"/>
      <c r="E68" s="492"/>
      <c r="F68" s="492"/>
      <c r="G68" s="492"/>
      <c r="H68" s="492"/>
      <c r="I68" s="492"/>
      <c r="J68" s="492"/>
      <c r="K68" s="492"/>
    </row>
    <row r="69" spans="3:11" x14ac:dyDescent="0.35">
      <c r="C69" s="492"/>
      <c r="D69" s="492"/>
      <c r="E69" s="492"/>
      <c r="F69" s="492"/>
      <c r="G69" s="492"/>
      <c r="H69" s="492"/>
      <c r="I69" s="492"/>
      <c r="J69" s="492"/>
      <c r="K69" s="492"/>
    </row>
    <row r="70" spans="3:11" x14ac:dyDescent="0.35">
      <c r="C70" s="492"/>
      <c r="D70" s="492"/>
      <c r="E70" s="492"/>
      <c r="F70" s="492"/>
      <c r="G70" s="492"/>
      <c r="H70" s="492"/>
      <c r="I70" s="492"/>
      <c r="J70" s="492"/>
      <c r="K70" s="492"/>
    </row>
    <row r="71" spans="3:11" x14ac:dyDescent="0.35">
      <c r="C71" s="492"/>
      <c r="D71" s="492"/>
      <c r="E71" s="492"/>
      <c r="F71" s="492"/>
      <c r="G71" s="492"/>
      <c r="H71" s="492"/>
      <c r="I71" s="492"/>
      <c r="J71" s="492"/>
      <c r="K71" s="492"/>
    </row>
    <row r="72" spans="3:11" x14ac:dyDescent="0.35">
      <c r="C72" s="492"/>
      <c r="D72" s="492"/>
      <c r="E72" s="492"/>
      <c r="F72" s="492"/>
      <c r="G72" s="492"/>
      <c r="H72" s="492"/>
      <c r="I72" s="492"/>
      <c r="J72" s="492"/>
      <c r="K72" s="492"/>
    </row>
    <row r="73" spans="3:11" x14ac:dyDescent="0.35">
      <c r="C73" s="492"/>
      <c r="D73" s="492"/>
      <c r="E73" s="492"/>
      <c r="F73" s="492"/>
      <c r="G73" s="492"/>
      <c r="H73" s="492"/>
      <c r="I73" s="492"/>
      <c r="J73" s="492"/>
      <c r="K73" s="492"/>
    </row>
    <row r="74" spans="3:11" x14ac:dyDescent="0.35">
      <c r="C74" s="492"/>
      <c r="D74" s="492"/>
      <c r="E74" s="492"/>
      <c r="F74" s="492"/>
      <c r="G74" s="492"/>
      <c r="H74" s="492"/>
      <c r="I74" s="492"/>
      <c r="J74" s="492"/>
      <c r="K74" s="492"/>
    </row>
    <row r="75" spans="3:11" x14ac:dyDescent="0.35">
      <c r="C75" s="492"/>
      <c r="D75" s="492"/>
      <c r="E75" s="492"/>
      <c r="F75" s="492"/>
      <c r="G75" s="492"/>
      <c r="H75" s="492"/>
      <c r="I75" s="492"/>
      <c r="J75" s="492"/>
      <c r="K75" s="492"/>
    </row>
    <row r="76" spans="3:11" x14ac:dyDescent="0.35">
      <c r="C76" s="492"/>
      <c r="D76" s="492"/>
      <c r="E76" s="492"/>
      <c r="F76" s="492"/>
      <c r="G76" s="492"/>
      <c r="H76" s="492"/>
      <c r="I76" s="492"/>
      <c r="J76" s="492"/>
      <c r="K76" s="492"/>
    </row>
    <row r="77" spans="3:11" x14ac:dyDescent="0.35">
      <c r="C77" s="492"/>
      <c r="D77" s="492"/>
      <c r="E77" s="492"/>
      <c r="F77" s="492"/>
      <c r="G77" s="492"/>
      <c r="H77" s="492"/>
      <c r="I77" s="492"/>
      <c r="J77" s="492"/>
      <c r="K77" s="492"/>
    </row>
    <row r="78" spans="3:11" x14ac:dyDescent="0.35">
      <c r="C78" s="492"/>
      <c r="D78" s="492"/>
      <c r="E78" s="492"/>
      <c r="F78" s="492"/>
      <c r="G78" s="492"/>
      <c r="H78" s="492"/>
      <c r="I78" s="492"/>
      <c r="J78" s="492"/>
      <c r="K78" s="492"/>
    </row>
    <row r="79" spans="3:11" x14ac:dyDescent="0.35">
      <c r="C79" s="492"/>
      <c r="D79" s="492"/>
      <c r="E79" s="492"/>
      <c r="F79" s="492"/>
      <c r="G79" s="492"/>
      <c r="H79" s="492"/>
      <c r="I79" s="492"/>
      <c r="J79" s="492"/>
      <c r="K79" s="492"/>
    </row>
    <row r="80" spans="3:11" x14ac:dyDescent="0.35">
      <c r="C80" s="492"/>
      <c r="D80" s="492"/>
      <c r="E80" s="492"/>
      <c r="F80" s="492"/>
      <c r="G80" s="492"/>
      <c r="H80" s="492"/>
      <c r="I80" s="492"/>
      <c r="J80" s="492"/>
      <c r="K80" s="492"/>
    </row>
    <row r="81" spans="3:11" x14ac:dyDescent="0.35">
      <c r="C81" s="492"/>
      <c r="D81" s="492"/>
      <c r="E81" s="492"/>
      <c r="F81" s="492"/>
      <c r="G81" s="492"/>
      <c r="H81" s="492"/>
      <c r="I81" s="492"/>
      <c r="J81" s="492"/>
      <c r="K81" s="492"/>
    </row>
    <row r="82" spans="3:11" x14ac:dyDescent="0.35">
      <c r="C82" s="492"/>
      <c r="D82" s="492"/>
      <c r="E82" s="492"/>
      <c r="F82" s="492"/>
      <c r="G82" s="492"/>
      <c r="H82" s="492"/>
      <c r="I82" s="492"/>
      <c r="J82" s="492"/>
      <c r="K82" s="492"/>
    </row>
    <row r="83" spans="3:11" x14ac:dyDescent="0.35">
      <c r="C83" s="492"/>
      <c r="D83" s="492"/>
      <c r="E83" s="492"/>
      <c r="F83" s="492"/>
      <c r="G83" s="492"/>
      <c r="H83" s="492"/>
      <c r="I83" s="492"/>
      <c r="J83" s="492"/>
      <c r="K83" s="492"/>
    </row>
    <row r="84" spans="3:11" x14ac:dyDescent="0.35">
      <c r="C84" s="492"/>
      <c r="D84" s="492"/>
      <c r="E84" s="492"/>
      <c r="F84" s="492"/>
      <c r="G84" s="492"/>
      <c r="H84" s="492"/>
      <c r="I84" s="492"/>
      <c r="J84" s="492"/>
      <c r="K84" s="492"/>
    </row>
    <row r="85" spans="3:11" x14ac:dyDescent="0.35">
      <c r="C85" s="492"/>
      <c r="D85" s="492"/>
      <c r="E85" s="492"/>
      <c r="F85" s="492"/>
      <c r="G85" s="492"/>
      <c r="H85" s="492"/>
      <c r="I85" s="492"/>
      <c r="J85" s="492"/>
      <c r="K85" s="492"/>
    </row>
    <row r="86" spans="3:11" x14ac:dyDescent="0.35">
      <c r="C86" s="492"/>
      <c r="D86" s="492"/>
      <c r="E86" s="492"/>
      <c r="F86" s="492"/>
      <c r="G86" s="492"/>
      <c r="H86" s="492"/>
      <c r="I86" s="492"/>
      <c r="J86" s="492"/>
      <c r="K86" s="492"/>
    </row>
    <row r="87" spans="3:11" x14ac:dyDescent="0.35">
      <c r="C87" s="492"/>
      <c r="D87" s="492"/>
      <c r="E87" s="492"/>
      <c r="F87" s="492"/>
      <c r="G87" s="492"/>
      <c r="H87" s="492"/>
      <c r="I87" s="492"/>
      <c r="J87" s="492"/>
      <c r="K87" s="492"/>
    </row>
    <row r="88" spans="3:11" x14ac:dyDescent="0.35">
      <c r="C88" s="492"/>
      <c r="D88" s="492"/>
      <c r="E88" s="492"/>
      <c r="F88" s="492"/>
      <c r="G88" s="492"/>
      <c r="H88" s="492"/>
      <c r="I88" s="492"/>
      <c r="J88" s="492"/>
      <c r="K88" s="492"/>
    </row>
    <row r="89" spans="3:11" x14ac:dyDescent="0.35">
      <c r="C89" s="492"/>
      <c r="D89" s="492"/>
      <c r="E89" s="492"/>
      <c r="F89" s="492"/>
      <c r="G89" s="492"/>
      <c r="H89" s="492"/>
      <c r="I89" s="492"/>
      <c r="J89" s="492"/>
      <c r="K89" s="492"/>
    </row>
    <row r="90" spans="3:11" x14ac:dyDescent="0.35">
      <c r="C90" s="492"/>
      <c r="D90" s="492"/>
      <c r="E90" s="492"/>
      <c r="F90" s="492"/>
      <c r="G90" s="492"/>
      <c r="H90" s="492"/>
      <c r="I90" s="492"/>
      <c r="J90" s="492"/>
      <c r="K90" s="492"/>
    </row>
    <row r="91" spans="3:11" x14ac:dyDescent="0.35">
      <c r="C91" s="492"/>
      <c r="D91" s="492"/>
      <c r="E91" s="492"/>
      <c r="F91" s="492"/>
      <c r="G91" s="492"/>
      <c r="H91" s="492"/>
      <c r="I91" s="492"/>
      <c r="J91" s="492"/>
      <c r="K91" s="492"/>
    </row>
    <row r="92" spans="3:11" x14ac:dyDescent="0.35">
      <c r="C92" s="492"/>
      <c r="D92" s="492"/>
      <c r="E92" s="492"/>
      <c r="F92" s="492"/>
      <c r="G92" s="492"/>
      <c r="H92" s="492"/>
      <c r="I92" s="492"/>
      <c r="J92" s="492"/>
      <c r="K92" s="492"/>
    </row>
    <row r="93" spans="3:11" x14ac:dyDescent="0.35">
      <c r="C93" s="492"/>
      <c r="D93" s="492"/>
      <c r="E93" s="492"/>
      <c r="F93" s="492"/>
      <c r="G93" s="492"/>
      <c r="H93" s="492"/>
      <c r="I93" s="492"/>
      <c r="J93" s="492"/>
      <c r="K93" s="492"/>
    </row>
    <row r="94" spans="3:11" x14ac:dyDescent="0.35">
      <c r="C94" s="492"/>
      <c r="D94" s="492"/>
      <c r="E94" s="492"/>
      <c r="F94" s="492"/>
      <c r="G94" s="492"/>
      <c r="H94" s="492"/>
      <c r="I94" s="492"/>
      <c r="J94" s="492"/>
      <c r="K94" s="492"/>
    </row>
    <row r="95" spans="3:11" x14ac:dyDescent="0.35">
      <c r="C95" s="492"/>
      <c r="D95" s="492"/>
      <c r="E95" s="492"/>
      <c r="F95" s="492"/>
      <c r="G95" s="492"/>
      <c r="H95" s="492"/>
      <c r="I95" s="492"/>
      <c r="J95" s="492"/>
      <c r="K95" s="492"/>
    </row>
    <row r="96" spans="3:11" x14ac:dyDescent="0.35">
      <c r="C96" s="492"/>
      <c r="D96" s="492"/>
      <c r="E96" s="492"/>
      <c r="F96" s="492"/>
      <c r="G96" s="492"/>
      <c r="H96" s="492"/>
      <c r="I96" s="492"/>
      <c r="J96" s="492"/>
      <c r="K96" s="492"/>
    </row>
    <row r="97" spans="3:11" x14ac:dyDescent="0.35">
      <c r="C97" s="492"/>
      <c r="D97" s="492"/>
      <c r="E97" s="492"/>
      <c r="F97" s="492"/>
      <c r="G97" s="492"/>
      <c r="H97" s="492"/>
      <c r="I97" s="492"/>
      <c r="J97" s="492"/>
      <c r="K97" s="492"/>
    </row>
    <row r="98" spans="3:11" x14ac:dyDescent="0.35">
      <c r="C98" s="492"/>
      <c r="D98" s="492"/>
      <c r="E98" s="492"/>
      <c r="F98" s="492"/>
      <c r="G98" s="492"/>
      <c r="H98" s="492"/>
      <c r="I98" s="492"/>
      <c r="J98" s="492"/>
      <c r="K98" s="492"/>
    </row>
    <row r="99" spans="3:11" x14ac:dyDescent="0.35">
      <c r="C99" s="492"/>
      <c r="D99" s="492"/>
      <c r="E99" s="492"/>
      <c r="F99" s="492"/>
      <c r="G99" s="492"/>
      <c r="H99" s="492"/>
      <c r="I99" s="492"/>
      <c r="J99" s="492"/>
      <c r="K99" s="492"/>
    </row>
    <row r="100" spans="3:11" x14ac:dyDescent="0.35">
      <c r="C100" s="492"/>
      <c r="D100" s="492"/>
      <c r="E100" s="492"/>
      <c r="F100" s="492"/>
      <c r="G100" s="492"/>
      <c r="H100" s="492"/>
      <c r="I100" s="492"/>
      <c r="J100" s="492"/>
      <c r="K100" s="492"/>
    </row>
    <row r="101" spans="3:11" x14ac:dyDescent="0.35">
      <c r="C101" s="492"/>
      <c r="D101" s="492"/>
      <c r="E101" s="492"/>
      <c r="F101" s="492"/>
      <c r="G101" s="492"/>
      <c r="H101" s="492"/>
      <c r="I101" s="492"/>
      <c r="J101" s="492"/>
      <c r="K101" s="492"/>
    </row>
    <row r="102" spans="3:11" x14ac:dyDescent="0.35">
      <c r="C102" s="492"/>
      <c r="D102" s="492"/>
      <c r="E102" s="492"/>
      <c r="F102" s="492"/>
      <c r="G102" s="492"/>
      <c r="H102" s="492"/>
      <c r="I102" s="492"/>
      <c r="J102" s="492"/>
      <c r="K102" s="492"/>
    </row>
    <row r="103" spans="3:11" x14ac:dyDescent="0.35">
      <c r="C103" s="492"/>
      <c r="D103" s="492"/>
      <c r="E103" s="492"/>
      <c r="F103" s="492"/>
      <c r="G103" s="492"/>
      <c r="H103" s="492"/>
      <c r="I103" s="492"/>
      <c r="J103" s="492"/>
      <c r="K103" s="492"/>
    </row>
    <row r="104" spans="3:11" x14ac:dyDescent="0.35">
      <c r="C104" s="492"/>
      <c r="D104" s="492"/>
      <c r="E104" s="492"/>
      <c r="F104" s="492"/>
      <c r="G104" s="492"/>
      <c r="H104" s="492"/>
      <c r="I104" s="492"/>
      <c r="J104" s="492"/>
      <c r="K104" s="492"/>
    </row>
    <row r="105" spans="3:11" x14ac:dyDescent="0.35">
      <c r="C105" s="492"/>
      <c r="D105" s="492"/>
      <c r="E105" s="492"/>
      <c r="F105" s="492"/>
      <c r="G105" s="492"/>
      <c r="H105" s="492"/>
      <c r="I105" s="492"/>
      <c r="J105" s="492"/>
      <c r="K105" s="492"/>
    </row>
    <row r="106" spans="3:11" x14ac:dyDescent="0.35">
      <c r="C106" s="492"/>
      <c r="D106" s="492"/>
      <c r="E106" s="492"/>
      <c r="F106" s="492"/>
      <c r="G106" s="492"/>
      <c r="H106" s="492"/>
      <c r="I106" s="492"/>
      <c r="J106" s="492"/>
      <c r="K106" s="492"/>
    </row>
    <row r="107" spans="3:11" x14ac:dyDescent="0.35">
      <c r="C107" s="492"/>
      <c r="D107" s="492"/>
      <c r="E107" s="492"/>
      <c r="F107" s="492"/>
      <c r="G107" s="492"/>
      <c r="H107" s="492"/>
      <c r="I107" s="492"/>
      <c r="J107" s="492"/>
      <c r="K107" s="492"/>
    </row>
    <row r="108" spans="3:11" x14ac:dyDescent="0.35">
      <c r="C108" s="492"/>
      <c r="D108" s="492"/>
      <c r="E108" s="492"/>
      <c r="F108" s="492"/>
      <c r="G108" s="492"/>
      <c r="H108" s="492"/>
      <c r="I108" s="492"/>
      <c r="J108" s="492"/>
      <c r="K108" s="492"/>
    </row>
    <row r="109" spans="3:11" x14ac:dyDescent="0.35">
      <c r="C109" s="492"/>
      <c r="D109" s="492"/>
      <c r="E109" s="492"/>
      <c r="F109" s="492"/>
      <c r="G109" s="492"/>
      <c r="H109" s="492"/>
      <c r="I109" s="492"/>
      <c r="J109" s="492"/>
      <c r="K109" s="492"/>
    </row>
    <row r="110" spans="3:11" x14ac:dyDescent="0.35">
      <c r="C110" s="492"/>
      <c r="D110" s="492"/>
      <c r="E110" s="492"/>
      <c r="F110" s="492"/>
      <c r="G110" s="492"/>
      <c r="H110" s="492"/>
      <c r="I110" s="492"/>
      <c r="J110" s="492"/>
      <c r="K110" s="492"/>
    </row>
    <row r="111" spans="3:11" x14ac:dyDescent="0.35">
      <c r="C111" s="492"/>
      <c r="D111" s="492"/>
      <c r="E111" s="492"/>
      <c r="F111" s="492"/>
      <c r="G111" s="492"/>
      <c r="H111" s="492"/>
      <c r="I111" s="492"/>
      <c r="J111" s="492"/>
      <c r="K111" s="492"/>
    </row>
    <row r="112" spans="3:11" x14ac:dyDescent="0.35">
      <c r="C112" s="492"/>
      <c r="D112" s="492"/>
      <c r="E112" s="492"/>
      <c r="F112" s="492"/>
      <c r="G112" s="492"/>
      <c r="H112" s="492"/>
      <c r="I112" s="492"/>
      <c r="J112" s="492"/>
      <c r="K112" s="492"/>
    </row>
    <row r="113" spans="3:11" x14ac:dyDescent="0.35">
      <c r="C113" s="492"/>
      <c r="D113" s="492"/>
      <c r="E113" s="492"/>
      <c r="F113" s="492"/>
      <c r="G113" s="492"/>
      <c r="H113" s="492"/>
      <c r="I113" s="492"/>
      <c r="J113" s="492"/>
      <c r="K113" s="492"/>
    </row>
    <row r="114" spans="3:11" x14ac:dyDescent="0.35">
      <c r="C114" s="492"/>
      <c r="D114" s="492"/>
      <c r="E114" s="492"/>
      <c r="F114" s="492"/>
      <c r="G114" s="492"/>
      <c r="H114" s="492"/>
      <c r="I114" s="492"/>
      <c r="J114" s="492"/>
      <c r="K114" s="492"/>
    </row>
    <row r="115" spans="3:11" x14ac:dyDescent="0.35">
      <c r="C115" s="492"/>
      <c r="D115" s="492"/>
      <c r="E115" s="492"/>
      <c r="F115" s="492"/>
      <c r="G115" s="492"/>
      <c r="H115" s="492"/>
      <c r="I115" s="492"/>
      <c r="J115" s="492"/>
      <c r="K115" s="492"/>
    </row>
    <row r="116" spans="3:11" x14ac:dyDescent="0.35">
      <c r="C116" s="492"/>
      <c r="D116" s="492"/>
      <c r="E116" s="492"/>
      <c r="F116" s="492"/>
      <c r="G116" s="492"/>
      <c r="H116" s="492"/>
      <c r="I116" s="492"/>
      <c r="J116" s="492"/>
      <c r="K116" s="492"/>
    </row>
    <row r="117" spans="3:11" x14ac:dyDescent="0.35">
      <c r="C117" s="492"/>
      <c r="D117" s="492"/>
      <c r="E117" s="492"/>
      <c r="F117" s="492"/>
      <c r="G117" s="492"/>
      <c r="H117" s="492"/>
      <c r="I117" s="492"/>
      <c r="J117" s="492"/>
      <c r="K117" s="492"/>
    </row>
    <row r="118" spans="3:11" x14ac:dyDescent="0.35">
      <c r="C118" s="492"/>
      <c r="D118" s="492"/>
      <c r="E118" s="492"/>
      <c r="F118" s="492"/>
      <c r="G118" s="492"/>
      <c r="H118" s="492"/>
      <c r="I118" s="492"/>
      <c r="J118" s="492"/>
      <c r="K118" s="492"/>
    </row>
    <row r="119" spans="3:11" x14ac:dyDescent="0.35">
      <c r="C119" s="492"/>
      <c r="D119" s="492"/>
      <c r="E119" s="492"/>
      <c r="F119" s="492"/>
      <c r="G119" s="492"/>
      <c r="H119" s="492"/>
      <c r="I119" s="492"/>
      <c r="J119" s="492"/>
      <c r="K119" s="492"/>
    </row>
    <row r="120" spans="3:11" x14ac:dyDescent="0.35">
      <c r="C120" s="492"/>
      <c r="D120" s="492"/>
      <c r="E120" s="492"/>
      <c r="F120" s="492"/>
      <c r="G120" s="492"/>
      <c r="H120" s="492"/>
      <c r="I120" s="492"/>
      <c r="J120" s="492"/>
      <c r="K120" s="492"/>
    </row>
    <row r="121" spans="3:11" x14ac:dyDescent="0.35">
      <c r="C121" s="492"/>
      <c r="D121" s="492"/>
      <c r="E121" s="492"/>
      <c r="F121" s="492"/>
      <c r="G121" s="492"/>
      <c r="H121" s="492"/>
      <c r="I121" s="492"/>
      <c r="J121" s="492"/>
      <c r="K121" s="492"/>
    </row>
    <row r="122" spans="3:11" x14ac:dyDescent="0.35">
      <c r="C122" s="492"/>
      <c r="D122" s="492"/>
      <c r="E122" s="492"/>
      <c r="F122" s="492"/>
      <c r="G122" s="492"/>
      <c r="H122" s="492"/>
      <c r="I122" s="492"/>
      <c r="J122" s="492"/>
      <c r="K122" s="492"/>
    </row>
    <row r="123" spans="3:11" x14ac:dyDescent="0.35">
      <c r="C123" s="492"/>
      <c r="D123" s="492"/>
      <c r="E123" s="492"/>
      <c r="F123" s="492"/>
      <c r="G123" s="492"/>
      <c r="H123" s="492"/>
      <c r="I123" s="492"/>
      <c r="J123" s="492"/>
      <c r="K123" s="492"/>
    </row>
    <row r="124" spans="3:11" x14ac:dyDescent="0.35">
      <c r="C124" s="492"/>
      <c r="D124" s="492"/>
      <c r="E124" s="492"/>
      <c r="F124" s="492"/>
      <c r="G124" s="492"/>
      <c r="H124" s="492"/>
      <c r="I124" s="492"/>
      <c r="J124" s="492"/>
      <c r="K124" s="492"/>
    </row>
    <row r="125" spans="3:11" x14ac:dyDescent="0.35">
      <c r="C125" s="492"/>
      <c r="D125" s="492"/>
      <c r="E125" s="492"/>
      <c r="F125" s="492"/>
      <c r="G125" s="492"/>
      <c r="H125" s="492"/>
      <c r="I125" s="492"/>
      <c r="J125" s="492"/>
      <c r="K125" s="492"/>
    </row>
    <row r="126" spans="3:11" x14ac:dyDescent="0.35">
      <c r="C126" s="492"/>
      <c r="D126" s="492"/>
      <c r="E126" s="492"/>
      <c r="F126" s="492"/>
      <c r="G126" s="492"/>
      <c r="H126" s="492"/>
      <c r="I126" s="492"/>
      <c r="J126" s="492"/>
      <c r="K126" s="492"/>
    </row>
    <row r="127" spans="3:11" x14ac:dyDescent="0.35">
      <c r="C127" s="492"/>
      <c r="D127" s="492"/>
      <c r="E127" s="492"/>
      <c r="F127" s="492"/>
      <c r="G127" s="492"/>
      <c r="H127" s="492"/>
      <c r="I127" s="492"/>
      <c r="J127" s="492"/>
      <c r="K127" s="492"/>
    </row>
    <row r="128" spans="3:11" x14ac:dyDescent="0.35">
      <c r="C128" s="492"/>
      <c r="D128" s="492"/>
      <c r="E128" s="492"/>
      <c r="F128" s="492"/>
      <c r="G128" s="492"/>
      <c r="H128" s="492"/>
      <c r="I128" s="492"/>
      <c r="J128" s="492"/>
      <c r="K128" s="492"/>
    </row>
    <row r="129" spans="3:11" x14ac:dyDescent="0.35">
      <c r="C129" s="492"/>
      <c r="D129" s="492"/>
      <c r="E129" s="492"/>
      <c r="F129" s="492"/>
      <c r="G129" s="492"/>
      <c r="H129" s="492"/>
      <c r="I129" s="492"/>
      <c r="J129" s="492"/>
      <c r="K129" s="492"/>
    </row>
    <row r="130" spans="3:11" x14ac:dyDescent="0.35">
      <c r="C130" s="492"/>
      <c r="D130" s="492"/>
      <c r="E130" s="492"/>
      <c r="F130" s="492"/>
      <c r="G130" s="492"/>
      <c r="H130" s="492"/>
      <c r="I130" s="492"/>
      <c r="J130" s="492"/>
      <c r="K130" s="492"/>
    </row>
    <row r="131" spans="3:11" x14ac:dyDescent="0.35">
      <c r="C131" s="492"/>
      <c r="D131" s="492"/>
      <c r="E131" s="492"/>
      <c r="F131" s="492"/>
      <c r="G131" s="492"/>
      <c r="H131" s="492"/>
      <c r="I131" s="492"/>
      <c r="J131" s="492"/>
      <c r="K131" s="492"/>
    </row>
    <row r="132" spans="3:11" x14ac:dyDescent="0.35">
      <c r="C132" s="492"/>
      <c r="D132" s="492"/>
      <c r="E132" s="492"/>
      <c r="F132" s="492"/>
      <c r="G132" s="492"/>
      <c r="H132" s="492"/>
      <c r="I132" s="492"/>
      <c r="J132" s="492"/>
      <c r="K132" s="492"/>
    </row>
    <row r="133" spans="3:11" x14ac:dyDescent="0.35">
      <c r="C133" s="492"/>
      <c r="D133" s="492"/>
      <c r="E133" s="492"/>
      <c r="F133" s="492"/>
      <c r="G133" s="492"/>
      <c r="H133" s="492"/>
      <c r="I133" s="492"/>
      <c r="J133" s="492"/>
      <c r="K133" s="492"/>
    </row>
    <row r="134" spans="3:11" x14ac:dyDescent="0.35">
      <c r="C134" s="492"/>
      <c r="D134" s="492"/>
      <c r="E134" s="492"/>
      <c r="F134" s="492"/>
      <c r="G134" s="492"/>
      <c r="H134" s="492"/>
      <c r="I134" s="492"/>
      <c r="J134" s="492"/>
      <c r="K134" s="492"/>
    </row>
    <row r="135" spans="3:11" x14ac:dyDescent="0.35">
      <c r="C135" s="492"/>
      <c r="D135" s="492"/>
      <c r="E135" s="492"/>
      <c r="F135" s="492"/>
      <c r="G135" s="492"/>
      <c r="H135" s="492"/>
      <c r="I135" s="492"/>
      <c r="J135" s="492"/>
      <c r="K135" s="492"/>
    </row>
    <row r="136" spans="3:11" x14ac:dyDescent="0.35">
      <c r="C136" s="492"/>
      <c r="D136" s="492"/>
      <c r="E136" s="492"/>
      <c r="F136" s="492"/>
      <c r="G136" s="492"/>
      <c r="H136" s="492"/>
      <c r="I136" s="492"/>
      <c r="J136" s="492"/>
      <c r="K136" s="492"/>
    </row>
    <row r="137" spans="3:11" x14ac:dyDescent="0.35">
      <c r="C137" s="492"/>
      <c r="D137" s="492"/>
      <c r="E137" s="492"/>
      <c r="F137" s="492"/>
      <c r="G137" s="492"/>
      <c r="H137" s="492"/>
      <c r="I137" s="492"/>
      <c r="J137" s="492"/>
      <c r="K137" s="492"/>
    </row>
    <row r="138" spans="3:11" x14ac:dyDescent="0.35">
      <c r="C138" s="492"/>
      <c r="D138" s="492"/>
      <c r="E138" s="492"/>
      <c r="F138" s="492"/>
      <c r="G138" s="492"/>
      <c r="H138" s="492"/>
      <c r="I138" s="492"/>
      <c r="J138" s="492"/>
      <c r="K138" s="492"/>
    </row>
    <row r="139" spans="3:11" x14ac:dyDescent="0.35">
      <c r="C139" s="492"/>
      <c r="D139" s="492"/>
      <c r="E139" s="492"/>
      <c r="F139" s="492"/>
      <c r="G139" s="492"/>
      <c r="H139" s="492"/>
      <c r="I139" s="492"/>
      <c r="J139" s="492"/>
      <c r="K139" s="492"/>
    </row>
    <row r="140" spans="3:11" x14ac:dyDescent="0.35">
      <c r="C140" s="492"/>
      <c r="D140" s="492"/>
      <c r="E140" s="492"/>
      <c r="F140" s="492"/>
      <c r="G140" s="492"/>
      <c r="H140" s="492"/>
      <c r="I140" s="492"/>
      <c r="J140" s="492"/>
      <c r="K140" s="492"/>
    </row>
    <row r="141" spans="3:11" x14ac:dyDescent="0.35">
      <c r="C141" s="492"/>
      <c r="D141" s="492"/>
      <c r="E141" s="492"/>
      <c r="F141" s="492"/>
      <c r="G141" s="492"/>
      <c r="H141" s="492"/>
      <c r="I141" s="492"/>
      <c r="J141" s="492"/>
      <c r="K141" s="492"/>
    </row>
    <row r="142" spans="3:11" x14ac:dyDescent="0.35">
      <c r="C142" s="492"/>
      <c r="D142" s="492"/>
      <c r="E142" s="492"/>
      <c r="F142" s="492"/>
      <c r="G142" s="492"/>
      <c r="H142" s="492"/>
      <c r="I142" s="492"/>
      <c r="J142" s="492"/>
      <c r="K142" s="492"/>
    </row>
    <row r="143" spans="3:11" x14ac:dyDescent="0.35">
      <c r="C143" s="492"/>
      <c r="D143" s="492"/>
      <c r="E143" s="492"/>
      <c r="F143" s="492"/>
      <c r="G143" s="492"/>
      <c r="H143" s="492"/>
      <c r="I143" s="492"/>
      <c r="J143" s="492"/>
      <c r="K143" s="492"/>
    </row>
    <row r="144" spans="3:11" x14ac:dyDescent="0.35">
      <c r="C144" s="492"/>
      <c r="D144" s="492"/>
      <c r="E144" s="492"/>
      <c r="F144" s="492"/>
      <c r="G144" s="492"/>
      <c r="H144" s="492"/>
      <c r="I144" s="492"/>
      <c r="J144" s="492"/>
      <c r="K144" s="492"/>
    </row>
    <row r="145" spans="3:11" x14ac:dyDescent="0.35">
      <c r="C145" s="492"/>
      <c r="D145" s="492"/>
      <c r="E145" s="492"/>
      <c r="F145" s="492"/>
      <c r="G145" s="492"/>
      <c r="H145" s="492"/>
      <c r="I145" s="492"/>
      <c r="J145" s="492"/>
      <c r="K145" s="492"/>
    </row>
    <row r="146" spans="3:11" x14ac:dyDescent="0.35">
      <c r="C146" s="492"/>
      <c r="D146" s="492"/>
      <c r="E146" s="492"/>
      <c r="F146" s="492"/>
      <c r="G146" s="492"/>
      <c r="H146" s="492"/>
      <c r="I146" s="492"/>
      <c r="J146" s="492"/>
      <c r="K146" s="492"/>
    </row>
    <row r="147" spans="3:11" x14ac:dyDescent="0.35">
      <c r="C147" s="492"/>
      <c r="D147" s="492"/>
      <c r="E147" s="492"/>
      <c r="F147" s="492"/>
      <c r="G147" s="492"/>
      <c r="H147" s="492"/>
      <c r="I147" s="492"/>
      <c r="J147" s="492"/>
      <c r="K147" s="492"/>
    </row>
    <row r="148" spans="3:11" x14ac:dyDescent="0.35">
      <c r="C148" s="492"/>
      <c r="D148" s="492"/>
      <c r="E148" s="492"/>
      <c r="F148" s="492"/>
      <c r="G148" s="492"/>
      <c r="H148" s="492"/>
      <c r="I148" s="492"/>
      <c r="J148" s="492"/>
      <c r="K148" s="492"/>
    </row>
    <row r="149" spans="3:11" x14ac:dyDescent="0.35">
      <c r="C149" s="492"/>
      <c r="D149" s="492"/>
      <c r="E149" s="492"/>
      <c r="F149" s="492"/>
      <c r="G149" s="492"/>
      <c r="H149" s="492"/>
      <c r="I149" s="492"/>
      <c r="J149" s="492"/>
      <c r="K149" s="492"/>
    </row>
    <row r="150" spans="3:11" x14ac:dyDescent="0.35">
      <c r="C150" s="492"/>
      <c r="D150" s="492"/>
      <c r="E150" s="492"/>
      <c r="F150" s="492"/>
      <c r="G150" s="492"/>
      <c r="H150" s="492"/>
      <c r="I150" s="492"/>
      <c r="J150" s="492"/>
      <c r="K150" s="492"/>
    </row>
    <row r="151" spans="3:11" x14ac:dyDescent="0.35">
      <c r="C151" s="492"/>
      <c r="D151" s="492"/>
      <c r="E151" s="492"/>
      <c r="F151" s="492"/>
      <c r="G151" s="492"/>
      <c r="H151" s="492"/>
      <c r="I151" s="492"/>
      <c r="J151" s="492"/>
      <c r="K151" s="492"/>
    </row>
    <row r="152" spans="3:11" x14ac:dyDescent="0.35">
      <c r="C152" s="492"/>
      <c r="D152" s="492"/>
      <c r="E152" s="492"/>
      <c r="F152" s="492"/>
      <c r="G152" s="492"/>
      <c r="H152" s="492"/>
      <c r="I152" s="492"/>
      <c r="J152" s="492"/>
      <c r="K152" s="492"/>
    </row>
    <row r="153" spans="3:11" x14ac:dyDescent="0.35">
      <c r="C153" s="492"/>
      <c r="D153" s="492"/>
      <c r="E153" s="492"/>
      <c r="F153" s="492"/>
      <c r="G153" s="492"/>
      <c r="H153" s="492"/>
      <c r="I153" s="492"/>
      <c r="J153" s="492"/>
      <c r="K153" s="492"/>
    </row>
    <row r="154" spans="3:11" x14ac:dyDescent="0.35">
      <c r="C154" s="492"/>
      <c r="D154" s="492"/>
      <c r="E154" s="492"/>
      <c r="F154" s="492"/>
      <c r="G154" s="492"/>
      <c r="H154" s="492"/>
      <c r="I154" s="492"/>
      <c r="J154" s="492"/>
      <c r="K154" s="492"/>
    </row>
    <row r="155" spans="3:11" x14ac:dyDescent="0.35">
      <c r="C155" s="492"/>
      <c r="D155" s="492"/>
      <c r="E155" s="492"/>
      <c r="F155" s="492"/>
      <c r="G155" s="492"/>
      <c r="H155" s="492"/>
      <c r="I155" s="492"/>
      <c r="J155" s="492"/>
      <c r="K155" s="492"/>
    </row>
    <row r="156" spans="3:11" x14ac:dyDescent="0.35">
      <c r="C156" s="492"/>
      <c r="D156" s="492"/>
      <c r="E156" s="492"/>
      <c r="F156" s="492"/>
      <c r="G156" s="492"/>
      <c r="H156" s="492"/>
      <c r="I156" s="492"/>
      <c r="J156" s="492"/>
      <c r="K156" s="492"/>
    </row>
    <row r="157" spans="3:11" x14ac:dyDescent="0.35">
      <c r="C157" s="492"/>
      <c r="D157" s="492"/>
      <c r="E157" s="492"/>
      <c r="F157" s="492"/>
      <c r="G157" s="492"/>
      <c r="H157" s="492"/>
      <c r="I157" s="492"/>
      <c r="J157" s="492"/>
      <c r="K157" s="492"/>
    </row>
    <row r="158" spans="3:11" x14ac:dyDescent="0.35">
      <c r="C158" s="492"/>
      <c r="D158" s="492"/>
      <c r="E158" s="492"/>
      <c r="F158" s="492"/>
      <c r="G158" s="492"/>
      <c r="H158" s="492"/>
      <c r="I158" s="492"/>
      <c r="J158" s="492"/>
      <c r="K158" s="492"/>
    </row>
    <row r="159" spans="3:11" x14ac:dyDescent="0.35">
      <c r="C159" s="492"/>
      <c r="D159" s="492"/>
      <c r="E159" s="492"/>
      <c r="F159" s="492"/>
      <c r="G159" s="492"/>
      <c r="H159" s="492"/>
      <c r="I159" s="492"/>
      <c r="J159" s="492"/>
      <c r="K159" s="492"/>
    </row>
    <row r="160" spans="3:11" x14ac:dyDescent="0.35">
      <c r="C160" s="492"/>
      <c r="D160" s="492"/>
      <c r="E160" s="492"/>
      <c r="F160" s="492"/>
      <c r="G160" s="492"/>
      <c r="H160" s="492"/>
      <c r="I160" s="492"/>
      <c r="J160" s="492"/>
      <c r="K160" s="492"/>
    </row>
    <row r="161" spans="3:11" x14ac:dyDescent="0.35">
      <c r="C161" s="492"/>
      <c r="D161" s="492"/>
      <c r="E161" s="492"/>
      <c r="F161" s="492"/>
      <c r="G161" s="492"/>
      <c r="H161" s="492"/>
      <c r="I161" s="492"/>
      <c r="J161" s="492"/>
      <c r="K161" s="492"/>
    </row>
    <row r="162" spans="3:11" x14ac:dyDescent="0.35">
      <c r="C162" s="492"/>
      <c r="D162" s="492"/>
      <c r="E162" s="492"/>
      <c r="F162" s="492"/>
      <c r="G162" s="492"/>
      <c r="H162" s="492"/>
      <c r="I162" s="492"/>
      <c r="J162" s="492"/>
      <c r="K162" s="492"/>
    </row>
    <row r="163" spans="3:11" x14ac:dyDescent="0.35">
      <c r="C163" s="492"/>
      <c r="D163" s="492"/>
      <c r="E163" s="492"/>
      <c r="F163" s="492"/>
      <c r="G163" s="492"/>
      <c r="H163" s="492"/>
      <c r="I163" s="492"/>
      <c r="J163" s="492"/>
      <c r="K163" s="492"/>
    </row>
    <row r="164" spans="3:11" x14ac:dyDescent="0.35">
      <c r="C164" s="492"/>
      <c r="D164" s="492"/>
      <c r="E164" s="492"/>
      <c r="F164" s="492"/>
      <c r="G164" s="492"/>
      <c r="H164" s="492"/>
      <c r="I164" s="492"/>
      <c r="J164" s="492"/>
      <c r="K164" s="492"/>
    </row>
    <row r="165" spans="3:11" x14ac:dyDescent="0.35">
      <c r="C165" s="492"/>
      <c r="D165" s="492"/>
      <c r="E165" s="492"/>
      <c r="F165" s="492"/>
      <c r="G165" s="492"/>
      <c r="H165" s="492"/>
      <c r="I165" s="492"/>
      <c r="J165" s="492"/>
      <c r="K165" s="492"/>
    </row>
    <row r="166" spans="3:11" x14ac:dyDescent="0.35">
      <c r="C166" s="492"/>
      <c r="D166" s="492"/>
      <c r="E166" s="492"/>
      <c r="F166" s="492"/>
      <c r="G166" s="492"/>
      <c r="H166" s="492"/>
      <c r="I166" s="492"/>
      <c r="J166" s="492"/>
      <c r="K166" s="492"/>
    </row>
    <row r="167" spans="3:11" x14ac:dyDescent="0.35">
      <c r="C167" s="492"/>
      <c r="D167" s="492"/>
      <c r="E167" s="492"/>
      <c r="F167" s="492"/>
      <c r="G167" s="492"/>
      <c r="H167" s="492"/>
      <c r="I167" s="492"/>
      <c r="J167" s="492"/>
      <c r="K167" s="492"/>
    </row>
    <row r="168" spans="3:11" x14ac:dyDescent="0.35">
      <c r="C168" s="492"/>
      <c r="D168" s="492"/>
      <c r="E168" s="492"/>
      <c r="F168" s="492"/>
      <c r="G168" s="492"/>
      <c r="H168" s="492"/>
      <c r="I168" s="492"/>
      <c r="J168" s="492"/>
      <c r="K168" s="492"/>
    </row>
    <row r="169" spans="3:11" x14ac:dyDescent="0.35">
      <c r="C169" s="492"/>
      <c r="D169" s="492"/>
      <c r="E169" s="492"/>
      <c r="F169" s="492"/>
      <c r="G169" s="492"/>
      <c r="H169" s="492"/>
      <c r="I169" s="492"/>
      <c r="J169" s="492"/>
      <c r="K169" s="492"/>
    </row>
    <row r="170" spans="3:11" x14ac:dyDescent="0.35">
      <c r="C170" s="492"/>
      <c r="D170" s="492"/>
      <c r="E170" s="492"/>
      <c r="F170" s="492"/>
      <c r="G170" s="492"/>
      <c r="H170" s="492"/>
      <c r="I170" s="492"/>
      <c r="J170" s="492"/>
      <c r="K170" s="492"/>
    </row>
    <row r="171" spans="3:11" x14ac:dyDescent="0.35">
      <c r="C171" s="492"/>
      <c r="D171" s="492"/>
      <c r="E171" s="492"/>
      <c r="F171" s="492"/>
      <c r="G171" s="492"/>
      <c r="H171" s="492"/>
      <c r="I171" s="492"/>
      <c r="J171" s="492"/>
      <c r="K171" s="492"/>
    </row>
    <row r="172" spans="3:11" x14ac:dyDescent="0.35">
      <c r="C172" s="492"/>
      <c r="D172" s="492"/>
      <c r="E172" s="492"/>
      <c r="F172" s="492"/>
      <c r="G172" s="492"/>
      <c r="H172" s="492"/>
      <c r="I172" s="492"/>
      <c r="J172" s="492"/>
      <c r="K172" s="492"/>
    </row>
    <row r="173" spans="3:11" x14ac:dyDescent="0.35">
      <c r="C173" s="492"/>
      <c r="D173" s="492"/>
      <c r="E173" s="492"/>
      <c r="F173" s="492"/>
      <c r="G173" s="492"/>
      <c r="H173" s="492"/>
      <c r="I173" s="492"/>
      <c r="J173" s="492"/>
      <c r="K173" s="492"/>
    </row>
    <row r="174" spans="3:11" x14ac:dyDescent="0.35">
      <c r="C174" s="492"/>
      <c r="D174" s="492"/>
      <c r="E174" s="492"/>
      <c r="F174" s="492"/>
      <c r="G174" s="492"/>
      <c r="H174" s="492"/>
      <c r="I174" s="492"/>
      <c r="J174" s="492"/>
      <c r="K174" s="492"/>
    </row>
    <row r="175" spans="3:11" x14ac:dyDescent="0.35">
      <c r="C175" s="492"/>
      <c r="D175" s="492"/>
      <c r="E175" s="492"/>
      <c r="F175" s="492"/>
      <c r="G175" s="492"/>
      <c r="H175" s="492"/>
      <c r="I175" s="492"/>
      <c r="J175" s="492"/>
      <c r="K175" s="492"/>
    </row>
    <row r="176" spans="3:11" x14ac:dyDescent="0.35">
      <c r="C176" s="492"/>
      <c r="D176" s="492"/>
      <c r="E176" s="492"/>
      <c r="F176" s="492"/>
      <c r="G176" s="492"/>
      <c r="H176" s="492"/>
      <c r="I176" s="492"/>
      <c r="J176" s="492"/>
      <c r="K176" s="492"/>
    </row>
    <row r="177" spans="3:11" x14ac:dyDescent="0.35">
      <c r="C177" s="492"/>
      <c r="D177" s="492"/>
      <c r="E177" s="492"/>
      <c r="F177" s="492"/>
      <c r="G177" s="492"/>
      <c r="H177" s="492"/>
      <c r="I177" s="492"/>
      <c r="J177" s="492"/>
      <c r="K177" s="492"/>
    </row>
    <row r="178" spans="3:11" x14ac:dyDescent="0.35">
      <c r="C178" s="492"/>
      <c r="D178" s="492"/>
      <c r="E178" s="492"/>
      <c r="F178" s="492"/>
      <c r="G178" s="492"/>
      <c r="H178" s="492"/>
      <c r="I178" s="492"/>
      <c r="J178" s="492"/>
      <c r="K178" s="492"/>
    </row>
    <row r="179" spans="3:11" x14ac:dyDescent="0.35">
      <c r="C179" s="492"/>
      <c r="D179" s="492"/>
      <c r="E179" s="492"/>
      <c r="F179" s="492"/>
      <c r="G179" s="492"/>
      <c r="H179" s="492"/>
      <c r="I179" s="492"/>
      <c r="J179" s="492"/>
      <c r="K179" s="492"/>
    </row>
    <row r="180" spans="3:11" x14ac:dyDescent="0.35">
      <c r="C180" s="492"/>
      <c r="D180" s="492"/>
      <c r="E180" s="492"/>
      <c r="F180" s="492"/>
      <c r="G180" s="492"/>
      <c r="H180" s="492"/>
      <c r="I180" s="492"/>
      <c r="J180" s="492"/>
      <c r="K180" s="492"/>
    </row>
    <row r="181" spans="3:11" x14ac:dyDescent="0.35">
      <c r="C181" s="492"/>
      <c r="D181" s="492"/>
      <c r="E181" s="492"/>
      <c r="F181" s="492"/>
      <c r="G181" s="492"/>
      <c r="H181" s="492"/>
      <c r="I181" s="492"/>
      <c r="J181" s="492"/>
      <c r="K181" s="492"/>
    </row>
    <row r="182" spans="3:11" x14ac:dyDescent="0.35">
      <c r="C182" s="492"/>
      <c r="D182" s="492"/>
      <c r="E182" s="492"/>
      <c r="F182" s="492"/>
      <c r="G182" s="492"/>
      <c r="H182" s="492"/>
      <c r="I182" s="492"/>
      <c r="J182" s="492"/>
      <c r="K182" s="492"/>
    </row>
    <row r="183" spans="3:11" x14ac:dyDescent="0.35">
      <c r="C183" s="492"/>
      <c r="D183" s="492"/>
      <c r="E183" s="492"/>
      <c r="F183" s="492"/>
      <c r="G183" s="492"/>
      <c r="H183" s="492"/>
      <c r="I183" s="492"/>
      <c r="J183" s="492"/>
      <c r="K183" s="492"/>
    </row>
    <row r="184" spans="3:11" x14ac:dyDescent="0.35">
      <c r="C184" s="492"/>
      <c r="D184" s="492"/>
      <c r="E184" s="492"/>
      <c r="F184" s="492"/>
      <c r="G184" s="492"/>
      <c r="H184" s="492"/>
      <c r="I184" s="492"/>
      <c r="J184" s="492"/>
      <c r="K184" s="492"/>
    </row>
    <row r="185" spans="3:11" x14ac:dyDescent="0.35">
      <c r="C185" s="492"/>
      <c r="D185" s="492"/>
      <c r="E185" s="492"/>
      <c r="F185" s="492"/>
      <c r="G185" s="492"/>
      <c r="H185" s="492"/>
      <c r="I185" s="492"/>
      <c r="J185" s="492"/>
      <c r="K185" s="492"/>
    </row>
    <row r="186" spans="3:11" x14ac:dyDescent="0.35">
      <c r="C186" s="492"/>
      <c r="D186" s="492"/>
      <c r="E186" s="492"/>
      <c r="F186" s="492"/>
      <c r="G186" s="492"/>
      <c r="H186" s="492"/>
      <c r="I186" s="492"/>
      <c r="J186" s="492"/>
      <c r="K186" s="492"/>
    </row>
    <row r="187" spans="3:11" x14ac:dyDescent="0.35">
      <c r="C187" s="492"/>
      <c r="D187" s="492"/>
      <c r="E187" s="492"/>
      <c r="F187" s="492"/>
      <c r="G187" s="492"/>
      <c r="H187" s="492"/>
      <c r="I187" s="492"/>
      <c r="J187" s="492"/>
      <c r="K187" s="492"/>
    </row>
    <row r="188" spans="3:11" x14ac:dyDescent="0.35">
      <c r="C188" s="492"/>
      <c r="D188" s="492"/>
      <c r="E188" s="492"/>
      <c r="F188" s="492"/>
      <c r="G188" s="492"/>
      <c r="H188" s="492"/>
      <c r="I188" s="492"/>
      <c r="J188" s="492"/>
      <c r="K188" s="492"/>
    </row>
    <row r="189" spans="3:11" x14ac:dyDescent="0.35">
      <c r="C189" s="492"/>
      <c r="D189" s="492"/>
      <c r="E189" s="492"/>
      <c r="F189" s="492"/>
      <c r="G189" s="492"/>
      <c r="H189" s="492"/>
      <c r="I189" s="492"/>
      <c r="J189" s="492"/>
      <c r="K189" s="492"/>
    </row>
    <row r="190" spans="3:11" x14ac:dyDescent="0.35">
      <c r="C190" s="492"/>
      <c r="D190" s="492"/>
      <c r="E190" s="492"/>
      <c r="F190" s="492"/>
      <c r="G190" s="492"/>
      <c r="H190" s="492"/>
      <c r="I190" s="492"/>
      <c r="J190" s="492"/>
      <c r="K190" s="492"/>
    </row>
    <row r="191" spans="3:11" x14ac:dyDescent="0.35">
      <c r="C191" s="492"/>
      <c r="D191" s="492"/>
      <c r="E191" s="492"/>
      <c r="F191" s="492"/>
      <c r="G191" s="492"/>
      <c r="H191" s="492"/>
      <c r="I191" s="492"/>
      <c r="J191" s="492"/>
      <c r="K191" s="492"/>
    </row>
    <row r="192" spans="3:11" x14ac:dyDescent="0.35">
      <c r="C192" s="492"/>
      <c r="D192" s="492"/>
      <c r="E192" s="492"/>
      <c r="F192" s="492"/>
      <c r="G192" s="492"/>
      <c r="H192" s="492"/>
      <c r="I192" s="492"/>
      <c r="J192" s="492"/>
      <c r="K192" s="492"/>
    </row>
    <row r="193" spans="3:11" x14ac:dyDescent="0.35">
      <c r="C193" s="492"/>
      <c r="D193" s="492"/>
      <c r="E193" s="492"/>
      <c r="F193" s="492"/>
      <c r="G193" s="492"/>
      <c r="H193" s="492"/>
      <c r="I193" s="492"/>
      <c r="J193" s="492"/>
      <c r="K193" s="492"/>
    </row>
    <row r="194" spans="3:11" x14ac:dyDescent="0.35">
      <c r="C194" s="492"/>
      <c r="D194" s="492"/>
      <c r="E194" s="492"/>
      <c r="F194" s="492"/>
      <c r="G194" s="492"/>
      <c r="H194" s="492"/>
      <c r="I194" s="492"/>
      <c r="J194" s="492"/>
      <c r="K194" s="492"/>
    </row>
    <row r="195" spans="3:11" x14ac:dyDescent="0.35">
      <c r="C195" s="492"/>
      <c r="D195" s="492"/>
      <c r="E195" s="492"/>
      <c r="F195" s="492"/>
      <c r="G195" s="492"/>
      <c r="H195" s="492"/>
      <c r="I195" s="492"/>
      <c r="J195" s="492"/>
      <c r="K195" s="492"/>
    </row>
    <row r="196" spans="3:11" x14ac:dyDescent="0.35">
      <c r="C196" s="492"/>
      <c r="D196" s="492"/>
      <c r="E196" s="492"/>
      <c r="F196" s="492"/>
      <c r="G196" s="492"/>
      <c r="H196" s="492"/>
      <c r="I196" s="492"/>
      <c r="J196" s="492"/>
      <c r="K196" s="492"/>
    </row>
    <row r="197" spans="3:11" x14ac:dyDescent="0.35">
      <c r="C197" s="492"/>
      <c r="D197" s="492"/>
      <c r="E197" s="492"/>
      <c r="F197" s="492"/>
      <c r="G197" s="492"/>
      <c r="H197" s="492"/>
      <c r="I197" s="492"/>
      <c r="J197" s="492"/>
      <c r="K197" s="492"/>
    </row>
    <row r="198" spans="3:11" x14ac:dyDescent="0.35">
      <c r="C198" s="492"/>
      <c r="D198" s="492"/>
      <c r="E198" s="492"/>
      <c r="F198" s="492"/>
      <c r="G198" s="492"/>
      <c r="H198" s="492"/>
      <c r="I198" s="492"/>
      <c r="J198" s="492"/>
      <c r="K198" s="492"/>
    </row>
    <row r="199" spans="3:11" x14ac:dyDescent="0.35">
      <c r="C199" s="492"/>
      <c r="D199" s="492"/>
      <c r="E199" s="492"/>
      <c r="F199" s="492"/>
      <c r="G199" s="492"/>
      <c r="H199" s="492"/>
      <c r="I199" s="492"/>
      <c r="J199" s="492"/>
      <c r="K199" s="492"/>
    </row>
    <row r="200" spans="3:11" x14ac:dyDescent="0.35">
      <c r="C200" s="492"/>
      <c r="D200" s="492"/>
      <c r="E200" s="492"/>
      <c r="F200" s="492"/>
      <c r="G200" s="492"/>
      <c r="H200" s="492"/>
      <c r="I200" s="492"/>
      <c r="J200" s="492"/>
      <c r="K200" s="492"/>
    </row>
    <row r="201" spans="3:11" x14ac:dyDescent="0.35">
      <c r="C201" s="492"/>
      <c r="D201" s="492"/>
      <c r="E201" s="492"/>
      <c r="F201" s="492"/>
      <c r="G201" s="492"/>
      <c r="H201" s="492"/>
      <c r="I201" s="492"/>
      <c r="J201" s="492"/>
      <c r="K201" s="492"/>
    </row>
    <row r="202" spans="3:11" x14ac:dyDescent="0.35">
      <c r="C202" s="492"/>
      <c r="D202" s="492"/>
      <c r="E202" s="492"/>
      <c r="F202" s="492"/>
      <c r="G202" s="492"/>
      <c r="H202" s="492"/>
      <c r="I202" s="492"/>
      <c r="J202" s="492"/>
      <c r="K202" s="492"/>
    </row>
    <row r="203" spans="3:11" x14ac:dyDescent="0.35">
      <c r="C203" s="492"/>
      <c r="D203" s="492"/>
      <c r="E203" s="492"/>
      <c r="F203" s="492"/>
      <c r="G203" s="492"/>
      <c r="H203" s="492"/>
      <c r="I203" s="492"/>
      <c r="J203" s="492"/>
      <c r="K203" s="492"/>
    </row>
    <row r="204" spans="3:11" x14ac:dyDescent="0.35">
      <c r="C204" s="492"/>
      <c r="D204" s="492"/>
      <c r="E204" s="492"/>
      <c r="F204" s="492"/>
      <c r="G204" s="492"/>
      <c r="H204" s="492"/>
      <c r="I204" s="492"/>
      <c r="J204" s="492"/>
      <c r="K204" s="492"/>
    </row>
    <row r="205" spans="3:11" x14ac:dyDescent="0.35">
      <c r="C205" s="492"/>
      <c r="D205" s="492"/>
      <c r="E205" s="492"/>
      <c r="F205" s="492"/>
      <c r="G205" s="492"/>
      <c r="H205" s="492"/>
      <c r="I205" s="492"/>
      <c r="J205" s="492"/>
      <c r="K205" s="492"/>
    </row>
    <row r="206" spans="3:11" x14ac:dyDescent="0.35">
      <c r="C206" s="492"/>
      <c r="D206" s="492"/>
      <c r="E206" s="492"/>
      <c r="F206" s="492"/>
      <c r="G206" s="492"/>
      <c r="H206" s="492"/>
      <c r="I206" s="492"/>
      <c r="J206" s="492"/>
      <c r="K206" s="492"/>
    </row>
    <row r="207" spans="3:11" x14ac:dyDescent="0.35">
      <c r="C207" s="492"/>
      <c r="D207" s="492"/>
      <c r="E207" s="492"/>
      <c r="F207" s="492"/>
      <c r="G207" s="492"/>
      <c r="H207" s="492"/>
      <c r="I207" s="492"/>
      <c r="J207" s="492"/>
      <c r="K207" s="492"/>
    </row>
    <row r="208" spans="3:11" x14ac:dyDescent="0.35">
      <c r="C208" s="492"/>
      <c r="D208" s="492"/>
      <c r="E208" s="492"/>
      <c r="F208" s="492"/>
      <c r="G208" s="492"/>
      <c r="H208" s="492"/>
      <c r="I208" s="492"/>
      <c r="J208" s="492"/>
      <c r="K208" s="492"/>
    </row>
    <row r="209" spans="3:11" x14ac:dyDescent="0.35">
      <c r="C209" s="492"/>
      <c r="D209" s="492"/>
      <c r="E209" s="492"/>
      <c r="F209" s="492"/>
      <c r="G209" s="492"/>
      <c r="H209" s="492"/>
      <c r="I209" s="492"/>
      <c r="J209" s="492"/>
      <c r="K209" s="492"/>
    </row>
    <row r="210" spans="3:11" x14ac:dyDescent="0.35">
      <c r="C210" s="492"/>
      <c r="D210" s="492"/>
      <c r="E210" s="492"/>
      <c r="F210" s="492"/>
      <c r="G210" s="492"/>
      <c r="H210" s="492"/>
      <c r="I210" s="492"/>
      <c r="J210" s="492"/>
      <c r="K210" s="492"/>
    </row>
    <row r="211" spans="3:11" x14ac:dyDescent="0.35">
      <c r="C211" s="492"/>
      <c r="D211" s="492"/>
      <c r="E211" s="492"/>
      <c r="F211" s="492"/>
      <c r="G211" s="492"/>
      <c r="H211" s="492"/>
      <c r="I211" s="492"/>
      <c r="J211" s="492"/>
      <c r="K211" s="492"/>
    </row>
    <row r="212" spans="3:11" x14ac:dyDescent="0.35">
      <c r="C212" s="492"/>
      <c r="D212" s="492"/>
      <c r="E212" s="492"/>
      <c r="F212" s="492"/>
      <c r="G212" s="492"/>
      <c r="H212" s="492"/>
      <c r="I212" s="492"/>
      <c r="J212" s="492"/>
      <c r="K212" s="492"/>
    </row>
    <row r="213" spans="3:11" x14ac:dyDescent="0.35">
      <c r="C213" s="492"/>
      <c r="D213" s="492"/>
      <c r="E213" s="492"/>
      <c r="F213" s="492"/>
      <c r="G213" s="492"/>
      <c r="H213" s="492"/>
      <c r="I213" s="492"/>
      <c r="J213" s="492"/>
      <c r="K213" s="492"/>
    </row>
    <row r="214" spans="3:11" x14ac:dyDescent="0.35">
      <c r="C214" s="492"/>
      <c r="D214" s="492"/>
      <c r="E214" s="492"/>
      <c r="F214" s="492"/>
      <c r="G214" s="492"/>
      <c r="H214" s="492"/>
      <c r="I214" s="492"/>
      <c r="J214" s="492"/>
      <c r="K214" s="492"/>
    </row>
    <row r="215" spans="3:11" x14ac:dyDescent="0.35">
      <c r="C215" s="492"/>
      <c r="D215" s="492"/>
      <c r="E215" s="492"/>
      <c r="F215" s="492"/>
      <c r="G215" s="492"/>
      <c r="H215" s="492"/>
      <c r="I215" s="492"/>
      <c r="J215" s="492"/>
      <c r="K215" s="492"/>
    </row>
    <row r="216" spans="3:11" x14ac:dyDescent="0.35">
      <c r="C216" s="492"/>
      <c r="D216" s="492"/>
      <c r="E216" s="492"/>
      <c r="F216" s="492"/>
      <c r="G216" s="492"/>
      <c r="H216" s="492"/>
      <c r="I216" s="492"/>
      <c r="J216" s="492"/>
      <c r="K216" s="492"/>
    </row>
    <row r="217" spans="3:11" x14ac:dyDescent="0.35">
      <c r="C217" s="492"/>
      <c r="D217" s="492"/>
      <c r="E217" s="492"/>
      <c r="F217" s="492"/>
      <c r="G217" s="492"/>
      <c r="H217" s="492"/>
      <c r="I217" s="492"/>
      <c r="J217" s="492"/>
      <c r="K217" s="492"/>
    </row>
    <row r="218" spans="3:11" x14ac:dyDescent="0.35">
      <c r="C218" s="492"/>
      <c r="D218" s="492"/>
      <c r="E218" s="492"/>
      <c r="F218" s="492"/>
      <c r="G218" s="492"/>
      <c r="H218" s="492"/>
      <c r="I218" s="492"/>
      <c r="J218" s="492"/>
      <c r="K218" s="492"/>
    </row>
    <row r="219" spans="3:11" x14ac:dyDescent="0.35">
      <c r="C219" s="492"/>
      <c r="D219" s="492"/>
      <c r="E219" s="492"/>
      <c r="F219" s="492"/>
      <c r="G219" s="492"/>
      <c r="H219" s="492"/>
      <c r="I219" s="492"/>
      <c r="J219" s="492"/>
      <c r="K219" s="492"/>
    </row>
    <row r="220" spans="3:11" x14ac:dyDescent="0.35">
      <c r="C220" s="492"/>
      <c r="D220" s="492"/>
      <c r="E220" s="492"/>
      <c r="F220" s="492"/>
      <c r="G220" s="492"/>
      <c r="H220" s="492"/>
      <c r="I220" s="492"/>
      <c r="J220" s="492"/>
      <c r="K220" s="492"/>
    </row>
    <row r="221" spans="3:11" x14ac:dyDescent="0.35">
      <c r="C221" s="492"/>
      <c r="D221" s="492"/>
      <c r="E221" s="492"/>
      <c r="F221" s="492"/>
      <c r="G221" s="492"/>
      <c r="H221" s="492"/>
      <c r="I221" s="492"/>
      <c r="J221" s="492"/>
      <c r="K221" s="492"/>
    </row>
    <row r="222" spans="3:11" x14ac:dyDescent="0.35">
      <c r="C222" s="492"/>
      <c r="D222" s="492"/>
      <c r="E222" s="492"/>
      <c r="F222" s="492"/>
      <c r="G222" s="492"/>
      <c r="H222" s="492"/>
      <c r="I222" s="492"/>
      <c r="J222" s="492"/>
      <c r="K222" s="492"/>
    </row>
    <row r="223" spans="3:11" x14ac:dyDescent="0.35">
      <c r="C223" s="492"/>
      <c r="D223" s="492"/>
      <c r="E223" s="492"/>
      <c r="F223" s="492"/>
      <c r="G223" s="492"/>
      <c r="H223" s="492"/>
      <c r="I223" s="492"/>
      <c r="J223" s="492"/>
      <c r="K223" s="492"/>
    </row>
    <row r="224" spans="3:11" x14ac:dyDescent="0.35">
      <c r="C224" s="492"/>
      <c r="D224" s="492"/>
      <c r="E224" s="492"/>
      <c r="F224" s="492"/>
      <c r="G224" s="492"/>
      <c r="H224" s="492"/>
      <c r="I224" s="492"/>
      <c r="J224" s="492"/>
      <c r="K224" s="492"/>
    </row>
    <row r="225" spans="3:11" x14ac:dyDescent="0.35">
      <c r="C225" s="492"/>
      <c r="D225" s="492"/>
      <c r="E225" s="492"/>
      <c r="F225" s="492"/>
      <c r="G225" s="492"/>
      <c r="H225" s="492"/>
      <c r="I225" s="492"/>
      <c r="J225" s="492"/>
      <c r="K225" s="492"/>
    </row>
    <row r="226" spans="3:11" x14ac:dyDescent="0.35">
      <c r="C226" s="492"/>
      <c r="D226" s="492"/>
      <c r="E226" s="492"/>
      <c r="F226" s="492"/>
      <c r="G226" s="492"/>
      <c r="H226" s="492"/>
      <c r="I226" s="492"/>
      <c r="J226" s="492"/>
      <c r="K226" s="492"/>
    </row>
    <row r="227" spans="3:11" x14ac:dyDescent="0.35">
      <c r="C227" s="492"/>
      <c r="D227" s="492"/>
      <c r="E227" s="492"/>
      <c r="F227" s="492"/>
      <c r="G227" s="492"/>
      <c r="H227" s="492"/>
      <c r="I227" s="492"/>
      <c r="J227" s="492"/>
      <c r="K227" s="492"/>
    </row>
    <row r="228" spans="3:11" x14ac:dyDescent="0.35">
      <c r="C228" s="492"/>
      <c r="D228" s="492"/>
      <c r="E228" s="492"/>
      <c r="F228" s="492"/>
      <c r="G228" s="492"/>
      <c r="H228" s="492"/>
      <c r="I228" s="492"/>
      <c r="J228" s="492"/>
      <c r="K228" s="492"/>
    </row>
    <row r="229" spans="3:11" x14ac:dyDescent="0.35">
      <c r="C229" s="492"/>
      <c r="D229" s="492"/>
      <c r="E229" s="492"/>
      <c r="F229" s="492"/>
      <c r="G229" s="492"/>
      <c r="H229" s="492"/>
      <c r="I229" s="492"/>
      <c r="J229" s="492"/>
      <c r="K229" s="492"/>
    </row>
    <row r="230" spans="3:11" x14ac:dyDescent="0.35">
      <c r="C230" s="492"/>
      <c r="D230" s="492"/>
      <c r="E230" s="492"/>
      <c r="F230" s="492"/>
      <c r="G230" s="492"/>
      <c r="H230" s="492"/>
      <c r="I230" s="492"/>
      <c r="J230" s="492"/>
      <c r="K230" s="492"/>
    </row>
    <row r="231" spans="3:11" x14ac:dyDescent="0.35">
      <c r="C231" s="492"/>
      <c r="D231" s="492"/>
      <c r="E231" s="492"/>
      <c r="F231" s="492"/>
      <c r="G231" s="492"/>
      <c r="H231" s="492"/>
      <c r="I231" s="492"/>
      <c r="J231" s="492"/>
      <c r="K231" s="492"/>
    </row>
    <row r="232" spans="3:11" x14ac:dyDescent="0.35">
      <c r="C232" s="492"/>
      <c r="D232" s="492"/>
      <c r="E232" s="492"/>
      <c r="F232" s="492"/>
      <c r="G232" s="492"/>
      <c r="H232" s="492"/>
      <c r="I232" s="492"/>
      <c r="J232" s="492"/>
      <c r="K232" s="492"/>
    </row>
    <row r="233" spans="3:11" x14ac:dyDescent="0.35">
      <c r="C233" s="492"/>
      <c r="D233" s="492"/>
      <c r="E233" s="492"/>
      <c r="F233" s="492"/>
      <c r="G233" s="492"/>
      <c r="H233" s="492"/>
      <c r="I233" s="492"/>
      <c r="J233" s="492"/>
      <c r="K233" s="492"/>
    </row>
    <row r="234" spans="3:11" x14ac:dyDescent="0.35">
      <c r="C234" s="492"/>
      <c r="D234" s="492"/>
      <c r="E234" s="492"/>
      <c r="F234" s="492"/>
      <c r="G234" s="492"/>
      <c r="H234" s="492"/>
      <c r="I234" s="492"/>
      <c r="J234" s="492"/>
      <c r="K234" s="492"/>
    </row>
    <row r="235" spans="3:11" x14ac:dyDescent="0.35">
      <c r="C235" s="492"/>
      <c r="D235" s="492"/>
      <c r="E235" s="492"/>
      <c r="F235" s="492"/>
      <c r="G235" s="492"/>
      <c r="H235" s="492"/>
      <c r="I235" s="492"/>
      <c r="J235" s="492"/>
      <c r="K235" s="492"/>
    </row>
    <row r="236" spans="3:11" x14ac:dyDescent="0.35">
      <c r="C236" s="492"/>
      <c r="D236" s="492"/>
      <c r="E236" s="492"/>
      <c r="F236" s="492"/>
      <c r="G236" s="492"/>
      <c r="H236" s="492"/>
      <c r="I236" s="492"/>
      <c r="J236" s="492"/>
      <c r="K236" s="492"/>
    </row>
    <row r="237" spans="3:11" x14ac:dyDescent="0.35">
      <c r="C237" s="492"/>
      <c r="D237" s="492"/>
      <c r="E237" s="492"/>
      <c r="F237" s="492"/>
      <c r="G237" s="492"/>
      <c r="H237" s="492"/>
      <c r="I237" s="492"/>
      <c r="J237" s="492"/>
      <c r="K237" s="492"/>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9E48B-21A1-49FE-88C3-821357AEFB62}">
  <dimension ref="A1"/>
  <sheetViews>
    <sheetView workbookViewId="0"/>
  </sheetViews>
  <sheetFormatPr defaultRowHeight="12.75" x14ac:dyDescent="0.3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6"/>
  <sheetViews>
    <sheetView zoomScale="130" zoomScaleNormal="130" workbookViewId="0">
      <pane ySplit="5" topLeftCell="A6" activePane="bottomLeft" state="frozen"/>
      <selection pane="bottomLeft" activeCell="H24" sqref="H24"/>
    </sheetView>
  </sheetViews>
  <sheetFormatPr defaultColWidth="8.796875" defaultRowHeight="12.75" x14ac:dyDescent="0.35"/>
  <cols>
    <col min="2" max="2" width="32.796875" style="6" customWidth="1"/>
    <col min="3" max="3" width="38.796875" customWidth="1"/>
    <col min="4" max="4" width="37" customWidth="1"/>
  </cols>
  <sheetData>
    <row r="1" spans="1:4" x14ac:dyDescent="0.35">
      <c r="A1" s="277" t="s">
        <v>79</v>
      </c>
    </row>
    <row r="2" spans="1:4" ht="13.15" x14ac:dyDescent="0.4">
      <c r="B2" s="278" t="s">
        <v>80</v>
      </c>
    </row>
    <row r="3" spans="1:4" ht="13.15" thickBot="1" x14ac:dyDescent="0.4"/>
    <row r="4" spans="1:4" s="7" customFormat="1" ht="13.15" x14ac:dyDescent="0.4">
      <c r="B4" s="8" t="s">
        <v>0</v>
      </c>
      <c r="C4" s="8" t="s">
        <v>4</v>
      </c>
      <c r="D4" s="8" t="s">
        <v>1</v>
      </c>
    </row>
    <row r="5" spans="1:4" s="7" customFormat="1" ht="13.5" thickBot="1" x14ac:dyDescent="0.45">
      <c r="B5" s="9"/>
      <c r="C5" s="9"/>
      <c r="D5" s="9"/>
    </row>
    <row r="6" spans="1:4" x14ac:dyDescent="0.35">
      <c r="B6" s="511" t="s">
        <v>282</v>
      </c>
      <c r="C6" s="665" t="s">
        <v>255</v>
      </c>
      <c r="D6" s="461"/>
    </row>
    <row r="7" spans="1:4" ht="13.15" x14ac:dyDescent="0.4">
      <c r="B7" s="570" t="s">
        <v>283</v>
      </c>
      <c r="C7" s="666"/>
      <c r="D7" s="10"/>
    </row>
    <row r="8" spans="1:4" ht="13.15" x14ac:dyDescent="0.4">
      <c r="B8" s="570" t="s">
        <v>285</v>
      </c>
      <c r="C8" s="666"/>
      <c r="D8" s="10"/>
    </row>
    <row r="9" spans="1:4" x14ac:dyDescent="0.35">
      <c r="B9" s="512" t="s">
        <v>284</v>
      </c>
      <c r="C9" s="666"/>
      <c r="D9" s="10"/>
    </row>
    <row r="10" spans="1:4" x14ac:dyDescent="0.35">
      <c r="B10" s="512" t="s">
        <v>286</v>
      </c>
      <c r="C10" s="666"/>
      <c r="D10" s="10"/>
    </row>
    <row r="11" spans="1:4" x14ac:dyDescent="0.35">
      <c r="B11" s="569" t="s">
        <v>292</v>
      </c>
      <c r="C11" s="666"/>
      <c r="D11" s="10"/>
    </row>
    <row r="12" spans="1:4" ht="13.15" x14ac:dyDescent="0.4">
      <c r="B12" s="570" t="s">
        <v>294</v>
      </c>
      <c r="C12" s="666"/>
      <c r="D12" s="10"/>
    </row>
    <row r="13" spans="1:4" x14ac:dyDescent="0.35">
      <c r="B13" s="512" t="s">
        <v>287</v>
      </c>
      <c r="C13" s="666"/>
      <c r="D13" s="10"/>
    </row>
    <row r="14" spans="1:4" x14ac:dyDescent="0.35">
      <c r="B14" s="512" t="s">
        <v>288</v>
      </c>
      <c r="C14" s="666"/>
      <c r="D14" s="10"/>
    </row>
    <row r="15" spans="1:4" x14ac:dyDescent="0.35">
      <c r="B15" s="512" t="s">
        <v>289</v>
      </c>
      <c r="C15" s="666"/>
      <c r="D15" s="10"/>
    </row>
    <row r="16" spans="1:4" x14ac:dyDescent="0.35">
      <c r="B16" s="512" t="s">
        <v>290</v>
      </c>
      <c r="C16" s="666"/>
      <c r="D16" s="10"/>
    </row>
    <row r="17" spans="2:4" x14ac:dyDescent="0.35">
      <c r="B17" s="569" t="s">
        <v>293</v>
      </c>
      <c r="C17" s="666"/>
      <c r="D17" s="10"/>
    </row>
    <row r="18" spans="2:4" x14ac:dyDescent="0.35">
      <c r="B18" s="569" t="s">
        <v>291</v>
      </c>
      <c r="C18" s="667"/>
      <c r="D18" s="10"/>
    </row>
    <row r="19" spans="2:4" ht="13.15" x14ac:dyDescent="0.4">
      <c r="B19" s="571" t="s">
        <v>295</v>
      </c>
      <c r="C19" s="510"/>
      <c r="D19" s="10"/>
    </row>
    <row r="20" spans="2:4" ht="12.75" customHeight="1" x14ac:dyDescent="0.35">
      <c r="B20" s="569" t="s">
        <v>296</v>
      </c>
      <c r="C20" s="668" t="s">
        <v>256</v>
      </c>
      <c r="D20" s="10"/>
    </row>
    <row r="21" spans="2:4" ht="12.75" customHeight="1" x14ac:dyDescent="0.4">
      <c r="B21" s="571" t="s">
        <v>398</v>
      </c>
      <c r="C21" s="669"/>
      <c r="D21" s="10"/>
    </row>
    <row r="22" spans="2:4" ht="12.75" customHeight="1" x14ac:dyDescent="0.4">
      <c r="B22" s="571" t="s">
        <v>297</v>
      </c>
      <c r="C22" s="669"/>
      <c r="D22" s="10"/>
    </row>
    <row r="23" spans="2:4" ht="12.75" customHeight="1" x14ac:dyDescent="0.35">
      <c r="B23" s="512"/>
      <c r="C23" s="669"/>
      <c r="D23" s="10"/>
    </row>
    <row r="24" spans="2:4" ht="12.75" customHeight="1" x14ac:dyDescent="0.35">
      <c r="B24" s="512"/>
      <c r="C24" s="669"/>
      <c r="D24" s="10"/>
    </row>
    <row r="25" spans="2:4" ht="12.75" customHeight="1" x14ac:dyDescent="0.35">
      <c r="B25" s="512"/>
      <c r="C25" s="669"/>
      <c r="D25" s="10"/>
    </row>
    <row r="26" spans="2:4" ht="12.75" customHeight="1" x14ac:dyDescent="0.35">
      <c r="B26" s="512"/>
      <c r="C26" s="669"/>
      <c r="D26" s="10"/>
    </row>
    <row r="27" spans="2:4" ht="12.75" customHeight="1" x14ac:dyDescent="0.35">
      <c r="B27" s="566"/>
      <c r="C27" s="669"/>
      <c r="D27" s="10"/>
    </row>
    <row r="28" spans="2:4" ht="12.75" customHeight="1" x14ac:dyDescent="0.35">
      <c r="B28" s="512"/>
      <c r="C28" s="669"/>
      <c r="D28" s="10"/>
    </row>
    <row r="29" spans="2:4" ht="12.75" customHeight="1" x14ac:dyDescent="0.35">
      <c r="B29" s="512"/>
      <c r="C29" s="669"/>
      <c r="D29" s="10"/>
    </row>
    <row r="30" spans="2:4" ht="12.75" customHeight="1" x14ac:dyDescent="0.35">
      <c r="B30" s="512"/>
      <c r="C30" s="669"/>
      <c r="D30" s="10"/>
    </row>
    <row r="31" spans="2:4" ht="12.75" customHeight="1" x14ac:dyDescent="0.35">
      <c r="B31" s="512"/>
      <c r="C31" s="669"/>
      <c r="D31" s="10"/>
    </row>
    <row r="32" spans="2:4" ht="13.15" customHeight="1" x14ac:dyDescent="0.35">
      <c r="B32" s="512"/>
      <c r="C32" s="669"/>
      <c r="D32" s="10"/>
    </row>
    <row r="33" spans="2:4" ht="12.75" customHeight="1" x14ac:dyDescent="0.35">
      <c r="B33" s="512"/>
      <c r="C33" s="669"/>
      <c r="D33" s="10"/>
    </row>
    <row r="34" spans="2:4" ht="12.75" customHeight="1" x14ac:dyDescent="0.35">
      <c r="B34" s="566"/>
      <c r="C34" s="669"/>
      <c r="D34" s="10"/>
    </row>
    <row r="35" spans="2:4" ht="12.75" customHeight="1" x14ac:dyDescent="0.35">
      <c r="B35" s="566"/>
      <c r="C35" s="669"/>
      <c r="D35" s="10"/>
    </row>
    <row r="36" spans="2:4" ht="12.75" customHeight="1" x14ac:dyDescent="0.35">
      <c r="B36" s="566"/>
      <c r="C36" s="669"/>
      <c r="D36" s="10"/>
    </row>
    <row r="37" spans="2:4" ht="12.75" customHeight="1" x14ac:dyDescent="0.35">
      <c r="B37" s="512"/>
      <c r="C37" s="669"/>
      <c r="D37" s="10"/>
    </row>
    <row r="38" spans="2:4" ht="12.75" customHeight="1" x14ac:dyDescent="0.35">
      <c r="B38" s="512"/>
      <c r="C38" s="669"/>
      <c r="D38" s="10"/>
    </row>
    <row r="39" spans="2:4" ht="12.75" customHeight="1" x14ac:dyDescent="0.35">
      <c r="B39" s="512"/>
      <c r="C39" s="669"/>
      <c r="D39" s="10"/>
    </row>
    <row r="40" spans="2:4" ht="12.75" customHeight="1" x14ac:dyDescent="0.35">
      <c r="B40" s="512"/>
      <c r="C40" s="669"/>
      <c r="D40" s="10"/>
    </row>
    <row r="41" spans="2:4" ht="12.75" customHeight="1" x14ac:dyDescent="0.35">
      <c r="B41" s="512"/>
      <c r="C41" s="669"/>
      <c r="D41" s="10"/>
    </row>
    <row r="42" spans="2:4" ht="12.75" customHeight="1" x14ac:dyDescent="0.35">
      <c r="B42" s="512"/>
      <c r="C42" s="669"/>
      <c r="D42" s="10"/>
    </row>
    <row r="43" spans="2:4" ht="12.75" customHeight="1" x14ac:dyDescent="0.35">
      <c r="B43" s="512"/>
      <c r="C43" s="669"/>
      <c r="D43" s="10"/>
    </row>
    <row r="44" spans="2:4" ht="12.75" customHeight="1" x14ac:dyDescent="0.35">
      <c r="B44" s="512"/>
      <c r="C44" s="669"/>
      <c r="D44" s="10"/>
    </row>
    <row r="45" spans="2:4" ht="13.15" customHeight="1" x14ac:dyDescent="0.35">
      <c r="B45" s="567"/>
      <c r="C45" s="669"/>
      <c r="D45" s="10"/>
    </row>
    <row r="46" spans="2:4" ht="13.15" thickBot="1" x14ac:dyDescent="0.4">
      <c r="B46" s="568"/>
      <c r="C46" s="670"/>
      <c r="D46" s="255"/>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B35" sqref="B35"/>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44</v>
      </c>
      <c r="C2" s="161" t="s">
        <v>5</v>
      </c>
      <c r="D2" s="297"/>
      <c r="E2" s="298"/>
      <c r="F2" s="298"/>
      <c r="G2" s="298"/>
      <c r="H2" s="298"/>
      <c r="I2" s="298"/>
      <c r="J2" s="298"/>
      <c r="K2" s="298"/>
      <c r="L2" s="298"/>
      <c r="M2" s="298"/>
      <c r="N2" s="298"/>
      <c r="O2" s="298"/>
      <c r="P2" s="298"/>
      <c r="Q2" s="298"/>
      <c r="R2" s="298"/>
      <c r="S2" s="298"/>
      <c r="T2" s="298"/>
      <c r="U2" s="298"/>
      <c r="V2" s="298"/>
      <c r="W2" s="298"/>
      <c r="X2" s="298"/>
      <c r="Y2" s="298"/>
      <c r="Z2" s="298"/>
      <c r="AA2" s="298"/>
      <c r="AB2" s="298"/>
      <c r="AC2" s="495"/>
    </row>
    <row r="3" spans="1:30" ht="13.5" thickBot="1" x14ac:dyDescent="0.45">
      <c r="A3" s="237"/>
      <c r="B3" s="236" t="s">
        <v>43</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5" t="s">
        <v>59</v>
      </c>
    </row>
    <row r="4" spans="1:30" x14ac:dyDescent="0.35">
      <c r="A4" s="237"/>
      <c r="B4" s="489"/>
      <c r="C4" s="494"/>
      <c r="D4" s="90"/>
      <c r="E4" s="91"/>
      <c r="F4" s="91"/>
      <c r="G4" s="91"/>
      <c r="H4" s="91"/>
      <c r="I4" s="91"/>
      <c r="J4" s="91"/>
      <c r="K4" s="91"/>
      <c r="L4" s="91"/>
      <c r="M4" s="91"/>
      <c r="N4" s="91"/>
      <c r="O4" s="91"/>
      <c r="P4" s="91"/>
      <c r="Q4" s="91"/>
      <c r="R4" s="91"/>
      <c r="S4" s="91"/>
      <c r="T4" s="91"/>
      <c r="U4" s="91"/>
      <c r="V4" s="91"/>
      <c r="W4" s="91"/>
      <c r="X4" s="91"/>
      <c r="Y4" s="91"/>
      <c r="Z4" s="91"/>
      <c r="AA4" s="91"/>
      <c r="AB4" s="91"/>
      <c r="AC4" s="106"/>
      <c r="AD4" s="240"/>
    </row>
    <row r="5" spans="1:30" x14ac:dyDescent="0.35">
      <c r="A5" s="237"/>
      <c r="B5" s="438"/>
      <c r="C5" s="494"/>
      <c r="D5" s="90"/>
      <c r="E5" s="91"/>
      <c r="F5" s="91"/>
      <c r="G5" s="91"/>
      <c r="H5" s="91"/>
      <c r="I5" s="91"/>
      <c r="J5" s="91"/>
      <c r="K5" s="91"/>
      <c r="L5" s="91"/>
      <c r="M5" s="91"/>
      <c r="N5" s="91"/>
      <c r="O5" s="91"/>
      <c r="P5" s="91"/>
      <c r="Q5" s="91"/>
      <c r="R5" s="91"/>
      <c r="S5" s="91"/>
      <c r="T5" s="91"/>
      <c r="U5" s="91"/>
      <c r="V5" s="91"/>
      <c r="W5" s="91"/>
      <c r="X5" s="91"/>
      <c r="Y5" s="91"/>
      <c r="Z5" s="91"/>
      <c r="AA5" s="91"/>
      <c r="AB5" s="91"/>
      <c r="AC5" s="106"/>
      <c r="AD5" s="240"/>
    </row>
    <row r="6" spans="1:30" x14ac:dyDescent="0.35">
      <c r="A6" s="237"/>
      <c r="B6" s="438"/>
      <c r="C6" s="494"/>
      <c r="D6" s="90"/>
      <c r="E6" s="91"/>
      <c r="F6" s="91"/>
      <c r="G6" s="91"/>
      <c r="H6" s="91"/>
      <c r="I6" s="91"/>
      <c r="J6" s="91"/>
      <c r="K6" s="91"/>
      <c r="L6" s="91"/>
      <c r="M6" s="91"/>
      <c r="N6" s="91"/>
      <c r="O6" s="91"/>
      <c r="P6" s="91"/>
      <c r="Q6" s="91"/>
      <c r="R6" s="91"/>
      <c r="S6" s="91"/>
      <c r="T6" s="91"/>
      <c r="U6" s="91"/>
      <c r="V6" s="91"/>
      <c r="W6" s="91"/>
      <c r="X6" s="91"/>
      <c r="Y6" s="91"/>
      <c r="Z6" s="91"/>
      <c r="AA6" s="91"/>
      <c r="AB6" s="91"/>
      <c r="AC6" s="106"/>
      <c r="AD6" s="240"/>
    </row>
    <row r="7" spans="1:30" x14ac:dyDescent="0.35">
      <c r="A7" s="237"/>
      <c r="B7" s="438"/>
      <c r="C7" s="494"/>
      <c r="D7" s="90"/>
      <c r="E7" s="91"/>
      <c r="F7" s="91"/>
      <c r="G7" s="91"/>
      <c r="H7" s="91"/>
      <c r="I7" s="91"/>
      <c r="J7" s="91"/>
      <c r="K7" s="91"/>
      <c r="L7" s="91"/>
      <c r="M7" s="91"/>
      <c r="N7" s="91"/>
      <c r="O7" s="91"/>
      <c r="P7" s="91"/>
      <c r="Q7" s="91"/>
      <c r="R7" s="91"/>
      <c r="S7" s="91"/>
      <c r="T7" s="91"/>
      <c r="U7" s="91"/>
      <c r="V7" s="91"/>
      <c r="W7" s="91"/>
      <c r="X7" s="91"/>
      <c r="Y7" s="91"/>
      <c r="Z7" s="91"/>
      <c r="AA7" s="91"/>
      <c r="AB7" s="91"/>
      <c r="AC7" s="106"/>
      <c r="AD7" s="240"/>
    </row>
    <row r="8" spans="1:30" ht="13.5" x14ac:dyDescent="0.35">
      <c r="A8" s="237"/>
      <c r="B8" s="490"/>
      <c r="C8" s="494"/>
      <c r="D8" s="90"/>
      <c r="E8" s="91"/>
      <c r="F8" s="91"/>
      <c r="G8" s="91"/>
      <c r="H8" s="91"/>
      <c r="I8" s="91"/>
      <c r="J8" s="91"/>
      <c r="K8" s="91"/>
      <c r="L8" s="91"/>
      <c r="M8" s="91"/>
      <c r="N8" s="91"/>
      <c r="O8" s="91"/>
      <c r="P8" s="91"/>
      <c r="Q8" s="91"/>
      <c r="R8" s="91"/>
      <c r="S8" s="91"/>
      <c r="T8" s="91"/>
      <c r="U8" s="91"/>
      <c r="V8" s="91"/>
      <c r="W8" s="91"/>
      <c r="X8" s="91"/>
      <c r="Y8" s="91"/>
      <c r="Z8" s="91"/>
      <c r="AA8" s="91"/>
      <c r="AB8" s="91"/>
      <c r="AC8" s="106"/>
      <c r="AD8" s="240"/>
    </row>
    <row r="9" spans="1:30" ht="13.5" x14ac:dyDescent="0.35">
      <c r="A9" s="237"/>
      <c r="B9" s="490"/>
      <c r="C9" s="494"/>
      <c r="D9" s="90"/>
      <c r="E9" s="91"/>
      <c r="F9" s="91"/>
      <c r="G9" s="91"/>
      <c r="H9" s="91"/>
      <c r="I9" s="91"/>
      <c r="J9" s="91"/>
      <c r="K9" s="91"/>
      <c r="L9" s="91"/>
      <c r="M9" s="91"/>
      <c r="N9" s="91"/>
      <c r="O9" s="91"/>
      <c r="P9" s="91"/>
      <c r="Q9" s="91"/>
      <c r="R9" s="91"/>
      <c r="S9" s="91"/>
      <c r="T9" s="91"/>
      <c r="U9" s="91"/>
      <c r="V9" s="91"/>
      <c r="W9" s="91"/>
      <c r="X9" s="91"/>
      <c r="Y9" s="91"/>
      <c r="Z9" s="91"/>
      <c r="AA9" s="91"/>
      <c r="AB9" s="91"/>
      <c r="AC9" s="106"/>
      <c r="AD9" s="240"/>
    </row>
    <row r="10" spans="1:30" x14ac:dyDescent="0.35">
      <c r="A10" s="237"/>
      <c r="B10" s="439"/>
      <c r="C10" s="494"/>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0"/>
    </row>
    <row r="11" spans="1:30" ht="13.5" x14ac:dyDescent="0.35">
      <c r="A11" s="237"/>
      <c r="B11" s="490"/>
      <c r="C11" s="494"/>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0"/>
    </row>
    <row r="12" spans="1:30" ht="13.5" x14ac:dyDescent="0.35">
      <c r="A12" s="237"/>
      <c r="B12" s="490"/>
      <c r="C12" s="494"/>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0"/>
    </row>
    <row r="13" spans="1:30" ht="13.5" x14ac:dyDescent="0.35">
      <c r="A13" s="237"/>
      <c r="B13" s="490"/>
      <c r="C13" s="494"/>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0"/>
    </row>
    <row r="14" spans="1:30" ht="13.5" x14ac:dyDescent="0.35">
      <c r="A14" s="237"/>
      <c r="B14" s="490"/>
      <c r="C14" s="494"/>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0"/>
    </row>
    <row r="15" spans="1:30" ht="13.5" x14ac:dyDescent="0.35">
      <c r="A15" s="237"/>
      <c r="B15" s="490"/>
      <c r="C15" s="494"/>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0"/>
    </row>
    <row r="16" spans="1:30" ht="13.5" x14ac:dyDescent="0.35">
      <c r="A16" s="237"/>
      <c r="B16" s="490"/>
      <c r="C16" s="494"/>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0"/>
    </row>
    <row r="17" spans="1:30" ht="13.5" x14ac:dyDescent="0.35">
      <c r="A17" s="237"/>
      <c r="B17" s="490"/>
      <c r="C17" s="494"/>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0"/>
    </row>
    <row r="18" spans="1:30" ht="13.5" x14ac:dyDescent="0.35">
      <c r="A18" s="237"/>
      <c r="B18" s="490"/>
      <c r="C18" s="494"/>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0"/>
    </row>
    <row r="19" spans="1:30" ht="13.5" x14ac:dyDescent="0.35">
      <c r="A19" s="237"/>
      <c r="B19" s="490"/>
      <c r="C19" s="494"/>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0"/>
    </row>
    <row r="20" spans="1:30" ht="13.5" x14ac:dyDescent="0.35">
      <c r="A20" s="237"/>
      <c r="B20" s="490"/>
      <c r="C20" s="494"/>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2"/>
    </row>
    <row r="21" spans="1:30" ht="13.5" x14ac:dyDescent="0.35">
      <c r="A21" s="237"/>
      <c r="B21" s="490"/>
      <c r="C21" s="494"/>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0"/>
    </row>
    <row r="22" spans="1:30" ht="13.5" x14ac:dyDescent="0.35">
      <c r="A22" s="237"/>
      <c r="B22" s="490"/>
      <c r="C22" s="494"/>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0"/>
    </row>
    <row r="23" spans="1:30" ht="13.9" thickBot="1" x14ac:dyDescent="0.4">
      <c r="A23" s="237"/>
      <c r="B23" s="491"/>
      <c r="C23" s="494"/>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0"/>
    </row>
    <row r="24" spans="1:30" x14ac:dyDescent="0.35">
      <c r="B24" s="281"/>
      <c r="C24" s="223"/>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6</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7</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8</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64</v>
      </c>
      <c r="C29" s="117"/>
      <c r="D29" s="230"/>
      <c r="E29" s="232"/>
      <c r="F29" s="231"/>
      <c r="G29" s="233"/>
      <c r="H29" s="231"/>
      <c r="I29" s="231"/>
      <c r="J29" s="231"/>
      <c r="K29" s="231"/>
      <c r="L29" s="231"/>
      <c r="M29" s="231"/>
      <c r="N29" s="231"/>
      <c r="O29" s="231"/>
      <c r="P29" s="231"/>
      <c r="Q29" s="231"/>
      <c r="R29" s="231"/>
      <c r="S29" s="231"/>
      <c r="T29" s="231"/>
      <c r="U29" s="231"/>
      <c r="V29" s="231"/>
      <c r="W29" s="231"/>
      <c r="X29" s="231"/>
      <c r="Y29" s="231"/>
      <c r="Z29" s="231"/>
      <c r="AA29" s="231"/>
      <c r="AB29" s="231"/>
      <c r="AC29" s="231"/>
    </row>
    <row r="30" spans="1:30" x14ac:dyDescent="0.35">
      <c r="B30" s="1"/>
    </row>
  </sheetData>
  <conditionalFormatting sqref="D3:AC23">
    <cfRule type="cellIs" dxfId="77" priority="1" stopIfTrue="1" operator="equal">
      <formula>1</formula>
    </cfRule>
    <cfRule type="cellIs" dxfId="76" priority="2" stopIfTrue="1" operator="equal">
      <formula>3</formula>
    </cfRule>
    <cfRule type="cellIs" dxfId="75"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J20" sqref="J20"/>
    </sheetView>
  </sheetViews>
  <sheetFormatPr defaultColWidth="8.796875" defaultRowHeight="12.75" x14ac:dyDescent="0.35"/>
  <sheetData>
    <row r="1" spans="1:1" x14ac:dyDescent="0.35">
      <c r="A1" s="277"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328B8-9199-4C18-BDA3-3A2F4F844C81}">
  <dimension ref="A1"/>
  <sheetViews>
    <sheetView zoomScale="65" zoomScaleNormal="65" workbookViewId="0"/>
  </sheetViews>
  <sheetFormatPr defaultRowHeight="12.75" x14ac:dyDescent="0.3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X21"/>
  <sheetViews>
    <sheetView showGridLines="0" zoomScale="81" zoomScaleNormal="81" workbookViewId="0">
      <pane xSplit="3" ySplit="2" topLeftCell="D3" activePane="bottomRight" state="frozen"/>
      <selection pane="topRight" activeCell="C1" sqref="C1"/>
      <selection pane="bottomLeft" activeCell="A2" sqref="A2"/>
      <selection pane="bottomRight" activeCell="P20" sqref="P20"/>
    </sheetView>
  </sheetViews>
  <sheetFormatPr defaultColWidth="8.796875" defaultRowHeight="12.75" x14ac:dyDescent="0.35"/>
  <cols>
    <col min="1" max="1" width="4.33203125" customWidth="1"/>
    <col min="2" max="2" width="51.6640625" customWidth="1"/>
    <col min="3" max="3" width="4.6640625" customWidth="1"/>
    <col min="4" max="23" width="5.6640625" customWidth="1"/>
    <col min="24" max="24" width="145.46484375" customWidth="1"/>
  </cols>
  <sheetData>
    <row r="1" spans="1:24" ht="13.15" thickBot="1" x14ac:dyDescent="0.4">
      <c r="A1" s="277"/>
      <c r="S1" s="50" t="s">
        <v>264</v>
      </c>
      <c r="T1" s="50"/>
    </row>
    <row r="2" spans="1:24" ht="155.25" customHeight="1" thickBot="1" x14ac:dyDescent="0.4">
      <c r="B2" s="107" t="s">
        <v>44</v>
      </c>
      <c r="C2" s="161" t="s">
        <v>5</v>
      </c>
      <c r="D2" s="572" t="s">
        <v>282</v>
      </c>
      <c r="E2" s="573" t="s">
        <v>283</v>
      </c>
      <c r="F2" s="573" t="s">
        <v>285</v>
      </c>
      <c r="G2" s="501" t="s">
        <v>284</v>
      </c>
      <c r="H2" s="501" t="s">
        <v>286</v>
      </c>
      <c r="I2" s="456" t="s">
        <v>292</v>
      </c>
      <c r="J2" s="573" t="s">
        <v>294</v>
      </c>
      <c r="K2" s="573" t="s">
        <v>298</v>
      </c>
      <c r="L2" s="501" t="s">
        <v>287</v>
      </c>
      <c r="M2" s="501" t="s">
        <v>288</v>
      </c>
      <c r="N2" s="501" t="s">
        <v>289</v>
      </c>
      <c r="O2" s="501" t="s">
        <v>290</v>
      </c>
      <c r="P2" s="456" t="s">
        <v>293</v>
      </c>
      <c r="Q2" s="456" t="s">
        <v>291</v>
      </c>
      <c r="R2" s="574" t="s">
        <v>295</v>
      </c>
      <c r="S2" s="456" t="s">
        <v>296</v>
      </c>
      <c r="T2" s="576" t="s">
        <v>395</v>
      </c>
      <c r="U2" s="576" t="s">
        <v>297</v>
      </c>
      <c r="V2" s="501"/>
      <c r="W2" s="575"/>
    </row>
    <row r="3" spans="1:24" ht="13.5" thickBot="1" x14ac:dyDescent="0.45">
      <c r="A3" s="237"/>
      <c r="B3" s="579" t="s">
        <v>43</v>
      </c>
      <c r="C3" s="138"/>
      <c r="D3" s="518"/>
      <c r="E3" s="519"/>
      <c r="F3" s="519"/>
      <c r="G3" s="519"/>
      <c r="H3" s="519"/>
      <c r="I3" s="519"/>
      <c r="J3" s="519"/>
      <c r="K3" s="519"/>
      <c r="L3" s="519"/>
      <c r="M3" s="519"/>
      <c r="N3" s="519"/>
      <c r="O3" s="519"/>
      <c r="P3" s="519"/>
      <c r="Q3" s="519"/>
      <c r="R3" s="519"/>
      <c r="S3" s="519"/>
      <c r="T3" s="519"/>
      <c r="U3" s="519"/>
      <c r="V3" s="519"/>
      <c r="W3" s="519"/>
      <c r="X3" s="235" t="s">
        <v>59</v>
      </c>
    </row>
    <row r="4" spans="1:24" ht="25.5" x14ac:dyDescent="0.35">
      <c r="B4" s="580" t="s">
        <v>272</v>
      </c>
      <c r="C4" s="577">
        <f>VALUE('Rationalised Req PW'!N4)</f>
        <v>6.5317875130281795</v>
      </c>
      <c r="D4" s="602"/>
      <c r="E4" s="603">
        <v>9</v>
      </c>
      <c r="F4" s="603"/>
      <c r="G4" s="603"/>
      <c r="H4" s="603"/>
      <c r="I4" s="603"/>
      <c r="J4" s="603"/>
      <c r="K4" s="603">
        <v>9</v>
      </c>
      <c r="L4" s="603"/>
      <c r="M4" s="603"/>
      <c r="N4" s="603">
        <v>9</v>
      </c>
      <c r="O4" s="603">
        <v>9</v>
      </c>
      <c r="P4" s="603"/>
      <c r="Q4" s="603"/>
      <c r="R4" s="603"/>
      <c r="S4" s="603">
        <v>9</v>
      </c>
      <c r="T4" s="603"/>
      <c r="U4" s="603"/>
      <c r="V4" s="603"/>
      <c r="W4" s="604"/>
      <c r="X4" s="601"/>
    </row>
    <row r="5" spans="1:24" ht="25.5" x14ac:dyDescent="0.35">
      <c r="B5" s="542" t="s">
        <v>273</v>
      </c>
      <c r="C5" s="577">
        <f>VALUE('Rationalised Req PW'!N5)</f>
        <v>22.020310577735238</v>
      </c>
      <c r="D5" s="605"/>
      <c r="E5" s="91"/>
      <c r="F5" s="91"/>
      <c r="G5" s="91"/>
      <c r="H5" s="91">
        <v>1</v>
      </c>
      <c r="I5" s="91">
        <v>9</v>
      </c>
      <c r="J5" s="91"/>
      <c r="K5" s="91"/>
      <c r="L5" s="91"/>
      <c r="M5" s="91"/>
      <c r="N5" s="91">
        <v>9</v>
      </c>
      <c r="O5" s="91">
        <v>9</v>
      </c>
      <c r="P5" s="91">
        <v>9</v>
      </c>
      <c r="Q5" s="91"/>
      <c r="R5" s="91"/>
      <c r="S5" s="91">
        <v>9</v>
      </c>
      <c r="T5" s="91">
        <v>9</v>
      </c>
      <c r="U5" s="91"/>
      <c r="V5" s="91"/>
      <c r="W5" s="92"/>
      <c r="X5" s="601"/>
    </row>
    <row r="6" spans="1:24" ht="25.5" x14ac:dyDescent="0.35">
      <c r="B6" s="542" t="s">
        <v>270</v>
      </c>
      <c r="C6" s="577">
        <f>VALUE('Rationalised Req PW'!N6)</f>
        <v>18.175086757595651</v>
      </c>
      <c r="D6" s="605">
        <v>9</v>
      </c>
      <c r="E6" s="91">
        <v>9</v>
      </c>
      <c r="F6" s="91">
        <v>3</v>
      </c>
      <c r="G6" s="91">
        <v>9</v>
      </c>
      <c r="H6" s="91">
        <v>9</v>
      </c>
      <c r="I6" s="91">
        <v>1</v>
      </c>
      <c r="J6" s="91">
        <v>9</v>
      </c>
      <c r="K6" s="91">
        <v>9</v>
      </c>
      <c r="L6" s="91">
        <v>9</v>
      </c>
      <c r="M6" s="91">
        <v>9</v>
      </c>
      <c r="N6" s="91">
        <v>9</v>
      </c>
      <c r="O6" s="91">
        <v>9</v>
      </c>
      <c r="P6" s="91">
        <v>9</v>
      </c>
      <c r="Q6" s="91">
        <v>1</v>
      </c>
      <c r="R6" s="91">
        <v>9</v>
      </c>
      <c r="S6" s="91"/>
      <c r="T6" s="91"/>
      <c r="U6" s="91"/>
      <c r="V6" s="91"/>
      <c r="W6" s="92"/>
      <c r="X6" s="601"/>
    </row>
    <row r="7" spans="1:24" ht="25.5" x14ac:dyDescent="0.35">
      <c r="B7" s="542" t="s">
        <v>271</v>
      </c>
      <c r="C7" s="577">
        <f>VALUE('Rationalised Req PW'!N7)</f>
        <v>26.332177495446356</v>
      </c>
      <c r="D7" s="605">
        <v>3</v>
      </c>
      <c r="E7" s="91">
        <v>3</v>
      </c>
      <c r="F7" s="91"/>
      <c r="G7" s="91"/>
      <c r="H7" s="91"/>
      <c r="I7" s="91">
        <v>9</v>
      </c>
      <c r="J7" s="91"/>
      <c r="K7" s="91"/>
      <c r="L7" s="91">
        <v>9</v>
      </c>
      <c r="M7" s="91"/>
      <c r="N7" s="91"/>
      <c r="O7" s="91">
        <v>9</v>
      </c>
      <c r="P7" s="91">
        <v>9</v>
      </c>
      <c r="Q7" s="91">
        <v>9</v>
      </c>
      <c r="R7" s="91"/>
      <c r="S7" s="91">
        <v>9</v>
      </c>
      <c r="T7" s="91">
        <v>9</v>
      </c>
      <c r="U7" s="91">
        <v>9</v>
      </c>
      <c r="V7" s="91"/>
      <c r="W7" s="92"/>
      <c r="X7" s="601"/>
    </row>
    <row r="8" spans="1:24" ht="25.5" x14ac:dyDescent="0.35">
      <c r="B8" s="542" t="s">
        <v>279</v>
      </c>
      <c r="C8" s="577">
        <f>VALUE('Rationalised Req PW'!N8)</f>
        <v>10.088032973558846</v>
      </c>
      <c r="D8" s="605">
        <v>9</v>
      </c>
      <c r="E8" s="91"/>
      <c r="F8" s="91">
        <v>9</v>
      </c>
      <c r="G8" s="91">
        <v>9</v>
      </c>
      <c r="H8" s="91">
        <v>9</v>
      </c>
      <c r="I8" s="91"/>
      <c r="J8" s="91">
        <v>9</v>
      </c>
      <c r="K8" s="91">
        <v>9</v>
      </c>
      <c r="L8" s="91">
        <v>9</v>
      </c>
      <c r="M8" s="91">
        <v>9</v>
      </c>
      <c r="N8" s="91"/>
      <c r="O8" s="91"/>
      <c r="P8" s="91">
        <v>9</v>
      </c>
      <c r="Q8" s="91">
        <v>3</v>
      </c>
      <c r="R8" s="91">
        <v>9</v>
      </c>
      <c r="S8" s="91"/>
      <c r="T8" s="91"/>
      <c r="U8" s="91"/>
      <c r="V8" s="91"/>
      <c r="W8" s="92"/>
      <c r="X8" s="601"/>
    </row>
    <row r="9" spans="1:24" ht="25.5" x14ac:dyDescent="0.35">
      <c r="B9" s="542" t="s">
        <v>280</v>
      </c>
      <c r="C9" s="577">
        <f>VALUE('Rationalised Req PW'!N9)</f>
        <v>4.125625702239816</v>
      </c>
      <c r="D9" s="605"/>
      <c r="E9" s="91"/>
      <c r="F9" s="91">
        <v>9</v>
      </c>
      <c r="G9" s="91">
        <v>9</v>
      </c>
      <c r="H9" s="91"/>
      <c r="I9" s="91"/>
      <c r="J9" s="91"/>
      <c r="K9" s="91">
        <v>9</v>
      </c>
      <c r="L9" s="91"/>
      <c r="M9" s="91"/>
      <c r="N9" s="91"/>
      <c r="O9" s="91"/>
      <c r="P9" s="91"/>
      <c r="Q9" s="91"/>
      <c r="R9" s="91"/>
      <c r="S9" s="91"/>
      <c r="T9" s="91"/>
      <c r="U9" s="91"/>
      <c r="V9" s="91"/>
      <c r="W9" s="92"/>
      <c r="X9" s="249"/>
    </row>
    <row r="10" spans="1:24" ht="25.5" x14ac:dyDescent="0.35">
      <c r="B10" s="542" t="s">
        <v>275</v>
      </c>
      <c r="C10" s="577">
        <f>VALUE('Rationalised Req PW'!N10)</f>
        <v>6.3718313000451667</v>
      </c>
      <c r="D10" s="605"/>
      <c r="E10" s="91"/>
      <c r="F10" s="91"/>
      <c r="G10" s="91"/>
      <c r="H10" s="91"/>
      <c r="I10" s="91">
        <v>9</v>
      </c>
      <c r="J10" s="91"/>
      <c r="K10" s="91"/>
      <c r="L10" s="91"/>
      <c r="M10" s="91"/>
      <c r="N10" s="91"/>
      <c r="O10" s="91"/>
      <c r="P10" s="91"/>
      <c r="Q10" s="91">
        <v>9</v>
      </c>
      <c r="R10" s="91"/>
      <c r="S10" s="91">
        <v>9</v>
      </c>
      <c r="T10" s="91">
        <v>9</v>
      </c>
      <c r="U10" s="91">
        <v>9</v>
      </c>
      <c r="V10" s="91"/>
      <c r="W10" s="92"/>
      <c r="X10" s="601"/>
    </row>
    <row r="11" spans="1:24" ht="25.5" x14ac:dyDescent="0.35">
      <c r="B11" s="542" t="s">
        <v>281</v>
      </c>
      <c r="C11" s="577">
        <f>VALUE('Rationalised Req PW'!N11)</f>
        <v>2.535335170284394</v>
      </c>
      <c r="D11" s="605"/>
      <c r="E11" s="91"/>
      <c r="F11" s="91">
        <v>9</v>
      </c>
      <c r="G11" s="91">
        <v>9</v>
      </c>
      <c r="H11" s="91"/>
      <c r="I11" s="91"/>
      <c r="J11" s="91"/>
      <c r="K11" s="91">
        <v>9</v>
      </c>
      <c r="L11" s="91"/>
      <c r="M11" s="91"/>
      <c r="N11" s="91"/>
      <c r="O11" s="91"/>
      <c r="P11" s="91"/>
      <c r="Q11" s="91"/>
      <c r="R11" s="91"/>
      <c r="S11" s="91"/>
      <c r="T11" s="91"/>
      <c r="U11" s="91"/>
      <c r="V11" s="91"/>
      <c r="W11" s="92"/>
      <c r="X11" s="601"/>
    </row>
    <row r="12" spans="1:24" ht="25.5" x14ac:dyDescent="0.35">
      <c r="B12" s="542" t="s">
        <v>277</v>
      </c>
      <c r="C12" s="577">
        <f>VALUE('Rationalised Req PW'!N12)</f>
        <v>3.81981251006634</v>
      </c>
      <c r="D12" s="605"/>
      <c r="E12" s="91"/>
      <c r="F12" s="91">
        <v>9</v>
      </c>
      <c r="G12" s="91"/>
      <c r="H12" s="91"/>
      <c r="I12" s="91"/>
      <c r="J12" s="91"/>
      <c r="K12" s="91"/>
      <c r="L12" s="91"/>
      <c r="M12" s="91"/>
      <c r="N12" s="91"/>
      <c r="O12" s="91"/>
      <c r="P12" s="91"/>
      <c r="Q12" s="91"/>
      <c r="R12" s="91"/>
      <c r="S12" s="91"/>
      <c r="T12" s="91"/>
      <c r="U12" s="91"/>
      <c r="V12" s="91"/>
      <c r="W12" s="92"/>
      <c r="X12" s="601"/>
    </row>
    <row r="13" spans="1:24" ht="15" x14ac:dyDescent="0.4">
      <c r="B13" s="522"/>
      <c r="C13" s="577"/>
      <c r="D13" s="605"/>
      <c r="E13" s="91"/>
      <c r="F13" s="91"/>
      <c r="G13" s="91"/>
      <c r="H13" s="91"/>
      <c r="I13" s="91"/>
      <c r="J13" s="91"/>
      <c r="K13" s="91"/>
      <c r="L13" s="91"/>
      <c r="M13" s="91"/>
      <c r="N13" s="91"/>
      <c r="O13" s="91"/>
      <c r="P13" s="91"/>
      <c r="Q13" s="91"/>
      <c r="R13" s="91"/>
      <c r="S13" s="91"/>
      <c r="T13" s="91"/>
      <c r="U13" s="91"/>
      <c r="V13" s="91"/>
      <c r="W13" s="92"/>
      <c r="X13" s="601"/>
    </row>
    <row r="14" spans="1:24" ht="15.4" thickBot="1" x14ac:dyDescent="0.4">
      <c r="B14" s="521"/>
      <c r="C14" s="578"/>
      <c r="D14" s="606"/>
      <c r="E14" s="607"/>
      <c r="F14" s="607"/>
      <c r="G14" s="607"/>
      <c r="H14" s="607"/>
      <c r="I14" s="607"/>
      <c r="J14" s="607"/>
      <c r="K14" s="607"/>
      <c r="L14" s="607"/>
      <c r="M14" s="607"/>
      <c r="N14" s="607"/>
      <c r="O14" s="607"/>
      <c r="P14" s="607"/>
      <c r="Q14" s="607"/>
      <c r="R14" s="607"/>
      <c r="S14" s="607"/>
      <c r="T14" s="607"/>
      <c r="U14" s="607"/>
      <c r="V14" s="607"/>
      <c r="W14" s="608"/>
      <c r="X14" s="601"/>
    </row>
    <row r="15" spans="1:24" ht="13.15" thickBot="1" x14ac:dyDescent="0.4">
      <c r="B15" s="474"/>
      <c r="C15" s="578"/>
      <c r="D15" s="121">
        <f t="shared" ref="D15:U15" si="0">SUMPRODUCT($C$3:$C$14,D3:D14)</f>
        <v>333.36461006672948</v>
      </c>
      <c r="E15" s="121">
        <f t="shared" si="0"/>
        <v>301.35840092195349</v>
      </c>
      <c r="F15" s="121">
        <f t="shared" si="0"/>
        <v>239.64451747813149</v>
      </c>
      <c r="G15" s="121">
        <f t="shared" si="0"/>
        <v>314.31672543310839</v>
      </c>
      <c r="H15" s="121">
        <f t="shared" si="0"/>
        <v>276.38838815812574</v>
      </c>
      <c r="I15" s="121">
        <f t="shared" si="0"/>
        <v>510.6939611166365</v>
      </c>
      <c r="J15" s="121">
        <f t="shared" si="0"/>
        <v>254.36807758039046</v>
      </c>
      <c r="K15" s="121">
        <f t="shared" si="0"/>
        <v>373.10281305036193</v>
      </c>
      <c r="L15" s="121">
        <f t="shared" si="0"/>
        <v>491.3576750394077</v>
      </c>
      <c r="M15" s="121">
        <f t="shared" si="0"/>
        <v>254.36807758039046</v>
      </c>
      <c r="N15" s="121">
        <f t="shared" si="0"/>
        <v>420.54466363523159</v>
      </c>
      <c r="O15" s="121">
        <f t="shared" si="0"/>
        <v>657.53426109424879</v>
      </c>
      <c r="P15" s="121">
        <f t="shared" si="0"/>
        <v>689.54047023902478</v>
      </c>
      <c r="Q15" s="121">
        <f t="shared" si="0"/>
        <v>342.77526483769589</v>
      </c>
      <c r="R15" s="121">
        <f t="shared" si="0"/>
        <v>254.36807758039046</v>
      </c>
      <c r="S15" s="121">
        <f t="shared" si="0"/>
        <v>551.30496197629441</v>
      </c>
      <c r="T15" s="121">
        <f t="shared" si="0"/>
        <v>492.51887435904086</v>
      </c>
      <c r="U15" s="121">
        <f t="shared" si="0"/>
        <v>294.33607915942372</v>
      </c>
      <c r="V15" s="121"/>
      <c r="W15" s="121">
        <f>SUMPRODUCT($C$3:$C$14,W3:W14)</f>
        <v>0</v>
      </c>
    </row>
    <row r="16" spans="1:24" x14ac:dyDescent="0.35">
      <c r="B16" s="113"/>
      <c r="C16" s="122"/>
      <c r="D16" s="62"/>
      <c r="E16" s="62"/>
      <c r="F16" s="62"/>
      <c r="G16" s="62"/>
      <c r="H16" s="62"/>
      <c r="I16" s="62"/>
      <c r="J16" s="62"/>
      <c r="K16" s="62"/>
      <c r="L16" s="62"/>
      <c r="M16" s="62"/>
      <c r="N16" s="62"/>
      <c r="O16" s="62"/>
      <c r="P16" s="62"/>
      <c r="Q16" s="62"/>
      <c r="R16" s="62"/>
      <c r="S16" s="62"/>
      <c r="T16" s="62"/>
      <c r="U16" s="62"/>
      <c r="V16" s="62"/>
      <c r="W16" s="62"/>
    </row>
    <row r="17" spans="2:23" x14ac:dyDescent="0.35">
      <c r="B17" s="114" t="s">
        <v>6</v>
      </c>
      <c r="C17" s="123"/>
      <c r="D17" s="12"/>
      <c r="E17" s="12"/>
      <c r="F17" s="12"/>
      <c r="G17" s="12"/>
      <c r="H17" s="12"/>
      <c r="I17" s="12"/>
      <c r="J17" s="12"/>
      <c r="K17" s="12"/>
      <c r="L17" s="12"/>
      <c r="M17" s="12"/>
      <c r="N17" s="12"/>
      <c r="O17" s="12"/>
      <c r="P17" s="12"/>
      <c r="Q17" s="12"/>
      <c r="R17" s="12"/>
      <c r="S17" s="12"/>
      <c r="T17" s="12"/>
      <c r="U17" s="12"/>
      <c r="V17" s="12"/>
      <c r="W17" s="12"/>
    </row>
    <row r="18" spans="2:23" x14ac:dyDescent="0.35">
      <c r="B18" s="114" t="s">
        <v>7</v>
      </c>
      <c r="C18" s="123"/>
      <c r="D18" s="12"/>
      <c r="E18" s="12"/>
      <c r="F18" s="12"/>
      <c r="G18" s="12"/>
      <c r="H18" s="12"/>
      <c r="I18" s="12"/>
      <c r="J18" s="12"/>
      <c r="K18" s="12"/>
      <c r="L18" s="12"/>
      <c r="M18" s="12"/>
      <c r="N18" s="12"/>
      <c r="O18" s="12"/>
      <c r="P18" s="12"/>
      <c r="Q18" s="12"/>
      <c r="R18" s="12"/>
      <c r="S18" s="12"/>
      <c r="T18" s="12"/>
      <c r="U18" s="12"/>
      <c r="V18" s="12"/>
      <c r="W18" s="12"/>
    </row>
    <row r="19" spans="2:23" ht="13.15" thickBot="1" x14ac:dyDescent="0.4">
      <c r="B19" s="116" t="s">
        <v>8</v>
      </c>
      <c r="C19" s="125"/>
      <c r="D19" s="73"/>
      <c r="E19" s="73"/>
      <c r="F19" s="73"/>
      <c r="G19" s="73"/>
      <c r="H19" s="73"/>
      <c r="I19" s="73"/>
      <c r="J19" s="73"/>
      <c r="K19" s="73"/>
      <c r="L19" s="73"/>
      <c r="M19" s="73"/>
      <c r="N19" s="73"/>
      <c r="O19" s="73"/>
      <c r="P19" s="73"/>
      <c r="Q19" s="73"/>
      <c r="R19" s="73"/>
      <c r="S19" s="73"/>
      <c r="T19" s="73"/>
      <c r="U19" s="73"/>
      <c r="V19" s="73"/>
      <c r="W19" s="73"/>
    </row>
    <row r="20" spans="2:23" ht="88.15" thickBot="1" x14ac:dyDescent="0.4">
      <c r="B20" s="165" t="s">
        <v>64</v>
      </c>
      <c r="C20" s="117"/>
      <c r="D20" s="230"/>
      <c r="E20" s="231"/>
      <c r="F20" s="231"/>
      <c r="G20" s="231"/>
      <c r="H20" s="231"/>
      <c r="I20" s="231"/>
      <c r="J20" s="231"/>
      <c r="K20" s="231"/>
      <c r="L20" s="516"/>
      <c r="M20" s="231"/>
      <c r="N20" s="231"/>
      <c r="O20" s="231"/>
      <c r="P20" s="516" t="s">
        <v>266</v>
      </c>
      <c r="Q20" s="231"/>
      <c r="R20" s="231"/>
      <c r="S20" s="231"/>
      <c r="T20" s="231"/>
      <c r="U20" s="231"/>
      <c r="V20" s="231"/>
      <c r="W20" s="231"/>
    </row>
    <row r="21" spans="2:23" x14ac:dyDescent="0.35">
      <c r="B21" s="1"/>
    </row>
  </sheetData>
  <phoneticPr fontId="2" type="noConversion"/>
  <conditionalFormatting sqref="D3:W14">
    <cfRule type="cellIs" dxfId="74" priority="1" stopIfTrue="1" operator="equal">
      <formula>1</formula>
    </cfRule>
    <cfRule type="cellIs" dxfId="73" priority="2" stopIfTrue="1" operator="equal">
      <formula>3</formula>
    </cfRule>
    <cfRule type="cellIs" dxfId="72"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hyperlinks>
    <hyperlink ref="P20" location="'Funtional Metrics'!A1" display="GO TO Functional Metrics" xr:uid="{4B04F6DD-C89F-4B3D-A608-F25F4D564D0E}"/>
  </hyperlinks>
  <pageMargins left="0.75" right="0.75" top="1" bottom="1" header="0.5" footer="0.5"/>
  <pageSetup paperSize="9" orientation="portrait" horizontalDpi="4294967293"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AF23"/>
  <sheetViews>
    <sheetView workbookViewId="0">
      <pane xSplit="3" ySplit="3" topLeftCell="D4" activePane="bottomRight" state="frozen"/>
      <selection pane="topRight" activeCell="D1" sqref="D1"/>
      <selection pane="bottomLeft" activeCell="A4" sqref="A4"/>
      <selection pane="bottomRight" activeCell="N7" sqref="N7"/>
    </sheetView>
  </sheetViews>
  <sheetFormatPr defaultRowHeight="12.75" x14ac:dyDescent="0.35"/>
  <cols>
    <col min="1" max="1" width="6.46484375" customWidth="1"/>
    <col min="2" max="2" width="50.46484375" bestFit="1" customWidth="1"/>
    <col min="3" max="3" width="4.796875" style="427" customWidth="1"/>
    <col min="4" max="4" width="6.19921875" customWidth="1"/>
    <col min="5" max="5" width="6.265625" customWidth="1"/>
    <col min="6" max="31" width="5.796875" customWidth="1"/>
    <col min="32" max="32" width="145.46484375" customWidth="1"/>
  </cols>
  <sheetData>
    <row r="1" spans="1:32" ht="34.9" customHeight="1" thickBot="1" x14ac:dyDescent="0.4">
      <c r="A1" s="277"/>
      <c r="F1" s="671" t="s">
        <v>299</v>
      </c>
      <c r="G1" s="672"/>
      <c r="H1" s="672"/>
      <c r="I1" s="672"/>
      <c r="J1" s="672"/>
      <c r="K1" s="672"/>
      <c r="L1" s="673"/>
    </row>
    <row r="2" spans="1:32" ht="106.5" customHeight="1" thickBot="1" x14ac:dyDescent="0.4">
      <c r="B2" s="165" t="s">
        <v>252</v>
      </c>
      <c r="C2" s="432" t="s">
        <v>5</v>
      </c>
      <c r="D2" s="513" t="s">
        <v>265</v>
      </c>
      <c r="E2" s="514"/>
      <c r="F2" s="514" t="s">
        <v>300</v>
      </c>
      <c r="G2" s="514" t="s">
        <v>301</v>
      </c>
      <c r="H2" s="514" t="s">
        <v>302</v>
      </c>
      <c r="I2" s="514" t="s">
        <v>303</v>
      </c>
      <c r="J2" s="514" t="s">
        <v>304</v>
      </c>
      <c r="K2" s="514"/>
      <c r="L2" s="514"/>
      <c r="M2" s="513"/>
      <c r="N2" s="513"/>
      <c r="O2" s="513"/>
      <c r="P2" s="513"/>
      <c r="Q2" s="513"/>
      <c r="R2" s="513"/>
      <c r="S2" s="513"/>
      <c r="T2" s="513"/>
      <c r="U2" s="513"/>
      <c r="V2" s="513"/>
      <c r="W2" s="513"/>
      <c r="X2" s="513"/>
      <c r="Y2" s="513"/>
      <c r="Z2" s="513"/>
      <c r="AA2" s="513"/>
      <c r="AB2" s="513"/>
      <c r="AC2" s="513"/>
      <c r="AD2" s="513"/>
      <c r="AE2" s="515"/>
    </row>
    <row r="3" spans="1:32" ht="13.15" x14ac:dyDescent="0.4">
      <c r="A3" s="237"/>
      <c r="B3" s="236" t="s">
        <v>43</v>
      </c>
      <c r="C3" s="433"/>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5" t="s">
        <v>59</v>
      </c>
    </row>
    <row r="4" spans="1:32" ht="27" x14ac:dyDescent="0.35">
      <c r="A4" s="237"/>
      <c r="B4" s="545" t="s">
        <v>272</v>
      </c>
      <c r="C4" s="494">
        <f>VALUE('Rationalised Req PW'!N4)</f>
        <v>6.5317875130281795</v>
      </c>
      <c r="D4" s="91"/>
      <c r="E4" s="434"/>
      <c r="F4" s="434"/>
      <c r="G4" s="434"/>
      <c r="H4" s="434"/>
      <c r="I4" s="434"/>
      <c r="J4" s="434"/>
      <c r="K4" s="434"/>
      <c r="L4" s="434"/>
      <c r="M4" s="434"/>
      <c r="N4" s="434"/>
      <c r="O4" s="434"/>
      <c r="P4" s="434"/>
      <c r="Q4" s="434"/>
      <c r="R4" s="434"/>
      <c r="S4" s="434"/>
      <c r="T4" s="434"/>
      <c r="U4" s="434"/>
      <c r="V4" s="434"/>
      <c r="W4" s="434"/>
      <c r="X4" s="434"/>
      <c r="Y4" s="434"/>
      <c r="Z4" s="434"/>
      <c r="AA4" s="434"/>
      <c r="AB4" s="434"/>
      <c r="AC4" s="434"/>
      <c r="AD4" s="434"/>
      <c r="AE4" s="434"/>
      <c r="AF4" s="435"/>
    </row>
    <row r="5" spans="1:32" ht="27" x14ac:dyDescent="0.35">
      <c r="A5" s="237"/>
      <c r="B5" s="545" t="s">
        <v>273</v>
      </c>
      <c r="C5" s="494">
        <f>VALUE('Rationalised Req PW'!N5)</f>
        <v>22.020310577735238</v>
      </c>
      <c r="D5" s="91">
        <v>9</v>
      </c>
      <c r="E5" s="91"/>
      <c r="F5" s="91">
        <v>9</v>
      </c>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35"/>
    </row>
    <row r="6" spans="1:32" ht="27" x14ac:dyDescent="0.35">
      <c r="A6" s="237"/>
      <c r="B6" s="545" t="s">
        <v>270</v>
      </c>
      <c r="C6" s="494">
        <f>VALUE('Rationalised Req PW'!N6)</f>
        <v>18.175086757595651</v>
      </c>
      <c r="D6" s="91">
        <v>9</v>
      </c>
      <c r="E6" s="91"/>
      <c r="F6" s="91">
        <v>9</v>
      </c>
      <c r="G6" s="91">
        <v>9</v>
      </c>
      <c r="H6" s="91">
        <v>9</v>
      </c>
      <c r="I6" s="91">
        <v>9</v>
      </c>
      <c r="J6" s="91">
        <v>9</v>
      </c>
      <c r="K6" s="91"/>
      <c r="L6" s="91"/>
      <c r="M6" s="106"/>
      <c r="N6" s="106"/>
      <c r="O6" s="106"/>
      <c r="P6" s="106"/>
      <c r="Q6" s="106"/>
      <c r="R6" s="106"/>
      <c r="S6" s="106"/>
      <c r="T6" s="106"/>
      <c r="U6" s="106"/>
      <c r="V6" s="106"/>
      <c r="W6" s="106"/>
      <c r="X6" s="106"/>
      <c r="Y6" s="106"/>
      <c r="Z6" s="106"/>
      <c r="AA6" s="106"/>
      <c r="AB6" s="106"/>
      <c r="AC6" s="106"/>
      <c r="AD6" s="106"/>
      <c r="AE6" s="106"/>
      <c r="AF6" s="435"/>
    </row>
    <row r="7" spans="1:32" ht="27" x14ac:dyDescent="0.35">
      <c r="A7" s="237"/>
      <c r="B7" s="545" t="s">
        <v>271</v>
      </c>
      <c r="C7" s="494">
        <f>VALUE('Rationalised Req PW'!N7)</f>
        <v>26.332177495446356</v>
      </c>
      <c r="D7" s="91">
        <v>9</v>
      </c>
      <c r="E7" s="91"/>
      <c r="F7" s="91">
        <v>9</v>
      </c>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35"/>
    </row>
    <row r="8" spans="1:32" ht="40.5" x14ac:dyDescent="0.35">
      <c r="A8" s="237"/>
      <c r="B8" s="545" t="s">
        <v>279</v>
      </c>
      <c r="C8" s="494">
        <f>VALUE('Rationalised Req PW'!N8)</f>
        <v>10.088032973558846</v>
      </c>
      <c r="D8" s="91">
        <v>9</v>
      </c>
      <c r="E8" s="91"/>
      <c r="F8" s="91">
        <v>9</v>
      </c>
      <c r="G8" s="91">
        <v>9</v>
      </c>
      <c r="H8" s="91">
        <v>9</v>
      </c>
      <c r="I8" s="91">
        <v>9</v>
      </c>
      <c r="J8" s="91">
        <v>9</v>
      </c>
      <c r="K8" s="91"/>
      <c r="L8" s="91"/>
      <c r="M8" s="106"/>
      <c r="N8" s="106"/>
      <c r="O8" s="106"/>
      <c r="P8" s="106"/>
      <c r="Q8" s="106"/>
      <c r="R8" s="106"/>
      <c r="S8" s="106"/>
      <c r="T8" s="106"/>
      <c r="U8" s="106"/>
      <c r="V8" s="106"/>
      <c r="W8" s="106"/>
      <c r="X8" s="106"/>
      <c r="Y8" s="106"/>
      <c r="Z8" s="106"/>
      <c r="AA8" s="106"/>
      <c r="AB8" s="106"/>
      <c r="AC8" s="106"/>
      <c r="AD8" s="106"/>
      <c r="AE8" s="106"/>
      <c r="AF8" s="435"/>
    </row>
    <row r="9" spans="1:32" ht="27" x14ac:dyDescent="0.35">
      <c r="A9" s="237"/>
      <c r="B9" s="545" t="s">
        <v>280</v>
      </c>
      <c r="C9" s="494">
        <f>VALUE('Rationalised Req PW'!N9)</f>
        <v>4.125625702239816</v>
      </c>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2"/>
    </row>
    <row r="10" spans="1:32" ht="27" x14ac:dyDescent="0.35">
      <c r="A10" s="237"/>
      <c r="B10" s="545" t="s">
        <v>275</v>
      </c>
      <c r="C10" s="494">
        <f>VALUE('Rationalised Req PW'!N10)</f>
        <v>6.3718313000451667</v>
      </c>
      <c r="D10" s="91"/>
      <c r="E10" s="91"/>
      <c r="F10" s="91"/>
      <c r="G10" s="91"/>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35"/>
    </row>
    <row r="11" spans="1:32" ht="27" x14ac:dyDescent="0.35">
      <c r="A11" s="237"/>
      <c r="B11" s="545" t="s">
        <v>281</v>
      </c>
      <c r="C11" s="494">
        <f>VALUE('Rationalised Req PW'!N11)</f>
        <v>2.535335170284394</v>
      </c>
      <c r="D11" s="91"/>
      <c r="E11" s="91"/>
      <c r="F11" s="91"/>
      <c r="G11" s="91"/>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35"/>
    </row>
    <row r="12" spans="1:32" ht="27" x14ac:dyDescent="0.35">
      <c r="A12" s="237"/>
      <c r="B12" s="545" t="s">
        <v>277</v>
      </c>
      <c r="C12" s="494">
        <f>VALUE('Rationalised Req PW'!N12)</f>
        <v>3.81981251006634</v>
      </c>
      <c r="D12" s="91"/>
      <c r="E12" s="434"/>
      <c r="F12" s="434"/>
      <c r="G12" s="434"/>
      <c r="H12" s="434"/>
      <c r="I12" s="434"/>
      <c r="J12" s="434"/>
      <c r="K12" s="434"/>
      <c r="L12" s="434"/>
      <c r="M12" s="437"/>
      <c r="N12" s="437"/>
      <c r="O12" s="437"/>
      <c r="P12" s="437"/>
      <c r="Q12" s="437"/>
      <c r="R12" s="437"/>
      <c r="S12" s="437"/>
      <c r="T12" s="437"/>
      <c r="U12" s="437"/>
      <c r="V12" s="437"/>
      <c r="W12" s="437"/>
      <c r="X12" s="437"/>
      <c r="Y12" s="437"/>
      <c r="Z12" s="437"/>
      <c r="AA12" s="437"/>
      <c r="AB12" s="437"/>
      <c r="AC12" s="437"/>
      <c r="AD12" s="437"/>
      <c r="AE12" s="437"/>
      <c r="AF12" s="435"/>
    </row>
    <row r="13" spans="1:32" ht="15" x14ac:dyDescent="0.4">
      <c r="A13" s="237"/>
      <c r="B13" s="509"/>
      <c r="C13" s="494"/>
      <c r="D13" s="91"/>
      <c r="E13" s="91"/>
      <c r="F13" s="91"/>
      <c r="G13" s="91"/>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35"/>
    </row>
    <row r="14" spans="1:32" ht="15" x14ac:dyDescent="0.4">
      <c r="A14" s="237"/>
      <c r="B14" s="509"/>
      <c r="C14" s="494"/>
      <c r="D14" s="91"/>
      <c r="E14" s="91"/>
      <c r="F14" s="91"/>
      <c r="G14" s="91"/>
      <c r="H14" s="91"/>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35"/>
    </row>
    <row r="15" spans="1:32" x14ac:dyDescent="0.35">
      <c r="A15" s="237"/>
      <c r="B15" s="440"/>
      <c r="C15" s="436">
        <v>5</v>
      </c>
      <c r="D15" s="11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60"/>
    </row>
    <row r="16" spans="1:32" ht="13.15" thickBot="1" x14ac:dyDescent="0.4">
      <c r="A16" s="237"/>
      <c r="B16" s="440"/>
      <c r="C16" s="441">
        <v>5</v>
      </c>
      <c r="D16" s="118"/>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60"/>
    </row>
    <row r="17" spans="2:31" x14ac:dyDescent="0.35">
      <c r="B17" s="281"/>
      <c r="C17" s="442"/>
      <c r="D17" s="121">
        <f t="shared" ref="D17:Z17" si="0">SUMPRODUCT($C$3:$C$16,D3:D16)</f>
        <v>689.54047023902478</v>
      </c>
      <c r="E17" s="121">
        <f t="shared" si="0"/>
        <v>0</v>
      </c>
      <c r="F17" s="121">
        <f t="shared" si="0"/>
        <v>689.54047023902478</v>
      </c>
      <c r="G17" s="121">
        <f t="shared" si="0"/>
        <v>254.36807758039046</v>
      </c>
      <c r="H17" s="121">
        <f t="shared" si="0"/>
        <v>254.36807758039046</v>
      </c>
      <c r="I17" s="121">
        <f t="shared" si="0"/>
        <v>254.36807758039046</v>
      </c>
      <c r="J17" s="121">
        <f t="shared" si="0"/>
        <v>254.36807758039046</v>
      </c>
      <c r="K17" s="121">
        <f t="shared" si="0"/>
        <v>0</v>
      </c>
      <c r="L17" s="121">
        <f t="shared" si="0"/>
        <v>0</v>
      </c>
      <c r="M17" s="121">
        <f t="shared" si="0"/>
        <v>0</v>
      </c>
      <c r="N17" s="121">
        <f t="shared" si="0"/>
        <v>0</v>
      </c>
      <c r="O17" s="121">
        <f t="shared" si="0"/>
        <v>0</v>
      </c>
      <c r="P17" s="121">
        <f t="shared" si="0"/>
        <v>0</v>
      </c>
      <c r="Q17" s="121">
        <f t="shared" si="0"/>
        <v>0</v>
      </c>
      <c r="R17" s="121">
        <f t="shared" si="0"/>
        <v>0</v>
      </c>
      <c r="S17" s="121">
        <f t="shared" si="0"/>
        <v>0</v>
      </c>
      <c r="T17" s="121">
        <f t="shared" si="0"/>
        <v>0</v>
      </c>
      <c r="U17" s="121">
        <f t="shared" si="0"/>
        <v>0</v>
      </c>
      <c r="V17" s="121">
        <f t="shared" si="0"/>
        <v>0</v>
      </c>
      <c r="W17" s="121">
        <f t="shared" si="0"/>
        <v>0</v>
      </c>
      <c r="X17" s="121">
        <f t="shared" si="0"/>
        <v>0</v>
      </c>
      <c r="Y17" s="121">
        <f t="shared" si="0"/>
        <v>0</v>
      </c>
      <c r="Z17" s="121">
        <f t="shared" si="0"/>
        <v>0</v>
      </c>
      <c r="AA17" s="121"/>
      <c r="AB17" s="121"/>
      <c r="AC17" s="121"/>
      <c r="AD17" s="121">
        <f>SUMPRODUCT($C$3:$C$16,AD3:AD16)</f>
        <v>0</v>
      </c>
      <c r="AE17" s="121">
        <f>SUMPRODUCT($C$3:$C$16,AE3:AE16)</f>
        <v>0</v>
      </c>
    </row>
    <row r="18" spans="2:31" x14ac:dyDescent="0.35">
      <c r="B18" s="113"/>
      <c r="C18" s="443"/>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row>
    <row r="19" spans="2:31" x14ac:dyDescent="0.35">
      <c r="B19" s="114" t="s">
        <v>6</v>
      </c>
      <c r="C19" s="444"/>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row>
    <row r="20" spans="2:31" x14ac:dyDescent="0.35">
      <c r="B20" s="114" t="s">
        <v>7</v>
      </c>
      <c r="C20" s="444"/>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row>
    <row r="21" spans="2:31" ht="13.15" thickBot="1" x14ac:dyDescent="0.4">
      <c r="B21" s="116" t="s">
        <v>8</v>
      </c>
      <c r="C21" s="445"/>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row>
    <row r="22" spans="2:31" ht="52.9" thickBot="1" x14ac:dyDescent="0.4">
      <c r="B22" s="165" t="s">
        <v>64</v>
      </c>
      <c r="C22" s="446"/>
      <c r="D22" s="230"/>
      <c r="E22" s="232"/>
      <c r="F22" s="447"/>
      <c r="G22" s="233"/>
      <c r="H22" s="447"/>
      <c r="I22" s="447"/>
      <c r="J22" s="447"/>
      <c r="K22" s="447"/>
      <c r="L22" s="447"/>
      <c r="M22" s="447"/>
      <c r="N22" s="447"/>
      <c r="O22" s="447"/>
      <c r="P22" s="447"/>
      <c r="Q22" s="447"/>
      <c r="R22" s="447"/>
      <c r="S22" s="447"/>
      <c r="T22" s="447"/>
      <c r="U22" s="447"/>
      <c r="V22" s="447"/>
      <c r="W22" s="447"/>
      <c r="X22" s="447"/>
      <c r="Y22" s="447"/>
      <c r="Z22" s="447"/>
      <c r="AA22" s="447"/>
      <c r="AB22" s="447"/>
      <c r="AC22" s="447"/>
      <c r="AD22" s="447"/>
      <c r="AE22" s="447"/>
    </row>
    <row r="23" spans="2:31" x14ac:dyDescent="0.35">
      <c r="B23" s="1"/>
    </row>
  </sheetData>
  <mergeCells count="1">
    <mergeCell ref="F1:L1"/>
  </mergeCells>
  <conditionalFormatting sqref="D3:AE16">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5CA27-91F8-407F-96FC-6373584E8224}">
  <dimension ref="A1"/>
  <sheetViews>
    <sheetView workbookViewId="0"/>
  </sheetViews>
  <sheetFormatPr defaultRowHeight="12.75" x14ac:dyDescent="0.3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6707F-A239-420A-9D3C-9DFFD0F460A4}">
  <dimension ref="A1"/>
  <sheetViews>
    <sheetView zoomScale="50" zoomScaleNormal="50" workbookViewId="0"/>
  </sheetViews>
  <sheetFormatPr defaultRowHeight="12.75" x14ac:dyDescent="0.3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pageSetUpPr fitToPage="1"/>
  </sheetPr>
  <dimension ref="A1:U56"/>
  <sheetViews>
    <sheetView topLeftCell="A4" zoomScale="50" zoomScaleNormal="50" workbookViewId="0">
      <selection activeCell="F15" sqref="F15"/>
    </sheetView>
  </sheetViews>
  <sheetFormatPr defaultColWidth="8.796875" defaultRowHeight="12.75" x14ac:dyDescent="0.35"/>
  <cols>
    <col min="2" max="2" width="50.3984375" style="2" customWidth="1"/>
    <col min="3" max="14" width="45.796875" style="5" customWidth="1"/>
    <col min="15" max="17" width="24.73046875" style="5" customWidth="1"/>
  </cols>
  <sheetData>
    <row r="1" spans="1:21" ht="17.649999999999999" x14ac:dyDescent="0.35">
      <c r="A1" s="277" t="s">
        <v>79</v>
      </c>
      <c r="C1" s="674"/>
      <c r="D1" s="675"/>
      <c r="E1" s="675"/>
      <c r="F1" s="675"/>
      <c r="G1" s="675"/>
      <c r="H1" s="675"/>
      <c r="I1" s="675"/>
      <c r="J1" s="675"/>
      <c r="K1" s="675"/>
      <c r="L1" s="675"/>
      <c r="M1" s="675"/>
      <c r="N1" s="675"/>
      <c r="O1" s="675"/>
      <c r="P1" s="675"/>
      <c r="Q1" s="675"/>
    </row>
    <row r="2" spans="1:21" ht="36.75" customHeight="1" x14ac:dyDescent="0.35">
      <c r="B2" s="583" t="s">
        <v>2</v>
      </c>
      <c r="C2" s="676" t="s">
        <v>3</v>
      </c>
      <c r="D2" s="677"/>
      <c r="E2" s="677"/>
      <c r="F2" s="677"/>
      <c r="G2" s="677"/>
      <c r="H2" s="677"/>
      <c r="I2" s="677"/>
      <c r="J2" s="677"/>
      <c r="K2" s="677"/>
      <c r="L2" s="677"/>
      <c r="M2" s="677"/>
      <c r="N2" s="677"/>
      <c r="O2" s="677"/>
      <c r="P2" s="677"/>
      <c r="Q2" s="678"/>
    </row>
    <row r="3" spans="1:21" ht="48.85" customHeight="1" thickBot="1" x14ac:dyDescent="0.4">
      <c r="A3" s="679" t="s">
        <v>257</v>
      </c>
      <c r="C3" s="581" t="s">
        <v>305</v>
      </c>
      <c r="D3" s="581"/>
      <c r="E3" s="581"/>
      <c r="F3" s="581"/>
      <c r="G3" s="581"/>
      <c r="H3" s="581"/>
      <c r="I3" s="581"/>
      <c r="J3" s="581"/>
      <c r="K3" s="581"/>
      <c r="L3" s="581"/>
      <c r="M3" s="581"/>
      <c r="N3" s="581"/>
      <c r="O3" s="581"/>
      <c r="P3" s="581"/>
      <c r="Q3" s="582"/>
    </row>
    <row r="4" spans="1:21" ht="48.85" customHeight="1" x14ac:dyDescent="0.65">
      <c r="A4" s="679"/>
      <c r="B4" s="585" t="s">
        <v>282</v>
      </c>
      <c r="C4" s="591" t="s">
        <v>317</v>
      </c>
      <c r="D4" s="624" t="s">
        <v>325</v>
      </c>
      <c r="E4" s="591"/>
      <c r="F4" s="591"/>
      <c r="G4" s="591"/>
      <c r="H4" s="591"/>
      <c r="I4" s="591"/>
      <c r="J4" s="591"/>
      <c r="K4" s="224"/>
      <c r="L4" s="224"/>
      <c r="M4" s="224"/>
      <c r="N4" s="224"/>
      <c r="O4" s="224"/>
      <c r="P4" s="224"/>
      <c r="Q4" s="224"/>
    </row>
    <row r="5" spans="1:21" ht="48.85" customHeight="1" x14ac:dyDescent="0.7">
      <c r="A5" s="679"/>
      <c r="B5" s="586" t="s">
        <v>283</v>
      </c>
      <c r="C5" s="591" t="s">
        <v>306</v>
      </c>
      <c r="D5" s="591" t="s">
        <v>323</v>
      </c>
      <c r="E5" s="624" t="s">
        <v>324</v>
      </c>
      <c r="F5" s="591"/>
      <c r="G5" s="591"/>
      <c r="H5" s="591"/>
      <c r="I5" s="591"/>
      <c r="J5" s="591"/>
      <c r="K5" s="224"/>
      <c r="L5" s="224"/>
      <c r="M5" s="224"/>
      <c r="N5" s="224"/>
      <c r="O5" s="224"/>
      <c r="P5" s="224"/>
      <c r="Q5" s="224"/>
    </row>
    <row r="6" spans="1:21" ht="48.85" customHeight="1" x14ac:dyDescent="0.7">
      <c r="A6" s="679"/>
      <c r="B6" s="586" t="s">
        <v>285</v>
      </c>
      <c r="C6" s="591" t="s">
        <v>307</v>
      </c>
      <c r="D6" s="591" t="s">
        <v>320</v>
      </c>
      <c r="E6" s="624" t="s">
        <v>321</v>
      </c>
      <c r="F6" s="591"/>
      <c r="G6" s="591"/>
      <c r="H6" s="591"/>
      <c r="I6" s="591"/>
      <c r="J6" s="591"/>
      <c r="K6" s="224"/>
      <c r="L6" s="224"/>
      <c r="M6" s="224"/>
      <c r="N6" s="224"/>
      <c r="O6" s="224"/>
      <c r="P6" s="224"/>
      <c r="Q6" s="224"/>
    </row>
    <row r="7" spans="1:21" ht="48.85" customHeight="1" x14ac:dyDescent="0.65">
      <c r="A7" s="679"/>
      <c r="B7" s="587" t="s">
        <v>284</v>
      </c>
      <c r="C7" s="591" t="s">
        <v>308</v>
      </c>
      <c r="D7" s="624" t="s">
        <v>326</v>
      </c>
      <c r="E7" s="624" t="s">
        <v>327</v>
      </c>
      <c r="F7" s="624" t="s">
        <v>328</v>
      </c>
      <c r="G7" s="624" t="s">
        <v>337</v>
      </c>
      <c r="H7" s="591"/>
      <c r="I7" s="591"/>
      <c r="J7" s="591"/>
      <c r="K7" s="224"/>
      <c r="L7" s="224"/>
      <c r="M7" s="224"/>
      <c r="N7" s="224"/>
      <c r="O7" s="224"/>
      <c r="P7" s="224"/>
      <c r="Q7" s="224"/>
    </row>
    <row r="8" spans="1:21" ht="48.85" customHeight="1" x14ac:dyDescent="0.65">
      <c r="A8" s="679"/>
      <c r="B8" s="587" t="s">
        <v>286</v>
      </c>
      <c r="C8" s="624" t="s">
        <v>309</v>
      </c>
      <c r="D8" s="591" t="s">
        <v>329</v>
      </c>
      <c r="E8" s="591"/>
      <c r="F8" s="591"/>
      <c r="G8" s="591"/>
      <c r="H8" s="591"/>
      <c r="I8" s="591"/>
      <c r="J8" s="591"/>
      <c r="K8" s="224"/>
      <c r="L8" s="224"/>
      <c r="M8" s="224"/>
      <c r="N8" s="224"/>
      <c r="O8" s="224"/>
      <c r="P8" s="224"/>
      <c r="Q8" s="224"/>
    </row>
    <row r="9" spans="1:21" ht="48.85" customHeight="1" x14ac:dyDescent="0.65">
      <c r="A9" s="679"/>
      <c r="B9" s="588" t="s">
        <v>292</v>
      </c>
      <c r="C9" s="591" t="s">
        <v>310</v>
      </c>
      <c r="D9" s="624" t="s">
        <v>330</v>
      </c>
      <c r="E9" s="591" t="s">
        <v>338</v>
      </c>
      <c r="F9" s="624" t="s">
        <v>339</v>
      </c>
      <c r="G9" s="591"/>
      <c r="H9" s="591"/>
      <c r="I9" s="591"/>
      <c r="J9" s="591"/>
      <c r="K9" s="224"/>
      <c r="L9" s="224"/>
      <c r="M9" s="224"/>
      <c r="N9" s="224"/>
      <c r="O9" s="224"/>
      <c r="P9" s="224"/>
      <c r="Q9" s="224"/>
    </row>
    <row r="10" spans="1:21" ht="48.85" customHeight="1" x14ac:dyDescent="0.7">
      <c r="A10" s="679"/>
      <c r="B10" s="586" t="s">
        <v>294</v>
      </c>
      <c r="C10" s="624" t="s">
        <v>156</v>
      </c>
      <c r="D10" s="591" t="s">
        <v>331</v>
      </c>
      <c r="E10" s="591" t="s">
        <v>332</v>
      </c>
      <c r="F10" s="591"/>
      <c r="G10" s="591"/>
      <c r="H10" s="591"/>
      <c r="I10" s="591"/>
      <c r="J10" s="591"/>
      <c r="K10" s="224"/>
      <c r="L10" s="224"/>
      <c r="M10" s="224"/>
      <c r="N10" s="224"/>
      <c r="O10" s="224"/>
      <c r="P10" s="224"/>
      <c r="Q10" s="224"/>
      <c r="T10" s="228"/>
      <c r="U10" s="239" t="s">
        <v>71</v>
      </c>
    </row>
    <row r="11" spans="1:21" ht="48.85" customHeight="1" x14ac:dyDescent="0.65">
      <c r="A11" s="679"/>
      <c r="B11" s="587" t="s">
        <v>287</v>
      </c>
      <c r="C11" s="591" t="s">
        <v>318</v>
      </c>
      <c r="D11" s="624" t="s">
        <v>322</v>
      </c>
      <c r="E11" s="591"/>
      <c r="F11" s="591"/>
      <c r="G11" s="591"/>
      <c r="H11" s="591"/>
      <c r="I11" s="591"/>
      <c r="J11" s="591"/>
      <c r="K11" s="224"/>
      <c r="L11" s="224"/>
      <c r="M11" s="224"/>
      <c r="N11" s="224"/>
      <c r="O11" s="224"/>
      <c r="P11" s="224"/>
      <c r="Q11" s="224"/>
      <c r="T11" s="229"/>
      <c r="U11" s="239" t="s">
        <v>70</v>
      </c>
    </row>
    <row r="12" spans="1:21" ht="48.85" customHeight="1" thickBot="1" x14ac:dyDescent="0.7">
      <c r="A12" s="679"/>
      <c r="B12" s="587" t="s">
        <v>288</v>
      </c>
      <c r="C12" s="591" t="s">
        <v>311</v>
      </c>
      <c r="D12" s="624" t="s">
        <v>322</v>
      </c>
      <c r="E12" s="591"/>
      <c r="F12" s="591"/>
      <c r="G12" s="591"/>
      <c r="H12" s="591"/>
      <c r="I12" s="591"/>
      <c r="J12" s="591"/>
      <c r="K12" s="224"/>
      <c r="L12" s="224"/>
      <c r="M12" s="224"/>
      <c r="N12" s="224"/>
      <c r="O12" s="224"/>
      <c r="P12" s="224"/>
      <c r="Q12" s="224"/>
      <c r="T12" s="238"/>
      <c r="U12" s="239" t="s">
        <v>72</v>
      </c>
    </row>
    <row r="13" spans="1:21" ht="48.85" customHeight="1" thickBot="1" x14ac:dyDescent="0.7">
      <c r="A13" s="679"/>
      <c r="B13" s="587" t="s">
        <v>289</v>
      </c>
      <c r="C13" s="624" t="s">
        <v>312</v>
      </c>
      <c r="D13" s="591"/>
      <c r="E13" s="591"/>
      <c r="F13" s="591"/>
      <c r="G13" s="591"/>
      <c r="H13" s="591"/>
      <c r="I13" s="591"/>
      <c r="J13" s="591"/>
      <c r="K13" s="224"/>
      <c r="L13" s="224"/>
      <c r="M13" s="224"/>
      <c r="N13" s="224"/>
      <c r="O13" s="224"/>
      <c r="P13" s="224"/>
      <c r="Q13" s="224"/>
      <c r="T13" s="227"/>
      <c r="U13" s="239" t="s">
        <v>73</v>
      </c>
    </row>
    <row r="14" spans="1:21" ht="48.85" customHeight="1" x14ac:dyDescent="0.65">
      <c r="A14" s="679"/>
      <c r="B14" s="587" t="s">
        <v>290</v>
      </c>
      <c r="C14" s="624" t="s">
        <v>313</v>
      </c>
      <c r="D14" s="591"/>
      <c r="E14" s="591"/>
      <c r="F14" s="591"/>
      <c r="G14" s="591"/>
      <c r="H14" s="591"/>
      <c r="I14" s="591"/>
      <c r="J14" s="591"/>
      <c r="K14" s="224"/>
      <c r="L14" s="224"/>
      <c r="M14" s="224"/>
      <c r="N14" s="224"/>
      <c r="O14" s="224"/>
      <c r="P14" s="224"/>
      <c r="Q14" s="224"/>
    </row>
    <row r="15" spans="1:21" ht="48.85" customHeight="1" x14ac:dyDescent="0.65">
      <c r="A15" s="679"/>
      <c r="B15" s="588" t="s">
        <v>403</v>
      </c>
      <c r="C15" s="591" t="s">
        <v>313</v>
      </c>
      <c r="D15" s="624" t="s">
        <v>333</v>
      </c>
      <c r="E15" s="591" t="s">
        <v>334</v>
      </c>
      <c r="F15" s="591"/>
      <c r="G15" s="591"/>
      <c r="H15" s="591"/>
      <c r="I15" s="591"/>
      <c r="J15" s="591"/>
      <c r="K15" s="224"/>
      <c r="L15" s="224"/>
      <c r="M15" s="224"/>
      <c r="N15" s="224"/>
      <c r="O15" s="224"/>
      <c r="P15" s="224"/>
      <c r="Q15" s="224"/>
    </row>
    <row r="16" spans="1:21" ht="48.85" customHeight="1" x14ac:dyDescent="0.65">
      <c r="A16" s="679"/>
      <c r="B16" s="588" t="s">
        <v>291</v>
      </c>
      <c r="C16" s="591" t="s">
        <v>314</v>
      </c>
      <c r="D16" s="624" t="s">
        <v>322</v>
      </c>
      <c r="E16" s="591"/>
      <c r="F16" s="591"/>
      <c r="G16" s="591"/>
      <c r="H16" s="591"/>
      <c r="I16" s="591"/>
      <c r="J16" s="591"/>
      <c r="K16" s="224"/>
      <c r="L16" s="224"/>
      <c r="M16" s="224"/>
      <c r="N16" s="224"/>
      <c r="O16" s="224"/>
      <c r="P16" s="224"/>
      <c r="Q16" s="224"/>
    </row>
    <row r="17" spans="1:17" ht="48.85" customHeight="1" x14ac:dyDescent="0.7">
      <c r="A17" s="679"/>
      <c r="B17" s="589" t="s">
        <v>295</v>
      </c>
      <c r="C17" s="624" t="s">
        <v>156</v>
      </c>
      <c r="D17" s="591" t="s">
        <v>335</v>
      </c>
      <c r="E17" s="591"/>
      <c r="F17" s="591"/>
      <c r="G17" s="591"/>
      <c r="H17" s="591"/>
      <c r="I17" s="591"/>
      <c r="J17" s="591"/>
      <c r="K17" s="224"/>
      <c r="L17" s="224"/>
      <c r="M17" s="224"/>
      <c r="N17" s="224"/>
      <c r="O17" s="224"/>
      <c r="P17" s="224"/>
      <c r="Q17" s="224"/>
    </row>
    <row r="18" spans="1:17" ht="48.85" customHeight="1" x14ac:dyDescent="0.65">
      <c r="A18" s="679"/>
      <c r="B18" s="588" t="s">
        <v>296</v>
      </c>
      <c r="C18" s="591" t="s">
        <v>319</v>
      </c>
      <c r="D18" s="624" t="s">
        <v>331</v>
      </c>
      <c r="E18" s="591"/>
      <c r="F18" s="591"/>
      <c r="G18" s="591"/>
      <c r="H18" s="591"/>
      <c r="I18" s="591"/>
      <c r="J18" s="591"/>
      <c r="K18" s="224"/>
      <c r="L18" s="224"/>
      <c r="M18" s="224"/>
      <c r="N18" s="224"/>
      <c r="O18" s="224"/>
      <c r="P18" s="224"/>
      <c r="Q18" s="224"/>
    </row>
    <row r="19" spans="1:17" ht="48.85" customHeight="1" x14ac:dyDescent="0.7">
      <c r="A19" s="679"/>
      <c r="B19" s="589" t="s">
        <v>395</v>
      </c>
      <c r="C19" s="591" t="s">
        <v>397</v>
      </c>
      <c r="D19" s="624" t="s">
        <v>396</v>
      </c>
      <c r="E19" s="591"/>
      <c r="F19" s="591"/>
      <c r="G19" s="591"/>
      <c r="H19" s="591"/>
      <c r="I19" s="591"/>
      <c r="J19" s="591"/>
      <c r="K19" s="224"/>
      <c r="L19" s="224"/>
      <c r="M19" s="224"/>
      <c r="N19" s="224"/>
      <c r="O19" s="224"/>
      <c r="P19" s="224"/>
      <c r="Q19" s="224"/>
    </row>
    <row r="20" spans="1:17" ht="48.85" customHeight="1" x14ac:dyDescent="0.7">
      <c r="A20" s="679"/>
      <c r="B20" s="589" t="s">
        <v>297</v>
      </c>
      <c r="C20" s="591" t="s">
        <v>315</v>
      </c>
      <c r="D20" s="591" t="s">
        <v>316</v>
      </c>
      <c r="E20" s="624" t="s">
        <v>336</v>
      </c>
      <c r="F20" s="591"/>
      <c r="G20" s="591"/>
      <c r="H20" s="591"/>
      <c r="I20" s="591"/>
      <c r="J20" s="591"/>
      <c r="K20" s="224"/>
      <c r="L20" s="224"/>
      <c r="M20" s="224"/>
      <c r="N20" s="224"/>
      <c r="O20" s="224"/>
      <c r="P20" s="224"/>
      <c r="Q20" s="224"/>
    </row>
    <row r="21" spans="1:17" ht="48.85" customHeight="1" thickBot="1" x14ac:dyDescent="0.4">
      <c r="A21" s="679"/>
      <c r="B21" s="590"/>
      <c r="C21" s="591"/>
      <c r="D21" s="591"/>
      <c r="E21" s="591"/>
      <c r="F21" s="591"/>
      <c r="G21" s="591"/>
      <c r="H21" s="591"/>
      <c r="I21" s="591"/>
      <c r="J21" s="591"/>
      <c r="K21" s="224"/>
      <c r="L21" s="224"/>
      <c r="M21" s="224"/>
      <c r="N21" s="224"/>
      <c r="O21" s="224"/>
      <c r="P21" s="224"/>
      <c r="Q21" s="225"/>
    </row>
    <row r="22" spans="1:17" ht="48.85" customHeight="1" x14ac:dyDescent="0.35">
      <c r="A22" s="679"/>
      <c r="B22" s="584"/>
      <c r="C22" s="224"/>
      <c r="D22" s="224"/>
      <c r="E22" s="224"/>
      <c r="F22" s="224"/>
      <c r="G22" s="224"/>
      <c r="H22" s="224"/>
      <c r="I22" s="224"/>
      <c r="J22" s="224"/>
      <c r="K22" s="224"/>
      <c r="L22" s="224"/>
      <c r="M22" s="224"/>
      <c r="N22" s="224"/>
      <c r="O22" s="224"/>
      <c r="P22" s="224"/>
      <c r="Q22" s="224"/>
    </row>
    <row r="23" spans="1:17" ht="48.85" customHeight="1" x14ac:dyDescent="0.35">
      <c r="A23" s="679"/>
      <c r="B23" s="496"/>
      <c r="C23" s="224"/>
      <c r="D23" s="224"/>
      <c r="E23" s="224"/>
      <c r="F23" s="224"/>
      <c r="G23" s="224"/>
      <c r="H23" s="224"/>
      <c r="I23" s="224"/>
      <c r="J23" s="224"/>
      <c r="K23" s="224"/>
      <c r="L23" s="224"/>
      <c r="M23" s="224"/>
      <c r="N23" s="224"/>
      <c r="O23" s="224"/>
      <c r="P23" s="224"/>
      <c r="Q23" s="224"/>
    </row>
    <row r="24" spans="1:17" ht="48.85" customHeight="1" x14ac:dyDescent="0.35">
      <c r="A24" s="679"/>
      <c r="B24" s="496"/>
      <c r="C24" s="224"/>
      <c r="D24" s="224"/>
      <c r="E24" s="224"/>
      <c r="F24" s="224"/>
      <c r="G24" s="224"/>
      <c r="H24" s="224"/>
      <c r="I24" s="224"/>
      <c r="J24" s="224"/>
      <c r="K24" s="224"/>
      <c r="L24" s="224"/>
      <c r="M24" s="224"/>
      <c r="N24" s="224"/>
      <c r="O24" s="224"/>
      <c r="P24" s="224"/>
      <c r="Q24" s="224"/>
    </row>
    <row r="25" spans="1:17" ht="48.85" customHeight="1" x14ac:dyDescent="0.35">
      <c r="A25" s="679"/>
      <c r="B25" s="496"/>
      <c r="C25" s="224"/>
      <c r="D25" s="224"/>
      <c r="E25" s="224"/>
      <c r="F25" s="224"/>
      <c r="G25" s="224"/>
      <c r="H25" s="224"/>
      <c r="I25" s="224"/>
      <c r="J25" s="224"/>
      <c r="K25" s="224"/>
      <c r="L25" s="224"/>
      <c r="M25" s="224"/>
      <c r="N25" s="224"/>
      <c r="O25" s="224"/>
      <c r="P25" s="224"/>
      <c r="Q25" s="224"/>
    </row>
    <row r="26" spans="1:17" ht="48.85" customHeight="1" x14ac:dyDescent="0.35">
      <c r="A26" s="679"/>
      <c r="B26" s="496"/>
      <c r="C26" s="224"/>
      <c r="D26" s="224"/>
      <c r="E26" s="224"/>
      <c r="F26" s="224"/>
      <c r="G26" s="224"/>
      <c r="H26" s="224"/>
      <c r="I26" s="224"/>
      <c r="J26" s="224"/>
      <c r="K26" s="224"/>
      <c r="L26" s="224"/>
      <c r="M26" s="224"/>
      <c r="N26" s="224"/>
      <c r="O26" s="224"/>
      <c r="P26" s="224"/>
      <c r="Q26" s="224"/>
    </row>
    <row r="27" spans="1:17" ht="48.85" customHeight="1" x14ac:dyDescent="0.35">
      <c r="A27" s="679"/>
      <c r="B27" s="496"/>
      <c r="C27" s="224"/>
      <c r="D27" s="224"/>
      <c r="E27" s="224"/>
      <c r="F27" s="224"/>
      <c r="G27" s="224"/>
      <c r="H27" s="224"/>
      <c r="I27" s="224"/>
      <c r="J27" s="224"/>
      <c r="K27" s="224"/>
      <c r="L27" s="224"/>
      <c r="M27" s="224"/>
      <c r="N27" s="224"/>
      <c r="O27" s="224"/>
      <c r="P27" s="224"/>
      <c r="Q27" s="224"/>
    </row>
    <row r="28" spans="1:17" ht="48.85" customHeight="1" x14ac:dyDescent="0.35">
      <c r="A28" s="679"/>
      <c r="B28" s="496"/>
      <c r="C28" s="224"/>
      <c r="D28" s="224"/>
      <c r="E28" s="224"/>
      <c r="F28" s="224"/>
      <c r="G28" s="224"/>
      <c r="H28" s="224"/>
      <c r="I28" s="224"/>
      <c r="J28" s="224"/>
      <c r="K28" s="224"/>
      <c r="L28" s="224"/>
      <c r="M28" s="3"/>
      <c r="N28" s="3"/>
      <c r="O28" s="4"/>
      <c r="P28" s="4"/>
      <c r="Q28" s="4"/>
    </row>
    <row r="29" spans="1:17" ht="48.85" customHeight="1" x14ac:dyDescent="0.35">
      <c r="A29" s="679"/>
      <c r="B29" s="496"/>
      <c r="C29" s="283"/>
      <c r="D29" s="224"/>
      <c r="E29" s="224"/>
      <c r="F29" s="224"/>
      <c r="G29" s="224"/>
      <c r="H29" s="224"/>
      <c r="I29" s="224"/>
      <c r="J29" s="224"/>
      <c r="K29" s="224"/>
      <c r="L29" s="224"/>
      <c r="M29" s="55"/>
      <c r="N29" s="55"/>
      <c r="O29" s="55"/>
      <c r="P29" s="55"/>
      <c r="Q29" s="55"/>
    </row>
    <row r="30" spans="1:17" ht="48.85" customHeight="1" thickBot="1" x14ac:dyDescent="0.7">
      <c r="A30" s="679"/>
      <c r="B30" s="498"/>
      <c r="C30" s="224"/>
      <c r="D30" s="224"/>
      <c r="E30" s="224"/>
      <c r="F30" s="224"/>
      <c r="G30" s="224"/>
      <c r="H30" s="224"/>
      <c r="I30" s="224"/>
      <c r="J30" s="224"/>
      <c r="K30" s="224"/>
      <c r="L30" s="224"/>
      <c r="M30" s="55"/>
      <c r="N30" s="55"/>
      <c r="O30" s="55"/>
      <c r="P30" s="55"/>
      <c r="Q30" s="55"/>
    </row>
    <row r="34" spans="2:16" ht="15" x14ac:dyDescent="0.35">
      <c r="B34" s="56"/>
      <c r="C34" s="56"/>
      <c r="D34" s="56"/>
      <c r="E34" s="56"/>
      <c r="F34" s="5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16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166"/>
      <c r="I38" s="166"/>
      <c r="J38" s="166"/>
      <c r="K38" s="16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166"/>
      <c r="M43" s="166"/>
      <c r="N43" s="166"/>
      <c r="O43" s="166"/>
      <c r="P43" s="166"/>
    </row>
    <row r="44" spans="2:16" ht="15" x14ac:dyDescent="0.35">
      <c r="B44" s="56"/>
      <c r="C44" s="56"/>
      <c r="D44" s="56"/>
      <c r="E44" s="56"/>
      <c r="F44" s="56"/>
      <c r="G44" s="56"/>
      <c r="H44" s="56"/>
      <c r="I44" s="56"/>
      <c r="J44" s="56"/>
      <c r="K44" s="56"/>
      <c r="L44" s="56"/>
      <c r="M44" s="56"/>
      <c r="N44" s="56"/>
      <c r="O44" s="56"/>
      <c r="P44" s="56"/>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166"/>
      <c r="M47" s="167"/>
      <c r="N47" s="167"/>
      <c r="O47" s="167"/>
      <c r="P47" s="167"/>
    </row>
    <row r="48" spans="2:16" ht="15" x14ac:dyDescent="0.35">
      <c r="B48" s="56"/>
      <c r="C48" s="56"/>
      <c r="D48" s="56"/>
      <c r="E48" s="56"/>
      <c r="F48" s="56"/>
      <c r="G48" s="56"/>
      <c r="H48" s="56"/>
      <c r="I48" s="56"/>
      <c r="J48" s="56"/>
      <c r="K48" s="56"/>
      <c r="L48" s="56"/>
      <c r="M48" s="56"/>
      <c r="N48" s="167"/>
      <c r="O48" s="167"/>
      <c r="P48" s="167"/>
    </row>
    <row r="49" spans="2:16" ht="15" x14ac:dyDescent="0.35">
      <c r="B49" s="56"/>
      <c r="C49" s="56"/>
      <c r="D49" s="56"/>
      <c r="E49" s="56"/>
      <c r="F49" s="56"/>
      <c r="G49" s="56"/>
      <c r="H49" s="56"/>
      <c r="I49" s="56"/>
      <c r="J49" s="56"/>
      <c r="K49" s="56"/>
      <c r="L49" s="56"/>
      <c r="M49" s="56"/>
      <c r="N49" s="56"/>
      <c r="O49" s="167"/>
      <c r="P49" s="167"/>
    </row>
    <row r="50" spans="2:16" ht="15" x14ac:dyDescent="0.35">
      <c r="B50" s="56"/>
      <c r="C50" s="56"/>
      <c r="D50" s="56"/>
      <c r="E50" s="56"/>
      <c r="F50" s="56"/>
      <c r="G50" s="56"/>
      <c r="H50" s="56"/>
      <c r="I50" s="56"/>
      <c r="J50" s="166"/>
      <c r="K50" s="166"/>
      <c r="L50" s="166"/>
      <c r="M50" s="167"/>
      <c r="N50" s="167"/>
      <c r="O50" s="167"/>
      <c r="P50" s="167"/>
    </row>
    <row r="51" spans="2:16" ht="15" x14ac:dyDescent="0.35">
      <c r="B51" s="56"/>
      <c r="C51" s="56"/>
      <c r="D51" s="56"/>
      <c r="E51" s="56"/>
      <c r="H51" s="166"/>
      <c r="I51" s="166"/>
      <c r="J51" s="166"/>
      <c r="K51" s="166"/>
      <c r="L51" s="166"/>
      <c r="M51" s="167"/>
      <c r="N51" s="167"/>
      <c r="O51" s="167"/>
      <c r="P51" s="167"/>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row>
    <row r="55" spans="2:16" ht="15" x14ac:dyDescent="0.35">
      <c r="B55" s="56"/>
      <c r="C55" s="56"/>
      <c r="D55" s="56"/>
      <c r="E55" s="56"/>
      <c r="F55" s="56"/>
      <c r="G55" s="56"/>
      <c r="H55" s="56"/>
    </row>
    <row r="56" spans="2:16" ht="15" x14ac:dyDescent="0.35">
      <c r="B56" s="56"/>
      <c r="C56" s="56"/>
      <c r="D56" s="56"/>
      <c r="E56" s="56"/>
      <c r="F56" s="56"/>
    </row>
  </sheetData>
  <mergeCells count="3">
    <mergeCell ref="C1:Q1"/>
    <mergeCell ref="C2:Q2"/>
    <mergeCell ref="A3:A30"/>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scale="35" orientation="landscape" r:id="rId1"/>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43"/>
  <sheetViews>
    <sheetView zoomScale="64" zoomScaleNormal="64" workbookViewId="0">
      <pane xSplit="5" ySplit="6" topLeftCell="F7" activePane="bottomRight" state="frozen"/>
      <selection pane="topRight" activeCell="E1" sqref="E1"/>
      <selection pane="bottomLeft" activeCell="A7" sqref="A7"/>
      <selection pane="bottomRight" activeCell="G6" sqref="G6"/>
    </sheetView>
  </sheetViews>
  <sheetFormatPr defaultColWidth="15.796875" defaultRowHeight="12.75" x14ac:dyDescent="0.35"/>
  <cols>
    <col min="1" max="1" width="8" style="190" customWidth="1"/>
    <col min="2" max="2" width="85.59765625" style="190" customWidth="1"/>
    <col min="3" max="3" width="32.796875" style="190" customWidth="1"/>
    <col min="4" max="4" width="9.796875" style="190" customWidth="1"/>
    <col min="5" max="5" width="9.1328125" style="190" customWidth="1"/>
    <col min="6" max="9" width="8.46484375" style="190" customWidth="1"/>
    <col min="10" max="16384" width="15.796875" style="190"/>
  </cols>
  <sheetData>
    <row r="1" spans="1:9" x14ac:dyDescent="0.35">
      <c r="A1" s="277" t="s">
        <v>79</v>
      </c>
    </row>
    <row r="4" spans="1:9" ht="43.5" customHeight="1" x14ac:dyDescent="0.35">
      <c r="B4" s="680" t="str">
        <f xml:space="preserve"> "Project Name: "&amp;'[1]Design Book Title'!C10</f>
        <v>Project Name:  HESH Example for course</v>
      </c>
      <c r="C4" s="680"/>
      <c r="D4" s="680"/>
      <c r="E4" s="680"/>
    </row>
    <row r="5" spans="1:9" ht="16.5" customHeight="1" thickBot="1" x14ac:dyDescent="0.4"/>
    <row r="6" spans="1:9" s="191" customFormat="1" ht="210.75" customHeight="1" thickBot="1" x14ac:dyDescent="0.4">
      <c r="B6" s="535"/>
      <c r="C6" s="532"/>
      <c r="D6" s="592" t="s">
        <v>63</v>
      </c>
      <c r="E6" s="593" t="s">
        <v>65</v>
      </c>
      <c r="F6" s="596" t="s">
        <v>342</v>
      </c>
      <c r="G6" s="597" t="s">
        <v>343</v>
      </c>
      <c r="H6" s="598" t="s">
        <v>344</v>
      </c>
      <c r="I6" s="599" t="s">
        <v>345</v>
      </c>
    </row>
    <row r="7" spans="1:9" ht="34.5" customHeight="1" x14ac:dyDescent="0.35">
      <c r="B7" s="533" t="s">
        <v>60</v>
      </c>
      <c r="C7" s="534" t="s">
        <v>62</v>
      </c>
      <c r="D7" s="524"/>
      <c r="E7" s="594"/>
      <c r="F7" s="319"/>
      <c r="G7" s="321"/>
      <c r="H7" s="321"/>
      <c r="I7" s="332"/>
    </row>
    <row r="8" spans="1:9" ht="40.5" x14ac:dyDescent="0.4">
      <c r="B8" s="546" t="s">
        <v>272</v>
      </c>
      <c r="C8" s="448"/>
      <c r="D8" s="525">
        <v>5</v>
      </c>
      <c r="E8" s="595">
        <f>VALUE('Design QFD 1'!C4)</f>
        <v>6.5317875130281795</v>
      </c>
      <c r="F8" s="320">
        <v>0</v>
      </c>
      <c r="G8" s="4">
        <v>1</v>
      </c>
      <c r="H8" s="4">
        <v>1</v>
      </c>
      <c r="I8" s="333">
        <v>1</v>
      </c>
    </row>
    <row r="9" spans="1:9" ht="40.5" x14ac:dyDescent="0.4">
      <c r="B9" s="546" t="s">
        <v>273</v>
      </c>
      <c r="C9" s="448"/>
      <c r="D9" s="525">
        <v>5</v>
      </c>
      <c r="E9" s="595">
        <f>VALUE('Design QFD 1'!C5)</f>
        <v>22.020310577735238</v>
      </c>
      <c r="F9" s="320">
        <v>0</v>
      </c>
      <c r="G9" s="4">
        <v>2</v>
      </c>
      <c r="H9" s="4">
        <v>2</v>
      </c>
      <c r="I9" s="333">
        <v>2</v>
      </c>
    </row>
    <row r="10" spans="1:9" ht="40.5" x14ac:dyDescent="0.4">
      <c r="B10" s="546" t="s">
        <v>270</v>
      </c>
      <c r="C10" s="448"/>
      <c r="D10" s="525">
        <v>5</v>
      </c>
      <c r="E10" s="595">
        <f>VALUE('Design QFD 1'!C6)</f>
        <v>18.175086757595651</v>
      </c>
      <c r="F10" s="320">
        <v>0</v>
      </c>
      <c r="G10" s="4">
        <v>0</v>
      </c>
      <c r="H10" s="4">
        <v>0</v>
      </c>
      <c r="I10" s="333">
        <v>0</v>
      </c>
    </row>
    <row r="11" spans="1:9" ht="40.5" x14ac:dyDescent="0.4">
      <c r="B11" s="546" t="s">
        <v>271</v>
      </c>
      <c r="C11" s="448"/>
      <c r="D11" s="525">
        <v>5</v>
      </c>
      <c r="E11" s="595">
        <f>VALUE('Design QFD 1'!C7)</f>
        <v>26.332177495446356</v>
      </c>
      <c r="F11" s="320">
        <v>0</v>
      </c>
      <c r="G11" s="4">
        <v>1</v>
      </c>
      <c r="H11" s="4">
        <v>1</v>
      </c>
      <c r="I11" s="333">
        <v>1</v>
      </c>
    </row>
    <row r="12" spans="1:9" ht="40.5" x14ac:dyDescent="0.4">
      <c r="B12" s="546" t="s">
        <v>279</v>
      </c>
      <c r="C12" s="448"/>
      <c r="D12" s="525">
        <v>5</v>
      </c>
      <c r="E12" s="595">
        <f>VALUE('Design QFD 1'!C8)</f>
        <v>10.088032973558846</v>
      </c>
      <c r="F12" s="320">
        <v>0</v>
      </c>
      <c r="G12" s="4">
        <v>0</v>
      </c>
      <c r="H12" s="4">
        <v>0</v>
      </c>
      <c r="I12" s="333">
        <v>1</v>
      </c>
    </row>
    <row r="13" spans="1:9" ht="40.5" x14ac:dyDescent="0.4">
      <c r="B13" s="546" t="s">
        <v>280</v>
      </c>
      <c r="C13" s="448"/>
      <c r="D13" s="525">
        <v>5</v>
      </c>
      <c r="E13" s="595">
        <f>VALUE('Design QFD 1'!C9)</f>
        <v>4.125625702239816</v>
      </c>
      <c r="F13" s="320">
        <v>0</v>
      </c>
      <c r="G13" s="4">
        <v>0</v>
      </c>
      <c r="H13" s="4">
        <v>0</v>
      </c>
      <c r="I13" s="333">
        <v>0</v>
      </c>
    </row>
    <row r="14" spans="1:9" ht="40.5" x14ac:dyDescent="0.4">
      <c r="B14" s="546" t="s">
        <v>275</v>
      </c>
      <c r="C14" s="448"/>
      <c r="D14" s="525">
        <v>5</v>
      </c>
      <c r="E14" s="595">
        <f>VALUE('Design QFD 1'!C10)</f>
        <v>6.3718313000451667</v>
      </c>
      <c r="F14" s="320">
        <v>0</v>
      </c>
      <c r="G14" s="4">
        <v>1</v>
      </c>
      <c r="H14" s="4">
        <v>1</v>
      </c>
      <c r="I14" s="333">
        <v>1</v>
      </c>
    </row>
    <row r="15" spans="1:9" ht="40.5" x14ac:dyDescent="0.4">
      <c r="B15" s="546" t="s">
        <v>281</v>
      </c>
      <c r="C15" s="448"/>
      <c r="D15" s="525">
        <v>5</v>
      </c>
      <c r="E15" s="595">
        <f>VALUE('Design QFD 1'!C11)</f>
        <v>2.535335170284394</v>
      </c>
      <c r="F15" s="320">
        <v>0</v>
      </c>
      <c r="G15" s="4">
        <v>0</v>
      </c>
      <c r="H15" s="4">
        <v>0</v>
      </c>
      <c r="I15" s="333">
        <v>1</v>
      </c>
    </row>
    <row r="16" spans="1:9" ht="20.25" x14ac:dyDescent="0.4">
      <c r="B16" s="546" t="s">
        <v>277</v>
      </c>
      <c r="C16" s="448"/>
      <c r="D16" s="525">
        <v>5</v>
      </c>
      <c r="E16" s="595">
        <f>VALUE('Design QFD 1'!C12)</f>
        <v>3.81981251006634</v>
      </c>
      <c r="F16" s="320">
        <v>0</v>
      </c>
      <c r="G16" s="4">
        <v>0</v>
      </c>
      <c r="H16" s="4">
        <v>1</v>
      </c>
      <c r="I16" s="333">
        <v>1</v>
      </c>
    </row>
    <row r="17" spans="2:9" ht="17.25" x14ac:dyDescent="0.4">
      <c r="B17" s="522"/>
      <c r="C17" s="448"/>
      <c r="D17" s="525"/>
      <c r="E17" s="595"/>
      <c r="F17" s="320"/>
      <c r="G17" s="4"/>
      <c r="H17" s="4"/>
      <c r="I17" s="333"/>
    </row>
    <row r="18" spans="2:9" ht="20.25" x14ac:dyDescent="0.55000000000000004">
      <c r="B18" s="517" t="s">
        <v>267</v>
      </c>
      <c r="C18" s="448"/>
      <c r="D18" s="525">
        <v>5</v>
      </c>
      <c r="E18" s="595">
        <v>10</v>
      </c>
      <c r="F18" s="320">
        <v>0</v>
      </c>
      <c r="G18" s="4">
        <v>-1</v>
      </c>
      <c r="H18" s="4">
        <v>-1</v>
      </c>
      <c r="I18" s="333">
        <v>-1</v>
      </c>
    </row>
    <row r="19" spans="2:9" ht="20.25" x14ac:dyDescent="0.55000000000000004">
      <c r="B19" s="517" t="s">
        <v>340</v>
      </c>
      <c r="C19" s="448"/>
      <c r="D19" s="525">
        <v>5</v>
      </c>
      <c r="E19" s="595">
        <v>10</v>
      </c>
      <c r="F19" s="320">
        <v>0</v>
      </c>
      <c r="G19" s="4">
        <v>-1</v>
      </c>
      <c r="H19" s="4">
        <v>-2</v>
      </c>
      <c r="I19" s="333">
        <v>-1</v>
      </c>
    </row>
    <row r="20" spans="2:9" ht="20.25" x14ac:dyDescent="0.55000000000000004">
      <c r="B20" s="517" t="s">
        <v>341</v>
      </c>
      <c r="C20" s="448"/>
      <c r="D20" s="525">
        <v>5</v>
      </c>
      <c r="E20" s="595">
        <v>10</v>
      </c>
      <c r="F20" s="320">
        <v>0</v>
      </c>
      <c r="G20" s="4">
        <v>-1</v>
      </c>
      <c r="H20" s="4">
        <v>-2</v>
      </c>
      <c r="I20" s="333">
        <v>-1</v>
      </c>
    </row>
    <row r="21" spans="2:9" ht="17.649999999999999" thickBot="1" x14ac:dyDescent="0.45">
      <c r="B21" s="523"/>
      <c r="C21" s="536"/>
      <c r="D21" s="526"/>
      <c r="E21" s="600"/>
      <c r="F21" s="334"/>
      <c r="G21" s="335"/>
      <c r="H21" s="335"/>
      <c r="I21" s="337"/>
    </row>
    <row r="22" spans="2:9" ht="13.9" thickBot="1" x14ac:dyDescent="0.4">
      <c r="B22" s="204"/>
      <c r="C22" s="203"/>
      <c r="D22" s="207"/>
      <c r="E22" s="208"/>
      <c r="F22" s="192">
        <f>SUMPRODUCT($D$8:$D$21,F8:F21)</f>
        <v>0</v>
      </c>
      <c r="G22" s="192">
        <f>SUMPRODUCT($D$8:$D$21,G8:G21)</f>
        <v>10</v>
      </c>
      <c r="H22" s="192">
        <f>SUMPRODUCT($D$8:$D$21,H8:H21)</f>
        <v>5</v>
      </c>
      <c r="I22" s="192">
        <f>SUMPRODUCT($D$8:$D$21,I8:I21)</f>
        <v>25</v>
      </c>
    </row>
    <row r="23" spans="2:9" ht="13.9" thickBot="1" x14ac:dyDescent="0.4">
      <c r="B23" s="204"/>
      <c r="C23" s="205"/>
      <c r="D23" s="209"/>
      <c r="E23" s="210"/>
      <c r="F23" s="192">
        <f>SUMPRODUCT($E$8:$E$21,F8:F21)</f>
        <v>0</v>
      </c>
      <c r="G23" s="192">
        <f>SUMPRODUCT($E$8:$E$21,G8:G21)</f>
        <v>53.276417463990185</v>
      </c>
      <c r="H23" s="192">
        <f>SUMPRODUCT($E$8:$E$21,H8:H21)</f>
        <v>37.096229974056527</v>
      </c>
      <c r="I23" s="192">
        <f>SUMPRODUCT($E$8:$E$21,I8:I21)</f>
        <v>69.719598117899764</v>
      </c>
    </row>
    <row r="24" spans="2:9" ht="21.75" customHeight="1" thickBot="1" x14ac:dyDescent="0.4">
      <c r="B24" s="193" t="s">
        <v>61</v>
      </c>
      <c r="C24" s="206"/>
      <c r="D24" s="194">
        <v>100</v>
      </c>
      <c r="E24" s="194"/>
      <c r="F24" s="192">
        <f>+F22-F23</f>
        <v>0</v>
      </c>
      <c r="G24" s="192">
        <f>+G22-G23</f>
        <v>-43.276417463990185</v>
      </c>
      <c r="H24" s="192">
        <f>+H22-H23</f>
        <v>-32.096229974056527</v>
      </c>
      <c r="I24" s="192">
        <f>+I22-I23</f>
        <v>-44.719598117899764</v>
      </c>
    </row>
    <row r="39" spans="55:71" x14ac:dyDescent="0.35">
      <c r="BC39" s="190">
        <v>0</v>
      </c>
      <c r="BG39" s="190">
        <v>0</v>
      </c>
      <c r="BK39" s="190">
        <v>0</v>
      </c>
      <c r="BO39" s="190">
        <v>0</v>
      </c>
      <c r="BS39" s="190">
        <v>0</v>
      </c>
    </row>
    <row r="43" spans="55:71" x14ac:dyDescent="0.35">
      <c r="BC43" s="190">
        <v>0</v>
      </c>
      <c r="BG43" s="190">
        <v>0</v>
      </c>
      <c r="BK43" s="190">
        <v>0</v>
      </c>
      <c r="BO43" s="190">
        <v>0</v>
      </c>
      <c r="BS43"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8"/>
  <sheetViews>
    <sheetView showGridLines="0" zoomScaleNormal="100" workbookViewId="0">
      <pane xSplit="5" ySplit="2" topLeftCell="F3" activePane="bottomRight" state="frozen"/>
      <selection pane="topRight" activeCell="E1" sqref="E1"/>
      <selection pane="bottomLeft" activeCell="A2" sqref="A2"/>
      <selection pane="bottomRight" activeCell="H20" sqref="H20"/>
    </sheetView>
  </sheetViews>
  <sheetFormatPr defaultColWidth="8.796875" defaultRowHeight="12.75" x14ac:dyDescent="0.35"/>
  <cols>
    <col min="1" max="1" width="2.46484375" customWidth="1"/>
    <col min="2" max="2" width="33.265625" customWidth="1"/>
    <col min="3" max="4" width="5.6640625" customWidth="1"/>
    <col min="5" max="5" width="5.265625" customWidth="1"/>
    <col min="6" max="27" width="5.6640625" customWidth="1"/>
    <col min="28" max="28" width="26.33203125" customWidth="1"/>
  </cols>
  <sheetData>
    <row r="1" spans="1:28" ht="8.25" customHeight="1" thickBot="1" x14ac:dyDescent="0.4">
      <c r="A1" s="277" t="s">
        <v>79</v>
      </c>
    </row>
    <row r="2" spans="1:28" ht="117.75" customHeight="1" thickBot="1" x14ac:dyDescent="0.4">
      <c r="B2" s="131" t="s">
        <v>45</v>
      </c>
      <c r="C2" s="177" t="s">
        <v>5</v>
      </c>
      <c r="D2" s="108"/>
      <c r="E2" s="109" t="s">
        <v>5</v>
      </c>
      <c r="F2" s="611" t="s">
        <v>346</v>
      </c>
      <c r="G2" s="609" t="s">
        <v>347</v>
      </c>
      <c r="H2" s="609" t="s">
        <v>321</v>
      </c>
      <c r="I2" s="609" t="s">
        <v>348</v>
      </c>
      <c r="J2" s="609" t="s">
        <v>349</v>
      </c>
      <c r="K2" s="609" t="s">
        <v>350</v>
      </c>
      <c r="L2" s="609" t="s">
        <v>353</v>
      </c>
      <c r="M2" s="609" t="s">
        <v>354</v>
      </c>
      <c r="N2" s="609" t="s">
        <v>358</v>
      </c>
      <c r="O2" s="609" t="s">
        <v>357</v>
      </c>
      <c r="P2" s="609" t="s">
        <v>351</v>
      </c>
      <c r="Q2" s="609" t="s">
        <v>333</v>
      </c>
      <c r="R2" s="609" t="s">
        <v>355</v>
      </c>
      <c r="S2" s="609" t="s">
        <v>352</v>
      </c>
      <c r="T2" s="609" t="s">
        <v>356</v>
      </c>
      <c r="U2" s="609"/>
      <c r="V2" s="609"/>
      <c r="W2" s="610"/>
      <c r="X2" s="610"/>
      <c r="Y2" s="610"/>
      <c r="Z2" s="610"/>
      <c r="AA2" s="305"/>
    </row>
    <row r="3" spans="1:28" ht="13.5" thickBot="1" x14ac:dyDescent="0.45">
      <c r="B3" s="162" t="s">
        <v>46</v>
      </c>
      <c r="C3" s="518"/>
      <c r="D3" s="519"/>
      <c r="E3" s="520"/>
      <c r="F3" s="134"/>
      <c r="G3" s="135"/>
      <c r="H3" s="135"/>
      <c r="I3" s="135"/>
      <c r="J3" s="135"/>
      <c r="K3" s="135"/>
      <c r="L3" s="135"/>
      <c r="M3" s="135"/>
      <c r="N3" s="612"/>
      <c r="O3" s="135"/>
      <c r="P3" s="135"/>
      <c r="Q3" s="135"/>
      <c r="R3" s="135"/>
      <c r="S3" s="135"/>
      <c r="T3" s="135"/>
      <c r="U3" s="135"/>
      <c r="V3" s="135"/>
      <c r="W3" s="135"/>
      <c r="X3" s="135"/>
      <c r="Y3" s="135"/>
      <c r="Z3" s="135"/>
      <c r="AA3" s="308"/>
      <c r="AB3" s="529" t="s">
        <v>66</v>
      </c>
    </row>
    <row r="4" spans="1:28" x14ac:dyDescent="0.35">
      <c r="B4" s="511" t="s">
        <v>282</v>
      </c>
      <c r="C4" s="138">
        <f>VALUE('Design QFD 1'!D15)</f>
        <v>333.36461006672948</v>
      </c>
      <c r="D4" s="138">
        <v>10</v>
      </c>
      <c r="E4" s="527">
        <f t="shared" ref="E4:E20" si="0">+C4/D4</f>
        <v>33.336461006672948</v>
      </c>
      <c r="F4" s="136">
        <v>9</v>
      </c>
      <c r="G4" s="14"/>
      <c r="H4" s="14"/>
      <c r="I4" s="14"/>
      <c r="J4" s="14"/>
      <c r="K4" s="14"/>
      <c r="L4" s="14">
        <v>3</v>
      </c>
      <c r="M4" s="14"/>
      <c r="N4" s="14"/>
      <c r="O4" s="14"/>
      <c r="P4" s="14"/>
      <c r="Q4" s="14"/>
      <c r="R4" s="14"/>
      <c r="S4" s="14"/>
      <c r="T4" s="14"/>
      <c r="U4" s="14"/>
      <c r="V4" s="14"/>
      <c r="W4" s="14"/>
      <c r="X4" s="14"/>
      <c r="Y4" s="14"/>
      <c r="Z4" s="14"/>
      <c r="AA4" s="104"/>
      <c r="AB4" s="530"/>
    </row>
    <row r="5" spans="1:28" ht="13.15" x14ac:dyDescent="0.4">
      <c r="B5" s="570" t="s">
        <v>283</v>
      </c>
      <c r="C5" s="114">
        <f>VALUE('Design QFD 1'!E15)</f>
        <v>301.35840092195349</v>
      </c>
      <c r="D5" s="114">
        <v>10</v>
      </c>
      <c r="E5" s="528">
        <f t="shared" si="0"/>
        <v>30.135840092195348</v>
      </c>
      <c r="F5" s="136"/>
      <c r="G5" s="14">
        <v>9</v>
      </c>
      <c r="H5" s="14"/>
      <c r="I5" s="14"/>
      <c r="J5" s="14"/>
      <c r="K5" s="14"/>
      <c r="L5" s="14"/>
      <c r="M5" s="14"/>
      <c r="N5" s="14"/>
      <c r="O5" s="14">
        <v>9</v>
      </c>
      <c r="P5" s="14"/>
      <c r="Q5" s="14"/>
      <c r="R5" s="14"/>
      <c r="S5" s="14"/>
      <c r="T5" s="14"/>
      <c r="U5" s="14"/>
      <c r="V5" s="14"/>
      <c r="W5" s="14"/>
      <c r="X5" s="14"/>
      <c r="Y5" s="14"/>
      <c r="Z5" s="14"/>
      <c r="AA5" s="104"/>
      <c r="AB5" s="147"/>
    </row>
    <row r="6" spans="1:28" ht="13.15" x14ac:dyDescent="0.4">
      <c r="B6" s="570" t="s">
        <v>285</v>
      </c>
      <c r="C6" s="114">
        <f>VALUE('Design QFD 1'!F15)</f>
        <v>239.64451747813149</v>
      </c>
      <c r="D6" s="114">
        <v>10</v>
      </c>
      <c r="E6" s="528">
        <f t="shared" si="0"/>
        <v>23.96445174781315</v>
      </c>
      <c r="F6" s="136"/>
      <c r="G6" s="14"/>
      <c r="H6" s="14">
        <v>9</v>
      </c>
      <c r="I6" s="14">
        <v>9</v>
      </c>
      <c r="J6" s="14">
        <v>9</v>
      </c>
      <c r="K6" s="14"/>
      <c r="L6" s="14"/>
      <c r="M6" s="14"/>
      <c r="N6" s="14"/>
      <c r="O6" s="14"/>
      <c r="P6" s="14"/>
      <c r="Q6" s="14"/>
      <c r="R6" s="14"/>
      <c r="S6" s="14"/>
      <c r="T6" s="14"/>
      <c r="U6" s="14"/>
      <c r="V6" s="14"/>
      <c r="W6" s="14"/>
      <c r="X6" s="14"/>
      <c r="Y6" s="14"/>
      <c r="Z6" s="14"/>
      <c r="AA6" s="104"/>
      <c r="AB6" s="147"/>
    </row>
    <row r="7" spans="1:28" x14ac:dyDescent="0.35">
      <c r="B7" s="512" t="s">
        <v>284</v>
      </c>
      <c r="C7" s="114">
        <f>VALUE('Design QFD 1'!G15)</f>
        <v>314.31672543310839</v>
      </c>
      <c r="D7" s="114">
        <v>10</v>
      </c>
      <c r="E7" s="528">
        <f t="shared" si="0"/>
        <v>31.431672543310839</v>
      </c>
      <c r="F7" s="136"/>
      <c r="G7" s="14"/>
      <c r="H7" s="14">
        <v>9</v>
      </c>
      <c r="I7" s="14">
        <v>9</v>
      </c>
      <c r="J7" s="14">
        <v>9</v>
      </c>
      <c r="K7" s="14"/>
      <c r="L7" s="14"/>
      <c r="M7" s="14"/>
      <c r="N7" s="14"/>
      <c r="O7" s="14"/>
      <c r="P7" s="14"/>
      <c r="Q7" s="14"/>
      <c r="R7" s="14"/>
      <c r="S7" s="14"/>
      <c r="T7" s="14"/>
      <c r="U7" s="14"/>
      <c r="V7" s="14"/>
      <c r="W7" s="14"/>
      <c r="X7" s="14"/>
      <c r="Y7" s="14"/>
      <c r="Z7" s="14"/>
      <c r="AA7" s="104"/>
      <c r="AB7" s="147"/>
    </row>
    <row r="8" spans="1:28" x14ac:dyDescent="0.35">
      <c r="B8" s="512" t="s">
        <v>286</v>
      </c>
      <c r="C8" s="114">
        <f>VALUE('Design QFD 1'!H15)</f>
        <v>276.38838815812574</v>
      </c>
      <c r="D8" s="114">
        <v>10</v>
      </c>
      <c r="E8" s="528">
        <f>+C8/D8</f>
        <v>27.638838815812573</v>
      </c>
      <c r="F8" s="136">
        <v>3</v>
      </c>
      <c r="G8" s="14"/>
      <c r="H8" s="14"/>
      <c r="I8" s="14"/>
      <c r="J8" s="14"/>
      <c r="K8" s="14">
        <v>9</v>
      </c>
      <c r="L8" s="14"/>
      <c r="M8" s="14"/>
      <c r="N8" s="14"/>
      <c r="O8" s="14"/>
      <c r="P8" s="14"/>
      <c r="Q8" s="14"/>
      <c r="R8" s="14"/>
      <c r="S8" s="14"/>
      <c r="T8" s="14"/>
      <c r="U8" s="14"/>
      <c r="V8" s="14"/>
      <c r="W8" s="14"/>
      <c r="X8" s="14"/>
      <c r="Y8" s="14"/>
      <c r="Z8" s="14"/>
      <c r="AA8" s="104"/>
      <c r="AB8" s="147"/>
    </row>
    <row r="9" spans="1:28" x14ac:dyDescent="0.35">
      <c r="B9" s="569" t="s">
        <v>292</v>
      </c>
      <c r="C9" s="114">
        <f>VALUE('Design QFD 1'!I15)</f>
        <v>510.6939611166365</v>
      </c>
      <c r="D9" s="114">
        <v>10</v>
      </c>
      <c r="E9" s="528">
        <f t="shared" si="0"/>
        <v>51.06939611166365</v>
      </c>
      <c r="F9" s="136"/>
      <c r="G9" s="14"/>
      <c r="H9" s="14"/>
      <c r="I9" s="14"/>
      <c r="J9" s="14"/>
      <c r="K9" s="14">
        <v>9</v>
      </c>
      <c r="L9" s="14">
        <v>9</v>
      </c>
      <c r="M9" s="14">
        <v>9</v>
      </c>
      <c r="N9" s="14"/>
      <c r="O9" s="14"/>
      <c r="P9" s="14"/>
      <c r="Q9" s="14"/>
      <c r="R9" s="14"/>
      <c r="S9" s="14"/>
      <c r="T9" s="14"/>
      <c r="U9" s="14"/>
      <c r="V9" s="14"/>
      <c r="W9" s="14"/>
      <c r="X9" s="14"/>
      <c r="Y9" s="14"/>
      <c r="Z9" s="14"/>
      <c r="AA9" s="104"/>
      <c r="AB9" s="147"/>
    </row>
    <row r="10" spans="1:28" ht="13.15" x14ac:dyDescent="0.4">
      <c r="B10" s="570" t="s">
        <v>294</v>
      </c>
      <c r="C10" s="114">
        <f>VALUE('Design QFD 1'!J15)</f>
        <v>254.36807758039046</v>
      </c>
      <c r="D10" s="114">
        <v>10</v>
      </c>
      <c r="E10" s="528">
        <f t="shared" si="0"/>
        <v>25.436807758039045</v>
      </c>
      <c r="F10" s="136"/>
      <c r="G10" s="14"/>
      <c r="H10" s="14"/>
      <c r="I10" s="14"/>
      <c r="J10" s="14"/>
      <c r="K10" s="14"/>
      <c r="L10" s="14"/>
      <c r="M10" s="14"/>
      <c r="N10" s="14">
        <v>9</v>
      </c>
      <c r="O10" s="14"/>
      <c r="P10" s="14"/>
      <c r="Q10" s="14"/>
      <c r="R10" s="14"/>
      <c r="S10" s="14"/>
      <c r="T10" s="14"/>
      <c r="U10" s="14"/>
      <c r="V10" s="14"/>
      <c r="W10" s="14"/>
      <c r="X10" s="14"/>
      <c r="Y10" s="14"/>
      <c r="Z10" s="14"/>
      <c r="AA10" s="104"/>
      <c r="AB10" s="147"/>
    </row>
    <row r="11" spans="1:28" x14ac:dyDescent="0.35">
      <c r="B11" s="512" t="s">
        <v>287</v>
      </c>
      <c r="C11" s="114">
        <f>VALUE('Design QFD 1'!L15)</f>
        <v>491.3576750394077</v>
      </c>
      <c r="D11" s="114">
        <v>10</v>
      </c>
      <c r="E11" s="528">
        <f t="shared" si="0"/>
        <v>49.13576750394077</v>
      </c>
      <c r="F11" s="136"/>
      <c r="G11" s="14"/>
      <c r="H11" s="14"/>
      <c r="I11" s="14"/>
      <c r="J11" s="14"/>
      <c r="K11" s="14"/>
      <c r="L11" s="14"/>
      <c r="M11" s="14"/>
      <c r="N11" s="14"/>
      <c r="O11" s="14"/>
      <c r="P11" s="14"/>
      <c r="Q11" s="14"/>
      <c r="R11" s="14"/>
      <c r="S11" s="14"/>
      <c r="T11" s="14"/>
      <c r="U11" s="14"/>
      <c r="V11" s="14"/>
      <c r="W11" s="14"/>
      <c r="X11" s="14"/>
      <c r="Y11" s="14"/>
      <c r="Z11" s="14"/>
      <c r="AA11" s="104"/>
      <c r="AB11" s="531"/>
    </row>
    <row r="12" spans="1:28" ht="14.25" customHeight="1" x14ac:dyDescent="0.35">
      <c r="B12" s="512" t="s">
        <v>288</v>
      </c>
      <c r="C12" s="114">
        <f>VALUE('Design QFD 1'!M15)</f>
        <v>254.36807758039046</v>
      </c>
      <c r="D12" s="114">
        <v>10</v>
      </c>
      <c r="E12" s="528">
        <f t="shared" si="0"/>
        <v>25.436807758039045</v>
      </c>
      <c r="F12" s="136"/>
      <c r="G12" s="14"/>
      <c r="H12" s="14"/>
      <c r="I12" s="14"/>
      <c r="J12" s="14"/>
      <c r="K12" s="14"/>
      <c r="L12" s="14"/>
      <c r="M12" s="14"/>
      <c r="N12" s="14"/>
      <c r="O12" s="14"/>
      <c r="P12" s="14"/>
      <c r="Q12" s="14"/>
      <c r="R12" s="14"/>
      <c r="S12" s="14"/>
      <c r="T12" s="14"/>
      <c r="U12" s="14"/>
      <c r="V12" s="14"/>
      <c r="W12" s="14"/>
      <c r="X12" s="14"/>
      <c r="Y12" s="14"/>
      <c r="Z12" s="14"/>
      <c r="AA12" s="104"/>
      <c r="AB12" s="147"/>
    </row>
    <row r="13" spans="1:28" x14ac:dyDescent="0.35">
      <c r="B13" s="512" t="s">
        <v>289</v>
      </c>
      <c r="C13" s="114">
        <f>VALUE('Design QFD 1'!N15)</f>
        <v>420.54466363523159</v>
      </c>
      <c r="D13" s="114">
        <v>10</v>
      </c>
      <c r="E13" s="528">
        <f t="shared" si="0"/>
        <v>42.054466363523161</v>
      </c>
      <c r="F13" s="136"/>
      <c r="G13" s="14"/>
      <c r="H13" s="14"/>
      <c r="I13" s="14"/>
      <c r="J13" s="14"/>
      <c r="K13" s="14"/>
      <c r="L13" s="14">
        <v>9</v>
      </c>
      <c r="M13" s="14"/>
      <c r="N13" s="14"/>
      <c r="O13" s="14">
        <v>9</v>
      </c>
      <c r="P13" s="14">
        <v>9</v>
      </c>
      <c r="Q13" s="14"/>
      <c r="R13" s="14"/>
      <c r="S13" s="14"/>
      <c r="T13" s="14"/>
      <c r="U13" s="14"/>
      <c r="V13" s="14"/>
      <c r="W13" s="14"/>
      <c r="X13" s="14"/>
      <c r="Y13" s="14"/>
      <c r="Z13" s="14"/>
      <c r="AA13" s="104"/>
      <c r="AB13" s="147"/>
    </row>
    <row r="14" spans="1:28" x14ac:dyDescent="0.35">
      <c r="B14" s="512" t="s">
        <v>290</v>
      </c>
      <c r="C14" s="114">
        <f>VALUE('Design QFD 1'!O15)</f>
        <v>657.53426109424879</v>
      </c>
      <c r="D14" s="114">
        <v>10</v>
      </c>
      <c r="E14" s="528">
        <f t="shared" si="0"/>
        <v>65.753426109424879</v>
      </c>
      <c r="F14" s="136"/>
      <c r="G14" s="14"/>
      <c r="H14" s="14"/>
      <c r="I14" s="14"/>
      <c r="J14" s="14"/>
      <c r="K14" s="14"/>
      <c r="L14" s="14"/>
      <c r="M14" s="14"/>
      <c r="N14" s="14"/>
      <c r="O14" s="14">
        <v>9</v>
      </c>
      <c r="P14" s="14">
        <v>9</v>
      </c>
      <c r="Q14" s="14">
        <v>9</v>
      </c>
      <c r="R14" s="14"/>
      <c r="S14" s="14"/>
      <c r="T14" s="14"/>
      <c r="U14" s="14"/>
      <c r="V14" s="14"/>
      <c r="W14" s="14"/>
      <c r="X14" s="14"/>
      <c r="Y14" s="14"/>
      <c r="Z14" s="14"/>
      <c r="AA14" s="104"/>
      <c r="AB14" s="147"/>
    </row>
    <row r="15" spans="1:28" x14ac:dyDescent="0.35">
      <c r="B15" s="569" t="s">
        <v>293</v>
      </c>
      <c r="C15" s="114">
        <f>VALUE('Design QFD 1'!P15)</f>
        <v>689.54047023902478</v>
      </c>
      <c r="D15" s="114">
        <v>10</v>
      </c>
      <c r="E15" s="528">
        <f t="shared" si="0"/>
        <v>68.954047023902476</v>
      </c>
      <c r="F15" s="136"/>
      <c r="G15" s="14"/>
      <c r="H15" s="14"/>
      <c r="I15" s="14"/>
      <c r="J15" s="14"/>
      <c r="K15" s="14"/>
      <c r="L15" s="14">
        <v>9</v>
      </c>
      <c r="M15" s="14"/>
      <c r="N15" s="14"/>
      <c r="O15" s="14"/>
      <c r="P15" s="14"/>
      <c r="Q15" s="14">
        <v>9</v>
      </c>
      <c r="R15" s="14"/>
      <c r="S15" s="14"/>
      <c r="T15" s="14"/>
      <c r="U15" s="14"/>
      <c r="V15" s="14"/>
      <c r="W15" s="14"/>
      <c r="X15" s="14"/>
      <c r="Y15" s="14"/>
      <c r="Z15" s="14"/>
      <c r="AA15" s="104"/>
      <c r="AB15" s="531" t="s">
        <v>266</v>
      </c>
    </row>
    <row r="16" spans="1:28" x14ac:dyDescent="0.35">
      <c r="B16" s="569" t="s">
        <v>291</v>
      </c>
      <c r="C16" s="114">
        <f>VALUE('Design QFD 1'!Q15)</f>
        <v>342.77526483769589</v>
      </c>
      <c r="D16" s="114">
        <v>10</v>
      </c>
      <c r="E16" s="528">
        <f t="shared" si="0"/>
        <v>34.277526483769591</v>
      </c>
      <c r="F16" s="136"/>
      <c r="G16" s="14"/>
      <c r="H16" s="14"/>
      <c r="I16" s="14"/>
      <c r="J16" s="14"/>
      <c r="K16" s="14"/>
      <c r="L16" s="14"/>
      <c r="M16" s="14"/>
      <c r="N16" s="14"/>
      <c r="O16" s="14"/>
      <c r="P16" s="14"/>
      <c r="Q16" s="14"/>
      <c r="R16" s="14"/>
      <c r="S16" s="14"/>
      <c r="T16" s="14"/>
      <c r="U16" s="14"/>
      <c r="V16" s="14"/>
      <c r="W16" s="14"/>
      <c r="X16" s="14"/>
      <c r="Y16" s="14"/>
      <c r="Z16" s="14"/>
      <c r="AA16" s="104"/>
      <c r="AB16" s="147"/>
    </row>
    <row r="17" spans="2:28" ht="13.15" x14ac:dyDescent="0.4">
      <c r="B17" s="571" t="s">
        <v>295</v>
      </c>
      <c r="C17" s="114">
        <f>VALUE('Design QFD 1'!R15)</f>
        <v>254.36807758039046</v>
      </c>
      <c r="D17" s="114">
        <v>10</v>
      </c>
      <c r="E17" s="528">
        <f t="shared" si="0"/>
        <v>25.436807758039045</v>
      </c>
      <c r="F17" s="136"/>
      <c r="G17" s="14"/>
      <c r="H17" s="14"/>
      <c r="I17" s="14"/>
      <c r="J17" s="14"/>
      <c r="K17" s="14"/>
      <c r="L17" s="14"/>
      <c r="M17" s="14"/>
      <c r="N17" s="14">
        <v>9</v>
      </c>
      <c r="O17" s="14"/>
      <c r="P17" s="14"/>
      <c r="Q17" s="14"/>
      <c r="R17" s="14"/>
      <c r="S17" s="14"/>
      <c r="T17" s="14"/>
      <c r="U17" s="14"/>
      <c r="V17" s="14"/>
      <c r="W17" s="14"/>
      <c r="X17" s="14"/>
      <c r="Y17" s="14"/>
      <c r="Z17" s="14"/>
      <c r="AA17" s="104"/>
      <c r="AB17" s="147"/>
    </row>
    <row r="18" spans="2:28" x14ac:dyDescent="0.35">
      <c r="B18" s="569" t="s">
        <v>296</v>
      </c>
      <c r="C18" s="114">
        <f>VALUE('Design QFD 1'!S15)</f>
        <v>551.30496197629441</v>
      </c>
      <c r="D18" s="114">
        <v>10</v>
      </c>
      <c r="E18" s="528">
        <f t="shared" si="0"/>
        <v>55.130496197629441</v>
      </c>
      <c r="F18" s="136"/>
      <c r="G18" s="14"/>
      <c r="H18" s="14"/>
      <c r="I18" s="14"/>
      <c r="J18" s="14"/>
      <c r="K18" s="14"/>
      <c r="L18" s="14"/>
      <c r="M18" s="14"/>
      <c r="N18" s="14"/>
      <c r="O18" s="14">
        <v>3</v>
      </c>
      <c r="P18" s="14">
        <v>9</v>
      </c>
      <c r="Q18" s="14">
        <v>9</v>
      </c>
      <c r="R18" s="14">
        <v>9</v>
      </c>
      <c r="S18" s="14"/>
      <c r="T18" s="14"/>
      <c r="U18" s="14"/>
      <c r="V18" s="14"/>
      <c r="W18" s="14"/>
      <c r="X18" s="14"/>
      <c r="Y18" s="14"/>
      <c r="Z18" s="14"/>
      <c r="AA18" s="104"/>
      <c r="AB18" s="147"/>
    </row>
    <row r="19" spans="2:28" ht="13.15" x14ac:dyDescent="0.4">
      <c r="B19" s="571" t="s">
        <v>399</v>
      </c>
      <c r="C19" s="114">
        <f>VALUE('Design QFD 1'!T15)</f>
        <v>492.51887435904086</v>
      </c>
      <c r="D19" s="114">
        <v>10</v>
      </c>
      <c r="E19" s="528">
        <f t="shared" ref="E19" si="1">+C19/D19</f>
        <v>49.251887435904088</v>
      </c>
      <c r="F19" s="136"/>
      <c r="G19" s="14"/>
      <c r="H19" s="14"/>
      <c r="I19" s="14"/>
      <c r="J19" s="14"/>
      <c r="K19" s="14"/>
      <c r="L19" s="14">
        <v>9</v>
      </c>
      <c r="M19" s="14">
        <v>9</v>
      </c>
      <c r="N19" s="14"/>
      <c r="O19" s="14"/>
      <c r="P19" s="14"/>
      <c r="Q19" s="14"/>
      <c r="R19" s="14">
        <v>9</v>
      </c>
      <c r="S19" s="14"/>
      <c r="T19" s="14"/>
      <c r="U19" s="14"/>
      <c r="V19" s="14"/>
      <c r="W19" s="14"/>
      <c r="X19" s="14"/>
      <c r="Y19" s="14"/>
      <c r="Z19" s="14"/>
      <c r="AA19" s="104"/>
      <c r="AB19" s="147"/>
    </row>
    <row r="20" spans="2:28" ht="13.15" x14ac:dyDescent="0.4">
      <c r="B20" s="571" t="s">
        <v>297</v>
      </c>
      <c r="C20" s="114">
        <f>VALUE('Design QFD 1'!U15)</f>
        <v>294.33607915942372</v>
      </c>
      <c r="D20" s="114">
        <v>10</v>
      </c>
      <c r="E20" s="528">
        <f t="shared" si="0"/>
        <v>29.433607915942371</v>
      </c>
      <c r="F20" s="136"/>
      <c r="G20" s="14"/>
      <c r="H20" s="14"/>
      <c r="I20" s="14"/>
      <c r="J20" s="14"/>
      <c r="K20" s="14"/>
      <c r="L20" s="14"/>
      <c r="M20" s="14"/>
      <c r="N20" s="14"/>
      <c r="O20" s="14"/>
      <c r="P20" s="14"/>
      <c r="Q20" s="14"/>
      <c r="R20" s="14"/>
      <c r="S20" s="14">
        <v>9</v>
      </c>
      <c r="T20" s="14">
        <v>9</v>
      </c>
      <c r="U20" s="14"/>
      <c r="V20" s="14"/>
      <c r="W20" s="14"/>
      <c r="X20" s="14"/>
      <c r="Y20" s="14"/>
      <c r="Z20" s="14"/>
      <c r="AA20" s="104"/>
      <c r="AB20" s="147"/>
    </row>
    <row r="21" spans="2:28" x14ac:dyDescent="0.35">
      <c r="B21" s="300"/>
      <c r="C21" s="114">
        <f>VALUE('Design QFD 1 (2)'!$T$24)</f>
        <v>0</v>
      </c>
      <c r="D21" s="114">
        <v>10</v>
      </c>
      <c r="E21" s="114">
        <f>+C21/D21</f>
        <v>0</v>
      </c>
      <c r="F21" s="136"/>
      <c r="G21" s="14"/>
      <c r="H21" s="14"/>
      <c r="I21" s="14"/>
      <c r="J21" s="14"/>
      <c r="K21" s="14"/>
      <c r="L21" s="14"/>
      <c r="M21" s="14"/>
      <c r="N21" s="14"/>
      <c r="O21" s="14"/>
      <c r="P21" s="14"/>
      <c r="Q21" s="14"/>
      <c r="R21" s="14"/>
      <c r="S21" s="14"/>
      <c r="T21" s="14"/>
      <c r="U21" s="14"/>
      <c r="V21" s="14"/>
      <c r="W21" s="14"/>
      <c r="X21" s="14"/>
      <c r="Y21" s="14"/>
      <c r="Z21" s="14"/>
      <c r="AA21" s="104"/>
      <c r="AB21" s="147"/>
    </row>
    <row r="22" spans="2:28" ht="13.15" thickBot="1" x14ac:dyDescent="0.4">
      <c r="B22" s="301"/>
      <c r="C22" s="115">
        <f>VALUE('Design QFD 1'!D32)</f>
        <v>0</v>
      </c>
      <c r="D22" s="115">
        <v>10</v>
      </c>
      <c r="E22" s="115">
        <f>+C22/D22</f>
        <v>0</v>
      </c>
      <c r="F22" s="293"/>
      <c r="G22" s="310"/>
      <c r="H22" s="310"/>
      <c r="I22" s="310"/>
      <c r="J22" s="310"/>
      <c r="K22" s="310"/>
      <c r="L22" s="310"/>
      <c r="M22" s="310"/>
      <c r="N22" s="310"/>
      <c r="O22" s="310"/>
      <c r="P22" s="310"/>
      <c r="Q22" s="310"/>
      <c r="R22" s="310"/>
      <c r="S22" s="310"/>
      <c r="T22" s="310"/>
      <c r="U22" s="310"/>
      <c r="V22" s="310"/>
      <c r="W22" s="310"/>
      <c r="X22" s="311"/>
      <c r="Y22" s="311"/>
      <c r="Z22" s="311"/>
      <c r="AA22" s="623"/>
      <c r="AB22" s="474"/>
    </row>
    <row r="23" spans="2:28" x14ac:dyDescent="0.35">
      <c r="B23" s="130"/>
      <c r="C23" s="120"/>
      <c r="D23" s="121"/>
      <c r="E23" s="172"/>
      <c r="F23" s="306">
        <f t="shared" ref="F23:AA23" si="2">SUMPRODUCT($E$3:$E$22,F3:F22)</f>
        <v>382.94466550749428</v>
      </c>
      <c r="G23" s="307">
        <f t="shared" si="2"/>
        <v>271.22256082975815</v>
      </c>
      <c r="H23" s="307">
        <f t="shared" si="2"/>
        <v>498.56511862011587</v>
      </c>
      <c r="I23" s="307">
        <f t="shared" si="2"/>
        <v>498.56511862011587</v>
      </c>
      <c r="J23" s="307">
        <f t="shared" si="2"/>
        <v>498.56511862011587</v>
      </c>
      <c r="K23" s="307">
        <f t="shared" si="2"/>
        <v>708.37411434728597</v>
      </c>
      <c r="L23" s="307">
        <f t="shared" si="2"/>
        <v>2001.9775554349592</v>
      </c>
      <c r="M23" s="307">
        <f t="shared" si="2"/>
        <v>902.89155192810972</v>
      </c>
      <c r="N23" s="307">
        <f t="shared" si="2"/>
        <v>457.86253964470279</v>
      </c>
      <c r="O23" s="307">
        <f t="shared" si="2"/>
        <v>1406.8850816791787</v>
      </c>
      <c r="P23" s="307">
        <f t="shared" si="2"/>
        <v>1466.4454980351975</v>
      </c>
      <c r="Q23" s="307">
        <f t="shared" si="2"/>
        <v>1708.5417239786111</v>
      </c>
      <c r="R23" s="307">
        <f t="shared" si="2"/>
        <v>939.44145270180184</v>
      </c>
      <c r="S23" s="307">
        <f t="shared" si="2"/>
        <v>264.90247124348133</v>
      </c>
      <c r="T23" s="307">
        <f t="shared" si="2"/>
        <v>264.90247124348133</v>
      </c>
      <c r="U23" s="307">
        <f t="shared" si="2"/>
        <v>0</v>
      </c>
      <c r="V23" s="307">
        <f t="shared" si="2"/>
        <v>0</v>
      </c>
      <c r="W23" s="307">
        <f t="shared" si="2"/>
        <v>0</v>
      </c>
      <c r="X23" s="307">
        <f t="shared" si="2"/>
        <v>0</v>
      </c>
      <c r="Y23" s="307">
        <f t="shared" si="2"/>
        <v>0</v>
      </c>
      <c r="Z23" s="307">
        <f t="shared" si="2"/>
        <v>0</v>
      </c>
      <c r="AA23" s="421">
        <f t="shared" si="2"/>
        <v>0</v>
      </c>
    </row>
    <row r="24" spans="2:28" x14ac:dyDescent="0.35">
      <c r="B24" s="13"/>
      <c r="C24" s="122"/>
      <c r="D24" s="16"/>
      <c r="E24" s="173"/>
      <c r="F24" s="178"/>
      <c r="G24" s="62"/>
      <c r="H24" s="62"/>
      <c r="I24" s="62"/>
      <c r="J24" s="62"/>
      <c r="K24" s="62"/>
      <c r="L24" s="62"/>
      <c r="M24" s="62"/>
      <c r="N24" s="62"/>
      <c r="O24" s="62"/>
      <c r="P24" s="62"/>
      <c r="Q24" s="62"/>
      <c r="R24" s="62"/>
      <c r="S24" s="62"/>
      <c r="T24" s="62"/>
      <c r="U24" s="62"/>
      <c r="V24" s="62"/>
      <c r="W24" s="62"/>
      <c r="X24" s="12"/>
      <c r="Y24" s="12"/>
      <c r="Z24" s="12"/>
      <c r="AA24" s="124"/>
    </row>
    <row r="25" spans="2:28" x14ac:dyDescent="0.35">
      <c r="B25" s="169" t="s">
        <v>6</v>
      </c>
      <c r="C25" s="123"/>
      <c r="D25" s="105"/>
      <c r="E25" s="174"/>
      <c r="F25" s="142"/>
      <c r="G25" s="12"/>
      <c r="H25" s="12"/>
      <c r="I25" s="12"/>
      <c r="J25" s="12"/>
      <c r="K25" s="12"/>
      <c r="L25" s="12"/>
      <c r="M25" s="12"/>
      <c r="N25" s="12"/>
      <c r="O25" s="12"/>
      <c r="P25" s="12"/>
      <c r="Q25" s="12"/>
      <c r="R25" s="12"/>
      <c r="S25" s="12"/>
      <c r="T25" s="12"/>
      <c r="U25" s="12"/>
      <c r="V25" s="12"/>
      <c r="W25" s="12"/>
      <c r="X25" s="12"/>
      <c r="Y25" s="12"/>
      <c r="Z25" s="12"/>
      <c r="AA25" s="124"/>
    </row>
    <row r="26" spans="2:28" ht="13.15" thickBot="1" x14ac:dyDescent="0.4">
      <c r="B26" s="104" t="s">
        <v>7</v>
      </c>
      <c r="C26" s="123"/>
      <c r="D26" s="105"/>
      <c r="E26" s="174"/>
      <c r="F26" s="179"/>
      <c r="G26" s="73"/>
      <c r="H26" s="73"/>
      <c r="I26" s="73"/>
      <c r="J26" s="73"/>
      <c r="K26" s="73"/>
      <c r="L26" s="73"/>
      <c r="M26" s="73"/>
      <c r="N26" s="73"/>
      <c r="O26" s="73"/>
      <c r="P26" s="73"/>
      <c r="Q26" s="73"/>
      <c r="R26" s="73"/>
      <c r="S26" s="73"/>
      <c r="T26" s="73"/>
      <c r="U26" s="73"/>
      <c r="V26" s="73"/>
      <c r="W26" s="73"/>
      <c r="X26" s="73"/>
      <c r="Y26" s="73"/>
      <c r="Z26" s="73"/>
      <c r="AA26" s="75"/>
    </row>
    <row r="27" spans="2:28" ht="219.75" customHeight="1" thickBot="1" x14ac:dyDescent="0.4">
      <c r="B27" s="139" t="s">
        <v>8</v>
      </c>
      <c r="C27" s="125"/>
      <c r="D27" s="175"/>
      <c r="E27" s="176"/>
      <c r="F27" s="420"/>
      <c r="G27" s="377"/>
      <c r="H27" s="377"/>
      <c r="I27" s="377"/>
      <c r="J27" s="377"/>
      <c r="K27" s="377"/>
      <c r="L27" s="377"/>
      <c r="M27" s="377"/>
      <c r="N27" s="377"/>
      <c r="O27" s="377"/>
      <c r="P27" s="377"/>
      <c r="Q27" s="377"/>
      <c r="R27" s="377"/>
      <c r="S27" s="377"/>
      <c r="T27" s="377"/>
      <c r="U27" s="377"/>
      <c r="V27" s="377"/>
      <c r="W27" s="377"/>
      <c r="X27" s="171"/>
      <c r="Y27" s="171"/>
      <c r="Z27" s="171"/>
      <c r="AA27" s="378"/>
    </row>
    <row r="28" spans="2:28" ht="13.5" thickBot="1" x14ac:dyDescent="0.4">
      <c r="B28" s="131" t="s">
        <v>34</v>
      </c>
      <c r="C28" s="170"/>
      <c r="D28" s="171"/>
      <c r="E28" s="171"/>
      <c r="F28" s="127"/>
      <c r="G28" s="127"/>
      <c r="H28" s="127"/>
      <c r="I28" s="127"/>
      <c r="J28" s="127"/>
      <c r="K28" s="127"/>
      <c r="L28" s="127"/>
      <c r="M28" s="127"/>
      <c r="N28" s="127"/>
      <c r="O28" s="127"/>
      <c r="P28" s="127"/>
      <c r="Q28" s="127"/>
      <c r="R28" s="127"/>
      <c r="S28" s="127"/>
      <c r="T28" s="127"/>
      <c r="U28" s="127"/>
      <c r="V28" s="127"/>
      <c r="W28" s="127"/>
    </row>
  </sheetData>
  <phoneticPr fontId="2" type="noConversion"/>
  <conditionalFormatting sqref="F25:W27">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F3:AA21 X22:AA22 F22:W23">
    <cfRule type="cellIs" dxfId="65" priority="1" stopIfTrue="1" operator="equal">
      <formula>1</formula>
    </cfRule>
    <cfRule type="cellIs" dxfId="64" priority="2" stopIfTrue="1" operator="equal">
      <formula>3</formula>
    </cfRule>
    <cfRule type="cellIs" dxfId="63" priority="3" stopIfTrue="1" operator="equal">
      <formula>9</formula>
    </cfRule>
  </conditionalFormatting>
  <conditionalFormatting sqref="X23:Z26">
    <cfRule type="cellIs" dxfId="62" priority="7" stopIfTrue="1" operator="equal">
      <formula>1</formula>
    </cfRule>
    <cfRule type="cellIs" dxfId="61" priority="8" stopIfTrue="1" operator="equal">
      <formula>3</formula>
    </cfRule>
    <cfRule type="cellIs" dxfId="60" priority="9" stopIfTrue="1" operator="equal">
      <formula>9</formula>
    </cfRule>
  </conditionalFormatting>
  <conditionalFormatting sqref="AA23">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hyperlinks>
    <hyperlink ref="AB15" location="'Funtional Metrics'!A1" display="GO TO Functional Metrics" xr:uid="{38AA838A-C35A-495C-88D0-5F11E3CCBB66}"/>
  </hyperlinks>
  <pageMargins left="0.75" right="0.75" top="1" bottom="1" header="0.5" footer="0.5"/>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topLeftCell="A2" zoomScale="75" zoomScaleNormal="205" workbookViewId="0">
      <selection activeCell="S13" sqref="S13"/>
    </sheetView>
  </sheetViews>
  <sheetFormatPr defaultColWidth="8.796875" defaultRowHeight="12.75" x14ac:dyDescent="0.35"/>
  <cols>
    <col min="6" max="6" width="10.9296875" customWidth="1"/>
    <col min="13" max="13" width="24.929687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t="s">
        <v>368</v>
      </c>
      <c r="F4" s="24"/>
      <c r="G4" s="684"/>
      <c r="H4" s="686"/>
      <c r="L4" s="270" t="s">
        <v>376</v>
      </c>
      <c r="M4" s="24"/>
      <c r="N4" s="181"/>
      <c r="P4" s="270" t="s">
        <v>386</v>
      </c>
      <c r="Q4" s="24"/>
      <c r="R4" s="25"/>
    </row>
    <row r="5" spans="1:22" x14ac:dyDescent="0.35">
      <c r="A5" s="702" t="s">
        <v>15</v>
      </c>
      <c r="B5" s="703"/>
      <c r="C5" s="704"/>
      <c r="D5" s="15"/>
      <c r="E5" s="270" t="s">
        <v>361</v>
      </c>
      <c r="F5" s="24"/>
      <c r="G5" s="21"/>
      <c r="H5" s="163"/>
      <c r="L5" s="270" t="s">
        <v>377</v>
      </c>
      <c r="M5" s="24"/>
      <c r="N5" s="25"/>
      <c r="P5" s="270" t="s">
        <v>387</v>
      </c>
      <c r="Q5" s="24"/>
      <c r="R5" s="182"/>
    </row>
    <row r="6" spans="1:22" ht="13.15" thickBot="1" x14ac:dyDescent="0.4">
      <c r="A6" s="705" t="s">
        <v>49</v>
      </c>
      <c r="B6" s="706"/>
      <c r="C6" s="707"/>
      <c r="E6" s="270" t="s">
        <v>373</v>
      </c>
      <c r="F6" s="24"/>
      <c r="G6" s="21"/>
      <c r="H6" s="163"/>
      <c r="L6" s="270" t="s">
        <v>378</v>
      </c>
      <c r="M6" s="24"/>
      <c r="N6" s="25"/>
      <c r="P6" s="270" t="s">
        <v>388</v>
      </c>
      <c r="Q6" s="24"/>
      <c r="R6" s="182"/>
    </row>
    <row r="7" spans="1:22" x14ac:dyDescent="0.35">
      <c r="E7" s="270" t="s">
        <v>374</v>
      </c>
      <c r="F7" s="24"/>
      <c r="G7" s="21"/>
      <c r="H7" s="163"/>
      <c r="L7" s="270" t="s">
        <v>379</v>
      </c>
      <c r="M7" s="24"/>
      <c r="N7" s="25"/>
      <c r="P7" s="270" t="s">
        <v>389</v>
      </c>
      <c r="Q7" s="24"/>
      <c r="R7" s="25"/>
    </row>
    <row r="8" spans="1:22" x14ac:dyDescent="0.35">
      <c r="E8" s="270" t="s">
        <v>392</v>
      </c>
      <c r="F8" s="24"/>
      <c r="G8" s="21"/>
      <c r="H8" s="163"/>
      <c r="L8" s="270" t="s">
        <v>380</v>
      </c>
      <c r="M8" s="24"/>
      <c r="N8" s="25"/>
      <c r="P8" s="270" t="s">
        <v>390</v>
      </c>
      <c r="Q8" s="24"/>
      <c r="R8" s="25"/>
    </row>
    <row r="9" spans="1:22" x14ac:dyDescent="0.35">
      <c r="E9" s="351" t="s">
        <v>375</v>
      </c>
      <c r="F9" s="24"/>
      <c r="G9" s="21"/>
      <c r="H9" s="163"/>
      <c r="L9" s="270" t="s">
        <v>381</v>
      </c>
      <c r="M9" s="24"/>
      <c r="N9" s="25"/>
      <c r="P9" s="270" t="s">
        <v>391</v>
      </c>
      <c r="Q9" s="24"/>
      <c r="R9" s="25"/>
      <c r="U9" s="24"/>
      <c r="V9" s="24"/>
    </row>
    <row r="10" spans="1:22" x14ac:dyDescent="0.35">
      <c r="E10" s="180"/>
      <c r="F10" s="24"/>
      <c r="G10" s="21"/>
      <c r="H10" s="163"/>
      <c r="L10" s="270" t="s">
        <v>382</v>
      </c>
      <c r="M10" s="24"/>
      <c r="N10" s="25"/>
      <c r="P10" s="180"/>
      <c r="Q10" s="24"/>
      <c r="R10" s="25"/>
      <c r="U10" s="24"/>
      <c r="V10" s="24"/>
    </row>
    <row r="11" spans="1:22" x14ac:dyDescent="0.35">
      <c r="E11" s="21"/>
      <c r="F11" s="24"/>
      <c r="G11" s="21"/>
      <c r="H11" s="163"/>
      <c r="L11" s="270" t="s">
        <v>383</v>
      </c>
      <c r="M11" s="24"/>
      <c r="N11" s="25"/>
      <c r="P11" s="21"/>
      <c r="Q11" s="24"/>
      <c r="R11" s="25"/>
      <c r="U11" s="24"/>
      <c r="V11" s="24"/>
    </row>
    <row r="12" spans="1:22" x14ac:dyDescent="0.35">
      <c r="E12" s="21"/>
      <c r="F12" s="24"/>
      <c r="G12" s="21"/>
      <c r="H12" s="163"/>
      <c r="L12" s="351" t="s">
        <v>384</v>
      </c>
      <c r="M12" s="24"/>
      <c r="N12" s="25"/>
      <c r="P12" s="21"/>
      <c r="Q12" s="24"/>
      <c r="R12" s="25"/>
      <c r="U12" s="24"/>
      <c r="V12" s="24"/>
    </row>
    <row r="13" spans="1:22" x14ac:dyDescent="0.35">
      <c r="E13" s="21"/>
      <c r="F13" s="24"/>
      <c r="G13" s="21"/>
      <c r="H13" s="163"/>
      <c r="L13" s="270" t="s">
        <v>385</v>
      </c>
      <c r="M13" s="24"/>
      <c r="N13" s="25"/>
      <c r="P13" s="21"/>
      <c r="Q13" s="24"/>
      <c r="R13" s="25"/>
      <c r="U13" s="24"/>
      <c r="V13" s="24"/>
    </row>
    <row r="14" spans="1:22" x14ac:dyDescent="0.35">
      <c r="E14" s="21"/>
      <c r="F14" s="24"/>
      <c r="G14" s="21"/>
      <c r="H14" s="163"/>
      <c r="L14" s="270"/>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360</v>
      </c>
      <c r="C22" s="682"/>
      <c r="D22" s="683"/>
      <c r="I22" s="690" t="s">
        <v>359</v>
      </c>
      <c r="J22" s="691"/>
      <c r="K22" s="691"/>
      <c r="L22" s="692"/>
      <c r="Q22" s="699" t="s">
        <v>372</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270" t="s">
        <v>361</v>
      </c>
      <c r="M32" s="339"/>
      <c r="N32" s="163"/>
    </row>
    <row r="33" spans="12:14" x14ac:dyDescent="0.35">
      <c r="L33" s="270" t="s">
        <v>362</v>
      </c>
      <c r="M33" s="163"/>
      <c r="N33" s="163"/>
    </row>
    <row r="34" spans="12:14" x14ac:dyDescent="0.35">
      <c r="L34" s="270" t="s">
        <v>369</v>
      </c>
      <c r="M34" s="163"/>
      <c r="N34" s="163"/>
    </row>
    <row r="35" spans="12:14" x14ac:dyDescent="0.35">
      <c r="L35" s="270" t="s">
        <v>370</v>
      </c>
      <c r="M35" s="163"/>
      <c r="N35" s="163"/>
    </row>
    <row r="36" spans="12:14" x14ac:dyDescent="0.35">
      <c r="L36" s="270" t="s">
        <v>363</v>
      </c>
      <c r="M36" s="163"/>
      <c r="N36" s="163"/>
    </row>
    <row r="37" spans="12:14" x14ac:dyDescent="0.35">
      <c r="L37" s="270" t="s">
        <v>364</v>
      </c>
      <c r="M37" s="163"/>
      <c r="N37" s="163"/>
    </row>
    <row r="38" spans="12:14" x14ac:dyDescent="0.35">
      <c r="L38" s="270" t="s">
        <v>365</v>
      </c>
      <c r="M38" s="163"/>
      <c r="N38" s="163"/>
    </row>
    <row r="39" spans="12:14" x14ac:dyDescent="0.35">
      <c r="L39" s="270" t="s">
        <v>366</v>
      </c>
      <c r="M39" s="163"/>
      <c r="N39" s="163"/>
    </row>
    <row r="40" spans="12:14" x14ac:dyDescent="0.35">
      <c r="L40" s="351" t="s">
        <v>367</v>
      </c>
      <c r="M40" s="163"/>
      <c r="N40" s="163"/>
    </row>
    <row r="41" spans="12:14" x14ac:dyDescent="0.35">
      <c r="L41" s="270" t="s">
        <v>371</v>
      </c>
      <c r="M41" s="163"/>
      <c r="N41" s="163"/>
    </row>
    <row r="42" spans="12:14" x14ac:dyDescent="0.35">
      <c r="L42" s="27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L3:M3"/>
    <mergeCell ref="A4:C4"/>
    <mergeCell ref="G4:H4"/>
    <mergeCell ref="A6:C6"/>
    <mergeCell ref="A2:C2"/>
    <mergeCell ref="A3:C3"/>
    <mergeCell ref="E3:F3"/>
    <mergeCell ref="G3:H3"/>
    <mergeCell ref="A5:C5"/>
    <mergeCell ref="B22:D28"/>
    <mergeCell ref="I22:L28"/>
    <mergeCell ref="Q22:S28"/>
    <mergeCell ref="E19:F19"/>
    <mergeCell ref="G19:H19"/>
    <mergeCell ref="L19:M19"/>
    <mergeCell ref="P19:Q19"/>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E9" activePane="bottomRight" state="frozen"/>
      <selection pane="topRight" activeCell="D1" sqref="D1"/>
      <selection pane="bottomLeft" activeCell="A9" sqref="A9"/>
      <selection pane="bottomRight" activeCell="AE25" sqref="AE25"/>
    </sheetView>
  </sheetViews>
  <sheetFormatPr defaultColWidth="8.796875" defaultRowHeight="12.75" x14ac:dyDescent="0.35"/>
  <cols>
    <col min="1" max="1" width="18.796875" customWidth="1"/>
    <col min="2" max="2" width="43.46484375" customWidth="1"/>
    <col min="3" max="3" width="12.46484375" customWidth="1"/>
    <col min="4" max="11" width="6.1328125" customWidth="1"/>
    <col min="12" max="12" width="7.6640625" customWidth="1"/>
    <col min="13"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6"/>
      <c r="N4" s="37" t="s">
        <v>18</v>
      </c>
      <c r="O4" s="36"/>
      <c r="P4" s="36"/>
      <c r="Q4" s="36"/>
      <c r="R4" s="36"/>
      <c r="S4" s="36"/>
      <c r="T4" s="36"/>
      <c r="U4" s="36"/>
      <c r="V4" s="36"/>
      <c r="W4" s="36"/>
      <c r="X4" s="36"/>
      <c r="Y4" s="36"/>
      <c r="Z4" s="36"/>
      <c r="AA4" s="36"/>
      <c r="AB4" s="38"/>
      <c r="AC4" s="740" t="s">
        <v>19</v>
      </c>
    </row>
    <row r="5" spans="1:30" ht="18.75" customHeight="1" thickBot="1" x14ac:dyDescent="0.45">
      <c r="A5" s="727" t="s">
        <v>67</v>
      </c>
      <c r="B5" s="729" t="s">
        <v>21</v>
      </c>
      <c r="C5" s="39" t="s">
        <v>22</v>
      </c>
      <c r="D5" s="720" t="s">
        <v>23</v>
      </c>
      <c r="E5" s="721"/>
      <c r="F5" s="721"/>
      <c r="G5" s="721"/>
      <c r="H5" s="721"/>
      <c r="I5" s="721"/>
      <c r="J5" s="721"/>
      <c r="K5" s="721"/>
      <c r="L5" s="721"/>
      <c r="M5" s="722"/>
      <c r="N5" s="720" t="s">
        <v>14</v>
      </c>
      <c r="O5" s="721"/>
      <c r="P5" s="721"/>
      <c r="Q5" s="721"/>
      <c r="R5" s="721"/>
      <c r="S5" s="721"/>
      <c r="T5" s="722"/>
      <c r="U5" s="720" t="s">
        <v>11</v>
      </c>
      <c r="V5" s="721"/>
      <c r="W5" s="721"/>
      <c r="X5" s="721"/>
      <c r="Y5" s="721"/>
      <c r="Z5" s="721"/>
      <c r="AA5" s="722"/>
      <c r="AB5" s="341"/>
      <c r="AC5" s="741"/>
    </row>
    <row r="6" spans="1:30" ht="39.75" customHeight="1" x14ac:dyDescent="0.4">
      <c r="A6" s="728"/>
      <c r="B6" s="730"/>
      <c r="C6" s="40" t="s">
        <v>24</v>
      </c>
      <c r="D6" s="732" t="s">
        <v>394</v>
      </c>
      <c r="E6" s="734" t="s">
        <v>393</v>
      </c>
      <c r="F6" s="732" t="s">
        <v>394</v>
      </c>
      <c r="G6" s="732" t="s">
        <v>394</v>
      </c>
      <c r="H6" s="732" t="s">
        <v>394</v>
      </c>
      <c r="I6" s="732" t="s">
        <v>394</v>
      </c>
      <c r="J6" s="732" t="s">
        <v>394</v>
      </c>
      <c r="K6" s="732" t="s">
        <v>394</v>
      </c>
      <c r="L6" s="732" t="s">
        <v>394</v>
      </c>
      <c r="M6" s="732" t="s">
        <v>394</v>
      </c>
      <c r="N6" s="732" t="s">
        <v>26</v>
      </c>
      <c r="O6" s="732" t="s">
        <v>26</v>
      </c>
      <c r="P6" s="732" t="s">
        <v>26</v>
      </c>
      <c r="Q6" s="732" t="s">
        <v>26</v>
      </c>
      <c r="R6" s="732" t="s">
        <v>26</v>
      </c>
      <c r="S6" s="732" t="s">
        <v>26</v>
      </c>
      <c r="T6" s="735"/>
      <c r="U6" s="718" t="s">
        <v>11</v>
      </c>
      <c r="V6" s="737" t="s">
        <v>27</v>
      </c>
      <c r="W6" s="737" t="s">
        <v>27</v>
      </c>
      <c r="X6" s="718" t="s">
        <v>28</v>
      </c>
      <c r="Y6" s="718" t="s">
        <v>28</v>
      </c>
      <c r="Z6" s="718" t="s">
        <v>11</v>
      </c>
      <c r="AA6" s="718"/>
      <c r="AB6" s="725" t="s">
        <v>29</v>
      </c>
      <c r="AC6" s="742"/>
    </row>
    <row r="7" spans="1:30" ht="18" customHeight="1" thickBot="1" x14ac:dyDescent="0.45">
      <c r="A7" s="728"/>
      <c r="B7" s="730"/>
      <c r="C7" s="41" t="s">
        <v>30</v>
      </c>
      <c r="D7" s="733"/>
      <c r="E7" s="719"/>
      <c r="F7" s="733"/>
      <c r="G7" s="733"/>
      <c r="H7" s="733"/>
      <c r="I7" s="733"/>
      <c r="J7" s="733"/>
      <c r="K7" s="733"/>
      <c r="L7" s="733"/>
      <c r="M7" s="733"/>
      <c r="N7" s="733"/>
      <c r="O7" s="733"/>
      <c r="P7" s="733"/>
      <c r="Q7" s="733"/>
      <c r="R7" s="733"/>
      <c r="S7" s="733"/>
      <c r="T7" s="736"/>
      <c r="U7" s="719"/>
      <c r="V7" s="738"/>
      <c r="W7" s="738"/>
      <c r="X7" s="719"/>
      <c r="Y7" s="719"/>
      <c r="Z7" s="719"/>
      <c r="AA7" s="719"/>
      <c r="AB7" s="726"/>
      <c r="AC7" s="742"/>
    </row>
    <row r="8" spans="1:30" ht="234" customHeight="1" thickBot="1" x14ac:dyDescent="0.45">
      <c r="A8" s="42"/>
      <c r="B8" s="731"/>
      <c r="C8" s="613"/>
      <c r="D8" s="618" t="s">
        <v>376</v>
      </c>
      <c r="E8" s="619" t="s">
        <v>377</v>
      </c>
      <c r="F8" s="619" t="s">
        <v>378</v>
      </c>
      <c r="G8" s="619" t="s">
        <v>379</v>
      </c>
      <c r="H8" s="619" t="s">
        <v>380</v>
      </c>
      <c r="I8" s="619" t="s">
        <v>381</v>
      </c>
      <c r="J8" s="619" t="s">
        <v>382</v>
      </c>
      <c r="K8" s="619" t="s">
        <v>400</v>
      </c>
      <c r="L8" s="619" t="s">
        <v>401</v>
      </c>
      <c r="M8" s="620" t="s">
        <v>385</v>
      </c>
      <c r="N8" s="618" t="s">
        <v>386</v>
      </c>
      <c r="O8" s="619" t="s">
        <v>387</v>
      </c>
      <c r="P8" s="619" t="s">
        <v>388</v>
      </c>
      <c r="Q8" s="619" t="s">
        <v>389</v>
      </c>
      <c r="R8" s="619" t="s">
        <v>390</v>
      </c>
      <c r="S8" s="619" t="s">
        <v>391</v>
      </c>
      <c r="T8" s="620"/>
      <c r="U8" s="618" t="s">
        <v>368</v>
      </c>
      <c r="V8" s="619" t="s">
        <v>361</v>
      </c>
      <c r="W8" s="619" t="s">
        <v>373</v>
      </c>
      <c r="X8" s="619" t="s">
        <v>374</v>
      </c>
      <c r="Y8" s="619" t="s">
        <v>392</v>
      </c>
      <c r="Z8" s="619" t="s">
        <v>375</v>
      </c>
      <c r="AA8" s="622"/>
      <c r="AB8" s="621"/>
      <c r="AC8" s="45"/>
      <c r="AD8" s="1"/>
    </row>
    <row r="9" spans="1:30" ht="20.25" x14ac:dyDescent="0.55000000000000004">
      <c r="A9" s="739"/>
      <c r="B9" s="344" t="s">
        <v>361</v>
      </c>
      <c r="C9" s="614">
        <v>9</v>
      </c>
      <c r="D9" s="134">
        <v>9</v>
      </c>
      <c r="E9" s="135"/>
      <c r="F9" s="135"/>
      <c r="G9" s="135"/>
      <c r="H9" s="135">
        <v>9</v>
      </c>
      <c r="I9" s="135"/>
      <c r="J9" s="135"/>
      <c r="K9" s="135">
        <v>9</v>
      </c>
      <c r="L9" s="135"/>
      <c r="M9" s="308"/>
      <c r="N9" s="134"/>
      <c r="O9" s="135"/>
      <c r="P9" s="135"/>
      <c r="Q9" s="135"/>
      <c r="R9" s="135">
        <v>9</v>
      </c>
      <c r="S9" s="135"/>
      <c r="T9" s="308"/>
      <c r="U9" s="134"/>
      <c r="V9" s="135">
        <v>3</v>
      </c>
      <c r="W9" s="135"/>
      <c r="X9" s="135"/>
      <c r="Y9" s="135"/>
      <c r="Z9" s="135">
        <v>9</v>
      </c>
      <c r="AA9" s="308"/>
      <c r="AB9" s="617">
        <f t="shared" ref="AB9:AB18" si="0">SUM(D9:AA9)</f>
        <v>48</v>
      </c>
      <c r="AC9" s="46">
        <f t="shared" ref="AC9:AC18" si="1">+AB9*C9</f>
        <v>432</v>
      </c>
    </row>
    <row r="10" spans="1:30" ht="20.25" x14ac:dyDescent="0.55000000000000004">
      <c r="A10" s="739"/>
      <c r="B10" s="344" t="s">
        <v>362</v>
      </c>
      <c r="C10" s="615">
        <v>3</v>
      </c>
      <c r="D10" s="136"/>
      <c r="E10" s="14">
        <v>9</v>
      </c>
      <c r="F10" s="14"/>
      <c r="G10" s="14"/>
      <c r="H10" s="14"/>
      <c r="I10" s="14"/>
      <c r="J10" s="14"/>
      <c r="K10" s="14"/>
      <c r="L10" s="14"/>
      <c r="M10" s="309"/>
      <c r="N10" s="136">
        <v>3</v>
      </c>
      <c r="O10" s="14"/>
      <c r="P10" s="14"/>
      <c r="Q10" s="14">
        <v>9</v>
      </c>
      <c r="R10" s="14">
        <v>9</v>
      </c>
      <c r="S10" s="14">
        <v>9</v>
      </c>
      <c r="T10" s="309"/>
      <c r="U10" s="136"/>
      <c r="V10" s="14"/>
      <c r="W10" s="14"/>
      <c r="X10" s="14">
        <v>9</v>
      </c>
      <c r="Y10" s="14"/>
      <c r="Z10" s="14">
        <v>9</v>
      </c>
      <c r="AA10" s="309"/>
      <c r="AB10" s="617">
        <f t="shared" si="0"/>
        <v>57</v>
      </c>
      <c r="AC10" s="46">
        <f t="shared" si="1"/>
        <v>171</v>
      </c>
    </row>
    <row r="11" spans="1:30" ht="20.25" x14ac:dyDescent="0.55000000000000004">
      <c r="A11" s="739"/>
      <c r="B11" s="344" t="s">
        <v>369</v>
      </c>
      <c r="C11" s="615">
        <v>1</v>
      </c>
      <c r="D11" s="136"/>
      <c r="E11" s="14"/>
      <c r="F11" s="14">
        <v>9</v>
      </c>
      <c r="G11" s="14"/>
      <c r="H11" s="14"/>
      <c r="I11" s="14"/>
      <c r="J11" s="14"/>
      <c r="K11" s="14"/>
      <c r="L11" s="14">
        <v>3</v>
      </c>
      <c r="M11" s="309"/>
      <c r="N11" s="136">
        <v>3</v>
      </c>
      <c r="O11" s="14"/>
      <c r="P11" s="14"/>
      <c r="Q11" s="14"/>
      <c r="R11" s="14">
        <v>9</v>
      </c>
      <c r="S11" s="14"/>
      <c r="T11" s="309"/>
      <c r="U11" s="136"/>
      <c r="V11" s="14"/>
      <c r="W11" s="14"/>
      <c r="X11" s="14">
        <v>9</v>
      </c>
      <c r="Y11" s="14">
        <v>9</v>
      </c>
      <c r="Z11" s="14">
        <v>9</v>
      </c>
      <c r="AA11" s="309"/>
      <c r="AB11" s="617">
        <f t="shared" si="0"/>
        <v>51</v>
      </c>
      <c r="AC11" s="46">
        <f t="shared" si="1"/>
        <v>51</v>
      </c>
    </row>
    <row r="12" spans="1:30" ht="20.25" x14ac:dyDescent="0.55000000000000004">
      <c r="A12" s="739"/>
      <c r="B12" s="344" t="s">
        <v>370</v>
      </c>
      <c r="C12" s="615">
        <v>9</v>
      </c>
      <c r="D12" s="136"/>
      <c r="E12" s="14"/>
      <c r="F12" s="14">
        <v>1</v>
      </c>
      <c r="G12" s="14">
        <v>9</v>
      </c>
      <c r="H12" s="14">
        <v>9</v>
      </c>
      <c r="I12" s="14"/>
      <c r="J12" s="14"/>
      <c r="K12" s="14"/>
      <c r="L12" s="14"/>
      <c r="M12" s="309"/>
      <c r="N12" s="136">
        <v>3</v>
      </c>
      <c r="O12" s="14">
        <v>9</v>
      </c>
      <c r="P12" s="14">
        <v>9</v>
      </c>
      <c r="Q12" s="14"/>
      <c r="R12" s="14">
        <v>9</v>
      </c>
      <c r="S12" s="14"/>
      <c r="T12" s="309"/>
      <c r="U12" s="136">
        <v>9</v>
      </c>
      <c r="V12" s="14"/>
      <c r="W12" s="14"/>
      <c r="X12" s="14">
        <v>9</v>
      </c>
      <c r="Y12" s="14">
        <v>3</v>
      </c>
      <c r="Z12" s="14">
        <v>9</v>
      </c>
      <c r="AA12" s="309"/>
      <c r="AB12" s="617">
        <f t="shared" si="0"/>
        <v>79</v>
      </c>
      <c r="AC12" s="46">
        <f t="shared" si="1"/>
        <v>711</v>
      </c>
    </row>
    <row r="13" spans="1:30" ht="20.25" x14ac:dyDescent="0.55000000000000004">
      <c r="A13" s="739"/>
      <c r="B13" s="344" t="s">
        <v>363</v>
      </c>
      <c r="C13" s="616">
        <v>9</v>
      </c>
      <c r="D13" s="136">
        <v>9</v>
      </c>
      <c r="E13" s="14">
        <v>3</v>
      </c>
      <c r="F13" s="14"/>
      <c r="G13" s="14">
        <v>9</v>
      </c>
      <c r="H13" s="14">
        <v>9</v>
      </c>
      <c r="I13" s="14"/>
      <c r="J13" s="14"/>
      <c r="K13" s="14"/>
      <c r="L13" s="14"/>
      <c r="M13" s="309"/>
      <c r="N13" s="136"/>
      <c r="O13" s="14"/>
      <c r="P13" s="14"/>
      <c r="Q13" s="14">
        <v>9</v>
      </c>
      <c r="R13" s="14">
        <v>9</v>
      </c>
      <c r="S13" s="14">
        <v>9</v>
      </c>
      <c r="T13" s="309"/>
      <c r="U13" s="136">
        <v>9</v>
      </c>
      <c r="V13" s="14">
        <v>3</v>
      </c>
      <c r="W13" s="14"/>
      <c r="X13" s="14">
        <v>9</v>
      </c>
      <c r="Y13" s="14">
        <v>3</v>
      </c>
      <c r="Z13" s="14">
        <v>9</v>
      </c>
      <c r="AA13" s="309"/>
      <c r="AB13" s="617">
        <f t="shared" si="0"/>
        <v>90</v>
      </c>
      <c r="AC13" s="46">
        <f t="shared" si="1"/>
        <v>810</v>
      </c>
    </row>
    <row r="14" spans="1:30" ht="20.25" x14ac:dyDescent="0.55000000000000004">
      <c r="A14" s="739"/>
      <c r="B14" s="344" t="s">
        <v>364</v>
      </c>
      <c r="C14" s="616">
        <v>3</v>
      </c>
      <c r="D14" s="136"/>
      <c r="E14" s="14">
        <v>1</v>
      </c>
      <c r="F14" s="14"/>
      <c r="G14" s="14">
        <v>3</v>
      </c>
      <c r="H14" s="14">
        <v>3</v>
      </c>
      <c r="I14" s="14">
        <v>9</v>
      </c>
      <c r="J14" s="14"/>
      <c r="K14" s="14"/>
      <c r="L14" s="14"/>
      <c r="M14" s="309"/>
      <c r="N14" s="136"/>
      <c r="O14" s="14"/>
      <c r="P14" s="14">
        <v>3</v>
      </c>
      <c r="Q14" s="14">
        <v>9</v>
      </c>
      <c r="R14" s="14">
        <v>9</v>
      </c>
      <c r="S14" s="14">
        <v>9</v>
      </c>
      <c r="T14" s="309"/>
      <c r="U14" s="136">
        <v>1</v>
      </c>
      <c r="V14" s="14"/>
      <c r="W14" s="14"/>
      <c r="X14" s="14">
        <v>9</v>
      </c>
      <c r="Y14" s="14"/>
      <c r="Z14" s="14">
        <v>9</v>
      </c>
      <c r="AA14" s="309"/>
      <c r="AB14" s="617">
        <f t="shared" si="0"/>
        <v>65</v>
      </c>
      <c r="AC14" s="46">
        <f t="shared" si="1"/>
        <v>195</v>
      </c>
    </row>
    <row r="15" spans="1:30" ht="20.25" x14ac:dyDescent="0.55000000000000004">
      <c r="A15" s="739"/>
      <c r="B15" s="344" t="s">
        <v>365</v>
      </c>
      <c r="C15" s="616">
        <v>3</v>
      </c>
      <c r="D15" s="136">
        <v>9</v>
      </c>
      <c r="E15" s="14"/>
      <c r="F15" s="14"/>
      <c r="G15" s="14">
        <v>3</v>
      </c>
      <c r="H15" s="14"/>
      <c r="I15" s="14">
        <v>1</v>
      </c>
      <c r="J15" s="14">
        <v>9</v>
      </c>
      <c r="K15" s="14">
        <v>9</v>
      </c>
      <c r="L15" s="14"/>
      <c r="M15" s="309"/>
      <c r="N15" s="136"/>
      <c r="O15" s="14"/>
      <c r="P15" s="14"/>
      <c r="Q15" s="14">
        <v>9</v>
      </c>
      <c r="R15" s="14">
        <v>9</v>
      </c>
      <c r="S15" s="14">
        <v>9</v>
      </c>
      <c r="T15" s="309"/>
      <c r="U15" s="136">
        <v>9</v>
      </c>
      <c r="V15" s="14">
        <v>3</v>
      </c>
      <c r="W15" s="14">
        <v>3</v>
      </c>
      <c r="X15" s="14">
        <v>9</v>
      </c>
      <c r="Y15" s="14"/>
      <c r="Z15" s="14">
        <v>9</v>
      </c>
      <c r="AA15" s="309"/>
      <c r="AB15" s="617">
        <f t="shared" si="0"/>
        <v>91</v>
      </c>
      <c r="AC15" s="46">
        <f t="shared" si="1"/>
        <v>273</v>
      </c>
    </row>
    <row r="16" spans="1:30" ht="20.25" x14ac:dyDescent="0.55000000000000004">
      <c r="A16" s="739"/>
      <c r="B16" s="344" t="s">
        <v>402</v>
      </c>
      <c r="C16" s="616">
        <v>9</v>
      </c>
      <c r="D16" s="136">
        <v>3</v>
      </c>
      <c r="E16" s="14"/>
      <c r="F16" s="14"/>
      <c r="G16" s="14">
        <v>3</v>
      </c>
      <c r="H16" s="14"/>
      <c r="I16" s="14">
        <v>3</v>
      </c>
      <c r="J16" s="14">
        <v>9</v>
      </c>
      <c r="K16" s="14">
        <v>9</v>
      </c>
      <c r="L16" s="14"/>
      <c r="M16" s="309"/>
      <c r="N16" s="136">
        <v>9</v>
      </c>
      <c r="O16" s="14"/>
      <c r="P16" s="14">
        <v>9</v>
      </c>
      <c r="Q16" s="14">
        <v>9</v>
      </c>
      <c r="R16" s="14">
        <v>9</v>
      </c>
      <c r="S16" s="14">
        <v>9</v>
      </c>
      <c r="T16" s="309"/>
      <c r="U16" s="136"/>
      <c r="V16" s="14">
        <v>3</v>
      </c>
      <c r="W16" s="14">
        <v>3</v>
      </c>
      <c r="X16" s="14">
        <v>9</v>
      </c>
      <c r="Y16" s="14"/>
      <c r="Z16" s="14">
        <v>9</v>
      </c>
      <c r="AA16" s="309"/>
      <c r="AB16" s="617">
        <f t="shared" si="0"/>
        <v>96</v>
      </c>
      <c r="AC16" s="46">
        <f t="shared" si="1"/>
        <v>864</v>
      </c>
    </row>
    <row r="17" spans="1:29" ht="20.25" x14ac:dyDescent="0.55000000000000004">
      <c r="A17" s="739"/>
      <c r="B17" s="344" t="s">
        <v>367</v>
      </c>
      <c r="C17" s="616">
        <v>3</v>
      </c>
      <c r="D17" s="136"/>
      <c r="E17" s="14"/>
      <c r="F17" s="14">
        <v>1</v>
      </c>
      <c r="G17" s="14"/>
      <c r="H17" s="14"/>
      <c r="I17" s="14"/>
      <c r="J17" s="14"/>
      <c r="K17" s="14"/>
      <c r="L17" s="14">
        <v>9</v>
      </c>
      <c r="M17" s="309"/>
      <c r="N17" s="136"/>
      <c r="O17" s="14">
        <v>9</v>
      </c>
      <c r="P17" s="14">
        <v>3</v>
      </c>
      <c r="Q17" s="14"/>
      <c r="R17" s="14">
        <v>9</v>
      </c>
      <c r="S17" s="14"/>
      <c r="T17" s="309"/>
      <c r="U17" s="136">
        <v>3</v>
      </c>
      <c r="V17" s="14">
        <v>1</v>
      </c>
      <c r="W17" s="14"/>
      <c r="X17" s="14"/>
      <c r="Y17" s="14"/>
      <c r="Z17" s="14">
        <v>9</v>
      </c>
      <c r="AA17" s="309"/>
      <c r="AB17" s="617">
        <f t="shared" si="0"/>
        <v>44</v>
      </c>
      <c r="AC17" s="46">
        <f t="shared" si="1"/>
        <v>132</v>
      </c>
    </row>
    <row r="18" spans="1:29" ht="20.65" thickBot="1" x14ac:dyDescent="0.6">
      <c r="A18" s="739"/>
      <c r="B18" s="344" t="s">
        <v>371</v>
      </c>
      <c r="C18" s="616">
        <v>9</v>
      </c>
      <c r="D18" s="293">
        <v>1</v>
      </c>
      <c r="E18" s="310">
        <v>9</v>
      </c>
      <c r="F18" s="310">
        <v>1</v>
      </c>
      <c r="G18" s="310">
        <v>9</v>
      </c>
      <c r="H18" s="310"/>
      <c r="I18" s="310"/>
      <c r="J18" s="310">
        <v>9</v>
      </c>
      <c r="K18" s="310">
        <v>9</v>
      </c>
      <c r="L18" s="310">
        <v>9</v>
      </c>
      <c r="M18" s="404">
        <v>9</v>
      </c>
      <c r="N18" s="293">
        <v>3</v>
      </c>
      <c r="O18" s="310">
        <v>9</v>
      </c>
      <c r="P18" s="310">
        <v>9</v>
      </c>
      <c r="Q18" s="310"/>
      <c r="R18" s="310">
        <v>9</v>
      </c>
      <c r="S18" s="310"/>
      <c r="T18" s="404"/>
      <c r="U18" s="293">
        <v>9</v>
      </c>
      <c r="V18" s="310">
        <v>1</v>
      </c>
      <c r="W18" s="310"/>
      <c r="X18" s="310"/>
      <c r="Y18" s="310"/>
      <c r="Z18" s="310">
        <v>9</v>
      </c>
      <c r="AA18" s="404"/>
      <c r="AB18" s="617">
        <f t="shared" si="0"/>
        <v>105</v>
      </c>
      <c r="AC18" s="46">
        <f t="shared" si="1"/>
        <v>945</v>
      </c>
    </row>
    <row r="19" spans="1:29" ht="15.4" thickBot="1" x14ac:dyDescent="0.45">
      <c r="B19" s="47" t="s">
        <v>31</v>
      </c>
      <c r="C19" s="48"/>
      <c r="D19" s="452">
        <f t="shared" ref="D19:AA19" si="2">SUMPRODUCT($C9:$C18,D9:D18)</f>
        <v>225</v>
      </c>
      <c r="E19" s="452">
        <f t="shared" si="2"/>
        <v>138</v>
      </c>
      <c r="F19" s="452">
        <f t="shared" si="2"/>
        <v>30</v>
      </c>
      <c r="G19" s="452">
        <f t="shared" si="2"/>
        <v>288</v>
      </c>
      <c r="H19" s="452">
        <f t="shared" si="2"/>
        <v>252</v>
      </c>
      <c r="I19" s="452">
        <f t="shared" si="2"/>
        <v>57</v>
      </c>
      <c r="J19" s="452">
        <f t="shared" si="2"/>
        <v>189</v>
      </c>
      <c r="K19" s="452">
        <f t="shared" si="2"/>
        <v>270</v>
      </c>
      <c r="L19" s="452">
        <f t="shared" si="2"/>
        <v>111</v>
      </c>
      <c r="M19" s="452">
        <f t="shared" si="2"/>
        <v>81</v>
      </c>
      <c r="N19" s="452">
        <f t="shared" si="2"/>
        <v>147</v>
      </c>
      <c r="O19" s="452">
        <f t="shared" si="2"/>
        <v>189</v>
      </c>
      <c r="P19" s="452">
        <f t="shared" si="2"/>
        <v>261</v>
      </c>
      <c r="Q19" s="452">
        <f t="shared" si="2"/>
        <v>243</v>
      </c>
      <c r="R19" s="452">
        <f t="shared" si="2"/>
        <v>522</v>
      </c>
      <c r="S19" s="452">
        <f t="shared" si="2"/>
        <v>243</v>
      </c>
      <c r="T19" s="452">
        <f t="shared" si="2"/>
        <v>0</v>
      </c>
      <c r="U19" s="452">
        <f t="shared" si="2"/>
        <v>282</v>
      </c>
      <c r="V19" s="452">
        <f t="shared" si="2"/>
        <v>102</v>
      </c>
      <c r="W19" s="452">
        <f t="shared" si="2"/>
        <v>36</v>
      </c>
      <c r="X19" s="452">
        <f t="shared" si="2"/>
        <v>333</v>
      </c>
      <c r="Y19" s="452">
        <f t="shared" si="2"/>
        <v>63</v>
      </c>
      <c r="Z19" s="452">
        <f t="shared" si="2"/>
        <v>522</v>
      </c>
      <c r="AA19" s="452">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5"/>
      <c r="D21" s="716"/>
      <c r="E21" s="716"/>
      <c r="F21" s="716"/>
      <c r="G21" s="716"/>
      <c r="H21" s="716"/>
      <c r="I21" s="716"/>
      <c r="J21" s="716"/>
      <c r="K21" s="716"/>
      <c r="L21" s="716"/>
      <c r="M21" s="716"/>
      <c r="N21" s="716"/>
      <c r="O21" s="716"/>
      <c r="P21" s="716"/>
      <c r="Q21" s="716"/>
      <c r="R21" s="716"/>
      <c r="S21" s="716"/>
      <c r="T21" s="716"/>
      <c r="U21" s="716"/>
      <c r="V21" s="716"/>
      <c r="W21" s="716"/>
      <c r="X21" s="716"/>
      <c r="Y21" s="716"/>
      <c r="Z21" s="716"/>
      <c r="AA21" s="716"/>
      <c r="AB21" s="717"/>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W23" s="723"/>
    </row>
    <row r="24" spans="1:29" x14ac:dyDescent="0.35">
      <c r="W24" s="723"/>
    </row>
    <row r="25" spans="1:29" x14ac:dyDescent="0.35">
      <c r="W25" s="723"/>
    </row>
    <row r="26" spans="1:29" x14ac:dyDescent="0.35">
      <c r="W26" s="723"/>
    </row>
    <row r="27" spans="1:29" x14ac:dyDescent="0.35">
      <c r="W27" s="723"/>
    </row>
    <row r="28" spans="1:29" x14ac:dyDescent="0.35">
      <c r="W28" s="723"/>
    </row>
    <row r="29" spans="1:29" x14ac:dyDescent="0.35">
      <c r="W29" s="724"/>
    </row>
    <row r="30" spans="1:29" x14ac:dyDescent="0.35">
      <c r="W30" s="724"/>
    </row>
    <row r="31" spans="1:29" x14ac:dyDescent="0.35">
      <c r="W31" s="724"/>
    </row>
    <row r="32" spans="1:29" x14ac:dyDescent="0.35">
      <c r="W32" s="724"/>
    </row>
    <row r="33" spans="23:23" x14ac:dyDescent="0.35">
      <c r="W33" s="724"/>
    </row>
  </sheetData>
  <mergeCells count="34">
    <mergeCell ref="A9:A18"/>
    <mergeCell ref="AC4:AC7"/>
    <mergeCell ref="G6:G7"/>
    <mergeCell ref="I6:I7"/>
    <mergeCell ref="J6:J7"/>
    <mergeCell ref="K6:K7"/>
    <mergeCell ref="O6:O7"/>
    <mergeCell ref="P6:P7"/>
    <mergeCell ref="Q6:Q7"/>
    <mergeCell ref="R6:R7"/>
    <mergeCell ref="Y6:Y7"/>
    <mergeCell ref="Z6:Z7"/>
    <mergeCell ref="U6:U7"/>
    <mergeCell ref="S6:S7"/>
    <mergeCell ref="L6:L7"/>
    <mergeCell ref="M6:M7"/>
    <mergeCell ref="A5:A7"/>
    <mergeCell ref="B5:B8"/>
    <mergeCell ref="D6:D7"/>
    <mergeCell ref="E6:E7"/>
    <mergeCell ref="F6:F7"/>
    <mergeCell ref="C21:AB21"/>
    <mergeCell ref="X6:X7"/>
    <mergeCell ref="D5:M5"/>
    <mergeCell ref="W23:W33"/>
    <mergeCell ref="AA6:AA7"/>
    <mergeCell ref="AB6:AB7"/>
    <mergeCell ref="N5:T5"/>
    <mergeCell ref="U5:AA5"/>
    <mergeCell ref="N6:N7"/>
    <mergeCell ref="T6:T7"/>
    <mergeCell ref="W6:W7"/>
    <mergeCell ref="H6:H7"/>
    <mergeCell ref="V6:V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c r="F4" s="24"/>
      <c r="G4" s="684"/>
      <c r="H4" s="686"/>
      <c r="L4" s="270"/>
      <c r="M4" s="24"/>
      <c r="N4" s="181"/>
      <c r="P4" s="270"/>
      <c r="Q4" s="24"/>
      <c r="R4" s="25"/>
    </row>
    <row r="5" spans="1:22" x14ac:dyDescent="0.35">
      <c r="A5" s="702" t="s">
        <v>15</v>
      </c>
      <c r="B5" s="703"/>
      <c r="C5" s="704"/>
      <c r="D5" s="15"/>
      <c r="E5" s="270"/>
      <c r="F5" s="24"/>
      <c r="G5" s="21"/>
      <c r="H5" s="163"/>
      <c r="L5" s="270"/>
      <c r="M5" s="24"/>
      <c r="N5" s="25"/>
      <c r="P5" s="270"/>
      <c r="Q5" s="24"/>
      <c r="R5" s="182"/>
    </row>
    <row r="6" spans="1:22" ht="13.15" thickBot="1" x14ac:dyDescent="0.4">
      <c r="A6" s="705" t="s">
        <v>49</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83</v>
      </c>
      <c r="C22" s="682"/>
      <c r="D22" s="683"/>
      <c r="I22" s="690" t="s">
        <v>261</v>
      </c>
      <c r="J22" s="691"/>
      <c r="K22" s="691"/>
      <c r="L22" s="692"/>
      <c r="Q22" s="699" t="s">
        <v>260</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40" t="s">
        <v>19</v>
      </c>
    </row>
    <row r="5" spans="1:30" ht="18.75" customHeight="1" thickBot="1" x14ac:dyDescent="0.45">
      <c r="A5" s="727" t="s">
        <v>67</v>
      </c>
      <c r="B5" s="729" t="s">
        <v>21</v>
      </c>
      <c r="C5" s="39" t="s">
        <v>22</v>
      </c>
      <c r="D5" s="720" t="s">
        <v>23</v>
      </c>
      <c r="E5" s="721"/>
      <c r="F5" s="721"/>
      <c r="G5" s="721"/>
      <c r="H5" s="721"/>
      <c r="I5" s="721"/>
      <c r="J5" s="721"/>
      <c r="K5" s="721"/>
      <c r="L5" s="722"/>
      <c r="M5" s="720" t="s">
        <v>14</v>
      </c>
      <c r="N5" s="721"/>
      <c r="O5" s="721"/>
      <c r="P5" s="721"/>
      <c r="Q5" s="721"/>
      <c r="R5" s="721"/>
      <c r="S5" s="722"/>
      <c r="T5" s="720" t="s">
        <v>11</v>
      </c>
      <c r="U5" s="721"/>
      <c r="V5" s="721"/>
      <c r="W5" s="721"/>
      <c r="X5" s="721"/>
      <c r="Y5" s="721"/>
      <c r="Z5" s="721"/>
      <c r="AA5" s="722"/>
      <c r="AB5" s="341"/>
      <c r="AC5" s="741"/>
    </row>
    <row r="6" spans="1:30" ht="39.75" customHeight="1" x14ac:dyDescent="0.4">
      <c r="A6" s="728"/>
      <c r="B6" s="730"/>
      <c r="C6" s="40" t="s">
        <v>24</v>
      </c>
      <c r="D6" s="718" t="s">
        <v>26</v>
      </c>
      <c r="E6" s="718"/>
      <c r="F6" s="718"/>
      <c r="G6" s="718"/>
      <c r="H6" s="718"/>
      <c r="I6" s="718"/>
      <c r="J6" s="318"/>
      <c r="K6" s="718"/>
      <c r="L6" s="318"/>
      <c r="M6" s="718" t="s">
        <v>25</v>
      </c>
      <c r="N6" s="718"/>
      <c r="O6" s="718"/>
      <c r="P6" s="718"/>
      <c r="Q6" s="718"/>
      <c r="R6" s="718"/>
      <c r="S6" s="718"/>
      <c r="T6" s="718" t="s">
        <v>27</v>
      </c>
      <c r="U6" s="718"/>
      <c r="V6" s="718"/>
      <c r="W6" s="718"/>
      <c r="X6" s="718"/>
      <c r="Y6" s="718"/>
      <c r="Z6" s="718" t="s">
        <v>28</v>
      </c>
      <c r="AA6" s="718"/>
      <c r="AB6" s="725" t="s">
        <v>29</v>
      </c>
      <c r="AC6" s="742"/>
    </row>
    <row r="7" spans="1:30" ht="18" customHeight="1" x14ac:dyDescent="0.4">
      <c r="A7" s="728"/>
      <c r="B7" s="730"/>
      <c r="C7" s="41" t="s">
        <v>30</v>
      </c>
      <c r="D7" s="726"/>
      <c r="E7" s="726"/>
      <c r="F7" s="726"/>
      <c r="G7" s="726"/>
      <c r="H7" s="726"/>
      <c r="I7" s="726"/>
      <c r="J7" s="316"/>
      <c r="K7" s="726"/>
      <c r="L7" s="316"/>
      <c r="M7" s="726"/>
      <c r="N7" s="726"/>
      <c r="O7" s="726"/>
      <c r="P7" s="726"/>
      <c r="Q7" s="726"/>
      <c r="R7" s="726"/>
      <c r="S7" s="726"/>
      <c r="T7" s="726"/>
      <c r="U7" s="726"/>
      <c r="V7" s="726"/>
      <c r="W7" s="726"/>
      <c r="X7" s="726"/>
      <c r="Y7" s="726"/>
      <c r="Z7" s="726"/>
      <c r="AA7" s="726"/>
      <c r="AB7" s="726"/>
      <c r="AC7" s="742"/>
    </row>
    <row r="8" spans="1:30" ht="125.25" customHeight="1" thickBot="1" x14ac:dyDescent="0.45">
      <c r="A8" s="42"/>
      <c r="B8" s="730"/>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43"/>
      <c r="B9" s="348"/>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46">
        <f t="shared" ref="AC9:AC18" si="1">+AB9*C9</f>
        <v>0</v>
      </c>
    </row>
    <row r="10" spans="1:30" ht="20.25" x14ac:dyDescent="0.55000000000000004">
      <c r="A10" s="743"/>
      <c r="B10" s="349"/>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46">
        <f t="shared" si="1"/>
        <v>0</v>
      </c>
    </row>
    <row r="11" spans="1:30" ht="20.25" x14ac:dyDescent="0.55000000000000004">
      <c r="A11" s="743"/>
      <c r="B11" s="349"/>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46">
        <f t="shared" si="1"/>
        <v>0</v>
      </c>
    </row>
    <row r="12" spans="1:30" ht="20.25" x14ac:dyDescent="0.55000000000000004">
      <c r="A12" s="743"/>
      <c r="B12" s="349"/>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46">
        <f t="shared" si="1"/>
        <v>0</v>
      </c>
    </row>
    <row r="13" spans="1:30" ht="20.25" x14ac:dyDescent="0.55000000000000004">
      <c r="A13" s="743"/>
      <c r="B13" s="349"/>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46">
        <f t="shared" si="1"/>
        <v>0</v>
      </c>
    </row>
    <row r="14" spans="1:30" ht="20.25" x14ac:dyDescent="0.55000000000000004">
      <c r="A14" s="743"/>
      <c r="B14" s="349"/>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46">
        <f t="shared" si="1"/>
        <v>0</v>
      </c>
    </row>
    <row r="15" spans="1:30" ht="20.25" x14ac:dyDescent="0.55000000000000004">
      <c r="A15" s="743"/>
      <c r="B15" s="349"/>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46">
        <f t="shared" si="1"/>
        <v>0</v>
      </c>
    </row>
    <row r="16" spans="1:30" ht="20.25" x14ac:dyDescent="0.55000000000000004">
      <c r="A16" s="743"/>
      <c r="B16" s="349"/>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46">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46">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46">
        <f t="shared" si="1"/>
        <v>0</v>
      </c>
    </row>
    <row r="19" spans="1:29" ht="15.4" thickBot="1" x14ac:dyDescent="0.45">
      <c r="B19" s="47" t="s">
        <v>31</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5"/>
      <c r="D21" s="716"/>
      <c r="E21" s="716"/>
      <c r="F21" s="716"/>
      <c r="G21" s="716"/>
      <c r="H21" s="716"/>
      <c r="I21" s="716"/>
      <c r="J21" s="716"/>
      <c r="K21" s="716"/>
      <c r="L21" s="716"/>
      <c r="M21" s="716"/>
      <c r="N21" s="716"/>
      <c r="O21" s="716"/>
      <c r="P21" s="716"/>
      <c r="Q21" s="716"/>
      <c r="R21" s="716"/>
      <c r="S21" s="716"/>
      <c r="T21" s="716"/>
      <c r="U21" s="716"/>
      <c r="V21" s="716"/>
      <c r="W21" s="716"/>
      <c r="X21" s="716"/>
      <c r="Y21" s="716"/>
      <c r="Z21" s="716"/>
      <c r="AA21" s="716"/>
      <c r="AB21" s="717"/>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23"/>
    </row>
    <row r="24" spans="1:29" x14ac:dyDescent="0.35">
      <c r="V24" s="723"/>
    </row>
    <row r="25" spans="1:29" x14ac:dyDescent="0.35">
      <c r="V25" s="723"/>
    </row>
    <row r="26" spans="1:29" x14ac:dyDescent="0.35">
      <c r="V26" s="723"/>
    </row>
    <row r="27" spans="1:29" x14ac:dyDescent="0.35">
      <c r="V27" s="723"/>
    </row>
    <row r="28" spans="1:29" x14ac:dyDescent="0.35">
      <c r="V28" s="723"/>
    </row>
    <row r="29" spans="1:29" x14ac:dyDescent="0.35">
      <c r="V29" s="724"/>
    </row>
    <row r="30" spans="1:29" x14ac:dyDescent="0.35">
      <c r="V30" s="724"/>
    </row>
    <row r="31" spans="1:29" x14ac:dyDescent="0.35">
      <c r="V31" s="724"/>
    </row>
    <row r="32" spans="1:29" x14ac:dyDescent="0.35">
      <c r="V32" s="724"/>
    </row>
    <row r="33" spans="22:22" x14ac:dyDescent="0.35">
      <c r="V33" s="724"/>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c r="F4" s="24"/>
      <c r="G4" s="684"/>
      <c r="H4" s="686"/>
      <c r="L4" s="270"/>
      <c r="M4" s="24"/>
      <c r="N4" s="181"/>
      <c r="P4" s="270"/>
      <c r="Q4" s="24"/>
      <c r="R4" s="25"/>
    </row>
    <row r="5" spans="1:22" x14ac:dyDescent="0.35">
      <c r="A5" s="702" t="s">
        <v>15</v>
      </c>
      <c r="B5" s="703"/>
      <c r="C5" s="704"/>
      <c r="D5" s="15"/>
      <c r="E5" s="270"/>
      <c r="F5" s="24"/>
      <c r="G5" s="21"/>
      <c r="H5" s="163"/>
      <c r="L5" s="270"/>
      <c r="M5" s="24"/>
      <c r="N5" s="25"/>
      <c r="P5" s="270"/>
      <c r="Q5" s="24"/>
      <c r="R5" s="182"/>
    </row>
    <row r="6" spans="1:22" ht="13.15" thickBot="1" x14ac:dyDescent="0.4">
      <c r="A6" s="705" t="s">
        <v>49</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217</v>
      </c>
      <c r="C22" s="682"/>
      <c r="D22" s="683"/>
      <c r="I22" s="690" t="s">
        <v>259</v>
      </c>
      <c r="J22" s="691"/>
      <c r="K22" s="691"/>
      <c r="L22" s="692"/>
      <c r="Q22" s="681" t="s">
        <v>262</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51"/>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79</v>
      </c>
    </row>
    <row r="2" spans="1:33" x14ac:dyDescent="0.35">
      <c r="I2" t="e">
        <f>VALUE('Design QFD 2'!#REF!)</f>
        <v>#REF!</v>
      </c>
    </row>
    <row r="3" spans="1:33" ht="13.15" thickBot="1" x14ac:dyDescent="0.4">
      <c r="A3" s="33" t="s">
        <v>17</v>
      </c>
    </row>
    <row r="4" spans="1:33" ht="18" customHeight="1" thickBot="1" x14ac:dyDescent="0.55000000000000004">
      <c r="E4" s="34"/>
      <c r="F4" s="35"/>
      <c r="G4" s="36"/>
      <c r="H4" s="36"/>
      <c r="I4" s="36"/>
      <c r="J4" s="36"/>
      <c r="K4" s="36"/>
      <c r="L4" s="36"/>
      <c r="M4" s="36"/>
      <c r="N4" s="36"/>
      <c r="O4" s="37" t="s">
        <v>18</v>
      </c>
      <c r="P4" s="36"/>
      <c r="Q4" s="36"/>
      <c r="R4" s="36"/>
      <c r="S4" s="36"/>
      <c r="T4" s="36"/>
      <c r="U4" s="36"/>
      <c r="V4" s="36"/>
      <c r="W4" s="36"/>
      <c r="X4" s="36"/>
      <c r="Y4" s="36"/>
      <c r="Z4" s="36"/>
      <c r="AA4" s="36"/>
      <c r="AB4" s="36"/>
      <c r="AC4" s="36"/>
      <c r="AD4" s="38"/>
      <c r="AE4" s="740" t="s">
        <v>19</v>
      </c>
    </row>
    <row r="5" spans="1:33" ht="18.75" customHeight="1" thickBot="1" x14ac:dyDescent="0.45">
      <c r="A5" s="727" t="s">
        <v>67</v>
      </c>
      <c r="B5" s="729" t="s">
        <v>21</v>
      </c>
      <c r="C5" s="317"/>
      <c r="D5" s="317"/>
      <c r="E5" s="39" t="s">
        <v>22</v>
      </c>
      <c r="F5" s="720" t="s">
        <v>23</v>
      </c>
      <c r="G5" s="721"/>
      <c r="H5" s="721"/>
      <c r="I5" s="721"/>
      <c r="J5" s="721"/>
      <c r="K5" s="721"/>
      <c r="L5" s="721"/>
      <c r="M5" s="721"/>
      <c r="N5" s="722"/>
      <c r="O5" s="720" t="s">
        <v>14</v>
      </c>
      <c r="P5" s="721"/>
      <c r="Q5" s="721"/>
      <c r="R5" s="721"/>
      <c r="S5" s="721"/>
      <c r="T5" s="721"/>
      <c r="U5" s="722"/>
      <c r="V5" s="720" t="s">
        <v>11</v>
      </c>
      <c r="W5" s="721"/>
      <c r="X5" s="721"/>
      <c r="Y5" s="721"/>
      <c r="Z5" s="721"/>
      <c r="AA5" s="721"/>
      <c r="AB5" s="721"/>
      <c r="AC5" s="722"/>
      <c r="AD5" s="341"/>
      <c r="AE5" s="741"/>
    </row>
    <row r="6" spans="1:33" ht="39.75" customHeight="1" x14ac:dyDescent="0.4">
      <c r="A6" s="728"/>
      <c r="B6" s="730"/>
      <c r="C6" s="39"/>
      <c r="D6" s="39"/>
      <c r="E6" s="40" t="s">
        <v>24</v>
      </c>
      <c r="F6" s="718" t="s">
        <v>26</v>
      </c>
      <c r="G6" s="718"/>
      <c r="H6" s="718"/>
      <c r="I6" s="718"/>
      <c r="J6" s="718"/>
      <c r="K6" s="718"/>
      <c r="L6" s="318"/>
      <c r="M6" s="718"/>
      <c r="N6" s="318"/>
      <c r="O6" s="718" t="s">
        <v>25</v>
      </c>
      <c r="P6" s="718"/>
      <c r="Q6" s="718"/>
      <c r="R6" s="718"/>
      <c r="S6" s="718"/>
      <c r="T6" s="718"/>
      <c r="U6" s="718"/>
      <c r="V6" s="718" t="s">
        <v>27</v>
      </c>
      <c r="W6" s="718"/>
      <c r="X6" s="718"/>
      <c r="Y6" s="718"/>
      <c r="Z6" s="718"/>
      <c r="AA6" s="718"/>
      <c r="AB6" s="718" t="s">
        <v>28</v>
      </c>
      <c r="AC6" s="718"/>
      <c r="AD6" s="725" t="s">
        <v>29</v>
      </c>
      <c r="AE6" s="742"/>
    </row>
    <row r="7" spans="1:33" ht="18" customHeight="1" x14ac:dyDescent="0.4">
      <c r="A7" s="728"/>
      <c r="B7" s="730"/>
      <c r="C7" s="40"/>
      <c r="D7" s="40"/>
      <c r="E7" s="41" t="s">
        <v>30</v>
      </c>
      <c r="F7" s="726"/>
      <c r="G7" s="726"/>
      <c r="H7" s="726"/>
      <c r="I7" s="726"/>
      <c r="J7" s="726"/>
      <c r="K7" s="726"/>
      <c r="L7" s="316"/>
      <c r="M7" s="726"/>
      <c r="N7" s="316"/>
      <c r="O7" s="726"/>
      <c r="P7" s="726"/>
      <c r="Q7" s="726"/>
      <c r="R7" s="726"/>
      <c r="S7" s="726"/>
      <c r="T7" s="726"/>
      <c r="U7" s="726"/>
      <c r="V7" s="726"/>
      <c r="W7" s="726"/>
      <c r="X7" s="726"/>
      <c r="Y7" s="726"/>
      <c r="Z7" s="726"/>
      <c r="AA7" s="726"/>
      <c r="AB7" s="726"/>
      <c r="AC7" s="726"/>
      <c r="AD7" s="726"/>
      <c r="AE7" s="742"/>
    </row>
    <row r="8" spans="1:33" ht="125.25" customHeight="1" thickBot="1" x14ac:dyDescent="0.45">
      <c r="A8" s="42"/>
      <c r="B8" s="730"/>
      <c r="C8" s="43" t="s">
        <v>219</v>
      </c>
      <c r="D8" s="43" t="s">
        <v>220</v>
      </c>
      <c r="E8" s="43" t="s">
        <v>221</v>
      </c>
      <c r="F8" s="353" t="s">
        <v>218</v>
      </c>
      <c r="G8" s="353"/>
      <c r="H8" s="353"/>
      <c r="I8" s="353"/>
      <c r="J8" s="353"/>
      <c r="K8" s="353"/>
      <c r="L8" s="353"/>
      <c r="M8" s="353"/>
      <c r="N8" s="353"/>
      <c r="O8" s="353"/>
      <c r="P8" s="353"/>
      <c r="Q8" s="353"/>
      <c r="R8" s="353"/>
      <c r="S8" s="353"/>
      <c r="T8" s="353"/>
      <c r="U8" s="354"/>
      <c r="V8" s="353"/>
      <c r="W8" s="353"/>
      <c r="X8" s="353"/>
      <c r="Y8" s="353"/>
      <c r="Z8" s="353"/>
      <c r="AA8" s="355"/>
      <c r="AB8" s="353"/>
      <c r="AC8" s="353"/>
      <c r="AD8" s="44"/>
      <c r="AE8" s="45"/>
      <c r="AF8" s="1"/>
    </row>
    <row r="9" spans="1:33" ht="22.15" x14ac:dyDescent="0.55000000000000004">
      <c r="A9" s="743"/>
      <c r="B9" s="352"/>
      <c r="C9" s="362"/>
      <c r="D9" s="365"/>
      <c r="E9" s="365"/>
      <c r="F9" s="14">
        <v>3</v>
      </c>
      <c r="G9" s="14"/>
      <c r="H9" s="14"/>
      <c r="I9" s="14"/>
      <c r="J9" s="14"/>
      <c r="K9" s="14"/>
      <c r="L9" s="14"/>
      <c r="M9" s="14"/>
      <c r="N9" s="14"/>
      <c r="O9" s="14"/>
      <c r="P9" s="14"/>
      <c r="Q9" s="14"/>
      <c r="R9" s="14"/>
      <c r="S9" s="14"/>
      <c r="T9" s="14"/>
      <c r="U9" s="14"/>
      <c r="V9" s="14"/>
      <c r="W9" s="14"/>
      <c r="X9" s="14"/>
      <c r="Y9" s="14"/>
      <c r="Z9" s="14"/>
      <c r="AA9" s="14"/>
      <c r="AB9" s="14"/>
      <c r="AC9" s="14"/>
      <c r="AD9" s="251">
        <f t="shared" ref="AD9:AD18" si="0">SUM(F9:AC9)</f>
        <v>3</v>
      </c>
      <c r="AE9" s="372">
        <f t="shared" ref="AE9:AE18" si="1">+AD9*E9</f>
        <v>0</v>
      </c>
      <c r="AG9" s="367"/>
    </row>
    <row r="10" spans="1:33" ht="22.15" x14ac:dyDescent="0.55000000000000004">
      <c r="A10" s="743"/>
      <c r="B10" s="352"/>
      <c r="C10" s="363"/>
      <c r="D10" s="365"/>
      <c r="E10" s="365"/>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1">
        <f t="shared" si="0"/>
        <v>9</v>
      </c>
      <c r="AE10" s="372">
        <f t="shared" si="1"/>
        <v>0</v>
      </c>
      <c r="AG10" s="368"/>
    </row>
    <row r="11" spans="1:33" ht="22.15" x14ac:dyDescent="0.55000000000000004">
      <c r="A11" s="743"/>
      <c r="B11" s="352"/>
      <c r="C11" s="363"/>
      <c r="D11" s="365"/>
      <c r="E11" s="365"/>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1">
        <f t="shared" si="0"/>
        <v>1</v>
      </c>
      <c r="AE11" s="372">
        <f t="shared" si="1"/>
        <v>0</v>
      </c>
      <c r="AG11" s="368"/>
    </row>
    <row r="12" spans="1:33" ht="22.15" x14ac:dyDescent="0.55000000000000004">
      <c r="A12" s="743"/>
      <c r="B12" s="352"/>
      <c r="C12" s="364"/>
      <c r="D12" s="366"/>
      <c r="E12" s="366"/>
      <c r="F12" s="14"/>
      <c r="G12" s="14"/>
      <c r="H12" s="14"/>
      <c r="I12" s="14"/>
      <c r="J12" s="14"/>
      <c r="K12" s="14"/>
      <c r="L12" s="14"/>
      <c r="M12" s="14"/>
      <c r="N12" s="14"/>
      <c r="O12" s="14"/>
      <c r="P12" s="14"/>
      <c r="Q12" s="14"/>
      <c r="R12" s="14"/>
      <c r="S12" s="14"/>
      <c r="T12" s="14"/>
      <c r="U12" s="14"/>
      <c r="V12" s="14"/>
      <c r="W12" s="14"/>
      <c r="X12" s="14"/>
      <c r="Y12" s="14"/>
      <c r="Z12" s="14"/>
      <c r="AA12" s="14"/>
      <c r="AB12" s="14"/>
      <c r="AC12" s="14"/>
      <c r="AD12" s="251">
        <f t="shared" si="0"/>
        <v>0</v>
      </c>
      <c r="AE12" s="372">
        <f t="shared" si="1"/>
        <v>0</v>
      </c>
      <c r="AG12" s="368"/>
    </row>
    <row r="13" spans="1:33" ht="22.15" x14ac:dyDescent="0.55000000000000004">
      <c r="A13" s="743"/>
      <c r="B13" s="352"/>
      <c r="C13" s="364"/>
      <c r="D13" s="366"/>
      <c r="E13" s="366"/>
      <c r="F13" s="14"/>
      <c r="G13" s="14"/>
      <c r="H13" s="14"/>
      <c r="I13" s="14"/>
      <c r="J13" s="14"/>
      <c r="K13" s="14"/>
      <c r="L13" s="14"/>
      <c r="M13" s="14"/>
      <c r="N13" s="14"/>
      <c r="O13" s="14"/>
      <c r="P13" s="14"/>
      <c r="Q13" s="14"/>
      <c r="R13" s="14"/>
      <c r="S13" s="14"/>
      <c r="T13" s="14"/>
      <c r="U13" s="14"/>
      <c r="V13" s="14"/>
      <c r="W13" s="14"/>
      <c r="X13" s="14"/>
      <c r="Y13" s="14"/>
      <c r="Z13" s="14"/>
      <c r="AA13" s="14"/>
      <c r="AB13" s="14"/>
      <c r="AC13" s="14"/>
      <c r="AD13" s="251">
        <f t="shared" si="0"/>
        <v>0</v>
      </c>
      <c r="AE13" s="372">
        <f t="shared" si="1"/>
        <v>0</v>
      </c>
      <c r="AG13" s="368"/>
    </row>
    <row r="14" spans="1:33" ht="22.15" x14ac:dyDescent="0.55000000000000004">
      <c r="A14" s="743"/>
      <c r="B14" s="352"/>
      <c r="C14" s="356"/>
      <c r="D14" s="356"/>
      <c r="E14" s="347"/>
      <c r="F14" s="14"/>
      <c r="G14" s="14"/>
      <c r="H14" s="14"/>
      <c r="I14" s="14"/>
      <c r="J14" s="14"/>
      <c r="K14" s="14"/>
      <c r="L14" s="14"/>
      <c r="M14" s="14"/>
      <c r="N14" s="14"/>
      <c r="O14" s="14"/>
      <c r="P14" s="14"/>
      <c r="Q14" s="14"/>
      <c r="R14" s="14"/>
      <c r="S14" s="14"/>
      <c r="T14" s="14"/>
      <c r="U14" s="14"/>
      <c r="V14" s="14"/>
      <c r="W14" s="14"/>
      <c r="X14" s="14"/>
      <c r="Y14" s="14"/>
      <c r="Z14" s="14"/>
      <c r="AA14" s="14"/>
      <c r="AB14" s="14"/>
      <c r="AC14" s="14"/>
      <c r="AD14" s="251">
        <f t="shared" si="0"/>
        <v>0</v>
      </c>
      <c r="AE14" s="46">
        <f t="shared" si="1"/>
        <v>0</v>
      </c>
      <c r="AG14" s="368"/>
    </row>
    <row r="15" spans="1:33" ht="22.15" x14ac:dyDescent="0.55000000000000004">
      <c r="A15" s="743"/>
      <c r="B15" s="352"/>
      <c r="C15" s="356"/>
      <c r="D15" s="356"/>
      <c r="E15" s="347"/>
      <c r="F15" s="14"/>
      <c r="G15" s="14"/>
      <c r="H15" s="14"/>
      <c r="I15" s="14"/>
      <c r="J15" s="14"/>
      <c r="K15" s="14"/>
      <c r="L15" s="14"/>
      <c r="M15" s="14"/>
      <c r="N15" s="14"/>
      <c r="O15" s="14"/>
      <c r="P15" s="14"/>
      <c r="Q15" s="14"/>
      <c r="R15" s="14"/>
      <c r="S15" s="14"/>
      <c r="T15" s="14"/>
      <c r="U15" s="14"/>
      <c r="V15" s="14"/>
      <c r="W15" s="14"/>
      <c r="X15" s="14"/>
      <c r="Y15" s="14"/>
      <c r="Z15" s="14"/>
      <c r="AA15" s="14"/>
      <c r="AB15" s="14"/>
      <c r="AC15" s="14"/>
      <c r="AD15" s="251">
        <f t="shared" si="0"/>
        <v>0</v>
      </c>
      <c r="AE15" s="46">
        <f t="shared" si="1"/>
        <v>0</v>
      </c>
    </row>
    <row r="16" spans="1:33" ht="22.15" x14ac:dyDescent="0.55000000000000004">
      <c r="A16" s="743"/>
      <c r="B16" s="352"/>
      <c r="C16" s="356"/>
      <c r="D16" s="356"/>
      <c r="E16" s="347"/>
      <c r="F16" s="14"/>
      <c r="G16" s="14"/>
      <c r="H16" s="14"/>
      <c r="I16" s="14"/>
      <c r="J16" s="14"/>
      <c r="K16" s="14"/>
      <c r="L16" s="14"/>
      <c r="M16" s="14"/>
      <c r="N16" s="14"/>
      <c r="O16" s="14"/>
      <c r="P16" s="14"/>
      <c r="Q16" s="14"/>
      <c r="R16" s="14"/>
      <c r="S16" s="14"/>
      <c r="T16" s="14"/>
      <c r="U16" s="14"/>
      <c r="V16" s="14"/>
      <c r="W16" s="14"/>
      <c r="X16" s="14"/>
      <c r="Y16" s="14"/>
      <c r="Z16" s="14"/>
      <c r="AA16" s="14"/>
      <c r="AB16" s="14"/>
      <c r="AC16" s="14"/>
      <c r="AD16" s="251">
        <f t="shared" si="0"/>
        <v>0</v>
      </c>
      <c r="AE16" s="46">
        <f t="shared" si="1"/>
        <v>0</v>
      </c>
    </row>
    <row r="17" spans="1:31" ht="20.25" x14ac:dyDescent="0.55000000000000004">
      <c r="A17" s="743"/>
      <c r="B17" s="349"/>
      <c r="C17" s="357"/>
      <c r="D17" s="357"/>
      <c r="E17" s="347"/>
      <c r="F17" s="14"/>
      <c r="G17" s="14"/>
      <c r="H17" s="14"/>
      <c r="I17" s="14"/>
      <c r="J17" s="14"/>
      <c r="K17" s="14"/>
      <c r="L17" s="14"/>
      <c r="M17" s="14"/>
      <c r="N17" s="14"/>
      <c r="O17" s="14"/>
      <c r="P17" s="14"/>
      <c r="Q17" s="14"/>
      <c r="R17" s="14"/>
      <c r="S17" s="14"/>
      <c r="T17" s="14"/>
      <c r="U17" s="14"/>
      <c r="V17" s="14"/>
      <c r="W17" s="14"/>
      <c r="X17" s="14"/>
      <c r="Y17" s="14"/>
      <c r="Z17" s="14"/>
      <c r="AA17" s="14"/>
      <c r="AB17" s="14"/>
      <c r="AC17" s="14"/>
      <c r="AD17" s="251">
        <f t="shared" si="0"/>
        <v>0</v>
      </c>
      <c r="AE17" s="46">
        <f t="shared" si="1"/>
        <v>0</v>
      </c>
    </row>
    <row r="18" spans="1:31" ht="20.65" thickBot="1" x14ac:dyDescent="0.6">
      <c r="A18" s="743"/>
      <c r="B18" s="350"/>
      <c r="C18" s="358"/>
      <c r="D18" s="358"/>
      <c r="E18" s="347"/>
      <c r="F18" s="14"/>
      <c r="G18" s="14"/>
      <c r="H18" s="14"/>
      <c r="I18" s="14"/>
      <c r="J18" s="14"/>
      <c r="K18" s="14"/>
      <c r="L18" s="14"/>
      <c r="M18" s="14"/>
      <c r="N18" s="14"/>
      <c r="O18" s="14"/>
      <c r="P18" s="14"/>
      <c r="Q18" s="14"/>
      <c r="R18" s="14"/>
      <c r="S18" s="14"/>
      <c r="T18" s="14"/>
      <c r="U18" s="14"/>
      <c r="V18" s="14"/>
      <c r="W18" s="14"/>
      <c r="X18" s="14"/>
      <c r="Y18" s="14"/>
      <c r="Z18" s="14"/>
      <c r="AA18" s="14"/>
      <c r="AB18" s="14"/>
      <c r="AC18" s="14"/>
      <c r="AD18" s="251">
        <f t="shared" si="0"/>
        <v>0</v>
      </c>
      <c r="AE18" s="46">
        <f t="shared" si="1"/>
        <v>0</v>
      </c>
    </row>
    <row r="19" spans="1:31" ht="27.75" thickBot="1" x14ac:dyDescent="0.75">
      <c r="B19" s="47" t="s">
        <v>31</v>
      </c>
      <c r="C19" s="359"/>
      <c r="D19" s="359"/>
      <c r="E19" s="48"/>
      <c r="F19" s="370">
        <f t="shared" ref="F19:AC19" si="2">SUMPRODUCT($E9:$E18,F9:F18)</f>
        <v>0</v>
      </c>
      <c r="G19" s="370">
        <f t="shared" si="2"/>
        <v>0</v>
      </c>
      <c r="H19" s="370">
        <f t="shared" si="2"/>
        <v>0</v>
      </c>
      <c r="I19" s="370">
        <f t="shared" si="2"/>
        <v>0</v>
      </c>
      <c r="J19" s="370">
        <f t="shared" si="2"/>
        <v>0</v>
      </c>
      <c r="K19" s="370">
        <f t="shared" si="2"/>
        <v>0</v>
      </c>
      <c r="L19" s="370">
        <f t="shared" si="2"/>
        <v>0</v>
      </c>
      <c r="M19" s="370">
        <f t="shared" si="2"/>
        <v>0</v>
      </c>
      <c r="N19" s="370">
        <f t="shared" si="2"/>
        <v>0</v>
      </c>
      <c r="O19" s="370">
        <f t="shared" si="2"/>
        <v>0</v>
      </c>
      <c r="P19" s="370">
        <f t="shared" si="2"/>
        <v>0</v>
      </c>
      <c r="Q19" s="370">
        <f t="shared" si="2"/>
        <v>0</v>
      </c>
      <c r="R19" s="370">
        <f t="shared" si="2"/>
        <v>0</v>
      </c>
      <c r="S19" s="370">
        <f t="shared" si="2"/>
        <v>0</v>
      </c>
      <c r="T19" s="370">
        <f t="shared" si="2"/>
        <v>0</v>
      </c>
      <c r="U19" s="370">
        <f t="shared" si="2"/>
        <v>0</v>
      </c>
      <c r="V19" s="370">
        <f t="shared" si="2"/>
        <v>0</v>
      </c>
      <c r="W19" s="370">
        <f t="shared" si="2"/>
        <v>0</v>
      </c>
      <c r="X19" s="370">
        <f t="shared" si="2"/>
        <v>0</v>
      </c>
      <c r="Y19" s="370">
        <f t="shared" si="2"/>
        <v>0</v>
      </c>
      <c r="Z19" s="370">
        <f t="shared" si="2"/>
        <v>0</v>
      </c>
      <c r="AA19" s="370">
        <f t="shared" si="2"/>
        <v>0</v>
      </c>
      <c r="AB19" s="370">
        <f t="shared" si="2"/>
        <v>0</v>
      </c>
      <c r="AC19" s="370">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32</v>
      </c>
      <c r="C21" s="360"/>
      <c r="D21" s="360"/>
      <c r="E21" s="715"/>
      <c r="F21" s="716"/>
      <c r="G21" s="716"/>
      <c r="H21" s="716"/>
      <c r="I21" s="716"/>
      <c r="J21" s="716"/>
      <c r="K21" s="716"/>
      <c r="L21" s="716"/>
      <c r="M21" s="716"/>
      <c r="N21" s="716"/>
      <c r="O21" s="716"/>
      <c r="P21" s="716"/>
      <c r="Q21" s="716"/>
      <c r="R21" s="716"/>
      <c r="S21" s="716"/>
      <c r="T21" s="716"/>
      <c r="U21" s="716"/>
      <c r="V21" s="716"/>
      <c r="W21" s="716"/>
      <c r="X21" s="716"/>
      <c r="Y21" s="716"/>
      <c r="Z21" s="716"/>
      <c r="AA21" s="716"/>
      <c r="AB21" s="716"/>
      <c r="AC21" s="716"/>
      <c r="AD21" s="717"/>
    </row>
    <row r="22" spans="1:31" x14ac:dyDescent="0.35">
      <c r="B22" s="52" t="s">
        <v>33</v>
      </c>
      <c r="C22" s="361"/>
      <c r="D22" s="361"/>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723"/>
    </row>
    <row r="24" spans="1:31" x14ac:dyDescent="0.35">
      <c r="X24" s="723"/>
    </row>
    <row r="25" spans="1:31" x14ac:dyDescent="0.35">
      <c r="X25" s="723"/>
    </row>
    <row r="26" spans="1:31" x14ac:dyDescent="0.35">
      <c r="X26" s="723"/>
    </row>
    <row r="27" spans="1:31" x14ac:dyDescent="0.35">
      <c r="X27" s="723"/>
    </row>
    <row r="28" spans="1:31" x14ac:dyDescent="0.35">
      <c r="X28" s="723"/>
    </row>
    <row r="29" spans="1:31" x14ac:dyDescent="0.35">
      <c r="X29" s="724"/>
    </row>
    <row r="30" spans="1:31" x14ac:dyDescent="0.35">
      <c r="X30" s="724"/>
    </row>
    <row r="31" spans="1:31" x14ac:dyDescent="0.35">
      <c r="X31" s="724"/>
    </row>
    <row r="32" spans="1:31" x14ac:dyDescent="0.35">
      <c r="X32" s="724"/>
    </row>
    <row r="33" spans="24:24" x14ac:dyDescent="0.35">
      <c r="X33" s="724"/>
    </row>
  </sheetData>
  <mergeCells count="32">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40" t="s">
        <v>19</v>
      </c>
    </row>
    <row r="5" spans="1:30" ht="18.75" customHeight="1" thickBot="1" x14ac:dyDescent="0.45">
      <c r="A5" s="727" t="s">
        <v>67</v>
      </c>
      <c r="B5" s="729" t="s">
        <v>21</v>
      </c>
      <c r="C5" s="39" t="s">
        <v>22</v>
      </c>
      <c r="D5" s="720" t="s">
        <v>23</v>
      </c>
      <c r="E5" s="721"/>
      <c r="F5" s="721"/>
      <c r="G5" s="721"/>
      <c r="H5" s="721"/>
      <c r="I5" s="721"/>
      <c r="J5" s="721"/>
      <c r="K5" s="721"/>
      <c r="L5" s="722"/>
      <c r="M5" s="720" t="s">
        <v>14</v>
      </c>
      <c r="N5" s="721"/>
      <c r="O5" s="721"/>
      <c r="P5" s="721"/>
      <c r="Q5" s="721"/>
      <c r="R5" s="721"/>
      <c r="S5" s="722"/>
      <c r="T5" s="720" t="s">
        <v>11</v>
      </c>
      <c r="U5" s="721"/>
      <c r="V5" s="721"/>
      <c r="W5" s="721"/>
      <c r="X5" s="721"/>
      <c r="Y5" s="721"/>
      <c r="Z5" s="721"/>
      <c r="AA5" s="722"/>
      <c r="AB5" s="341"/>
      <c r="AC5" s="741"/>
    </row>
    <row r="6" spans="1:30" ht="39.75" customHeight="1" x14ac:dyDescent="0.4">
      <c r="A6" s="728"/>
      <c r="B6" s="730"/>
      <c r="C6" s="40" t="s">
        <v>24</v>
      </c>
      <c r="D6" s="718" t="s">
        <v>26</v>
      </c>
      <c r="E6" s="718"/>
      <c r="F6" s="718"/>
      <c r="G6" s="718"/>
      <c r="H6" s="718"/>
      <c r="I6" s="718"/>
      <c r="J6" s="318"/>
      <c r="K6" s="718"/>
      <c r="L6" s="318"/>
      <c r="M6" s="718" t="s">
        <v>25</v>
      </c>
      <c r="N6" s="718"/>
      <c r="O6" s="718"/>
      <c r="P6" s="718"/>
      <c r="Q6" s="718"/>
      <c r="R6" s="718"/>
      <c r="S6" s="718"/>
      <c r="T6" s="718" t="s">
        <v>27</v>
      </c>
      <c r="U6" s="718"/>
      <c r="V6" s="718"/>
      <c r="W6" s="718"/>
      <c r="X6" s="718"/>
      <c r="Y6" s="718"/>
      <c r="Z6" s="718" t="s">
        <v>28</v>
      </c>
      <c r="AA6" s="718"/>
      <c r="AB6" s="725" t="s">
        <v>29</v>
      </c>
      <c r="AC6" s="742"/>
    </row>
    <row r="7" spans="1:30" ht="18" customHeight="1" x14ac:dyDescent="0.4">
      <c r="A7" s="728"/>
      <c r="B7" s="730"/>
      <c r="C7" s="41" t="s">
        <v>30</v>
      </c>
      <c r="D7" s="726"/>
      <c r="E7" s="726"/>
      <c r="F7" s="726"/>
      <c r="G7" s="726"/>
      <c r="H7" s="726"/>
      <c r="I7" s="726"/>
      <c r="J7" s="316"/>
      <c r="K7" s="726"/>
      <c r="L7" s="316"/>
      <c r="M7" s="726"/>
      <c r="N7" s="726"/>
      <c r="O7" s="726"/>
      <c r="P7" s="726"/>
      <c r="Q7" s="726"/>
      <c r="R7" s="726"/>
      <c r="S7" s="726"/>
      <c r="T7" s="726"/>
      <c r="U7" s="726"/>
      <c r="V7" s="726"/>
      <c r="W7" s="726"/>
      <c r="X7" s="726"/>
      <c r="Y7" s="726"/>
      <c r="Z7" s="726"/>
      <c r="AA7" s="726"/>
      <c r="AB7" s="726"/>
      <c r="AC7" s="742"/>
    </row>
    <row r="8" spans="1:30" ht="125.25" customHeight="1" thickBot="1" x14ac:dyDescent="0.45">
      <c r="A8" s="42"/>
      <c r="B8" s="730"/>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3"/>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1">
        <f t="shared" ref="AC9:AC18" si="1">+AB9*C9</f>
        <v>0</v>
      </c>
    </row>
    <row r="10" spans="1:30" ht="22.15" x14ac:dyDescent="0.55000000000000004">
      <c r="A10" s="743"/>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1">
        <f t="shared" si="1"/>
        <v>0</v>
      </c>
    </row>
    <row r="11" spans="1:30" ht="22.15" x14ac:dyDescent="0.55000000000000004">
      <c r="A11" s="743"/>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1">
        <f t="shared" si="1"/>
        <v>0</v>
      </c>
    </row>
    <row r="12" spans="1:30" ht="22.15" x14ac:dyDescent="0.55000000000000004">
      <c r="A12" s="743"/>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1">
        <f t="shared" si="1"/>
        <v>0</v>
      </c>
    </row>
    <row r="13" spans="1:30" ht="22.15" x14ac:dyDescent="0.55000000000000004">
      <c r="A13" s="743"/>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1">
        <f t="shared" si="1"/>
        <v>0</v>
      </c>
    </row>
    <row r="14" spans="1:30" ht="22.15" x14ac:dyDescent="0.55000000000000004">
      <c r="A14" s="743"/>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1">
        <f t="shared" si="1"/>
        <v>0</v>
      </c>
    </row>
    <row r="15" spans="1:30" ht="22.15" x14ac:dyDescent="0.55000000000000004">
      <c r="A15" s="743"/>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1">
        <f t="shared" si="1"/>
        <v>0</v>
      </c>
    </row>
    <row r="16" spans="1:30" ht="22.15" x14ac:dyDescent="0.55000000000000004">
      <c r="A16" s="743"/>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1">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1">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1">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5"/>
      <c r="D21" s="716"/>
      <c r="E21" s="716"/>
      <c r="F21" s="716"/>
      <c r="G21" s="716"/>
      <c r="H21" s="716"/>
      <c r="I21" s="716"/>
      <c r="J21" s="716"/>
      <c r="K21" s="716"/>
      <c r="L21" s="716"/>
      <c r="M21" s="716"/>
      <c r="N21" s="716"/>
      <c r="O21" s="716"/>
      <c r="P21" s="716"/>
      <c r="Q21" s="716"/>
      <c r="R21" s="716"/>
      <c r="S21" s="716"/>
      <c r="T21" s="716"/>
      <c r="U21" s="716"/>
      <c r="V21" s="716"/>
      <c r="W21" s="716"/>
      <c r="X21" s="716"/>
      <c r="Y21" s="716"/>
      <c r="Z21" s="716"/>
      <c r="AA21" s="716"/>
      <c r="AB21" s="717"/>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23"/>
    </row>
    <row r="24" spans="1:29" x14ac:dyDescent="0.35">
      <c r="V24" s="723"/>
    </row>
    <row r="25" spans="1:29" x14ac:dyDescent="0.35">
      <c r="V25" s="723"/>
    </row>
    <row r="26" spans="1:29" x14ac:dyDescent="0.35">
      <c r="V26" s="723"/>
    </row>
    <row r="27" spans="1:29" x14ac:dyDescent="0.35">
      <c r="V27" s="723"/>
    </row>
    <row r="28" spans="1:29" x14ac:dyDescent="0.35">
      <c r="V28" s="723"/>
    </row>
    <row r="29" spans="1:29" x14ac:dyDescent="0.35">
      <c r="V29" s="724"/>
    </row>
    <row r="30" spans="1:29" x14ac:dyDescent="0.35">
      <c r="V30" s="724"/>
    </row>
    <row r="31" spans="1:29" x14ac:dyDescent="0.35">
      <c r="V31" s="724"/>
    </row>
    <row r="32" spans="1:29" x14ac:dyDescent="0.35">
      <c r="V32" s="724"/>
    </row>
    <row r="33" spans="22:22" x14ac:dyDescent="0.35">
      <c r="V33" s="724"/>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40" t="s">
        <v>19</v>
      </c>
    </row>
    <row r="5" spans="1:30" ht="18.75" customHeight="1" thickBot="1" x14ac:dyDescent="0.45">
      <c r="A5" s="727" t="s">
        <v>67</v>
      </c>
      <c r="B5" s="729" t="s">
        <v>21</v>
      </c>
      <c r="C5" s="39" t="s">
        <v>22</v>
      </c>
      <c r="D5" s="720" t="s">
        <v>23</v>
      </c>
      <c r="E5" s="721"/>
      <c r="F5" s="721"/>
      <c r="G5" s="721"/>
      <c r="H5" s="721"/>
      <c r="I5" s="721"/>
      <c r="J5" s="721"/>
      <c r="K5" s="721"/>
      <c r="L5" s="722"/>
      <c r="M5" s="720" t="s">
        <v>14</v>
      </c>
      <c r="N5" s="721"/>
      <c r="O5" s="721"/>
      <c r="P5" s="721"/>
      <c r="Q5" s="721"/>
      <c r="R5" s="721"/>
      <c r="S5" s="722"/>
      <c r="T5" s="720" t="s">
        <v>11</v>
      </c>
      <c r="U5" s="721"/>
      <c r="V5" s="721"/>
      <c r="W5" s="721"/>
      <c r="X5" s="721"/>
      <c r="Y5" s="721"/>
      <c r="Z5" s="721"/>
      <c r="AA5" s="722"/>
      <c r="AB5" s="341"/>
      <c r="AC5" s="741"/>
    </row>
    <row r="6" spans="1:30" ht="39.75" customHeight="1" x14ac:dyDescent="0.4">
      <c r="A6" s="728"/>
      <c r="B6" s="730"/>
      <c r="C6" s="40" t="s">
        <v>24</v>
      </c>
      <c r="D6" s="718" t="s">
        <v>26</v>
      </c>
      <c r="E6" s="718"/>
      <c r="F6" s="718"/>
      <c r="G6" s="718"/>
      <c r="H6" s="718"/>
      <c r="I6" s="718"/>
      <c r="J6" s="318"/>
      <c r="K6" s="718"/>
      <c r="L6" s="318"/>
      <c r="M6" s="718" t="s">
        <v>25</v>
      </c>
      <c r="N6" s="718"/>
      <c r="O6" s="718"/>
      <c r="P6" s="718"/>
      <c r="Q6" s="718"/>
      <c r="R6" s="718"/>
      <c r="S6" s="718"/>
      <c r="T6" s="718" t="s">
        <v>27</v>
      </c>
      <c r="U6" s="718"/>
      <c r="V6" s="718"/>
      <c r="W6" s="718"/>
      <c r="X6" s="718"/>
      <c r="Y6" s="718"/>
      <c r="Z6" s="718" t="s">
        <v>28</v>
      </c>
      <c r="AA6" s="718"/>
      <c r="AB6" s="725" t="s">
        <v>29</v>
      </c>
      <c r="AC6" s="742"/>
    </row>
    <row r="7" spans="1:30" ht="18" customHeight="1" x14ac:dyDescent="0.4">
      <c r="A7" s="728"/>
      <c r="B7" s="730"/>
      <c r="C7" s="41" t="s">
        <v>30</v>
      </c>
      <c r="D7" s="726"/>
      <c r="E7" s="726"/>
      <c r="F7" s="726"/>
      <c r="G7" s="726"/>
      <c r="H7" s="726"/>
      <c r="I7" s="726"/>
      <c r="J7" s="316"/>
      <c r="K7" s="726"/>
      <c r="L7" s="316"/>
      <c r="M7" s="726"/>
      <c r="N7" s="726"/>
      <c r="O7" s="726"/>
      <c r="P7" s="726"/>
      <c r="Q7" s="726"/>
      <c r="R7" s="726"/>
      <c r="S7" s="726"/>
      <c r="T7" s="726"/>
      <c r="U7" s="726"/>
      <c r="V7" s="726"/>
      <c r="W7" s="726"/>
      <c r="X7" s="726"/>
      <c r="Y7" s="726"/>
      <c r="Z7" s="726"/>
      <c r="AA7" s="726"/>
      <c r="AB7" s="726"/>
      <c r="AC7" s="742"/>
    </row>
    <row r="8" spans="1:30" ht="125.25" customHeight="1" thickBot="1" x14ac:dyDescent="0.45">
      <c r="A8" s="42"/>
      <c r="B8" s="730"/>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3"/>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2">
        <f t="shared" ref="AC9:AC18" si="1">+AB9*C9</f>
        <v>0</v>
      </c>
    </row>
    <row r="10" spans="1:30" ht="22.15" x14ac:dyDescent="0.55000000000000004">
      <c r="A10" s="743"/>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2">
        <f t="shared" si="1"/>
        <v>0</v>
      </c>
    </row>
    <row r="11" spans="1:30" ht="22.15" x14ac:dyDescent="0.55000000000000004">
      <c r="A11" s="743"/>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2">
        <f t="shared" si="1"/>
        <v>0</v>
      </c>
    </row>
    <row r="12" spans="1:30" ht="22.15" x14ac:dyDescent="0.55000000000000004">
      <c r="A12" s="743"/>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2">
        <f t="shared" si="1"/>
        <v>0</v>
      </c>
    </row>
    <row r="13" spans="1:30" ht="22.15" x14ac:dyDescent="0.55000000000000004">
      <c r="A13" s="743"/>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2">
        <f t="shared" si="1"/>
        <v>0</v>
      </c>
    </row>
    <row r="14" spans="1:30" ht="22.15" x14ac:dyDescent="0.55000000000000004">
      <c r="A14" s="743"/>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2">
        <f t="shared" si="1"/>
        <v>0</v>
      </c>
    </row>
    <row r="15" spans="1:30" ht="22.15" x14ac:dyDescent="0.55000000000000004">
      <c r="A15" s="743"/>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2">
        <f t="shared" si="1"/>
        <v>0</v>
      </c>
    </row>
    <row r="16" spans="1:30" ht="22.15" x14ac:dyDescent="0.55000000000000004">
      <c r="A16" s="743"/>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2">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2">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2">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36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5"/>
      <c r="D21" s="716"/>
      <c r="E21" s="716"/>
      <c r="F21" s="716"/>
      <c r="G21" s="716"/>
      <c r="H21" s="716"/>
      <c r="I21" s="716"/>
      <c r="J21" s="716"/>
      <c r="K21" s="716"/>
      <c r="L21" s="716"/>
      <c r="M21" s="716"/>
      <c r="N21" s="716"/>
      <c r="O21" s="716"/>
      <c r="P21" s="716"/>
      <c r="Q21" s="716"/>
      <c r="R21" s="716"/>
      <c r="S21" s="716"/>
      <c r="T21" s="716"/>
      <c r="U21" s="716"/>
      <c r="V21" s="716"/>
      <c r="W21" s="716"/>
      <c r="X21" s="716"/>
      <c r="Y21" s="716"/>
      <c r="Z21" s="716"/>
      <c r="AA21" s="716"/>
      <c r="AB21" s="717"/>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23"/>
    </row>
    <row r="24" spans="1:29" x14ac:dyDescent="0.35">
      <c r="V24" s="723"/>
    </row>
    <row r="25" spans="1:29" x14ac:dyDescent="0.35">
      <c r="V25" s="723"/>
    </row>
    <row r="26" spans="1:29" x14ac:dyDescent="0.35">
      <c r="V26" s="723"/>
    </row>
    <row r="27" spans="1:29" x14ac:dyDescent="0.35">
      <c r="V27" s="723"/>
    </row>
    <row r="28" spans="1:29" x14ac:dyDescent="0.35">
      <c r="V28" s="723"/>
    </row>
    <row r="29" spans="1:29" x14ac:dyDescent="0.35">
      <c r="V29" s="724"/>
    </row>
    <row r="30" spans="1:29" x14ac:dyDescent="0.35">
      <c r="V30" s="724"/>
    </row>
    <row r="31" spans="1:29" x14ac:dyDescent="0.35">
      <c r="V31" s="724"/>
    </row>
    <row r="32" spans="1:29" x14ac:dyDescent="0.35">
      <c r="V32" s="724"/>
    </row>
    <row r="33" spans="22:22" x14ac:dyDescent="0.35">
      <c r="V33" s="724"/>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79</v>
      </c>
    </row>
    <row r="2" spans="1:28" ht="117.75" customHeight="1" thickBot="1" x14ac:dyDescent="0.4">
      <c r="B2" s="131" t="s">
        <v>45</v>
      </c>
      <c r="C2" s="177" t="s">
        <v>5</v>
      </c>
      <c r="D2" s="108"/>
      <c r="E2" s="109" t="s">
        <v>5</v>
      </c>
      <c r="F2" s="499"/>
      <c r="G2" s="500"/>
      <c r="H2" s="500"/>
      <c r="I2" s="500"/>
      <c r="J2" s="500"/>
      <c r="K2" s="500"/>
      <c r="L2" s="500"/>
      <c r="M2" s="500"/>
      <c r="N2" s="500"/>
      <c r="O2" s="500"/>
      <c r="P2" s="500"/>
      <c r="Q2" s="117"/>
      <c r="R2" s="500"/>
      <c r="S2" s="501"/>
      <c r="T2" s="501"/>
      <c r="U2" s="501"/>
      <c r="V2" s="502"/>
      <c r="W2" s="502"/>
      <c r="X2" s="502"/>
      <c r="Y2" s="502"/>
      <c r="Z2" s="503"/>
    </row>
    <row r="3" spans="1:28" ht="13.5" thickBot="1" x14ac:dyDescent="0.45">
      <c r="B3" s="162" t="s">
        <v>46</v>
      </c>
      <c r="C3" s="110"/>
      <c r="D3" s="106"/>
      <c r="E3" s="169"/>
      <c r="F3" s="168"/>
      <c r="G3" s="106"/>
      <c r="H3" s="106"/>
      <c r="I3" s="106"/>
      <c r="J3" s="106"/>
      <c r="K3" s="106"/>
      <c r="L3" s="106"/>
      <c r="M3" s="106"/>
      <c r="N3" s="106"/>
      <c r="O3" s="106"/>
      <c r="P3" s="106"/>
      <c r="Q3" s="106"/>
      <c r="R3" s="106"/>
      <c r="S3" s="106"/>
      <c r="T3" s="106"/>
      <c r="U3" s="106"/>
      <c r="V3" s="106"/>
      <c r="W3" s="106"/>
      <c r="X3" s="106"/>
      <c r="Y3" s="106"/>
      <c r="Z3" s="374"/>
      <c r="AA3" s="302" t="s">
        <v>66</v>
      </c>
    </row>
    <row r="4" spans="1:28" ht="13.15" thickBot="1" x14ac:dyDescent="0.4">
      <c r="B4" s="299"/>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9"/>
      <c r="AA4" s="375"/>
    </row>
    <row r="5" spans="1:28" ht="13.15" thickBot="1" x14ac:dyDescent="0.4">
      <c r="B5" s="300"/>
      <c r="C5" s="111">
        <v>100</v>
      </c>
      <c r="D5" s="14">
        <v>10</v>
      </c>
      <c r="E5" s="104">
        <f t="shared" si="0"/>
        <v>10</v>
      </c>
      <c r="F5" s="136"/>
      <c r="G5" s="14"/>
      <c r="H5" s="14"/>
      <c r="I5" s="14"/>
      <c r="J5" s="14"/>
      <c r="K5" s="14"/>
      <c r="L5" s="14"/>
      <c r="M5" s="14"/>
      <c r="N5" s="14"/>
      <c r="O5" s="14"/>
      <c r="P5" s="14"/>
      <c r="Q5" s="14"/>
      <c r="R5" s="14"/>
      <c r="S5" s="14"/>
      <c r="T5" s="14"/>
      <c r="U5" s="14"/>
      <c r="V5" s="14"/>
      <c r="W5" s="14"/>
      <c r="X5" s="14"/>
      <c r="Y5" s="14"/>
      <c r="Z5" s="309"/>
      <c r="AA5" s="304"/>
      <c r="AB5" s="137"/>
    </row>
    <row r="6" spans="1:28" x14ac:dyDescent="0.35">
      <c r="B6" s="300"/>
      <c r="C6" s="111">
        <v>100</v>
      </c>
      <c r="D6" s="14">
        <v>10</v>
      </c>
      <c r="E6" s="104">
        <f t="shared" si="0"/>
        <v>10</v>
      </c>
      <c r="F6" s="136"/>
      <c r="G6" s="14"/>
      <c r="H6" s="14"/>
      <c r="I6" s="14"/>
      <c r="J6" s="14"/>
      <c r="K6" s="14"/>
      <c r="L6" s="14"/>
      <c r="M6" s="14"/>
      <c r="N6" s="14"/>
      <c r="O6" s="14"/>
      <c r="P6" s="14"/>
      <c r="Q6" s="14"/>
      <c r="R6" s="14"/>
      <c r="S6" s="14"/>
      <c r="T6" s="14"/>
      <c r="U6" s="14"/>
      <c r="V6" s="14"/>
      <c r="W6" s="14"/>
      <c r="X6" s="14"/>
      <c r="Y6" s="14"/>
      <c r="Z6" s="309"/>
      <c r="AA6" s="304"/>
    </row>
    <row r="7" spans="1:28" x14ac:dyDescent="0.35">
      <c r="B7" s="300"/>
      <c r="C7" s="111">
        <v>100</v>
      </c>
      <c r="D7" s="14">
        <v>10</v>
      </c>
      <c r="E7" s="104">
        <f t="shared" si="0"/>
        <v>10</v>
      </c>
      <c r="F7" s="136"/>
      <c r="G7" s="14"/>
      <c r="H7" s="14"/>
      <c r="I7" s="14"/>
      <c r="J7" s="14"/>
      <c r="K7" s="14"/>
      <c r="L7" s="14"/>
      <c r="M7" s="14"/>
      <c r="N7" s="14"/>
      <c r="O7" s="14"/>
      <c r="P7" s="14"/>
      <c r="Q7" s="14"/>
      <c r="R7" s="14"/>
      <c r="S7" s="14"/>
      <c r="T7" s="14"/>
      <c r="U7" s="14"/>
      <c r="V7" s="14"/>
      <c r="W7" s="14"/>
      <c r="X7" s="14"/>
      <c r="Y7" s="14"/>
      <c r="Z7" s="309"/>
      <c r="AA7" s="304"/>
    </row>
    <row r="8" spans="1:28" x14ac:dyDescent="0.35">
      <c r="B8" s="300"/>
      <c r="C8" s="111">
        <v>100</v>
      </c>
      <c r="D8" s="14">
        <v>10</v>
      </c>
      <c r="E8" s="104">
        <f t="shared" si="0"/>
        <v>10</v>
      </c>
      <c r="F8" s="136"/>
      <c r="G8" s="14"/>
      <c r="H8" s="14"/>
      <c r="I8" s="14"/>
      <c r="J8" s="14"/>
      <c r="K8" s="14"/>
      <c r="L8" s="14"/>
      <c r="M8" s="14"/>
      <c r="N8" s="14"/>
      <c r="O8" s="14"/>
      <c r="P8" s="14"/>
      <c r="Q8" s="14"/>
      <c r="R8" s="14"/>
      <c r="S8" s="14"/>
      <c r="T8" s="14"/>
      <c r="U8" s="14"/>
      <c r="V8" s="14"/>
      <c r="W8" s="14"/>
      <c r="X8" s="14"/>
      <c r="Y8" s="14"/>
      <c r="Z8" s="309"/>
      <c r="AA8" s="304"/>
    </row>
    <row r="9" spans="1:28" x14ac:dyDescent="0.35">
      <c r="B9" s="300"/>
      <c r="C9" s="111">
        <v>100</v>
      </c>
      <c r="D9" s="14">
        <v>10</v>
      </c>
      <c r="E9" s="104">
        <f t="shared" si="0"/>
        <v>10</v>
      </c>
      <c r="F9" s="136"/>
      <c r="G9" s="14"/>
      <c r="H9" s="14"/>
      <c r="I9" s="14"/>
      <c r="J9" s="14"/>
      <c r="K9" s="14"/>
      <c r="L9" s="14"/>
      <c r="M9" s="14"/>
      <c r="N9" s="14"/>
      <c r="O9" s="14"/>
      <c r="P9" s="14"/>
      <c r="Q9" s="14"/>
      <c r="R9" s="14"/>
      <c r="S9" s="14"/>
      <c r="T9" s="14"/>
      <c r="U9" s="14"/>
      <c r="V9" s="14"/>
      <c r="W9" s="14"/>
      <c r="X9" s="14"/>
      <c r="Y9" s="14"/>
      <c r="Z9" s="309"/>
      <c r="AA9" s="304"/>
    </row>
    <row r="10" spans="1:28" x14ac:dyDescent="0.35">
      <c r="B10" s="300"/>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9"/>
      <c r="AA10" s="304"/>
    </row>
    <row r="11" spans="1:28" x14ac:dyDescent="0.35">
      <c r="B11" s="300"/>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9"/>
      <c r="AA11" s="304"/>
    </row>
    <row r="12" spans="1:28" x14ac:dyDescent="0.35">
      <c r="B12" s="300"/>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9"/>
      <c r="AA12" s="304"/>
    </row>
    <row r="13" spans="1:28" x14ac:dyDescent="0.35">
      <c r="B13" s="300"/>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9"/>
      <c r="AA13" s="304"/>
    </row>
    <row r="14" spans="1:28" x14ac:dyDescent="0.35">
      <c r="B14" s="300"/>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9"/>
      <c r="AA14" s="304"/>
    </row>
    <row r="15" spans="1:28" x14ac:dyDescent="0.35">
      <c r="B15" s="300"/>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9"/>
      <c r="AA15" s="304"/>
    </row>
    <row r="16" spans="1:28" x14ac:dyDescent="0.35">
      <c r="B16" s="300"/>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9"/>
      <c r="AA16" s="304"/>
    </row>
    <row r="17" spans="2:27" x14ac:dyDescent="0.35">
      <c r="B17" s="300"/>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9"/>
      <c r="AA17" s="304"/>
    </row>
    <row r="18" spans="2:27" x14ac:dyDescent="0.35">
      <c r="B18" s="281"/>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9"/>
      <c r="AA18" s="304"/>
    </row>
    <row r="19" spans="2:27" x14ac:dyDescent="0.35">
      <c r="B19" s="300"/>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9"/>
      <c r="AA19" s="304"/>
    </row>
    <row r="20" spans="2:27" x14ac:dyDescent="0.35">
      <c r="B20" s="300"/>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9"/>
      <c r="AA20" s="304"/>
    </row>
    <row r="21" spans="2:27" x14ac:dyDescent="0.35">
      <c r="B21" s="300"/>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9"/>
      <c r="AA21" s="304"/>
    </row>
    <row r="22" spans="2:27" x14ac:dyDescent="0.35">
      <c r="B22" s="300"/>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9"/>
      <c r="AA22" s="304"/>
    </row>
    <row r="23" spans="2:27" x14ac:dyDescent="0.35">
      <c r="B23" s="300"/>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9"/>
      <c r="AA23" s="304"/>
    </row>
    <row r="24" spans="2:27" x14ac:dyDescent="0.35">
      <c r="B24" s="300"/>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9"/>
      <c r="AA24" s="304"/>
    </row>
    <row r="25" spans="2:27" x14ac:dyDescent="0.35">
      <c r="B25" s="300"/>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9"/>
      <c r="AA25" s="304"/>
    </row>
    <row r="26" spans="2:27" ht="13.15" thickBot="1" x14ac:dyDescent="0.4">
      <c r="B26" s="301"/>
      <c r="C26" s="111">
        <v>100</v>
      </c>
      <c r="D26" s="14">
        <v>10</v>
      </c>
      <c r="E26" s="104">
        <f t="shared" si="0"/>
        <v>10</v>
      </c>
      <c r="F26" s="293"/>
      <c r="G26" s="310"/>
      <c r="H26" s="310"/>
      <c r="I26" s="310"/>
      <c r="J26" s="310"/>
      <c r="K26" s="310"/>
      <c r="L26" s="310"/>
      <c r="M26" s="310"/>
      <c r="N26" s="310"/>
      <c r="O26" s="310"/>
      <c r="P26" s="310"/>
      <c r="Q26" s="310"/>
      <c r="R26" s="310"/>
      <c r="S26" s="310"/>
      <c r="T26" s="310"/>
      <c r="U26" s="310"/>
      <c r="V26" s="310"/>
      <c r="W26" s="311"/>
      <c r="X26" s="311"/>
      <c r="Y26" s="311"/>
      <c r="Z26" s="312"/>
    </row>
    <row r="27" spans="2:27" x14ac:dyDescent="0.35">
      <c r="B27" s="130"/>
      <c r="C27" s="120"/>
      <c r="D27" s="121"/>
      <c r="E27" s="172"/>
      <c r="F27" s="379">
        <f t="shared" ref="F27:Z27" si="1">SUMPRODUCT($E$3:$E$26,F3:F26)</f>
        <v>0</v>
      </c>
      <c r="G27" s="380">
        <f t="shared" si="1"/>
        <v>0</v>
      </c>
      <c r="H27" s="380">
        <f t="shared" si="1"/>
        <v>0</v>
      </c>
      <c r="I27" s="380">
        <f t="shared" si="1"/>
        <v>0</v>
      </c>
      <c r="J27" s="380">
        <f t="shared" si="1"/>
        <v>0</v>
      </c>
      <c r="K27" s="380">
        <f t="shared" si="1"/>
        <v>0</v>
      </c>
      <c r="L27" s="380">
        <f t="shared" si="1"/>
        <v>0</v>
      </c>
      <c r="M27" s="380">
        <f t="shared" si="1"/>
        <v>0</v>
      </c>
      <c r="N27" s="380">
        <f t="shared" si="1"/>
        <v>0</v>
      </c>
      <c r="O27" s="380">
        <f t="shared" si="1"/>
        <v>0</v>
      </c>
      <c r="P27" s="380">
        <f t="shared" si="1"/>
        <v>0</v>
      </c>
      <c r="Q27" s="380">
        <f t="shared" si="1"/>
        <v>0</v>
      </c>
      <c r="R27" s="380">
        <f t="shared" si="1"/>
        <v>0</v>
      </c>
      <c r="S27" s="380">
        <f t="shared" si="1"/>
        <v>0</v>
      </c>
      <c r="T27" s="380">
        <f t="shared" si="1"/>
        <v>0</v>
      </c>
      <c r="U27" s="380">
        <f t="shared" si="1"/>
        <v>0</v>
      </c>
      <c r="V27" s="380">
        <f t="shared" si="1"/>
        <v>0</v>
      </c>
      <c r="W27" s="380">
        <f t="shared" si="1"/>
        <v>0</v>
      </c>
      <c r="X27" s="380">
        <f t="shared" si="1"/>
        <v>0</v>
      </c>
      <c r="Y27" s="380">
        <f t="shared" si="1"/>
        <v>0</v>
      </c>
      <c r="Z27" s="381">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6</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7</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8</v>
      </c>
      <c r="C31" s="125"/>
      <c r="D31" s="175"/>
      <c r="E31" s="176"/>
      <c r="F31" s="376" t="s">
        <v>223</v>
      </c>
      <c r="G31" s="377"/>
      <c r="H31" s="377"/>
      <c r="I31" s="377"/>
      <c r="J31" s="377"/>
      <c r="K31" s="377"/>
      <c r="L31" s="377"/>
      <c r="M31" s="377"/>
      <c r="N31" s="377"/>
      <c r="O31" s="377"/>
      <c r="P31" s="376" t="s">
        <v>224</v>
      </c>
      <c r="Q31" s="377"/>
      <c r="R31" s="377"/>
      <c r="S31" s="377"/>
      <c r="T31" s="377"/>
      <c r="U31" s="377"/>
      <c r="V31" s="377"/>
      <c r="W31" s="171"/>
      <c r="X31" s="171"/>
      <c r="Y31" s="171"/>
      <c r="Z31" s="378"/>
    </row>
    <row r="32" spans="2:27" ht="13.5" thickBot="1" x14ac:dyDescent="0.4">
      <c r="B32" s="131" t="s">
        <v>34</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c r="F4" s="24"/>
      <c r="G4" s="684"/>
      <c r="H4" s="686"/>
      <c r="L4" s="270"/>
      <c r="M4" s="24"/>
      <c r="N4" s="181"/>
      <c r="P4" s="270"/>
      <c r="Q4" s="24"/>
      <c r="R4" s="25"/>
    </row>
    <row r="5" spans="1:22" x14ac:dyDescent="0.35">
      <c r="A5" s="702" t="s">
        <v>15</v>
      </c>
      <c r="B5" s="703"/>
      <c r="C5" s="704"/>
      <c r="D5" s="15"/>
      <c r="E5" s="270"/>
      <c r="F5" s="24"/>
      <c r="G5" s="21"/>
      <c r="H5" s="163"/>
      <c r="L5" s="270"/>
      <c r="M5" s="24"/>
      <c r="N5" s="25"/>
      <c r="P5" s="270"/>
      <c r="Q5" s="24"/>
      <c r="R5" s="182"/>
    </row>
    <row r="6" spans="1:22" ht="13.15" thickBot="1" x14ac:dyDescent="0.4">
      <c r="A6" s="705" t="s">
        <v>49</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83</v>
      </c>
      <c r="C22" s="682"/>
      <c r="D22" s="683"/>
      <c r="I22" s="690" t="s">
        <v>225</v>
      </c>
      <c r="J22" s="691"/>
      <c r="K22" s="691"/>
      <c r="L22" s="692"/>
      <c r="Q22" s="681" t="s">
        <v>226</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384"/>
      <c r="M32" s="339"/>
      <c r="N32" s="382"/>
    </row>
    <row r="33" spans="12:14" x14ac:dyDescent="0.35">
      <c r="L33" s="270"/>
      <c r="M33" s="163"/>
      <c r="N33" s="383"/>
    </row>
    <row r="34" spans="12:14" x14ac:dyDescent="0.35">
      <c r="L34" s="270"/>
      <c r="M34" s="163"/>
      <c r="N34" s="383"/>
    </row>
    <row r="35" spans="12:14" x14ac:dyDescent="0.35">
      <c r="L35" s="270"/>
      <c r="M35" s="163"/>
      <c r="N35" s="383"/>
    </row>
    <row r="36" spans="12:14" x14ac:dyDescent="0.35">
      <c r="L36" s="270"/>
      <c r="M36" s="163"/>
      <c r="N36" s="383"/>
    </row>
    <row r="37" spans="12:14" x14ac:dyDescent="0.35">
      <c r="L37" s="270"/>
      <c r="M37" s="163"/>
      <c r="N37" s="383"/>
    </row>
    <row r="38" spans="12:14" x14ac:dyDescent="0.35">
      <c r="L38" s="270"/>
      <c r="M38" s="163"/>
      <c r="N38" s="383"/>
    </row>
    <row r="39" spans="12:14" x14ac:dyDescent="0.35">
      <c r="L39" s="270"/>
      <c r="M39" s="163"/>
      <c r="N39" s="383"/>
    </row>
    <row r="40" spans="12:14" x14ac:dyDescent="0.35">
      <c r="L40" s="351"/>
      <c r="M40" s="163"/>
      <c r="N40" s="383"/>
    </row>
    <row r="41" spans="12:14" x14ac:dyDescent="0.35">
      <c r="L41" s="351"/>
      <c r="M41" s="163"/>
      <c r="N41" s="25"/>
    </row>
    <row r="42" spans="12:14" x14ac:dyDescent="0.35">
      <c r="L42" s="270"/>
      <c r="M42" s="163"/>
      <c r="N42" s="25"/>
    </row>
    <row r="43" spans="12:14" x14ac:dyDescent="0.35">
      <c r="L43" s="270"/>
      <c r="M43" s="163"/>
      <c r="N43" s="25"/>
    </row>
    <row r="44" spans="12:14" x14ac:dyDescent="0.35">
      <c r="L44" s="351"/>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5"/>
    </row>
    <row r="49" spans="12:12" x14ac:dyDescent="0.35">
      <c r="L49" s="268"/>
    </row>
    <row r="50" spans="12:12" x14ac:dyDescent="0.35">
      <c r="L50" s="268"/>
    </row>
    <row r="51" spans="12:12" x14ac:dyDescent="0.35">
      <c r="L51" s="268"/>
    </row>
    <row r="52" spans="12:12" x14ac:dyDescent="0.35">
      <c r="L52" s="268"/>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79</v>
      </c>
    </row>
    <row r="2" spans="1:29" x14ac:dyDescent="0.35">
      <c r="G2" t="e">
        <f>VALUE('Design QFD 2'!#REF!)</f>
        <v>#REF!</v>
      </c>
    </row>
    <row r="3" spans="1:29" ht="13.15" thickBot="1" x14ac:dyDescent="0.4">
      <c r="A3" s="33" t="s">
        <v>17</v>
      </c>
    </row>
    <row r="4" spans="1:29"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8"/>
      <c r="Y4" s="740" t="s">
        <v>19</v>
      </c>
    </row>
    <row r="5" spans="1:29" ht="18.75" customHeight="1" thickBot="1" x14ac:dyDescent="0.45">
      <c r="A5" s="727" t="s">
        <v>67</v>
      </c>
      <c r="B5" s="729" t="s">
        <v>21</v>
      </c>
      <c r="C5" s="39" t="s">
        <v>22</v>
      </c>
      <c r="D5" s="720" t="s">
        <v>23</v>
      </c>
      <c r="E5" s="721"/>
      <c r="F5" s="721"/>
      <c r="G5" s="721"/>
      <c r="H5" s="721"/>
      <c r="I5" s="721"/>
      <c r="J5" s="721"/>
      <c r="K5" s="721"/>
      <c r="L5" s="722"/>
      <c r="M5" s="720" t="s">
        <v>14</v>
      </c>
      <c r="N5" s="721"/>
      <c r="O5" s="721"/>
      <c r="P5" s="721"/>
      <c r="Q5" s="721"/>
      <c r="R5" s="721"/>
      <c r="S5" s="721"/>
      <c r="T5" s="721"/>
      <c r="U5" s="721"/>
      <c r="V5" s="721"/>
      <c r="W5" s="722"/>
      <c r="X5" s="341"/>
      <c r="Y5" s="741"/>
    </row>
    <row r="6" spans="1:29" ht="39.75" customHeight="1" x14ac:dyDescent="0.4">
      <c r="A6" s="728"/>
      <c r="B6" s="730"/>
      <c r="C6" s="40" t="s">
        <v>24</v>
      </c>
      <c r="D6" s="718" t="s">
        <v>26</v>
      </c>
      <c r="E6" s="718"/>
      <c r="F6" s="718"/>
      <c r="G6" s="718"/>
      <c r="H6" s="718"/>
      <c r="I6" s="718"/>
      <c r="J6" s="318"/>
      <c r="K6" s="718"/>
      <c r="L6" s="318"/>
      <c r="M6" s="718" t="s">
        <v>25</v>
      </c>
      <c r="N6" s="718"/>
      <c r="O6" s="718"/>
      <c r="P6" s="718"/>
      <c r="Q6" s="718"/>
      <c r="R6" s="718"/>
      <c r="S6" s="718"/>
      <c r="T6" s="718"/>
      <c r="U6" s="718"/>
      <c r="V6" s="718" t="s">
        <v>28</v>
      </c>
      <c r="W6" s="718"/>
      <c r="X6" s="725" t="s">
        <v>29</v>
      </c>
      <c r="Y6" s="742"/>
    </row>
    <row r="7" spans="1:29" ht="18" customHeight="1" x14ac:dyDescent="0.4">
      <c r="A7" s="728"/>
      <c r="B7" s="730"/>
      <c r="C7" s="41" t="s">
        <v>30</v>
      </c>
      <c r="D7" s="726"/>
      <c r="E7" s="726"/>
      <c r="F7" s="726"/>
      <c r="G7" s="726"/>
      <c r="H7" s="726"/>
      <c r="I7" s="726"/>
      <c r="J7" s="316"/>
      <c r="K7" s="726"/>
      <c r="L7" s="316"/>
      <c r="M7" s="726"/>
      <c r="N7" s="726"/>
      <c r="O7" s="726"/>
      <c r="P7" s="726"/>
      <c r="Q7" s="726"/>
      <c r="R7" s="726"/>
      <c r="S7" s="726"/>
      <c r="T7" s="726"/>
      <c r="U7" s="726"/>
      <c r="V7" s="726"/>
      <c r="W7" s="726"/>
      <c r="X7" s="726"/>
      <c r="Y7" s="742"/>
    </row>
    <row r="8" spans="1:29" ht="203.25" customHeight="1" thickBot="1" x14ac:dyDescent="0.45">
      <c r="A8" s="42"/>
      <c r="B8" s="730"/>
      <c r="C8" s="43"/>
      <c r="D8" s="386"/>
      <c r="E8" s="386"/>
      <c r="F8" s="386"/>
      <c r="G8" s="386"/>
      <c r="H8" s="386"/>
      <c r="I8" s="386"/>
      <c r="J8" s="386"/>
      <c r="K8" s="386"/>
      <c r="L8" s="386"/>
      <c r="M8" s="386"/>
      <c r="N8" s="386"/>
      <c r="O8" s="386"/>
      <c r="P8" s="386"/>
      <c r="Q8" s="386"/>
      <c r="R8" s="386"/>
      <c r="S8" s="386"/>
      <c r="T8" s="386"/>
      <c r="U8" s="386"/>
      <c r="V8" s="386"/>
      <c r="W8" s="386"/>
      <c r="X8" s="44"/>
      <c r="Y8" s="45"/>
      <c r="Z8" s="744" t="s">
        <v>263</v>
      </c>
      <c r="AA8" s="745"/>
      <c r="AB8" s="745"/>
      <c r="AC8" s="745"/>
    </row>
    <row r="9" spans="1:29" ht="22.15" x14ac:dyDescent="0.55000000000000004">
      <c r="A9" s="743"/>
      <c r="B9" s="349"/>
      <c r="C9" s="345"/>
      <c r="D9" s="14"/>
      <c r="E9" s="14"/>
      <c r="F9" s="14"/>
      <c r="G9" s="14"/>
      <c r="H9" s="14"/>
      <c r="I9" s="14"/>
      <c r="J9" s="14"/>
      <c r="K9" s="14"/>
      <c r="L9" s="14"/>
      <c r="M9" s="14"/>
      <c r="N9" s="14"/>
      <c r="O9" s="14"/>
      <c r="P9" s="14"/>
      <c r="Q9" s="14"/>
      <c r="R9" s="14"/>
      <c r="S9" s="14"/>
      <c r="T9" s="14"/>
      <c r="U9" s="14"/>
      <c r="V9" s="14"/>
      <c r="W9" s="14"/>
      <c r="X9" s="251">
        <f t="shared" ref="X9:X35" si="0">SUM(D9:W9)</f>
        <v>0</v>
      </c>
      <c r="Y9" s="387">
        <f t="shared" ref="Y9:Y35" si="1">+X9*C9</f>
        <v>0</v>
      </c>
      <c r="Z9" s="349"/>
    </row>
    <row r="10" spans="1:29" ht="22.15" x14ac:dyDescent="0.55000000000000004">
      <c r="A10" s="743"/>
      <c r="B10" s="349"/>
      <c r="C10" s="346"/>
      <c r="D10" s="14"/>
      <c r="E10" s="14"/>
      <c r="F10" s="14"/>
      <c r="G10" s="14"/>
      <c r="H10" s="14"/>
      <c r="I10" s="14"/>
      <c r="J10" s="14"/>
      <c r="K10" s="14"/>
      <c r="L10" s="14"/>
      <c r="M10" s="14"/>
      <c r="N10" s="14"/>
      <c r="O10" s="14"/>
      <c r="P10" s="14"/>
      <c r="Q10" s="14"/>
      <c r="R10" s="14"/>
      <c r="S10" s="14"/>
      <c r="T10" s="14"/>
      <c r="U10" s="14"/>
      <c r="V10" s="14"/>
      <c r="W10" s="14"/>
      <c r="X10" s="251">
        <f t="shared" si="0"/>
        <v>0</v>
      </c>
      <c r="Y10" s="387">
        <f t="shared" si="1"/>
        <v>0</v>
      </c>
    </row>
    <row r="11" spans="1:29" ht="22.15" x14ac:dyDescent="0.55000000000000004">
      <c r="A11" s="743"/>
      <c r="B11" s="349"/>
      <c r="C11" s="346"/>
      <c r="D11" s="14"/>
      <c r="E11" s="14"/>
      <c r="F11" s="14"/>
      <c r="G11" s="14"/>
      <c r="H11" s="14"/>
      <c r="I11" s="14"/>
      <c r="J11" s="14"/>
      <c r="K11" s="14"/>
      <c r="L11" s="14"/>
      <c r="M11" s="14"/>
      <c r="N11" s="14"/>
      <c r="O11" s="14"/>
      <c r="P11" s="14"/>
      <c r="Q11" s="14"/>
      <c r="R11" s="14"/>
      <c r="S11" s="14"/>
      <c r="T11" s="14"/>
      <c r="U11" s="14"/>
      <c r="V11" s="14"/>
      <c r="W11" s="14"/>
      <c r="X11" s="251">
        <f t="shared" si="0"/>
        <v>0</v>
      </c>
      <c r="Y11" s="387">
        <f t="shared" si="1"/>
        <v>0</v>
      </c>
    </row>
    <row r="12" spans="1:29" ht="22.15" x14ac:dyDescent="0.55000000000000004">
      <c r="A12" s="743"/>
      <c r="B12" s="349"/>
      <c r="C12" s="346"/>
      <c r="D12" s="14"/>
      <c r="E12" s="14"/>
      <c r="F12" s="14"/>
      <c r="G12" s="14"/>
      <c r="H12" s="14"/>
      <c r="I12" s="14"/>
      <c r="J12" s="14"/>
      <c r="K12" s="14"/>
      <c r="L12" s="14"/>
      <c r="M12" s="14"/>
      <c r="N12" s="14"/>
      <c r="O12" s="14"/>
      <c r="P12" s="14"/>
      <c r="Q12" s="14"/>
      <c r="R12" s="14"/>
      <c r="S12" s="14"/>
      <c r="T12" s="14"/>
      <c r="U12" s="14"/>
      <c r="V12" s="14"/>
      <c r="W12" s="14"/>
      <c r="X12" s="251">
        <f t="shared" si="0"/>
        <v>0</v>
      </c>
      <c r="Y12" s="387">
        <f t="shared" si="1"/>
        <v>0</v>
      </c>
      <c r="Z12" s="349"/>
    </row>
    <row r="13" spans="1:29" ht="22.15" x14ac:dyDescent="0.55000000000000004">
      <c r="A13" s="743"/>
      <c r="B13" s="349"/>
      <c r="C13" s="346"/>
      <c r="D13" s="14"/>
      <c r="E13" s="14"/>
      <c r="F13" s="14"/>
      <c r="G13" s="14"/>
      <c r="H13" s="14"/>
      <c r="I13" s="14"/>
      <c r="J13" s="14"/>
      <c r="K13" s="14"/>
      <c r="L13" s="14"/>
      <c r="M13" s="14"/>
      <c r="N13" s="14"/>
      <c r="O13" s="14"/>
      <c r="P13" s="14"/>
      <c r="Q13" s="14"/>
      <c r="R13" s="14"/>
      <c r="S13" s="14"/>
      <c r="T13" s="14"/>
      <c r="U13" s="14"/>
      <c r="V13" s="14"/>
      <c r="W13" s="14"/>
      <c r="X13" s="251">
        <f t="shared" si="0"/>
        <v>0</v>
      </c>
      <c r="Y13" s="387">
        <f t="shared" si="1"/>
        <v>0</v>
      </c>
    </row>
    <row r="14" spans="1:29" ht="22.15" x14ac:dyDescent="0.55000000000000004">
      <c r="A14" s="743"/>
      <c r="B14" s="349"/>
      <c r="C14" s="346"/>
      <c r="D14" s="14"/>
      <c r="E14" s="14"/>
      <c r="F14" s="14"/>
      <c r="G14" s="14"/>
      <c r="H14" s="14"/>
      <c r="I14" s="14"/>
      <c r="J14" s="14"/>
      <c r="K14" s="14"/>
      <c r="L14" s="14"/>
      <c r="M14" s="14"/>
      <c r="N14" s="14"/>
      <c r="O14" s="14"/>
      <c r="P14" s="14"/>
      <c r="Q14" s="14"/>
      <c r="R14" s="14"/>
      <c r="S14" s="14"/>
      <c r="T14" s="14"/>
      <c r="U14" s="14"/>
      <c r="V14" s="14"/>
      <c r="W14" s="14"/>
      <c r="X14" s="251">
        <f t="shared" si="0"/>
        <v>0</v>
      </c>
      <c r="Y14" s="387">
        <f t="shared" si="1"/>
        <v>0</v>
      </c>
    </row>
    <row r="15" spans="1:29" ht="22.15" x14ac:dyDescent="0.55000000000000004">
      <c r="A15" s="743"/>
      <c r="B15" s="349"/>
      <c r="C15" s="346"/>
      <c r="D15" s="14"/>
      <c r="E15" s="14"/>
      <c r="F15" s="14"/>
      <c r="G15" s="14"/>
      <c r="H15" s="14"/>
      <c r="I15" s="14"/>
      <c r="J15" s="14"/>
      <c r="K15" s="14"/>
      <c r="L15" s="14"/>
      <c r="M15" s="14"/>
      <c r="N15" s="14"/>
      <c r="O15" s="14"/>
      <c r="P15" s="14"/>
      <c r="Q15" s="14"/>
      <c r="R15" s="14"/>
      <c r="S15" s="14"/>
      <c r="T15" s="14"/>
      <c r="U15" s="14"/>
      <c r="V15" s="14"/>
      <c r="W15" s="14"/>
      <c r="X15" s="251">
        <f t="shared" si="0"/>
        <v>0</v>
      </c>
      <c r="Y15" s="387">
        <f t="shared" si="1"/>
        <v>0</v>
      </c>
    </row>
    <row r="16" spans="1:29" ht="22.15" x14ac:dyDescent="0.55000000000000004">
      <c r="A16" s="743"/>
      <c r="B16" s="349"/>
      <c r="C16" s="346"/>
      <c r="D16" s="14"/>
      <c r="E16" s="14"/>
      <c r="F16" s="14"/>
      <c r="G16" s="14"/>
      <c r="H16" s="14"/>
      <c r="I16" s="14"/>
      <c r="J16" s="14"/>
      <c r="K16" s="14"/>
      <c r="L16" s="14"/>
      <c r="M16" s="14"/>
      <c r="N16" s="14"/>
      <c r="O16" s="14"/>
      <c r="P16" s="14"/>
      <c r="Q16" s="14"/>
      <c r="R16" s="14"/>
      <c r="S16" s="14"/>
      <c r="T16" s="14"/>
      <c r="U16" s="14"/>
      <c r="V16" s="14"/>
      <c r="W16" s="14"/>
      <c r="X16" s="251">
        <f t="shared" si="0"/>
        <v>0</v>
      </c>
      <c r="Y16" s="387">
        <f t="shared" si="1"/>
        <v>0</v>
      </c>
    </row>
    <row r="17" spans="1:26" ht="22.15" x14ac:dyDescent="0.55000000000000004">
      <c r="A17" s="743"/>
      <c r="B17" s="349"/>
      <c r="C17" s="346"/>
      <c r="D17" s="14"/>
      <c r="E17" s="14"/>
      <c r="F17" s="14"/>
      <c r="G17" s="14"/>
      <c r="H17" s="14"/>
      <c r="I17" s="14"/>
      <c r="J17" s="14"/>
      <c r="K17" s="14"/>
      <c r="L17" s="14"/>
      <c r="M17" s="14"/>
      <c r="N17" s="14"/>
      <c r="O17" s="14"/>
      <c r="P17" s="14"/>
      <c r="Q17" s="14"/>
      <c r="R17" s="14"/>
      <c r="S17" s="14"/>
      <c r="T17" s="14"/>
      <c r="U17" s="14"/>
      <c r="V17" s="14"/>
      <c r="W17" s="14"/>
      <c r="X17" s="251">
        <f t="shared" si="0"/>
        <v>0</v>
      </c>
      <c r="Y17" s="387">
        <f t="shared" si="1"/>
        <v>0</v>
      </c>
    </row>
    <row r="18" spans="1:26" ht="22.15" x14ac:dyDescent="0.55000000000000004">
      <c r="A18" s="743"/>
      <c r="B18" s="349"/>
      <c r="C18" s="346"/>
      <c r="D18" s="14"/>
      <c r="E18" s="14"/>
      <c r="F18" s="14"/>
      <c r="G18" s="14"/>
      <c r="H18" s="14"/>
      <c r="I18" s="14"/>
      <c r="J18" s="14"/>
      <c r="K18" s="14"/>
      <c r="L18" s="14"/>
      <c r="M18" s="14"/>
      <c r="N18" s="14"/>
      <c r="O18" s="14"/>
      <c r="P18" s="14"/>
      <c r="Q18" s="14"/>
      <c r="R18" s="14"/>
      <c r="S18" s="14"/>
      <c r="T18" s="14"/>
      <c r="U18" s="14"/>
      <c r="V18" s="14"/>
      <c r="W18" s="14"/>
      <c r="X18" s="251">
        <f t="shared" si="0"/>
        <v>0</v>
      </c>
      <c r="Y18" s="387">
        <f t="shared" si="1"/>
        <v>0</v>
      </c>
    </row>
    <row r="19" spans="1:26" ht="22.15" x14ac:dyDescent="0.55000000000000004">
      <c r="A19" s="743"/>
      <c r="B19" s="349"/>
      <c r="C19" s="346"/>
      <c r="D19" s="14"/>
      <c r="E19" s="14"/>
      <c r="F19" s="14"/>
      <c r="G19" s="14"/>
      <c r="H19" s="14"/>
      <c r="I19" s="14"/>
      <c r="J19" s="14"/>
      <c r="K19" s="14"/>
      <c r="L19" s="14"/>
      <c r="M19" s="14"/>
      <c r="N19" s="14"/>
      <c r="O19" s="14"/>
      <c r="P19" s="14"/>
      <c r="Q19" s="14"/>
      <c r="R19" s="14"/>
      <c r="S19" s="14"/>
      <c r="T19" s="14"/>
      <c r="U19" s="14"/>
      <c r="V19" s="14"/>
      <c r="W19" s="14"/>
      <c r="X19" s="251">
        <f t="shared" si="0"/>
        <v>0</v>
      </c>
      <c r="Y19" s="387">
        <f t="shared" si="1"/>
        <v>0</v>
      </c>
    </row>
    <row r="20" spans="1:26" ht="22.15" x14ac:dyDescent="0.55000000000000004">
      <c r="A20" s="743"/>
      <c r="B20" s="349"/>
      <c r="C20" s="346"/>
      <c r="D20" s="14"/>
      <c r="E20" s="14"/>
      <c r="F20" s="14"/>
      <c r="G20" s="14"/>
      <c r="H20" s="14"/>
      <c r="I20" s="14"/>
      <c r="J20" s="14"/>
      <c r="K20" s="14"/>
      <c r="L20" s="14"/>
      <c r="M20" s="14"/>
      <c r="N20" s="14"/>
      <c r="O20" s="14"/>
      <c r="P20" s="14"/>
      <c r="Q20" s="14"/>
      <c r="R20" s="14"/>
      <c r="S20" s="14"/>
      <c r="T20" s="14"/>
      <c r="U20" s="14"/>
      <c r="V20" s="14"/>
      <c r="W20" s="14"/>
      <c r="X20" s="251">
        <f t="shared" si="0"/>
        <v>0</v>
      </c>
      <c r="Y20" s="387">
        <f t="shared" si="1"/>
        <v>0</v>
      </c>
    </row>
    <row r="21" spans="1:26" ht="22.15" x14ac:dyDescent="0.55000000000000004">
      <c r="A21" s="743"/>
      <c r="B21" s="349"/>
      <c r="C21" s="346"/>
      <c r="D21" s="14"/>
      <c r="E21" s="14"/>
      <c r="F21" s="14"/>
      <c r="G21" s="14"/>
      <c r="H21" s="14"/>
      <c r="I21" s="14"/>
      <c r="J21" s="14"/>
      <c r="K21" s="14"/>
      <c r="L21" s="14"/>
      <c r="M21" s="14"/>
      <c r="N21" s="14"/>
      <c r="O21" s="14"/>
      <c r="P21" s="14"/>
      <c r="Q21" s="14"/>
      <c r="R21" s="14"/>
      <c r="S21" s="14"/>
      <c r="T21" s="14"/>
      <c r="U21" s="14"/>
      <c r="V21" s="14"/>
      <c r="W21" s="14"/>
      <c r="X21" s="251">
        <f t="shared" si="0"/>
        <v>0</v>
      </c>
      <c r="Y21" s="387">
        <f t="shared" si="1"/>
        <v>0</v>
      </c>
    </row>
    <row r="22" spans="1:26" ht="22.15" x14ac:dyDescent="0.55000000000000004">
      <c r="A22" s="743"/>
      <c r="B22" s="349"/>
      <c r="C22" s="346"/>
      <c r="D22" s="14"/>
      <c r="E22" s="14"/>
      <c r="F22" s="14"/>
      <c r="G22" s="14"/>
      <c r="H22" s="14"/>
      <c r="I22" s="14"/>
      <c r="J22" s="14"/>
      <c r="K22" s="14"/>
      <c r="L22" s="14"/>
      <c r="M22" s="14"/>
      <c r="N22" s="14"/>
      <c r="O22" s="14"/>
      <c r="P22" s="14"/>
      <c r="Q22" s="14"/>
      <c r="R22" s="14"/>
      <c r="S22" s="14"/>
      <c r="T22" s="14"/>
      <c r="U22" s="14"/>
      <c r="V22" s="14"/>
      <c r="W22" s="14"/>
      <c r="X22" s="251">
        <f t="shared" si="0"/>
        <v>0</v>
      </c>
      <c r="Y22" s="387">
        <f t="shared" si="1"/>
        <v>0</v>
      </c>
      <c r="Z22" s="349"/>
    </row>
    <row r="23" spans="1:26" ht="22.15" x14ac:dyDescent="0.55000000000000004">
      <c r="A23" s="743"/>
      <c r="B23" s="349"/>
      <c r="C23" s="346"/>
      <c r="D23" s="14"/>
      <c r="E23" s="14"/>
      <c r="F23" s="14"/>
      <c r="G23" s="14"/>
      <c r="H23" s="14"/>
      <c r="I23" s="14"/>
      <c r="J23" s="14"/>
      <c r="K23" s="14"/>
      <c r="L23" s="14"/>
      <c r="M23" s="14"/>
      <c r="N23" s="14"/>
      <c r="O23" s="14"/>
      <c r="P23" s="14"/>
      <c r="Q23" s="14"/>
      <c r="R23" s="14"/>
      <c r="S23" s="14"/>
      <c r="T23" s="14"/>
      <c r="U23" s="14"/>
      <c r="V23" s="14"/>
      <c r="W23" s="14"/>
      <c r="X23" s="251">
        <f t="shared" si="0"/>
        <v>0</v>
      </c>
      <c r="Y23" s="387">
        <f t="shared" si="1"/>
        <v>0</v>
      </c>
      <c r="Z23" s="349"/>
    </row>
    <row r="24" spans="1:26" ht="22.15" x14ac:dyDescent="0.55000000000000004">
      <c r="A24" s="743"/>
      <c r="B24" s="349"/>
      <c r="C24" s="346"/>
      <c r="D24" s="14"/>
      <c r="E24" s="14"/>
      <c r="F24" s="14"/>
      <c r="G24" s="14"/>
      <c r="H24" s="14"/>
      <c r="I24" s="14"/>
      <c r="J24" s="14"/>
      <c r="K24" s="14"/>
      <c r="L24" s="14"/>
      <c r="M24" s="14"/>
      <c r="N24" s="14"/>
      <c r="O24" s="14"/>
      <c r="P24" s="14"/>
      <c r="Q24" s="14"/>
      <c r="R24" s="14"/>
      <c r="S24" s="14"/>
      <c r="T24" s="14"/>
      <c r="U24" s="14"/>
      <c r="V24" s="14"/>
      <c r="W24" s="14"/>
      <c r="X24" s="251">
        <f t="shared" si="0"/>
        <v>0</v>
      </c>
      <c r="Y24" s="387">
        <f t="shared" si="1"/>
        <v>0</v>
      </c>
      <c r="Z24" s="349"/>
    </row>
    <row r="25" spans="1:26" ht="22.15" x14ac:dyDescent="0.55000000000000004">
      <c r="A25" s="743"/>
      <c r="B25" s="349"/>
      <c r="C25" s="346"/>
      <c r="D25" s="14"/>
      <c r="E25" s="14"/>
      <c r="F25" s="14"/>
      <c r="G25" s="14"/>
      <c r="H25" s="14"/>
      <c r="I25" s="14"/>
      <c r="J25" s="14"/>
      <c r="K25" s="14"/>
      <c r="L25" s="14"/>
      <c r="M25" s="14"/>
      <c r="N25" s="14"/>
      <c r="O25" s="14"/>
      <c r="P25" s="14"/>
      <c r="Q25" s="14"/>
      <c r="R25" s="14"/>
      <c r="S25" s="14"/>
      <c r="T25" s="14"/>
      <c r="U25" s="14"/>
      <c r="V25" s="14"/>
      <c r="W25" s="14"/>
      <c r="X25" s="251">
        <f t="shared" si="0"/>
        <v>0</v>
      </c>
      <c r="Y25" s="387">
        <f t="shared" si="1"/>
        <v>0</v>
      </c>
      <c r="Z25" s="349"/>
    </row>
    <row r="26" spans="1:26" ht="22.15" x14ac:dyDescent="0.55000000000000004">
      <c r="A26" s="743"/>
      <c r="B26" s="349"/>
      <c r="C26" s="346"/>
      <c r="D26" s="14"/>
      <c r="E26" s="14"/>
      <c r="F26" s="14"/>
      <c r="G26" s="14"/>
      <c r="H26" s="14"/>
      <c r="I26" s="14"/>
      <c r="J26" s="14"/>
      <c r="K26" s="14"/>
      <c r="L26" s="14"/>
      <c r="M26" s="14"/>
      <c r="N26" s="14"/>
      <c r="O26" s="14"/>
      <c r="P26" s="14"/>
      <c r="Q26" s="14"/>
      <c r="R26" s="14"/>
      <c r="S26" s="14"/>
      <c r="T26" s="14"/>
      <c r="U26" s="14"/>
      <c r="V26" s="14"/>
      <c r="W26" s="14"/>
      <c r="X26" s="251">
        <f t="shared" si="0"/>
        <v>0</v>
      </c>
      <c r="Y26" s="387">
        <f t="shared" si="1"/>
        <v>0</v>
      </c>
    </row>
    <row r="27" spans="1:26" ht="22.15" x14ac:dyDescent="0.55000000000000004">
      <c r="A27" s="743"/>
      <c r="B27" s="349"/>
      <c r="C27" s="346"/>
      <c r="D27" s="14"/>
      <c r="E27" s="14"/>
      <c r="F27" s="14"/>
      <c r="G27" s="14"/>
      <c r="H27" s="14"/>
      <c r="I27" s="14"/>
      <c r="J27" s="14"/>
      <c r="K27" s="14"/>
      <c r="L27" s="14"/>
      <c r="M27" s="14"/>
      <c r="N27" s="14"/>
      <c r="O27" s="14"/>
      <c r="P27" s="14"/>
      <c r="Q27" s="14"/>
      <c r="R27" s="14"/>
      <c r="S27" s="14"/>
      <c r="T27" s="14"/>
      <c r="U27" s="14"/>
      <c r="V27" s="14"/>
      <c r="W27" s="14"/>
      <c r="X27" s="251">
        <f t="shared" si="0"/>
        <v>0</v>
      </c>
      <c r="Y27" s="387">
        <f t="shared" si="1"/>
        <v>0</v>
      </c>
      <c r="Z27" s="349"/>
    </row>
    <row r="28" spans="1:26" ht="22.15" x14ac:dyDescent="0.55000000000000004">
      <c r="A28" s="743"/>
      <c r="B28" s="349"/>
      <c r="C28" s="346"/>
      <c r="D28" s="14"/>
      <c r="E28" s="14"/>
      <c r="F28" s="14"/>
      <c r="G28" s="14"/>
      <c r="H28" s="14"/>
      <c r="I28" s="14"/>
      <c r="J28" s="14"/>
      <c r="K28" s="14"/>
      <c r="L28" s="14"/>
      <c r="M28" s="14"/>
      <c r="N28" s="14"/>
      <c r="O28" s="14"/>
      <c r="P28" s="14"/>
      <c r="Q28" s="14"/>
      <c r="R28" s="14"/>
      <c r="S28" s="14"/>
      <c r="T28" s="14"/>
      <c r="U28" s="14"/>
      <c r="V28" s="14"/>
      <c r="W28" s="14"/>
      <c r="X28" s="251">
        <f t="shared" si="0"/>
        <v>0</v>
      </c>
      <c r="Y28" s="387">
        <f t="shared" si="1"/>
        <v>0</v>
      </c>
      <c r="Z28" s="349"/>
    </row>
    <row r="29" spans="1:26" ht="22.15" x14ac:dyDescent="0.55000000000000004">
      <c r="A29" s="743"/>
      <c r="B29" s="349"/>
      <c r="C29" s="346"/>
      <c r="D29" s="14"/>
      <c r="E29" s="14"/>
      <c r="F29" s="14"/>
      <c r="G29" s="14"/>
      <c r="H29" s="14"/>
      <c r="I29" s="14"/>
      <c r="J29" s="14"/>
      <c r="K29" s="14"/>
      <c r="L29" s="14"/>
      <c r="M29" s="14"/>
      <c r="N29" s="14"/>
      <c r="O29" s="14"/>
      <c r="P29" s="14"/>
      <c r="Q29" s="14"/>
      <c r="R29" s="14"/>
      <c r="S29" s="14"/>
      <c r="T29" s="14"/>
      <c r="U29" s="14"/>
      <c r="V29" s="14"/>
      <c r="W29" s="14"/>
      <c r="X29" s="251">
        <f t="shared" si="0"/>
        <v>0</v>
      </c>
      <c r="Y29" s="387">
        <f t="shared" si="1"/>
        <v>0</v>
      </c>
      <c r="Z29" s="349"/>
    </row>
    <row r="30" spans="1:26" ht="22.15" x14ac:dyDescent="0.55000000000000004">
      <c r="A30" s="743"/>
      <c r="B30" s="349"/>
      <c r="C30" s="346"/>
      <c r="D30" s="14"/>
      <c r="E30" s="14"/>
      <c r="F30" s="14"/>
      <c r="G30" s="14"/>
      <c r="H30" s="14"/>
      <c r="I30" s="14"/>
      <c r="J30" s="14"/>
      <c r="K30" s="14"/>
      <c r="L30" s="14"/>
      <c r="M30" s="14"/>
      <c r="N30" s="14"/>
      <c r="O30" s="14"/>
      <c r="P30" s="14"/>
      <c r="Q30" s="14"/>
      <c r="R30" s="14"/>
      <c r="S30" s="14"/>
      <c r="T30" s="14"/>
      <c r="U30" s="14"/>
      <c r="V30" s="14"/>
      <c r="W30" s="14"/>
      <c r="X30" s="251">
        <f t="shared" si="0"/>
        <v>0</v>
      </c>
      <c r="Y30" s="387">
        <f t="shared" si="1"/>
        <v>0</v>
      </c>
    </row>
    <row r="31" spans="1:26" ht="22.15" x14ac:dyDescent="0.55000000000000004">
      <c r="A31" s="743"/>
      <c r="B31" s="349"/>
      <c r="C31" s="346"/>
      <c r="D31" s="14"/>
      <c r="E31" s="14"/>
      <c r="F31" s="14"/>
      <c r="G31" s="14"/>
      <c r="H31" s="14"/>
      <c r="I31" s="14"/>
      <c r="J31" s="14"/>
      <c r="K31" s="14"/>
      <c r="L31" s="14"/>
      <c r="M31" s="14"/>
      <c r="N31" s="14"/>
      <c r="O31" s="14"/>
      <c r="P31" s="14"/>
      <c r="Q31" s="14"/>
      <c r="R31" s="14"/>
      <c r="S31" s="14"/>
      <c r="T31" s="14"/>
      <c r="U31" s="14"/>
      <c r="V31" s="14"/>
      <c r="W31" s="14"/>
      <c r="X31" s="251">
        <f t="shared" si="0"/>
        <v>0</v>
      </c>
      <c r="Y31" s="387">
        <f t="shared" si="1"/>
        <v>0</v>
      </c>
      <c r="Z31" s="349"/>
    </row>
    <row r="32" spans="1:26" ht="22.15" x14ac:dyDescent="0.55000000000000004">
      <c r="A32" s="743"/>
      <c r="B32" s="349"/>
      <c r="C32" s="346"/>
      <c r="D32" s="14"/>
      <c r="E32" s="14"/>
      <c r="F32" s="14"/>
      <c r="G32" s="14"/>
      <c r="H32" s="14"/>
      <c r="I32" s="14"/>
      <c r="J32" s="14"/>
      <c r="K32" s="14"/>
      <c r="L32" s="14"/>
      <c r="M32" s="14"/>
      <c r="N32" s="14"/>
      <c r="O32" s="14"/>
      <c r="P32" s="14"/>
      <c r="Q32" s="14"/>
      <c r="R32" s="14"/>
      <c r="S32" s="14"/>
      <c r="T32" s="14"/>
      <c r="U32" s="14"/>
      <c r="V32" s="14"/>
      <c r="W32" s="14"/>
      <c r="X32" s="251">
        <f t="shared" si="0"/>
        <v>0</v>
      </c>
      <c r="Y32" s="387">
        <f t="shared" si="1"/>
        <v>0</v>
      </c>
      <c r="Z32" s="349"/>
    </row>
    <row r="33" spans="1:26" ht="22.15" x14ac:dyDescent="0.55000000000000004">
      <c r="A33" s="743"/>
      <c r="B33" s="349"/>
      <c r="C33" s="346"/>
      <c r="D33" s="14"/>
      <c r="E33" s="14"/>
      <c r="F33" s="14"/>
      <c r="G33" s="14"/>
      <c r="H33" s="14"/>
      <c r="I33" s="14"/>
      <c r="J33" s="14"/>
      <c r="K33" s="14"/>
      <c r="L33" s="14"/>
      <c r="M33" s="14"/>
      <c r="N33" s="14"/>
      <c r="O33" s="14"/>
      <c r="P33" s="14"/>
      <c r="Q33" s="14"/>
      <c r="R33" s="14"/>
      <c r="S33" s="14"/>
      <c r="T33" s="14"/>
      <c r="U33" s="14"/>
      <c r="V33" s="14"/>
      <c r="W33" s="14"/>
      <c r="X33" s="251">
        <f t="shared" si="0"/>
        <v>0</v>
      </c>
      <c r="Y33" s="387">
        <f t="shared" si="1"/>
        <v>0</v>
      </c>
      <c r="Z33" s="349"/>
    </row>
    <row r="34" spans="1:26" ht="20.25" x14ac:dyDescent="0.55000000000000004">
      <c r="A34" s="743"/>
      <c r="B34" s="349"/>
      <c r="C34" s="347"/>
      <c r="D34" s="14"/>
      <c r="E34" s="14"/>
      <c r="F34" s="14"/>
      <c r="G34" s="14"/>
      <c r="H34" s="14"/>
      <c r="I34" s="14"/>
      <c r="J34" s="14"/>
      <c r="K34" s="14"/>
      <c r="L34" s="14"/>
      <c r="M34" s="14"/>
      <c r="N34" s="14"/>
      <c r="O34" s="14"/>
      <c r="P34" s="14"/>
      <c r="Q34" s="14"/>
      <c r="R34" s="14"/>
      <c r="S34" s="14"/>
      <c r="T34" s="14"/>
      <c r="U34" s="14"/>
      <c r="V34" s="14"/>
      <c r="W34" s="14"/>
      <c r="X34" s="251">
        <f t="shared" si="0"/>
        <v>0</v>
      </c>
      <c r="Y34" s="371">
        <f t="shared" si="1"/>
        <v>0</v>
      </c>
    </row>
    <row r="35" spans="1:26" ht="20.65" thickBot="1" x14ac:dyDescent="0.6">
      <c r="A35" s="743"/>
      <c r="B35" s="350"/>
      <c r="C35" s="347"/>
      <c r="D35" s="14"/>
      <c r="E35" s="14"/>
      <c r="F35" s="14"/>
      <c r="G35" s="14"/>
      <c r="H35" s="14"/>
      <c r="I35" s="14"/>
      <c r="J35" s="14"/>
      <c r="K35" s="14"/>
      <c r="L35" s="14"/>
      <c r="M35" s="14"/>
      <c r="N35" s="14"/>
      <c r="O35" s="14"/>
      <c r="P35" s="14"/>
      <c r="Q35" s="14"/>
      <c r="R35" s="14"/>
      <c r="S35" s="14"/>
      <c r="T35" s="14"/>
      <c r="U35" s="14"/>
      <c r="V35" s="14"/>
      <c r="W35" s="14"/>
      <c r="X35" s="251">
        <f t="shared" si="0"/>
        <v>0</v>
      </c>
      <c r="Y35" s="371">
        <f t="shared" si="1"/>
        <v>0</v>
      </c>
    </row>
    <row r="36" spans="1:26" ht="20.65" thickBot="1" x14ac:dyDescent="0.6">
      <c r="B36" s="47" t="s">
        <v>31</v>
      </c>
      <c r="C36" s="48"/>
      <c r="D36" s="369">
        <f t="shared" ref="D36:W36" si="2">SUMPRODUCT($C9:$C35,D9:D35)</f>
        <v>0</v>
      </c>
      <c r="E36" s="369">
        <f t="shared" si="2"/>
        <v>0</v>
      </c>
      <c r="F36" s="369">
        <f t="shared" si="2"/>
        <v>0</v>
      </c>
      <c r="G36" s="369">
        <f t="shared" si="2"/>
        <v>0</v>
      </c>
      <c r="H36" s="369">
        <f t="shared" si="2"/>
        <v>0</v>
      </c>
      <c r="I36" s="369">
        <f t="shared" si="2"/>
        <v>0</v>
      </c>
      <c r="J36" s="369">
        <f t="shared" si="2"/>
        <v>0</v>
      </c>
      <c r="K36" s="369">
        <f t="shared" si="2"/>
        <v>0</v>
      </c>
      <c r="L36" s="369">
        <f t="shared" si="2"/>
        <v>0</v>
      </c>
      <c r="M36" s="369">
        <f t="shared" si="2"/>
        <v>0</v>
      </c>
      <c r="N36" s="369">
        <f t="shared" si="2"/>
        <v>0</v>
      </c>
      <c r="O36" s="369">
        <f t="shared" si="2"/>
        <v>0</v>
      </c>
      <c r="P36" s="369">
        <f t="shared" si="2"/>
        <v>0</v>
      </c>
      <c r="Q36" s="369">
        <f t="shared" si="2"/>
        <v>0</v>
      </c>
      <c r="R36" s="369">
        <f t="shared" si="2"/>
        <v>0</v>
      </c>
      <c r="S36" s="369">
        <f t="shared" si="2"/>
        <v>0</v>
      </c>
      <c r="T36" s="369">
        <f t="shared" si="2"/>
        <v>0</v>
      </c>
      <c r="U36" s="369">
        <f t="shared" si="2"/>
        <v>0</v>
      </c>
      <c r="V36" s="369">
        <f t="shared" si="2"/>
        <v>0</v>
      </c>
      <c r="W36" s="369">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32</v>
      </c>
      <c r="C38" s="715"/>
      <c r="D38" s="716"/>
      <c r="E38" s="716"/>
      <c r="F38" s="716"/>
      <c r="G38" s="716"/>
      <c r="H38" s="716"/>
      <c r="I38" s="716"/>
      <c r="J38" s="716"/>
      <c r="K38" s="716"/>
      <c r="L38" s="716"/>
      <c r="M38" s="716"/>
      <c r="N38" s="716"/>
      <c r="O38" s="716"/>
      <c r="P38" s="716"/>
      <c r="Q38" s="716"/>
      <c r="R38" s="716"/>
      <c r="S38" s="716"/>
      <c r="T38" s="716"/>
      <c r="U38" s="716"/>
      <c r="V38" s="716"/>
      <c r="W38" s="716"/>
      <c r="X38" s="717"/>
    </row>
    <row r="39" spans="1:26" x14ac:dyDescent="0.35">
      <c r="B39" s="52" t="s">
        <v>33</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723"/>
    </row>
    <row r="41" spans="1:26" x14ac:dyDescent="0.35">
      <c r="R41" s="723"/>
    </row>
    <row r="42" spans="1:26" x14ac:dyDescent="0.35">
      <c r="R42" s="723"/>
    </row>
    <row r="43" spans="1:26" x14ac:dyDescent="0.35">
      <c r="R43" s="723"/>
    </row>
    <row r="44" spans="1:26" x14ac:dyDescent="0.35">
      <c r="R44" s="723"/>
    </row>
    <row r="45" spans="1:26" x14ac:dyDescent="0.35">
      <c r="R45" s="723"/>
    </row>
    <row r="46" spans="1:26" x14ac:dyDescent="0.35">
      <c r="R46" s="724"/>
    </row>
    <row r="47" spans="1:26" x14ac:dyDescent="0.35">
      <c r="R47" s="724"/>
    </row>
    <row r="48" spans="1:26" x14ac:dyDescent="0.35">
      <c r="R48" s="724"/>
    </row>
    <row r="49" spans="18:18" x14ac:dyDescent="0.35">
      <c r="R49" s="724"/>
    </row>
    <row r="50" spans="18:18" x14ac:dyDescent="0.35">
      <c r="R50" s="724"/>
    </row>
  </sheetData>
  <mergeCells count="29">
    <mergeCell ref="N6:N7"/>
    <mergeCell ref="O6:O7"/>
    <mergeCell ref="Y4:Y7"/>
    <mergeCell ref="A5:A7"/>
    <mergeCell ref="B5:B8"/>
    <mergeCell ref="D5:L5"/>
    <mergeCell ref="M5:Q5"/>
    <mergeCell ref="R5:W5"/>
    <mergeCell ref="D6:D7"/>
    <mergeCell ref="E6:E7"/>
    <mergeCell ref="F6:F7"/>
    <mergeCell ref="G6:G7"/>
    <mergeCell ref="X6:X7"/>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U16" sqref="U16"/>
    </sheetView>
  </sheetViews>
  <sheetFormatPr defaultColWidth="8.796875" defaultRowHeight="12.75" x14ac:dyDescent="0.35"/>
  <sheetData/>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79</v>
      </c>
    </row>
    <row r="2" spans="1:21" ht="157.5" customHeight="1" thickBot="1" x14ac:dyDescent="0.4">
      <c r="B2" s="129" t="s">
        <v>51</v>
      </c>
      <c r="C2" s="186" t="s">
        <v>5</v>
      </c>
      <c r="D2" s="241"/>
      <c r="E2" s="241"/>
      <c r="F2" s="241"/>
      <c r="G2" s="241"/>
      <c r="H2" s="241"/>
      <c r="I2" s="241"/>
      <c r="J2" s="241"/>
      <c r="K2" s="241"/>
      <c r="L2" s="241"/>
      <c r="M2" s="241"/>
      <c r="N2" s="241"/>
      <c r="O2" s="241"/>
      <c r="P2" s="241"/>
      <c r="Q2" s="241"/>
      <c r="R2" s="241"/>
      <c r="S2" s="241"/>
      <c r="T2" s="241"/>
    </row>
    <row r="3" spans="1:21" ht="15.75" x14ac:dyDescent="0.4">
      <c r="B3" s="412" t="s">
        <v>50</v>
      </c>
      <c r="C3" s="155"/>
      <c r="D3" s="134"/>
      <c r="E3" s="135"/>
      <c r="F3" s="135"/>
      <c r="G3" s="135"/>
      <c r="H3" s="135"/>
      <c r="I3" s="188"/>
      <c r="J3" s="188"/>
      <c r="K3" s="135"/>
      <c r="L3" s="135"/>
      <c r="M3" s="135"/>
      <c r="N3" s="135"/>
      <c r="O3" s="135"/>
      <c r="P3" s="135"/>
      <c r="Q3" s="135"/>
      <c r="R3" s="135"/>
      <c r="S3" s="135"/>
      <c r="T3" s="135"/>
      <c r="U3" s="183" t="s">
        <v>52</v>
      </c>
    </row>
    <row r="4" spans="1:21" ht="15" x14ac:dyDescent="0.4">
      <c r="B4" s="414" t="s">
        <v>229</v>
      </c>
      <c r="C4" s="410"/>
      <c r="D4" s="285"/>
      <c r="E4" s="286"/>
      <c r="F4" s="286"/>
      <c r="G4" s="286"/>
      <c r="H4" s="286"/>
      <c r="I4" s="286"/>
      <c r="J4" s="286"/>
      <c r="K4" s="286"/>
      <c r="L4" s="286"/>
      <c r="M4" s="286"/>
      <c r="N4" s="286"/>
      <c r="O4" s="286"/>
      <c r="P4" s="286"/>
      <c r="Q4" s="286"/>
      <c r="R4" s="286"/>
      <c r="S4" s="286"/>
      <c r="T4" s="286"/>
      <c r="U4" s="184"/>
    </row>
    <row r="5" spans="1:21" ht="15" x14ac:dyDescent="0.4">
      <c r="B5" s="415" t="s">
        <v>169</v>
      </c>
      <c r="C5" s="410">
        <v>5</v>
      </c>
      <c r="D5" s="285"/>
      <c r="E5" s="286"/>
      <c r="F5" s="286"/>
      <c r="G5" s="286"/>
      <c r="H5" s="286"/>
      <c r="I5" s="286"/>
      <c r="J5" s="286"/>
      <c r="K5" s="286"/>
      <c r="L5" s="286"/>
      <c r="M5" s="286"/>
      <c r="N5" s="286"/>
      <c r="O5" s="286"/>
      <c r="P5" s="286"/>
      <c r="Q5" s="286"/>
      <c r="R5" s="286"/>
      <c r="S5" s="286"/>
      <c r="T5" s="286"/>
      <c r="U5" s="184"/>
    </row>
    <row r="6" spans="1:21" ht="15" x14ac:dyDescent="0.4">
      <c r="B6" s="415" t="s">
        <v>230</v>
      </c>
      <c r="C6" s="410">
        <v>5</v>
      </c>
      <c r="D6" s="285"/>
      <c r="E6" s="286"/>
      <c r="F6" s="286"/>
      <c r="G6" s="286"/>
      <c r="H6" s="286"/>
      <c r="I6" s="286"/>
      <c r="J6" s="286"/>
      <c r="K6" s="286"/>
      <c r="L6" s="286"/>
      <c r="M6" s="286"/>
      <c r="N6" s="286"/>
      <c r="O6" s="286"/>
      <c r="P6" s="286"/>
      <c r="Q6" s="286"/>
      <c r="R6" s="286"/>
      <c r="S6" s="286"/>
      <c r="T6" s="286"/>
      <c r="U6" s="280"/>
    </row>
    <row r="7" spans="1:21" ht="15" x14ac:dyDescent="0.4">
      <c r="B7" s="415" t="s">
        <v>231</v>
      </c>
      <c r="C7" s="410">
        <v>5</v>
      </c>
      <c r="D7" s="285"/>
      <c r="E7" s="286"/>
      <c r="F7" s="286"/>
      <c r="G7" s="286"/>
      <c r="H7" s="286"/>
      <c r="I7" s="286"/>
      <c r="J7" s="286"/>
      <c r="K7" s="286"/>
      <c r="L7" s="286"/>
      <c r="M7" s="286"/>
      <c r="N7" s="286"/>
      <c r="O7" s="286"/>
      <c r="P7" s="286"/>
      <c r="Q7" s="286"/>
      <c r="R7" s="286"/>
      <c r="S7" s="286"/>
      <c r="T7" s="286"/>
      <c r="U7" s="184"/>
    </row>
    <row r="8" spans="1:21" ht="15" x14ac:dyDescent="0.4">
      <c r="B8" s="415" t="s">
        <v>245</v>
      </c>
      <c r="C8" s="410">
        <v>5</v>
      </c>
      <c r="D8" s="285"/>
      <c r="E8" s="286"/>
      <c r="F8" s="286"/>
      <c r="G8" s="286"/>
      <c r="H8" s="286"/>
      <c r="I8" s="286"/>
      <c r="J8" s="286"/>
      <c r="K8" s="286"/>
      <c r="L8" s="286"/>
      <c r="M8" s="286"/>
      <c r="N8" s="286"/>
      <c r="O8" s="286"/>
      <c r="P8" s="286"/>
      <c r="Q8" s="286"/>
      <c r="R8" s="286"/>
      <c r="S8" s="286"/>
      <c r="T8" s="286"/>
      <c r="U8" s="184"/>
    </row>
    <row r="9" spans="1:21" ht="15" x14ac:dyDescent="0.4">
      <c r="B9" s="415" t="s">
        <v>243</v>
      </c>
      <c r="C9" s="410">
        <v>5</v>
      </c>
      <c r="D9" s="285"/>
      <c r="E9" s="286"/>
      <c r="F9" s="286"/>
      <c r="G9" s="286"/>
      <c r="H9" s="286"/>
      <c r="I9" s="286"/>
      <c r="J9" s="286"/>
      <c r="K9" s="286"/>
      <c r="L9" s="286"/>
      <c r="M9" s="286"/>
      <c r="N9" s="286"/>
      <c r="O9" s="286"/>
      <c r="P9" s="286"/>
      <c r="Q9" s="286"/>
      <c r="R9" s="286"/>
      <c r="S9" s="286"/>
      <c r="T9" s="286"/>
      <c r="U9" s="184"/>
    </row>
    <row r="10" spans="1:21" ht="15" x14ac:dyDescent="0.4">
      <c r="B10" s="415" t="s">
        <v>244</v>
      </c>
      <c r="C10" s="410">
        <v>5</v>
      </c>
      <c r="D10" s="285"/>
      <c r="E10" s="286"/>
      <c r="F10" s="286"/>
      <c r="G10" s="286"/>
      <c r="H10" s="286"/>
      <c r="I10" s="286"/>
      <c r="J10" s="286"/>
      <c r="K10" s="286"/>
      <c r="L10" s="286"/>
      <c r="M10" s="286"/>
      <c r="N10" s="286"/>
      <c r="O10" s="286"/>
      <c r="P10" s="286"/>
      <c r="Q10" s="286"/>
      <c r="R10" s="286"/>
      <c r="S10" s="286"/>
      <c r="T10" s="286"/>
      <c r="U10" s="184"/>
    </row>
    <row r="11" spans="1:21" ht="15" x14ac:dyDescent="0.4">
      <c r="B11" s="415" t="s">
        <v>232</v>
      </c>
      <c r="C11" s="410">
        <v>5</v>
      </c>
      <c r="D11" s="285"/>
      <c r="E11" s="286"/>
      <c r="F11" s="286"/>
      <c r="G11" s="286"/>
      <c r="H11" s="286"/>
      <c r="I11" s="286"/>
      <c r="J11" s="286"/>
      <c r="K11" s="286"/>
      <c r="L11" s="286"/>
      <c r="M11" s="286"/>
      <c r="N11" s="286"/>
      <c r="O11" s="286"/>
      <c r="P11" s="286"/>
      <c r="Q11" s="286"/>
      <c r="R11" s="286"/>
      <c r="S11" s="286"/>
      <c r="T11" s="286"/>
      <c r="U11" s="184"/>
    </row>
    <row r="12" spans="1:21" ht="15" x14ac:dyDescent="0.4">
      <c r="B12" s="415" t="s">
        <v>170</v>
      </c>
      <c r="C12" s="410"/>
      <c r="D12" s="285"/>
      <c r="E12" s="286"/>
      <c r="F12" s="286"/>
      <c r="G12" s="286"/>
      <c r="H12" s="286"/>
      <c r="I12" s="286"/>
      <c r="J12" s="286"/>
      <c r="K12" s="286"/>
      <c r="L12" s="286"/>
      <c r="M12" s="286"/>
      <c r="N12" s="286"/>
      <c r="O12" s="286"/>
      <c r="P12" s="286"/>
      <c r="Q12" s="286"/>
      <c r="R12" s="286"/>
      <c r="S12" s="286"/>
      <c r="T12" s="286"/>
      <c r="U12" s="184"/>
    </row>
    <row r="13" spans="1:21" ht="15" x14ac:dyDescent="0.4">
      <c r="B13" s="414" t="s">
        <v>233</v>
      </c>
      <c r="C13" s="410">
        <v>5</v>
      </c>
      <c r="D13" s="285"/>
      <c r="E13" s="286"/>
      <c r="F13" s="286"/>
      <c r="G13" s="286"/>
      <c r="H13" s="286"/>
      <c r="I13" s="286"/>
      <c r="J13" s="286"/>
      <c r="K13" s="286"/>
      <c r="L13" s="286"/>
      <c r="M13" s="286"/>
      <c r="N13" s="286"/>
      <c r="O13" s="286"/>
      <c r="P13" s="286"/>
      <c r="Q13" s="286"/>
      <c r="R13" s="286"/>
      <c r="S13" s="286"/>
      <c r="T13" s="286"/>
      <c r="U13" s="184"/>
    </row>
    <row r="14" spans="1:21" ht="15.75" customHeight="1" x14ac:dyDescent="0.35">
      <c r="B14" s="416" t="s">
        <v>234</v>
      </c>
      <c r="C14" s="410">
        <v>5</v>
      </c>
      <c r="D14" s="285"/>
      <c r="E14" s="286"/>
      <c r="F14" s="286"/>
      <c r="G14" s="286"/>
      <c r="H14" s="286"/>
      <c r="I14" s="286"/>
      <c r="J14" s="286"/>
      <c r="K14" s="286"/>
      <c r="L14" s="286"/>
      <c r="M14" s="286"/>
      <c r="N14" s="286"/>
      <c r="O14" s="286"/>
      <c r="P14" s="286"/>
      <c r="Q14" s="286"/>
      <c r="R14" s="286"/>
      <c r="S14" s="286"/>
      <c r="T14" s="286"/>
      <c r="U14" s="417"/>
    </row>
    <row r="15" spans="1:21" ht="15" x14ac:dyDescent="0.4">
      <c r="B15" s="414" t="s">
        <v>235</v>
      </c>
      <c r="C15" s="410">
        <v>5</v>
      </c>
      <c r="D15" s="285"/>
      <c r="E15" s="286"/>
      <c r="F15" s="286"/>
      <c r="G15" s="286"/>
      <c r="H15" s="286"/>
      <c r="I15" s="286"/>
      <c r="J15" s="286"/>
      <c r="K15" s="286"/>
      <c r="L15" s="286"/>
      <c r="M15" s="286"/>
      <c r="N15" s="286"/>
      <c r="O15" s="286"/>
      <c r="P15" s="286"/>
      <c r="Q15" s="286"/>
      <c r="R15" s="286"/>
      <c r="S15" s="286"/>
      <c r="T15" s="286"/>
      <c r="U15" s="184"/>
    </row>
    <row r="16" spans="1:21" ht="15" x14ac:dyDescent="0.4">
      <c r="B16" s="415" t="s">
        <v>236</v>
      </c>
      <c r="C16" s="410">
        <v>5</v>
      </c>
      <c r="D16" s="285"/>
      <c r="E16" s="286"/>
      <c r="F16" s="286"/>
      <c r="G16" s="286"/>
      <c r="H16" s="286"/>
      <c r="I16" s="286"/>
      <c r="J16" s="286"/>
      <c r="K16" s="286"/>
      <c r="L16" s="286"/>
      <c r="M16" s="286"/>
      <c r="N16" s="286"/>
      <c r="O16" s="286"/>
      <c r="P16" s="286"/>
      <c r="Q16" s="286"/>
      <c r="R16" s="286"/>
      <c r="S16" s="286"/>
      <c r="T16" s="286"/>
      <c r="U16" s="184"/>
    </row>
    <row r="17" spans="2:21" s="7" customFormat="1" ht="15" x14ac:dyDescent="0.4">
      <c r="B17" s="415" t="s">
        <v>237</v>
      </c>
      <c r="C17" s="410">
        <v>5</v>
      </c>
      <c r="D17" s="285"/>
      <c r="E17" s="286"/>
      <c r="F17" s="286"/>
      <c r="G17" s="286"/>
      <c r="H17" s="286"/>
      <c r="I17" s="286"/>
      <c r="J17" s="286"/>
      <c r="K17" s="286"/>
      <c r="L17" s="286"/>
      <c r="M17" s="286"/>
      <c r="N17" s="286"/>
      <c r="O17" s="286"/>
      <c r="P17" s="286"/>
      <c r="Q17" s="286"/>
      <c r="R17" s="286"/>
      <c r="S17" s="286"/>
      <c r="T17" s="286"/>
      <c r="U17" s="185"/>
    </row>
    <row r="18" spans="2:21" ht="15" x14ac:dyDescent="0.4">
      <c r="B18" s="415" t="s">
        <v>238</v>
      </c>
      <c r="C18" s="410">
        <v>5</v>
      </c>
      <c r="D18" s="285"/>
      <c r="E18" s="286"/>
      <c r="F18" s="286"/>
      <c r="G18" s="286"/>
      <c r="H18" s="286"/>
      <c r="I18" s="286"/>
      <c r="J18" s="286"/>
      <c r="K18" s="286"/>
      <c r="L18" s="286"/>
      <c r="M18" s="286"/>
      <c r="N18" s="286"/>
      <c r="O18" s="286"/>
      <c r="P18" s="286"/>
      <c r="Q18" s="286"/>
      <c r="R18" s="286"/>
      <c r="S18" s="286"/>
      <c r="T18" s="286"/>
      <c r="U18" s="184"/>
    </row>
    <row r="19" spans="2:21" ht="15" x14ac:dyDescent="0.4">
      <c r="B19" s="414" t="s">
        <v>239</v>
      </c>
      <c r="C19" s="410">
        <v>5</v>
      </c>
      <c r="D19" s="285"/>
      <c r="E19" s="286"/>
      <c r="F19" s="286"/>
      <c r="G19" s="286"/>
      <c r="H19" s="286"/>
      <c r="I19" s="286"/>
      <c r="J19" s="286"/>
      <c r="K19" s="286"/>
      <c r="L19" s="286"/>
      <c r="M19" s="286"/>
      <c r="N19" s="286"/>
      <c r="O19" s="286"/>
      <c r="P19" s="286"/>
      <c r="Q19" s="286"/>
      <c r="R19" s="286"/>
      <c r="S19" s="286"/>
      <c r="T19" s="286"/>
      <c r="U19" s="184"/>
    </row>
    <row r="20" spans="2:21" ht="15" x14ac:dyDescent="0.4">
      <c r="B20" s="415" t="s">
        <v>171</v>
      </c>
      <c r="C20" s="410">
        <v>5</v>
      </c>
      <c r="D20" s="285"/>
      <c r="E20" s="286"/>
      <c r="F20" s="286"/>
      <c r="G20" s="286"/>
      <c r="H20" s="286"/>
      <c r="I20" s="286"/>
      <c r="J20" s="286"/>
      <c r="K20" s="286"/>
      <c r="L20" s="286"/>
      <c r="M20" s="286"/>
      <c r="N20" s="286"/>
      <c r="O20" s="286"/>
      <c r="P20" s="286"/>
      <c r="Q20" s="286"/>
      <c r="R20" s="286"/>
      <c r="S20" s="286"/>
      <c r="T20" s="286"/>
      <c r="U20" s="184"/>
    </row>
    <row r="21" spans="2:21" ht="15" x14ac:dyDescent="0.4">
      <c r="B21" s="415" t="s">
        <v>240</v>
      </c>
      <c r="C21" s="410">
        <v>5</v>
      </c>
      <c r="D21" s="285"/>
      <c r="E21" s="286"/>
      <c r="F21" s="286"/>
      <c r="G21" s="286"/>
      <c r="H21" s="286"/>
      <c r="I21" s="286"/>
      <c r="J21" s="286"/>
      <c r="K21" s="286"/>
      <c r="L21" s="286"/>
      <c r="M21" s="286"/>
      <c r="N21" s="286"/>
      <c r="O21" s="286"/>
      <c r="P21" s="286"/>
      <c r="Q21" s="286"/>
      <c r="R21" s="286"/>
      <c r="S21" s="286"/>
      <c r="T21" s="286"/>
      <c r="U21" s="280"/>
    </row>
    <row r="22" spans="2:21" ht="15" x14ac:dyDescent="0.4">
      <c r="B22" s="414" t="s">
        <v>87</v>
      </c>
      <c r="C22" s="410">
        <v>5</v>
      </c>
      <c r="D22" s="285"/>
      <c r="E22" s="286"/>
      <c r="F22" s="286"/>
      <c r="G22" s="286"/>
      <c r="H22" s="286"/>
      <c r="I22" s="286"/>
      <c r="J22" s="286"/>
      <c r="K22" s="286"/>
      <c r="L22" s="286"/>
      <c r="M22" s="286"/>
      <c r="N22" s="286"/>
      <c r="O22" s="286"/>
      <c r="P22" s="286"/>
      <c r="Q22" s="286"/>
      <c r="R22" s="286"/>
      <c r="S22" s="286"/>
      <c r="T22" s="286"/>
      <c r="U22" s="184"/>
    </row>
    <row r="23" spans="2:21" s="7" customFormat="1" ht="15" x14ac:dyDescent="0.4">
      <c r="B23" s="415" t="s">
        <v>241</v>
      </c>
      <c r="C23" s="410">
        <v>5</v>
      </c>
      <c r="D23" s="285"/>
      <c r="E23" s="286"/>
      <c r="F23" s="286"/>
      <c r="G23" s="286"/>
      <c r="H23" s="286"/>
      <c r="I23" s="286"/>
      <c r="J23" s="286"/>
      <c r="K23" s="286"/>
      <c r="L23" s="286"/>
      <c r="M23" s="286"/>
      <c r="N23" s="286"/>
      <c r="O23" s="286"/>
      <c r="P23" s="286"/>
      <c r="Q23" s="286"/>
      <c r="R23" s="286"/>
      <c r="S23" s="286"/>
      <c r="T23" s="286"/>
      <c r="U23" s="185"/>
    </row>
    <row r="24" spans="2:21" ht="15" x14ac:dyDescent="0.4">
      <c r="B24" s="415" t="s">
        <v>242</v>
      </c>
      <c r="C24" s="410">
        <v>5</v>
      </c>
      <c r="D24" s="285"/>
      <c r="E24" s="286"/>
      <c r="F24" s="286"/>
      <c r="G24" s="286"/>
      <c r="H24" s="286"/>
      <c r="I24" s="286"/>
      <c r="J24" s="286"/>
      <c r="K24" s="286"/>
      <c r="L24" s="286"/>
      <c r="M24" s="286"/>
      <c r="N24" s="286"/>
      <c r="O24" s="286"/>
      <c r="P24" s="286"/>
      <c r="Q24" s="286"/>
      <c r="R24" s="286"/>
      <c r="S24" s="286"/>
      <c r="T24" s="286"/>
      <c r="U24" s="184"/>
    </row>
    <row r="25" spans="2:21" ht="15" x14ac:dyDescent="0.4">
      <c r="B25" s="413"/>
      <c r="C25" s="410">
        <v>5</v>
      </c>
      <c r="D25" s="285"/>
      <c r="E25" s="286"/>
      <c r="F25" s="286"/>
      <c r="G25" s="286"/>
      <c r="H25" s="286"/>
      <c r="I25" s="286"/>
      <c r="J25" s="286"/>
      <c r="K25" s="286"/>
      <c r="L25" s="286"/>
      <c r="M25" s="286"/>
      <c r="N25" s="286"/>
      <c r="O25" s="286"/>
      <c r="P25" s="286"/>
      <c r="Q25" s="286"/>
      <c r="R25" s="286"/>
      <c r="S25" s="286"/>
      <c r="T25" s="286"/>
      <c r="U25" s="184"/>
    </row>
    <row r="26" spans="2:21" s="7" customFormat="1" ht="15" x14ac:dyDescent="0.4">
      <c r="B26" s="413"/>
      <c r="C26" s="410">
        <v>5</v>
      </c>
      <c r="D26" s="285"/>
      <c r="E26" s="286"/>
      <c r="F26" s="286"/>
      <c r="G26" s="286"/>
      <c r="H26" s="286"/>
      <c r="I26" s="286"/>
      <c r="J26" s="286"/>
      <c r="K26" s="286"/>
      <c r="L26" s="286"/>
      <c r="M26" s="286"/>
      <c r="N26" s="286"/>
      <c r="O26" s="286"/>
      <c r="P26" s="286"/>
      <c r="Q26" s="286"/>
      <c r="R26" s="286"/>
      <c r="S26" s="286"/>
      <c r="T26" s="286"/>
      <c r="U26" s="185"/>
    </row>
    <row r="27" spans="2:21" ht="15" x14ac:dyDescent="0.4">
      <c r="B27" s="413"/>
      <c r="C27" s="410">
        <v>5</v>
      </c>
      <c r="D27" s="285"/>
      <c r="E27" s="286"/>
      <c r="F27" s="286"/>
      <c r="G27" s="286"/>
      <c r="H27" s="286"/>
      <c r="I27" s="286"/>
      <c r="J27" s="286"/>
      <c r="K27" s="286"/>
      <c r="L27" s="286"/>
      <c r="M27" s="286"/>
      <c r="N27" s="286"/>
      <c r="O27" s="286"/>
      <c r="P27" s="286"/>
      <c r="Q27" s="286"/>
      <c r="R27" s="286"/>
      <c r="S27" s="286"/>
      <c r="T27" s="286"/>
      <c r="U27" s="184"/>
    </row>
    <row r="28" spans="2:21" ht="15.4" thickBot="1" x14ac:dyDescent="0.45">
      <c r="B28" s="413"/>
      <c r="C28" s="411">
        <v>5</v>
      </c>
      <c r="D28" s="287"/>
      <c r="E28" s="288"/>
      <c r="F28" s="288"/>
      <c r="G28" s="288"/>
      <c r="H28" s="288"/>
      <c r="I28" s="288"/>
      <c r="J28" s="288"/>
      <c r="K28" s="288"/>
      <c r="L28" s="288"/>
      <c r="M28" s="288"/>
      <c r="N28" s="288"/>
      <c r="O28" s="288"/>
      <c r="P28" s="288"/>
      <c r="Q28" s="288"/>
      <c r="R28" s="288"/>
      <c r="S28" s="288"/>
      <c r="T28" s="288"/>
      <c r="U28" s="184"/>
    </row>
    <row r="29" spans="2:21" ht="15" x14ac:dyDescent="0.4">
      <c r="B29" s="413"/>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6</v>
      </c>
      <c r="C32" s="102"/>
      <c r="D32" s="142"/>
      <c r="E32" s="12"/>
      <c r="F32" s="12"/>
      <c r="G32" s="12"/>
      <c r="H32" s="12"/>
      <c r="I32" s="12"/>
      <c r="J32" s="12"/>
      <c r="K32" s="12"/>
      <c r="L32" s="12"/>
      <c r="M32" s="12"/>
      <c r="N32" s="12"/>
      <c r="O32" s="12"/>
      <c r="P32" s="12"/>
      <c r="Q32" s="12"/>
      <c r="R32" s="12"/>
      <c r="S32" s="12"/>
      <c r="T32" s="12"/>
    </row>
    <row r="33" spans="2:20" ht="13.15" thickBot="1" x14ac:dyDescent="0.4">
      <c r="B33" s="104" t="s">
        <v>7</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8</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68</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79</v>
      </c>
    </row>
    <row r="2" spans="1:29" ht="117.75" customHeight="1" thickBot="1" x14ac:dyDescent="0.4">
      <c r="B2" s="131" t="s">
        <v>45</v>
      </c>
      <c r="C2" s="177" t="s">
        <v>5</v>
      </c>
      <c r="D2" s="108"/>
      <c r="E2" s="109" t="s">
        <v>5</v>
      </c>
      <c r="F2" s="419"/>
      <c r="G2" s="313"/>
      <c r="H2" s="313"/>
      <c r="I2" s="313"/>
      <c r="J2" s="313"/>
      <c r="K2" s="313"/>
      <c r="L2" s="313"/>
      <c r="M2" s="313"/>
      <c r="N2" s="313"/>
      <c r="O2" s="313"/>
      <c r="P2" s="313"/>
      <c r="Q2" s="313"/>
      <c r="R2" s="313"/>
      <c r="S2" s="313"/>
      <c r="T2" s="313"/>
      <c r="U2" s="313"/>
      <c r="V2" s="313"/>
      <c r="W2" s="222"/>
      <c r="X2" s="222"/>
      <c r="Y2" s="222"/>
      <c r="Z2" s="222"/>
      <c r="AA2" s="305"/>
    </row>
    <row r="3" spans="1:29" ht="13.5" thickBot="1" x14ac:dyDescent="0.45">
      <c r="B3" s="162" t="s">
        <v>46</v>
      </c>
      <c r="C3" s="110"/>
      <c r="D3" s="106"/>
      <c r="E3" s="169"/>
      <c r="F3" s="134"/>
      <c r="G3" s="135"/>
      <c r="H3" s="135"/>
      <c r="I3" s="135"/>
      <c r="J3" s="135"/>
      <c r="K3" s="135"/>
      <c r="L3" s="135"/>
      <c r="M3" s="135"/>
      <c r="N3" s="135"/>
      <c r="O3" s="135"/>
      <c r="P3" s="135"/>
      <c r="Q3" s="135"/>
      <c r="R3" s="135"/>
      <c r="S3" s="135"/>
      <c r="T3" s="135"/>
      <c r="U3" s="135"/>
      <c r="V3" s="135"/>
      <c r="W3" s="135"/>
      <c r="X3" s="135"/>
      <c r="Y3" s="135"/>
      <c r="Z3" s="135"/>
      <c r="AA3" s="308"/>
      <c r="AB3" s="302" t="s">
        <v>66</v>
      </c>
    </row>
    <row r="4" spans="1:29" ht="13.15" thickBot="1" x14ac:dyDescent="0.4">
      <c r="B4" s="418"/>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9"/>
      <c r="AB4" s="303"/>
    </row>
    <row r="5" spans="1:29" ht="13.15" thickBot="1" x14ac:dyDescent="0.4">
      <c r="B5" s="418"/>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9"/>
      <c r="AB5" s="304"/>
      <c r="AC5" s="137"/>
    </row>
    <row r="6" spans="1:29" x14ac:dyDescent="0.35">
      <c r="B6" s="418"/>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9"/>
      <c r="AB6" s="304"/>
    </row>
    <row r="7" spans="1:29" x14ac:dyDescent="0.35">
      <c r="B7" s="418"/>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9"/>
      <c r="AB7" s="304"/>
    </row>
    <row r="8" spans="1:29" x14ac:dyDescent="0.35">
      <c r="B8" s="418"/>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9"/>
      <c r="AB8" s="304"/>
    </row>
    <row r="9" spans="1:29" x14ac:dyDescent="0.35">
      <c r="B9" s="418"/>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9"/>
      <c r="AB9" s="304"/>
    </row>
    <row r="10" spans="1:29" x14ac:dyDescent="0.35">
      <c r="B10" s="418"/>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9"/>
      <c r="AB10" s="304"/>
    </row>
    <row r="11" spans="1:29" x14ac:dyDescent="0.35">
      <c r="B11" s="418"/>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9"/>
      <c r="AB11" s="304"/>
    </row>
    <row r="12" spans="1:29" x14ac:dyDescent="0.35">
      <c r="B12" s="418"/>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9"/>
      <c r="AB12" s="304"/>
    </row>
    <row r="13" spans="1:29" x14ac:dyDescent="0.35">
      <c r="B13" s="418"/>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9"/>
      <c r="AB13" s="304"/>
    </row>
    <row r="14" spans="1:29" ht="13.15" thickBot="1" x14ac:dyDescent="0.4">
      <c r="B14" s="3"/>
      <c r="C14" s="111"/>
      <c r="D14" s="14">
        <v>10</v>
      </c>
      <c r="E14" s="104">
        <f t="shared" si="0"/>
        <v>0</v>
      </c>
      <c r="F14" s="293"/>
      <c r="G14" s="310"/>
      <c r="H14" s="310"/>
      <c r="I14" s="310"/>
      <c r="J14" s="310"/>
      <c r="K14" s="310"/>
      <c r="L14" s="310"/>
      <c r="M14" s="310"/>
      <c r="N14" s="310"/>
      <c r="O14" s="310"/>
      <c r="P14" s="310"/>
      <c r="Q14" s="310"/>
      <c r="R14" s="310"/>
      <c r="S14" s="310"/>
      <c r="T14" s="310"/>
      <c r="U14" s="310"/>
      <c r="V14" s="310"/>
      <c r="W14" s="310"/>
      <c r="X14" s="311"/>
      <c r="Y14" s="311"/>
      <c r="Z14" s="311"/>
      <c r="AA14" s="312"/>
    </row>
    <row r="15" spans="1:29" x14ac:dyDescent="0.35">
      <c r="B15" s="130"/>
      <c r="C15" s="120"/>
      <c r="D15" s="121"/>
      <c r="E15" s="172"/>
      <c r="F15" s="306">
        <f t="shared" ref="F15:AA15" si="1">SUMPRODUCT($E$3:$E$14,F3:F14)</f>
        <v>0</v>
      </c>
      <c r="G15" s="307">
        <f t="shared" si="1"/>
        <v>0</v>
      </c>
      <c r="H15" s="307">
        <f t="shared" si="1"/>
        <v>0</v>
      </c>
      <c r="I15" s="307">
        <f t="shared" si="1"/>
        <v>0</v>
      </c>
      <c r="J15" s="307">
        <f t="shared" si="1"/>
        <v>0</v>
      </c>
      <c r="K15" s="307">
        <f t="shared" si="1"/>
        <v>0</v>
      </c>
      <c r="L15" s="307">
        <f t="shared" si="1"/>
        <v>0</v>
      </c>
      <c r="M15" s="307">
        <f t="shared" si="1"/>
        <v>0</v>
      </c>
      <c r="N15" s="307">
        <f t="shared" si="1"/>
        <v>0</v>
      </c>
      <c r="O15" s="307">
        <f t="shared" si="1"/>
        <v>0</v>
      </c>
      <c r="P15" s="307">
        <f t="shared" si="1"/>
        <v>0</v>
      </c>
      <c r="Q15" s="307">
        <f t="shared" si="1"/>
        <v>0</v>
      </c>
      <c r="R15" s="307">
        <f t="shared" si="1"/>
        <v>0</v>
      </c>
      <c r="S15" s="307">
        <f t="shared" si="1"/>
        <v>0</v>
      </c>
      <c r="T15" s="307">
        <f t="shared" si="1"/>
        <v>0</v>
      </c>
      <c r="U15" s="307">
        <f t="shared" si="1"/>
        <v>0</v>
      </c>
      <c r="V15" s="307">
        <f t="shared" si="1"/>
        <v>0</v>
      </c>
      <c r="W15" s="307">
        <f t="shared" si="1"/>
        <v>0</v>
      </c>
      <c r="X15" s="307">
        <f t="shared" si="1"/>
        <v>0</v>
      </c>
      <c r="Y15" s="307">
        <f t="shared" si="1"/>
        <v>0</v>
      </c>
      <c r="Z15" s="307">
        <f t="shared" si="1"/>
        <v>0</v>
      </c>
      <c r="AA15" s="307">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6</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7</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8</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34</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5" customWidth="1"/>
    <col min="3" max="3" width="29.796875" style="56" customWidth="1"/>
    <col min="4" max="4" width="22.1328125" style="5" customWidth="1"/>
    <col min="5" max="5" width="23.46484375" style="5" customWidth="1"/>
    <col min="6" max="6" width="28.46484375" style="5" customWidth="1"/>
    <col min="7" max="8" width="31" style="5" customWidth="1"/>
    <col min="9" max="9" width="32" style="5" customWidth="1"/>
    <col min="10" max="10" width="15.6640625" style="5" customWidth="1"/>
    <col min="11" max="16384" width="9.1328125" style="1"/>
  </cols>
  <sheetData>
    <row r="1" spans="1:10" ht="16.5" customHeight="1" x14ac:dyDescent="0.35">
      <c r="A1" s="277" t="s">
        <v>79</v>
      </c>
      <c r="C1" s="54"/>
      <c r="D1" s="11"/>
      <c r="E1" s="11"/>
      <c r="F1" s="11"/>
      <c r="G1" s="11"/>
      <c r="H1" s="11"/>
      <c r="I1" s="11"/>
      <c r="J1" s="11"/>
    </row>
    <row r="2" spans="1:10" ht="44.25" customHeight="1" thickBot="1" x14ac:dyDescent="0.4">
      <c r="B2" s="215" t="s">
        <v>2</v>
      </c>
      <c r="C2" s="329" t="s">
        <v>3</v>
      </c>
      <c r="D2" s="314"/>
      <c r="E2" s="314"/>
      <c r="F2" s="314"/>
      <c r="G2" s="314"/>
      <c r="H2" s="314"/>
      <c r="I2" s="314"/>
      <c r="J2" s="314"/>
    </row>
    <row r="3" spans="1:10" ht="28.5" customHeight="1" thickBot="1" x14ac:dyDescent="0.4">
      <c r="B3" s="322" t="s">
        <v>88</v>
      </c>
      <c r="C3" s="319" t="s">
        <v>122</v>
      </c>
      <c r="D3" s="321" t="s">
        <v>123</v>
      </c>
      <c r="E3" s="321"/>
      <c r="F3" s="331"/>
      <c r="G3" s="331"/>
      <c r="H3" s="331"/>
      <c r="I3" s="332"/>
      <c r="J3" s="167"/>
    </row>
    <row r="4" spans="1:10" ht="28.5" customHeight="1" x14ac:dyDescent="0.35">
      <c r="B4" s="323" t="s">
        <v>89</v>
      </c>
      <c r="C4" s="320" t="s">
        <v>124</v>
      </c>
      <c r="D4" s="4" t="s">
        <v>125</v>
      </c>
      <c r="E4" s="4" t="s">
        <v>126</v>
      </c>
      <c r="F4" s="4" t="s">
        <v>222</v>
      </c>
      <c r="G4" s="4"/>
      <c r="H4" s="4"/>
      <c r="I4" s="333"/>
      <c r="J4" s="167"/>
    </row>
    <row r="5" spans="1:10" ht="28.5" customHeight="1" x14ac:dyDescent="0.35">
      <c r="B5" s="324" t="s">
        <v>90</v>
      </c>
      <c r="C5" s="320" t="s">
        <v>127</v>
      </c>
      <c r="D5" s="4" t="s">
        <v>128</v>
      </c>
      <c r="E5" s="4" t="s">
        <v>126</v>
      </c>
      <c r="F5" s="4"/>
      <c r="G5" s="4"/>
      <c r="H5" s="4"/>
      <c r="I5" s="333"/>
      <c r="J5" s="167"/>
    </row>
    <row r="6" spans="1:10" ht="28.5" customHeight="1" x14ac:dyDescent="0.35">
      <c r="B6" s="324" t="s">
        <v>91</v>
      </c>
      <c r="C6" s="320" t="s">
        <v>129</v>
      </c>
      <c r="D6" s="4" t="s">
        <v>130</v>
      </c>
      <c r="E6" s="4" t="s">
        <v>131</v>
      </c>
      <c r="F6" s="4" t="s">
        <v>133</v>
      </c>
      <c r="G6" s="4"/>
      <c r="H6" s="4"/>
      <c r="I6" s="333"/>
      <c r="J6" s="167"/>
    </row>
    <row r="7" spans="1:10" ht="28.5" customHeight="1" x14ac:dyDescent="0.35">
      <c r="B7" s="324" t="s">
        <v>132</v>
      </c>
      <c r="C7" s="320" t="s">
        <v>129</v>
      </c>
      <c r="D7" s="4" t="s">
        <v>130</v>
      </c>
      <c r="E7" s="4" t="s">
        <v>131</v>
      </c>
      <c r="F7" s="4" t="s">
        <v>133</v>
      </c>
      <c r="G7" s="4"/>
      <c r="H7" s="4"/>
      <c r="I7" s="333"/>
      <c r="J7" s="167"/>
    </row>
    <row r="8" spans="1:10" ht="28.5" customHeight="1" x14ac:dyDescent="0.35">
      <c r="B8" s="324" t="s">
        <v>92</v>
      </c>
      <c r="C8" s="320" t="s">
        <v>134</v>
      </c>
      <c r="D8" s="4" t="s">
        <v>135</v>
      </c>
      <c r="E8" s="4" t="s">
        <v>136</v>
      </c>
      <c r="F8" s="4" t="s">
        <v>137</v>
      </c>
      <c r="G8" s="4"/>
      <c r="H8" s="4"/>
      <c r="I8" s="333"/>
      <c r="J8" s="167"/>
    </row>
    <row r="9" spans="1:10" ht="28.5" customHeight="1" x14ac:dyDescent="0.35">
      <c r="B9" s="324" t="s">
        <v>93</v>
      </c>
      <c r="C9" s="320" t="s">
        <v>138</v>
      </c>
      <c r="D9" s="4" t="s">
        <v>139</v>
      </c>
      <c r="E9" s="4" t="s">
        <v>126</v>
      </c>
      <c r="F9" s="4" t="s">
        <v>143</v>
      </c>
      <c r="G9" s="4"/>
      <c r="H9" s="4"/>
      <c r="I9" s="333"/>
      <c r="J9" s="167"/>
    </row>
    <row r="10" spans="1:10" ht="28.5" customHeight="1" x14ac:dyDescent="0.35">
      <c r="B10" s="324" t="s">
        <v>94</v>
      </c>
      <c r="C10" s="320" t="s">
        <v>138</v>
      </c>
      <c r="D10" s="4" t="s">
        <v>139</v>
      </c>
      <c r="E10" s="4" t="s">
        <v>126</v>
      </c>
      <c r="F10" s="4" t="s">
        <v>143</v>
      </c>
      <c r="G10" s="4"/>
      <c r="H10" s="4"/>
      <c r="I10" s="333"/>
      <c r="J10" s="167"/>
    </row>
    <row r="11" spans="1:10" ht="28.5" customHeight="1" x14ac:dyDescent="0.35">
      <c r="B11" s="324" t="s">
        <v>95</v>
      </c>
      <c r="C11" s="320" t="s">
        <v>138</v>
      </c>
      <c r="D11" s="4" t="s">
        <v>139</v>
      </c>
      <c r="E11" s="4" t="s">
        <v>126</v>
      </c>
      <c r="F11" s="4" t="s">
        <v>143</v>
      </c>
      <c r="G11" s="4"/>
      <c r="H11" s="4"/>
      <c r="I11" s="333"/>
      <c r="J11" s="167"/>
    </row>
    <row r="12" spans="1:10" ht="28.5" customHeight="1" thickBot="1" x14ac:dyDescent="0.4">
      <c r="B12" s="324" t="s">
        <v>96</v>
      </c>
      <c r="C12" s="320" t="s">
        <v>140</v>
      </c>
      <c r="D12" s="4" t="s">
        <v>141</v>
      </c>
      <c r="E12" s="4" t="s">
        <v>142</v>
      </c>
      <c r="F12" s="4" t="s">
        <v>126</v>
      </c>
      <c r="G12" s="4"/>
      <c r="H12" s="4"/>
      <c r="I12" s="333"/>
      <c r="J12" s="167"/>
    </row>
    <row r="13" spans="1:10" ht="28.5" customHeight="1" x14ac:dyDescent="0.35">
      <c r="B13" s="324" t="s">
        <v>97</v>
      </c>
      <c r="C13" s="322" t="s">
        <v>144</v>
      </c>
      <c r="D13" s="4" t="s">
        <v>145</v>
      </c>
      <c r="E13" s="4" t="s">
        <v>146</v>
      </c>
      <c r="F13" s="4" t="s">
        <v>147</v>
      </c>
      <c r="G13" s="4" t="s">
        <v>148</v>
      </c>
      <c r="H13" s="4"/>
      <c r="I13" s="333"/>
      <c r="J13" s="167"/>
    </row>
    <row r="14" spans="1:10" ht="28.5" customHeight="1" x14ac:dyDescent="0.35">
      <c r="B14" s="324" t="s">
        <v>98</v>
      </c>
      <c r="C14" s="320" t="s">
        <v>149</v>
      </c>
      <c r="D14" s="4" t="s">
        <v>150</v>
      </c>
      <c r="E14" s="4" t="s">
        <v>151</v>
      </c>
      <c r="F14" s="4" t="s">
        <v>143</v>
      </c>
      <c r="G14" s="4"/>
      <c r="H14" s="4"/>
      <c r="I14" s="333"/>
      <c r="J14" s="167"/>
    </row>
    <row r="15" spans="1:10" ht="28.5" customHeight="1" x14ac:dyDescent="0.35">
      <c r="B15" s="324" t="s">
        <v>152</v>
      </c>
      <c r="C15" s="320" t="s">
        <v>153</v>
      </c>
      <c r="D15" s="4" t="s">
        <v>154</v>
      </c>
      <c r="E15" s="4" t="s">
        <v>155</v>
      </c>
      <c r="F15" s="4"/>
      <c r="G15" s="4"/>
      <c r="H15" s="4"/>
      <c r="I15" s="333"/>
      <c r="J15" s="167"/>
    </row>
    <row r="16" spans="1:10" ht="28.5" customHeight="1" x14ac:dyDescent="0.35">
      <c r="B16" s="326" t="s">
        <v>183</v>
      </c>
      <c r="C16" s="320" t="s">
        <v>186</v>
      </c>
      <c r="D16" s="4" t="s">
        <v>130</v>
      </c>
      <c r="E16" s="4" t="s">
        <v>131</v>
      </c>
      <c r="F16" s="4" t="s">
        <v>126</v>
      </c>
      <c r="G16" s="4"/>
      <c r="H16" s="4"/>
      <c r="I16" s="333"/>
      <c r="J16" s="167"/>
    </row>
    <row r="17" spans="2:10" ht="28.5" customHeight="1" x14ac:dyDescent="0.35">
      <c r="B17" s="326" t="s">
        <v>184</v>
      </c>
      <c r="C17" s="320" t="s">
        <v>186</v>
      </c>
      <c r="D17" s="4" t="s">
        <v>130</v>
      </c>
      <c r="E17" s="4" t="s">
        <v>131</v>
      </c>
      <c r="F17" s="4" t="s">
        <v>126</v>
      </c>
      <c r="G17" s="4"/>
      <c r="H17" s="4"/>
      <c r="I17" s="333"/>
      <c r="J17" s="167"/>
    </row>
    <row r="18" spans="2:10" ht="28.5" customHeight="1" x14ac:dyDescent="0.35">
      <c r="B18" s="326" t="s">
        <v>132</v>
      </c>
      <c r="C18" s="320" t="s">
        <v>186</v>
      </c>
      <c r="D18" s="4" t="s">
        <v>130</v>
      </c>
      <c r="E18" s="4" t="s">
        <v>131</v>
      </c>
      <c r="F18" s="4" t="s">
        <v>126</v>
      </c>
      <c r="G18" s="4"/>
      <c r="H18" s="4"/>
      <c r="I18" s="333"/>
      <c r="J18" s="167"/>
    </row>
    <row r="19" spans="2:10" ht="28.5" customHeight="1" x14ac:dyDescent="0.35">
      <c r="B19" s="326" t="s">
        <v>185</v>
      </c>
      <c r="C19" s="320" t="s">
        <v>187</v>
      </c>
      <c r="D19" s="4" t="s">
        <v>188</v>
      </c>
      <c r="E19" s="4" t="s">
        <v>189</v>
      </c>
      <c r="F19" s="4" t="s">
        <v>126</v>
      </c>
      <c r="G19" s="4"/>
      <c r="H19" s="4"/>
      <c r="I19" s="333"/>
      <c r="J19" s="167"/>
    </row>
    <row r="20" spans="2:10" ht="28.5" customHeight="1" x14ac:dyDescent="0.35">
      <c r="B20" s="326" t="s">
        <v>92</v>
      </c>
      <c r="C20" s="320" t="s">
        <v>186</v>
      </c>
      <c r="D20" s="4" t="s">
        <v>130</v>
      </c>
      <c r="E20" s="4" t="s">
        <v>131</v>
      </c>
      <c r="F20" s="4" t="s">
        <v>126</v>
      </c>
      <c r="G20" s="4"/>
      <c r="H20" s="4"/>
      <c r="I20" s="333"/>
      <c r="J20" s="167"/>
    </row>
    <row r="21" spans="2:10" ht="28.5" customHeight="1" x14ac:dyDescent="0.35">
      <c r="B21" s="338" t="s">
        <v>190</v>
      </c>
      <c r="C21" s="320"/>
      <c r="D21" s="4"/>
      <c r="E21" s="4"/>
      <c r="F21" s="4"/>
      <c r="G21" s="4"/>
      <c r="H21" s="4"/>
      <c r="I21" s="333"/>
      <c r="J21" s="167"/>
    </row>
    <row r="22" spans="2:10" ht="28.5" customHeight="1" x14ac:dyDescent="0.35">
      <c r="B22" s="325" t="s">
        <v>99</v>
      </c>
      <c r="C22" s="320" t="s">
        <v>156</v>
      </c>
      <c r="D22" s="4" t="s">
        <v>131</v>
      </c>
      <c r="E22" s="4" t="s">
        <v>157</v>
      </c>
      <c r="F22" s="4" t="s">
        <v>160</v>
      </c>
      <c r="G22" s="4"/>
      <c r="H22" s="4"/>
      <c r="I22" s="333"/>
      <c r="J22" s="167"/>
    </row>
    <row r="23" spans="2:10" ht="28.5" customHeight="1" x14ac:dyDescent="0.35">
      <c r="B23" s="325" t="s">
        <v>100</v>
      </c>
      <c r="C23" s="320" t="s">
        <v>156</v>
      </c>
      <c r="D23" s="4" t="s">
        <v>158</v>
      </c>
      <c r="E23" s="4" t="s">
        <v>159</v>
      </c>
      <c r="F23" s="4" t="s">
        <v>131</v>
      </c>
      <c r="G23" s="4" t="s">
        <v>160</v>
      </c>
      <c r="H23" s="4"/>
      <c r="I23" s="333"/>
      <c r="J23" s="167"/>
    </row>
    <row r="24" spans="2:10" ht="28.5" customHeight="1" x14ac:dyDescent="0.35">
      <c r="B24" s="325" t="s">
        <v>101</v>
      </c>
      <c r="C24" s="320" t="s">
        <v>156</v>
      </c>
      <c r="D24" s="4" t="s">
        <v>158</v>
      </c>
      <c r="E24" s="4" t="s">
        <v>159</v>
      </c>
      <c r="F24" s="4" t="s">
        <v>131</v>
      </c>
      <c r="G24" s="4" t="s">
        <v>160</v>
      </c>
      <c r="H24" s="4"/>
      <c r="I24" s="333"/>
      <c r="J24" s="167"/>
    </row>
    <row r="25" spans="2:10" ht="28.5" customHeight="1" x14ac:dyDescent="0.35">
      <c r="B25" s="325" t="s">
        <v>103</v>
      </c>
      <c r="C25" s="320" t="s">
        <v>156</v>
      </c>
      <c r="D25" s="4" t="s">
        <v>151</v>
      </c>
      <c r="E25" s="4" t="s">
        <v>161</v>
      </c>
      <c r="F25" s="4" t="s">
        <v>145</v>
      </c>
      <c r="G25" s="4" t="s">
        <v>162</v>
      </c>
      <c r="H25" s="4"/>
      <c r="I25" s="333"/>
      <c r="J25" s="167"/>
    </row>
    <row r="26" spans="2:10" ht="28.5" customHeight="1" x14ac:dyDescent="0.35">
      <c r="B26" s="325" t="s">
        <v>102</v>
      </c>
      <c r="C26" s="320" t="s">
        <v>156</v>
      </c>
      <c r="D26" s="4" t="s">
        <v>131</v>
      </c>
      <c r="E26" s="4" t="s">
        <v>163</v>
      </c>
      <c r="F26" s="4" t="s">
        <v>160</v>
      </c>
      <c r="G26" s="4"/>
      <c r="H26" s="4"/>
      <c r="I26" s="333"/>
      <c r="J26" s="167"/>
    </row>
    <row r="27" spans="2:10" ht="28.5" customHeight="1" x14ac:dyDescent="0.35">
      <c r="B27" s="325" t="s">
        <v>104</v>
      </c>
      <c r="C27" s="320" t="s">
        <v>156</v>
      </c>
      <c r="D27" s="4" t="s">
        <v>131</v>
      </c>
      <c r="E27" s="4" t="s">
        <v>164</v>
      </c>
      <c r="F27" s="4" t="s">
        <v>165</v>
      </c>
      <c r="G27" s="4"/>
      <c r="H27" s="4"/>
      <c r="I27" s="333"/>
      <c r="J27" s="167"/>
    </row>
    <row r="28" spans="2:10" ht="28.5" customHeight="1" x14ac:dyDescent="0.35">
      <c r="B28" s="325" t="s">
        <v>105</v>
      </c>
      <c r="C28" s="320" t="s">
        <v>156</v>
      </c>
      <c r="D28" s="4" t="s">
        <v>166</v>
      </c>
      <c r="E28" s="4" t="s">
        <v>167</v>
      </c>
      <c r="F28" s="4"/>
      <c r="G28" s="4"/>
      <c r="H28" s="4"/>
      <c r="I28" s="333"/>
      <c r="J28" s="167"/>
    </row>
    <row r="29" spans="2:10" ht="28.5" customHeight="1" x14ac:dyDescent="0.35">
      <c r="B29" s="325" t="s">
        <v>106</v>
      </c>
      <c r="C29" s="320" t="s">
        <v>156</v>
      </c>
      <c r="D29" s="4" t="s">
        <v>166</v>
      </c>
      <c r="E29" s="4" t="s">
        <v>168</v>
      </c>
      <c r="F29" s="4"/>
      <c r="G29" s="4"/>
      <c r="H29" s="4"/>
      <c r="I29" s="333"/>
      <c r="J29" s="167"/>
    </row>
    <row r="30" spans="2:10" ht="28.5" customHeight="1" x14ac:dyDescent="0.35">
      <c r="B30" s="325" t="s">
        <v>107</v>
      </c>
      <c r="C30" s="320" t="s">
        <v>156</v>
      </c>
      <c r="D30" s="4" t="s">
        <v>166</v>
      </c>
      <c r="E30" s="4"/>
      <c r="F30" s="4"/>
      <c r="G30" s="4"/>
      <c r="H30" s="4"/>
      <c r="I30" s="333"/>
      <c r="J30" s="167"/>
    </row>
    <row r="31" spans="2:10" ht="28.5" customHeight="1" x14ac:dyDescent="0.35">
      <c r="B31" s="325" t="s">
        <v>108</v>
      </c>
      <c r="C31" s="320" t="s">
        <v>172</v>
      </c>
      <c r="D31" s="4" t="s">
        <v>173</v>
      </c>
      <c r="E31" s="4" t="s">
        <v>175</v>
      </c>
      <c r="F31" s="4" t="s">
        <v>174</v>
      </c>
      <c r="G31" s="4" t="s">
        <v>176</v>
      </c>
      <c r="H31" s="4"/>
      <c r="I31" s="333"/>
      <c r="J31" s="167"/>
    </row>
    <row r="32" spans="2:10" ht="28.5" customHeight="1" x14ac:dyDescent="0.35">
      <c r="B32" s="326" t="s">
        <v>114</v>
      </c>
      <c r="C32" s="320" t="s">
        <v>177</v>
      </c>
      <c r="D32" s="4" t="s">
        <v>178</v>
      </c>
      <c r="E32" s="4" t="s">
        <v>179</v>
      </c>
      <c r="F32" s="4"/>
      <c r="G32" s="4"/>
      <c r="H32" s="4"/>
      <c r="I32" s="333"/>
      <c r="J32" s="167"/>
    </row>
    <row r="33" spans="2:10" ht="28.5" customHeight="1" x14ac:dyDescent="0.35">
      <c r="B33" s="326" t="s">
        <v>109</v>
      </c>
      <c r="C33" s="320" t="s">
        <v>180</v>
      </c>
      <c r="D33" s="4" t="s">
        <v>181</v>
      </c>
      <c r="E33" s="4" t="s">
        <v>182</v>
      </c>
      <c r="F33" s="4" t="s">
        <v>213</v>
      </c>
      <c r="G33" s="4" t="s">
        <v>214</v>
      </c>
      <c r="H33" s="4"/>
      <c r="I33" s="333"/>
      <c r="J33" s="167"/>
    </row>
    <row r="34" spans="2:10" ht="28.5" customHeight="1" x14ac:dyDescent="0.35">
      <c r="B34" s="326" t="s">
        <v>110</v>
      </c>
      <c r="C34" s="320" t="s">
        <v>191</v>
      </c>
      <c r="D34" s="4" t="s">
        <v>192</v>
      </c>
      <c r="E34" s="4" t="s">
        <v>128</v>
      </c>
      <c r="F34" s="4" t="s">
        <v>193</v>
      </c>
      <c r="G34" s="4"/>
      <c r="H34" s="4"/>
      <c r="I34" s="333"/>
      <c r="J34" s="167"/>
    </row>
    <row r="35" spans="2:10" ht="28.5" customHeight="1" x14ac:dyDescent="0.35">
      <c r="B35" s="326" t="s">
        <v>115</v>
      </c>
      <c r="C35" s="320" t="s">
        <v>181</v>
      </c>
      <c r="D35" s="4" t="s">
        <v>141</v>
      </c>
      <c r="E35" s="4" t="s">
        <v>143</v>
      </c>
      <c r="F35" s="4"/>
      <c r="G35" s="4"/>
      <c r="H35" s="4"/>
      <c r="I35" s="333"/>
      <c r="J35" s="167"/>
    </row>
    <row r="36" spans="2:10" ht="28.5" customHeight="1" x14ac:dyDescent="0.35">
      <c r="B36" s="326" t="s">
        <v>111</v>
      </c>
      <c r="C36" s="320" t="s">
        <v>153</v>
      </c>
      <c r="D36" s="4" t="s">
        <v>194</v>
      </c>
      <c r="E36" s="4" t="s">
        <v>195</v>
      </c>
      <c r="F36" s="4" t="s">
        <v>143</v>
      </c>
      <c r="G36" s="4"/>
      <c r="H36" s="4"/>
      <c r="I36" s="333"/>
      <c r="J36" s="167"/>
    </row>
    <row r="37" spans="2:10" ht="28.5" customHeight="1" x14ac:dyDescent="0.35">
      <c r="B37" s="326" t="s">
        <v>112</v>
      </c>
      <c r="C37" s="320" t="s">
        <v>196</v>
      </c>
      <c r="D37" s="4" t="s">
        <v>197</v>
      </c>
      <c r="E37" s="4" t="s">
        <v>198</v>
      </c>
      <c r="F37" s="4" t="s">
        <v>156</v>
      </c>
      <c r="G37" s="4" t="s">
        <v>199</v>
      </c>
      <c r="H37" s="4" t="s">
        <v>227</v>
      </c>
      <c r="I37" s="333"/>
      <c r="J37" s="167"/>
    </row>
    <row r="38" spans="2:10" ht="28.5" customHeight="1" x14ac:dyDescent="0.35">
      <c r="B38" s="326" t="s">
        <v>113</v>
      </c>
      <c r="C38" s="320" t="s">
        <v>196</v>
      </c>
      <c r="D38" s="4" t="s">
        <v>197</v>
      </c>
      <c r="E38" s="4" t="s">
        <v>198</v>
      </c>
      <c r="F38" s="4" t="s">
        <v>156</v>
      </c>
      <c r="G38" s="4" t="s">
        <v>199</v>
      </c>
      <c r="H38" s="4" t="s">
        <v>227</v>
      </c>
      <c r="I38" s="333"/>
      <c r="J38" s="167"/>
    </row>
    <row r="39" spans="2:10" ht="28.5" customHeight="1" x14ac:dyDescent="0.35">
      <c r="B39" s="326" t="s">
        <v>116</v>
      </c>
      <c r="C39" s="320" t="s">
        <v>200</v>
      </c>
      <c r="D39" s="4" t="s">
        <v>201</v>
      </c>
      <c r="E39" s="4" t="s">
        <v>202</v>
      </c>
      <c r="F39" s="4" t="s">
        <v>203</v>
      </c>
      <c r="G39" s="4" t="s">
        <v>204</v>
      </c>
      <c r="H39" s="4"/>
      <c r="I39" s="333"/>
      <c r="J39" s="167"/>
    </row>
    <row r="40" spans="2:10" ht="28.5" customHeight="1" x14ac:dyDescent="0.35">
      <c r="B40" s="326" t="s">
        <v>117</v>
      </c>
      <c r="C40" s="320" t="s">
        <v>181</v>
      </c>
      <c r="D40" s="4" t="s">
        <v>131</v>
      </c>
      <c r="E40" s="4" t="s">
        <v>143</v>
      </c>
      <c r="F40" s="4"/>
      <c r="G40" s="4"/>
      <c r="H40" s="4"/>
      <c r="I40" s="333"/>
      <c r="J40" s="167"/>
    </row>
    <row r="41" spans="2:10" ht="28.5" customHeight="1" x14ac:dyDescent="0.35">
      <c r="B41" s="326" t="s">
        <v>118</v>
      </c>
      <c r="C41" s="320" t="s">
        <v>228</v>
      </c>
      <c r="D41" s="4" t="s">
        <v>205</v>
      </c>
      <c r="E41" s="4" t="s">
        <v>128</v>
      </c>
      <c r="F41" s="4"/>
      <c r="G41" s="4"/>
      <c r="H41" s="4"/>
      <c r="I41" s="333"/>
      <c r="J41" s="167"/>
    </row>
    <row r="42" spans="2:10" ht="28.5" customHeight="1" x14ac:dyDescent="0.35">
      <c r="B42" s="327" t="s">
        <v>119</v>
      </c>
      <c r="C42" s="320" t="s">
        <v>206</v>
      </c>
      <c r="D42" s="4" t="s">
        <v>207</v>
      </c>
      <c r="E42" s="4" t="s">
        <v>208</v>
      </c>
      <c r="F42" s="4" t="s">
        <v>209</v>
      </c>
      <c r="G42" s="4"/>
      <c r="H42" s="4"/>
      <c r="I42" s="333"/>
      <c r="J42" s="167"/>
    </row>
    <row r="43" spans="2:10" ht="28.5" customHeight="1" x14ac:dyDescent="0.35">
      <c r="B43" s="327" t="s">
        <v>120</v>
      </c>
      <c r="C43" s="320" t="s">
        <v>181</v>
      </c>
      <c r="D43" s="4" t="s">
        <v>131</v>
      </c>
      <c r="E43" s="4"/>
      <c r="F43" s="4"/>
      <c r="G43" s="4"/>
      <c r="H43" s="4"/>
      <c r="I43" s="333"/>
      <c r="J43" s="167"/>
    </row>
    <row r="44" spans="2:10" ht="28.5" customHeight="1" x14ac:dyDescent="0.35">
      <c r="B44" s="327" t="s">
        <v>121</v>
      </c>
      <c r="C44" s="320" t="s">
        <v>181</v>
      </c>
      <c r="D44" s="4" t="s">
        <v>131</v>
      </c>
      <c r="E44" s="4"/>
      <c r="F44" s="4"/>
      <c r="G44" s="4"/>
      <c r="H44" s="4"/>
      <c r="I44" s="333"/>
      <c r="J44" s="167"/>
    </row>
    <row r="45" spans="2:10" ht="28.5" customHeight="1" x14ac:dyDescent="0.35">
      <c r="B45" s="327"/>
      <c r="C45" s="320"/>
      <c r="D45" s="4"/>
      <c r="E45" s="4"/>
      <c r="F45" s="4"/>
      <c r="G45" s="4"/>
      <c r="H45" s="4"/>
      <c r="I45" s="333"/>
      <c r="J45" s="167"/>
    </row>
    <row r="46" spans="2:10" ht="28.5" customHeight="1" x14ac:dyDescent="0.35">
      <c r="B46" s="328"/>
      <c r="C46" s="320"/>
      <c r="D46" s="4"/>
      <c r="E46" s="4"/>
      <c r="F46" s="4"/>
      <c r="G46" s="4"/>
      <c r="H46" s="4"/>
      <c r="I46" s="333"/>
      <c r="J46" s="167"/>
    </row>
    <row r="47" spans="2:10" ht="28.5" customHeight="1" x14ac:dyDescent="0.35">
      <c r="B47" s="328"/>
      <c r="C47" s="320"/>
      <c r="D47" s="4"/>
      <c r="E47" s="4"/>
      <c r="F47" s="4"/>
      <c r="G47" s="4"/>
      <c r="H47" s="4"/>
      <c r="I47" s="333"/>
      <c r="J47" s="167"/>
    </row>
    <row r="48" spans="2:10" ht="28.5" customHeight="1" x14ac:dyDescent="0.35">
      <c r="B48" s="328"/>
      <c r="C48" s="320"/>
      <c r="D48" s="4"/>
      <c r="E48" s="4"/>
      <c r="F48" s="4"/>
      <c r="G48" s="4"/>
      <c r="H48" s="4"/>
      <c r="I48" s="333"/>
      <c r="J48" s="167"/>
    </row>
    <row r="49" spans="2:11" ht="28.5" customHeight="1" x14ac:dyDescent="0.35">
      <c r="B49" s="328"/>
      <c r="C49" s="320"/>
      <c r="D49" s="4"/>
      <c r="E49" s="4"/>
      <c r="F49" s="4"/>
      <c r="G49" s="4"/>
      <c r="H49" s="4"/>
      <c r="I49" s="333"/>
      <c r="J49" s="167"/>
    </row>
    <row r="50" spans="2:11" ht="28.5" customHeight="1" x14ac:dyDescent="0.35">
      <c r="B50" s="328"/>
      <c r="C50" s="320"/>
      <c r="D50" s="4"/>
      <c r="E50" s="4"/>
      <c r="F50" s="4"/>
      <c r="G50" s="4"/>
      <c r="H50" s="4"/>
      <c r="I50" s="333"/>
      <c r="J50" s="167"/>
    </row>
    <row r="51" spans="2:11" ht="28.5" customHeight="1" x14ac:dyDescent="0.35">
      <c r="B51" s="328"/>
      <c r="C51" s="320"/>
      <c r="D51" s="4"/>
      <c r="E51" s="4"/>
      <c r="F51" s="4"/>
      <c r="G51" s="4"/>
      <c r="H51" s="4"/>
      <c r="I51" s="333"/>
      <c r="J51" s="167"/>
    </row>
    <row r="52" spans="2:11" ht="28.5" customHeight="1" x14ac:dyDescent="0.35">
      <c r="B52" s="328"/>
      <c r="C52" s="320"/>
      <c r="D52" s="4"/>
      <c r="E52" s="4"/>
      <c r="F52" s="4"/>
      <c r="G52" s="4"/>
      <c r="H52" s="4"/>
      <c r="I52" s="333"/>
      <c r="J52" s="167"/>
    </row>
    <row r="53" spans="2:11" ht="28.5" customHeight="1" x14ac:dyDescent="0.35">
      <c r="B53" s="330"/>
      <c r="C53" s="320"/>
      <c r="D53" s="4"/>
      <c r="E53" s="4"/>
      <c r="F53" s="4"/>
      <c r="G53" s="4"/>
      <c r="H53" s="4"/>
      <c r="I53" s="333"/>
      <c r="J53" s="167"/>
    </row>
    <row r="54" spans="2:11" ht="28.5" customHeight="1" x14ac:dyDescent="0.35">
      <c r="B54" s="328"/>
      <c r="C54" s="320"/>
      <c r="D54" s="4"/>
      <c r="E54" s="4"/>
      <c r="F54" s="4"/>
      <c r="G54" s="4"/>
      <c r="H54" s="4"/>
      <c r="I54" s="333"/>
      <c r="J54" s="167"/>
    </row>
    <row r="55" spans="2:11" ht="28.5" customHeight="1" x14ac:dyDescent="0.35">
      <c r="B55" s="328"/>
      <c r="C55" s="320"/>
      <c r="D55" s="4"/>
      <c r="E55" s="4"/>
      <c r="F55" s="4"/>
      <c r="G55" s="4"/>
      <c r="H55" s="4"/>
      <c r="I55" s="333"/>
      <c r="J55" s="167"/>
    </row>
    <row r="56" spans="2:11" ht="28.5" customHeight="1" x14ac:dyDescent="0.35">
      <c r="B56" s="328"/>
      <c r="C56" s="320"/>
      <c r="D56" s="4"/>
      <c r="E56" s="4"/>
      <c r="F56" s="4"/>
      <c r="G56" s="4"/>
      <c r="H56" s="4"/>
      <c r="I56" s="333"/>
      <c r="J56" s="167"/>
    </row>
    <row r="57" spans="2:11" ht="28.5" customHeight="1" x14ac:dyDescent="0.35">
      <c r="B57" s="328"/>
      <c r="C57" s="320"/>
      <c r="D57" s="4"/>
      <c r="E57" s="4"/>
      <c r="F57" s="4"/>
      <c r="G57" s="4"/>
      <c r="H57" s="4"/>
      <c r="I57" s="333"/>
      <c r="J57" s="167"/>
    </row>
    <row r="58" spans="2:11" ht="28.5" customHeight="1" x14ac:dyDescent="0.35">
      <c r="B58" s="328"/>
      <c r="C58" s="320"/>
      <c r="D58" s="4"/>
      <c r="E58" s="4"/>
      <c r="F58" s="4"/>
      <c r="G58" s="4"/>
      <c r="H58" s="4"/>
      <c r="I58" s="333"/>
      <c r="J58" s="167"/>
    </row>
    <row r="59" spans="2:11" ht="28.5" customHeight="1" thickBot="1" x14ac:dyDescent="0.4">
      <c r="B59" s="328"/>
      <c r="C59" s="334"/>
      <c r="D59" s="335"/>
      <c r="E59" s="336"/>
      <c r="F59" s="335"/>
      <c r="G59" s="335"/>
      <c r="H59" s="335"/>
      <c r="I59" s="337"/>
      <c r="J59" s="167"/>
    </row>
    <row r="60" spans="2:11" ht="16.5" customHeight="1" x14ac:dyDescent="0.35">
      <c r="B60" s="1"/>
      <c r="C60" s="167"/>
      <c r="D60" s="56"/>
      <c r="K60" s="5"/>
    </row>
    <row r="61" spans="2:11" ht="16.5" customHeight="1" x14ac:dyDescent="0.35">
      <c r="B61" s="1"/>
      <c r="C61" s="5"/>
      <c r="D61" s="56"/>
      <c r="K61" s="5"/>
    </row>
    <row r="62" spans="2:11" ht="16.5" customHeight="1" x14ac:dyDescent="0.35">
      <c r="B62" s="1"/>
      <c r="C62" s="5"/>
      <c r="D62" s="56"/>
      <c r="K62" s="5"/>
    </row>
    <row r="63" spans="2:11" ht="16.5" customHeight="1" x14ac:dyDescent="0.35">
      <c r="B63" s="1"/>
      <c r="C63" s="5"/>
      <c r="D63" s="56"/>
      <c r="K63" s="5"/>
    </row>
    <row r="64" spans="2:11" ht="16.5" customHeight="1" x14ac:dyDescent="0.35">
      <c r="B64" s="1"/>
      <c r="C64" s="5"/>
      <c r="D64" s="56"/>
      <c r="K64" s="5"/>
    </row>
    <row r="65" spans="2:11" ht="16.5" customHeight="1" x14ac:dyDescent="0.35">
      <c r="B65" s="1"/>
      <c r="C65" s="5"/>
      <c r="D65" s="56"/>
      <c r="K65" s="5"/>
    </row>
    <row r="66" spans="2:11" ht="16.5" customHeight="1" x14ac:dyDescent="0.35">
      <c r="B66" s="1"/>
      <c r="C66" s="5"/>
      <c r="D66" s="56"/>
      <c r="K66" s="5"/>
    </row>
    <row r="67" spans="2:11" ht="16.5" customHeight="1" x14ac:dyDescent="0.35">
      <c r="B67" s="1"/>
      <c r="C67" s="5"/>
      <c r="D67" s="56"/>
      <c r="K67" s="5"/>
    </row>
    <row r="68" spans="2:11" ht="16.5" customHeight="1" x14ac:dyDescent="0.35">
      <c r="B68" s="1"/>
      <c r="C68" s="5"/>
      <c r="D68" s="56"/>
      <c r="K68" s="5"/>
    </row>
    <row r="69" spans="2:11" ht="16.5" customHeight="1" x14ac:dyDescent="0.35">
      <c r="B69" s="1"/>
      <c r="C69" s="5"/>
      <c r="D69" s="56"/>
      <c r="K69" s="5"/>
    </row>
    <row r="70" spans="2:11" ht="16.5" customHeight="1" x14ac:dyDescent="0.35">
      <c r="B70" s="1"/>
      <c r="C70" s="5"/>
      <c r="D70" s="56"/>
      <c r="K70" s="5"/>
    </row>
    <row r="71" spans="2:11" ht="16.5" customHeight="1" x14ac:dyDescent="0.35">
      <c r="B71" s="1"/>
      <c r="C71" s="5"/>
      <c r="D71" s="56"/>
      <c r="K71" s="5"/>
    </row>
    <row r="72" spans="2:11" ht="16.5" customHeight="1" x14ac:dyDescent="0.35">
      <c r="B72" s="1"/>
      <c r="C72" s="5"/>
      <c r="D72" s="56"/>
      <c r="K72" s="5"/>
    </row>
    <row r="73" spans="2:11" ht="16.5" customHeight="1" x14ac:dyDescent="0.35">
      <c r="B73" s="1"/>
      <c r="C73" s="5"/>
      <c r="D73" s="56"/>
      <c r="K73" s="5"/>
    </row>
    <row r="74" spans="2:11" ht="16.5" customHeight="1" x14ac:dyDescent="0.35">
      <c r="B74" s="1"/>
      <c r="C74" s="5"/>
      <c r="D74" s="56"/>
      <c r="K74" s="5"/>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79</v>
      </c>
    </row>
    <row r="4" spans="1:8" ht="17.25" x14ac:dyDescent="0.35">
      <c r="C4" s="680" t="str">
        <f xml:space="preserve"> "Project Name: "&amp;'Design Book Title'!C10</f>
        <v>Project Name:  The COS, Gorilla and Neanderthal's coffee machine</v>
      </c>
      <c r="D4" s="680"/>
      <c r="E4" s="680"/>
      <c r="F4" s="680"/>
    </row>
    <row r="5" spans="1:8" ht="16.5" customHeight="1" thickBot="1" x14ac:dyDescent="0.4"/>
    <row r="6" spans="1:8" s="191" customFormat="1" ht="103.9" thickBot="1" x14ac:dyDescent="0.4">
      <c r="B6" s="126"/>
      <c r="C6" s="127"/>
      <c r="D6" s="196" t="s">
        <v>63</v>
      </c>
      <c r="E6" s="196" t="s">
        <v>65</v>
      </c>
      <c r="F6" s="216" t="s">
        <v>210</v>
      </c>
      <c r="G6" s="216" t="s">
        <v>211</v>
      </c>
      <c r="H6" s="216" t="s">
        <v>212</v>
      </c>
    </row>
    <row r="7" spans="1:8" ht="34.5" customHeight="1" x14ac:dyDescent="0.35">
      <c r="B7" s="198" t="s">
        <v>60</v>
      </c>
      <c r="C7" s="199" t="s">
        <v>62</v>
      </c>
      <c r="D7" s="197"/>
      <c r="E7" s="195"/>
      <c r="F7" s="211"/>
      <c r="G7" s="212"/>
      <c r="H7" s="212"/>
    </row>
    <row r="8" spans="1:8" ht="17.25" x14ac:dyDescent="0.4">
      <c r="B8" s="226"/>
      <c r="C8" s="201"/>
      <c r="D8" s="214">
        <v>5</v>
      </c>
      <c r="E8" s="214"/>
      <c r="F8" s="213"/>
      <c r="G8" s="189"/>
      <c r="H8" s="189"/>
    </row>
    <row r="9" spans="1:8" ht="17.25" x14ac:dyDescent="0.4">
      <c r="B9" s="226"/>
      <c r="C9" s="201"/>
      <c r="D9" s="214">
        <v>5</v>
      </c>
      <c r="E9" s="214"/>
      <c r="F9" s="213"/>
      <c r="G9" s="189"/>
      <c r="H9" s="189"/>
    </row>
    <row r="10" spans="1:8" ht="17.25" x14ac:dyDescent="0.4">
      <c r="B10" s="226"/>
      <c r="C10" s="201"/>
      <c r="D10" s="214">
        <v>5</v>
      </c>
      <c r="E10" s="214"/>
      <c r="F10" s="213"/>
      <c r="G10" s="189"/>
      <c r="H10" s="189"/>
    </row>
    <row r="11" spans="1:8" ht="17.25" x14ac:dyDescent="0.4">
      <c r="B11" s="226"/>
      <c r="C11" s="201"/>
      <c r="D11" s="214">
        <v>5</v>
      </c>
      <c r="E11" s="214"/>
      <c r="F11" s="213"/>
      <c r="G11" s="189"/>
      <c r="H11" s="189"/>
    </row>
    <row r="12" spans="1:8" ht="17.25" x14ac:dyDescent="0.4">
      <c r="B12" s="226"/>
      <c r="C12" s="201"/>
      <c r="D12" s="214">
        <v>5</v>
      </c>
      <c r="E12" s="214"/>
      <c r="F12" s="213"/>
      <c r="G12" s="189"/>
      <c r="H12" s="189"/>
    </row>
    <row r="13" spans="1:8" ht="17.25" x14ac:dyDescent="0.4">
      <c r="B13" s="226"/>
      <c r="C13" s="201"/>
      <c r="D13" s="214">
        <v>5</v>
      </c>
      <c r="E13" s="214"/>
      <c r="F13" s="213"/>
      <c r="G13" s="189"/>
      <c r="H13" s="189"/>
    </row>
    <row r="14" spans="1:8" ht="17.25" x14ac:dyDescent="0.4">
      <c r="B14" s="226"/>
      <c r="C14" s="201"/>
      <c r="D14" s="214">
        <v>5</v>
      </c>
      <c r="E14" s="214"/>
      <c r="F14" s="213"/>
      <c r="G14" s="189"/>
      <c r="H14" s="189"/>
    </row>
    <row r="15" spans="1:8" ht="17.25" x14ac:dyDescent="0.4">
      <c r="B15" s="226"/>
      <c r="C15" s="201"/>
      <c r="D15" s="214">
        <v>5</v>
      </c>
      <c r="E15" s="214"/>
      <c r="F15" s="213"/>
      <c r="G15" s="189"/>
      <c r="H15" s="189"/>
    </row>
    <row r="16" spans="1:8" ht="17.25" x14ac:dyDescent="0.4">
      <c r="B16" s="226"/>
      <c r="C16" s="201"/>
      <c r="D16" s="214">
        <v>5</v>
      </c>
      <c r="E16" s="214"/>
      <c r="F16" s="213"/>
      <c r="G16" s="189"/>
      <c r="H16" s="189"/>
    </row>
    <row r="17" spans="2:8" ht="17.25" x14ac:dyDescent="0.4">
      <c r="B17" s="226"/>
      <c r="C17" s="201"/>
      <c r="D17" s="214">
        <v>5</v>
      </c>
      <c r="E17" s="214"/>
      <c r="F17" s="213"/>
      <c r="G17" s="189"/>
      <c r="H17" s="189"/>
    </row>
    <row r="18" spans="2:8" ht="17.25" x14ac:dyDescent="0.4">
      <c r="B18" s="226"/>
      <c r="C18" s="201"/>
      <c r="D18" s="214">
        <v>5</v>
      </c>
      <c r="E18" s="214"/>
      <c r="F18" s="213"/>
      <c r="G18" s="189"/>
      <c r="H18" s="189"/>
    </row>
    <row r="19" spans="2:8" ht="17.25" x14ac:dyDescent="0.4">
      <c r="B19" s="226"/>
      <c r="C19" s="201"/>
      <c r="D19" s="214">
        <v>5</v>
      </c>
      <c r="E19" s="214"/>
      <c r="F19" s="213"/>
      <c r="G19" s="189"/>
      <c r="H19" s="189"/>
    </row>
    <row r="20" spans="2:8" ht="17.25" x14ac:dyDescent="0.4">
      <c r="B20" s="200"/>
      <c r="C20" s="201"/>
      <c r="D20" s="214">
        <v>5</v>
      </c>
      <c r="E20" s="214"/>
      <c r="F20" s="213"/>
      <c r="G20" s="189"/>
      <c r="H20" s="189"/>
    </row>
    <row r="21" spans="2:8" ht="17.25" x14ac:dyDescent="0.4">
      <c r="B21" s="200"/>
      <c r="C21" s="201"/>
      <c r="D21" s="214">
        <v>5</v>
      </c>
      <c r="E21" s="214"/>
      <c r="F21" s="213"/>
      <c r="G21" s="189"/>
      <c r="H21" s="189"/>
    </row>
    <row r="22" spans="2:8" ht="17.649999999999999" thickBot="1" x14ac:dyDescent="0.45">
      <c r="B22" s="226"/>
      <c r="C22" s="201"/>
      <c r="D22" s="214">
        <v>5</v>
      </c>
      <c r="E22" s="214"/>
      <c r="F22" s="213"/>
      <c r="G22" s="189"/>
      <c r="H22" s="189"/>
    </row>
    <row r="23" spans="2:8" ht="13.9" thickBot="1" x14ac:dyDescent="0.4">
      <c r="B23" s="202"/>
      <c r="C23" s="203"/>
      <c r="D23" s="746" t="s">
        <v>216</v>
      </c>
      <c r="E23" s="747"/>
      <c r="F23" s="192">
        <f>SUMPRODUCT($D$8:$D$22,F8:F22)</f>
        <v>0</v>
      </c>
      <c r="G23" s="192">
        <f>SUMPRODUCT($D$8:$D$22,G8:G22)</f>
        <v>0</v>
      </c>
      <c r="H23" s="192">
        <f>SUMPRODUCT($D$8:$D$22,H8:H22)</f>
        <v>0</v>
      </c>
    </row>
    <row r="24" spans="2:8" ht="16.5" customHeight="1" thickBot="1" x14ac:dyDescent="0.4">
      <c r="B24" s="204"/>
      <c r="C24" s="205"/>
      <c r="D24" s="748" t="s">
        <v>215</v>
      </c>
      <c r="E24" s="749"/>
      <c r="F24" s="192">
        <f>SUMPRODUCT($E$8:$E$22,F8:F22)</f>
        <v>0</v>
      </c>
      <c r="G24" s="192">
        <f>SUMPRODUCT($E$8:$E$22,G8:G22)</f>
        <v>0</v>
      </c>
      <c r="H24" s="192">
        <f>SUMPRODUCT($E$8:$E$22,H8:H22)</f>
        <v>0</v>
      </c>
    </row>
    <row r="25" spans="2:8" ht="21.75" customHeight="1" thickBot="1" x14ac:dyDescent="0.4">
      <c r="B25" s="193" t="s">
        <v>61</v>
      </c>
      <c r="C25" s="206"/>
      <c r="D25" s="194">
        <v>100</v>
      </c>
      <c r="E25" s="194"/>
      <c r="F25" s="192">
        <f>+F23-F24</f>
        <v>0</v>
      </c>
      <c r="G25" s="192">
        <f>+G23-G24</f>
        <v>0</v>
      </c>
      <c r="H25" s="192">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79</v>
      </c>
    </row>
    <row r="2" spans="1:36" ht="96" customHeight="1" thickBot="1" x14ac:dyDescent="0.4">
      <c r="B2" s="752" t="s">
        <v>53</v>
      </c>
      <c r="C2" s="149"/>
      <c r="D2" s="154"/>
      <c r="E2" s="750" t="s">
        <v>5</v>
      </c>
      <c r="F2" s="219"/>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row>
    <row r="3" spans="1:36" ht="135" customHeight="1" thickBot="1" x14ac:dyDescent="0.4">
      <c r="B3" s="753"/>
      <c r="C3" s="217"/>
      <c r="D3" s="218"/>
      <c r="E3" s="751"/>
      <c r="F3" s="392"/>
      <c r="G3" s="313"/>
      <c r="H3" s="313"/>
      <c r="I3" s="313"/>
      <c r="J3" s="313"/>
      <c r="K3" s="313"/>
      <c r="L3" s="313"/>
      <c r="M3" s="313"/>
      <c r="N3" s="313"/>
      <c r="O3" s="313"/>
      <c r="P3" s="221"/>
      <c r="Q3" s="221"/>
      <c r="R3" s="221"/>
      <c r="S3" s="221"/>
      <c r="T3" s="221"/>
      <c r="U3" s="221"/>
      <c r="V3" s="221"/>
      <c r="W3" s="222"/>
      <c r="X3" s="221"/>
      <c r="Y3" s="221"/>
      <c r="Z3" s="221"/>
      <c r="AA3" s="221"/>
      <c r="AB3" s="221"/>
      <c r="AC3" s="221"/>
      <c r="AD3" s="221"/>
      <c r="AE3" s="221"/>
      <c r="AF3" s="221"/>
      <c r="AG3" s="221"/>
      <c r="AH3" s="221"/>
      <c r="AI3" s="221"/>
    </row>
    <row r="4" spans="1:36" ht="28.5" customHeight="1" thickBot="1" x14ac:dyDescent="0.4">
      <c r="B4" s="388" t="s">
        <v>69</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54</v>
      </c>
    </row>
    <row r="5" spans="1:36" ht="15" x14ac:dyDescent="0.4">
      <c r="B5" s="390"/>
      <c r="C5" s="103">
        <v>50</v>
      </c>
      <c r="D5" s="289">
        <v>10</v>
      </c>
      <c r="E5" s="290">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1"/>
      <c r="C6" s="111">
        <v>50</v>
      </c>
      <c r="D6" s="104">
        <v>10</v>
      </c>
      <c r="E6" s="291">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1"/>
      <c r="C7" s="111">
        <v>50</v>
      </c>
      <c r="D7" s="104">
        <v>10</v>
      </c>
      <c r="E7" s="291">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1"/>
      <c r="C8" s="111">
        <v>50</v>
      </c>
      <c r="D8" s="104">
        <v>10</v>
      </c>
      <c r="E8" s="291">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1"/>
      <c r="C9" s="111">
        <v>50</v>
      </c>
      <c r="D9" s="104">
        <v>10</v>
      </c>
      <c r="E9" s="291">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1"/>
      <c r="C10" s="111">
        <v>50</v>
      </c>
      <c r="D10" s="104">
        <v>10</v>
      </c>
      <c r="E10" s="291">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1"/>
      <c r="C11" s="111">
        <v>50</v>
      </c>
      <c r="D11" s="104">
        <v>10</v>
      </c>
      <c r="E11" s="291">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1"/>
      <c r="C12" s="111">
        <v>50</v>
      </c>
      <c r="D12" s="104">
        <v>10</v>
      </c>
      <c r="E12" s="291">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1"/>
      <c r="C13" s="111">
        <v>50</v>
      </c>
      <c r="D13" s="104">
        <v>10</v>
      </c>
      <c r="E13" s="291">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1"/>
      <c r="C14" s="111">
        <v>50</v>
      </c>
      <c r="D14" s="104">
        <v>10</v>
      </c>
      <c r="E14" s="291">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1"/>
      <c r="C15" s="111">
        <v>50</v>
      </c>
      <c r="D15" s="104">
        <v>10</v>
      </c>
      <c r="E15" s="291">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1"/>
      <c r="C16" s="111">
        <v>50</v>
      </c>
      <c r="D16" s="104">
        <v>10</v>
      </c>
      <c r="E16" s="291">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89"/>
      <c r="C17" s="136"/>
      <c r="D17" s="104"/>
      <c r="E17" s="291"/>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2"/>
      <c r="C18" s="136"/>
      <c r="D18" s="104"/>
      <c r="E18" s="291"/>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2"/>
      <c r="C19" s="293">
        <v>50</v>
      </c>
      <c r="D19" s="294">
        <v>10</v>
      </c>
      <c r="E19" s="295"/>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6"/>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6</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7</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8</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55</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79</v>
      </c>
    </row>
    <row r="4" spans="1:18" ht="13.15" thickBot="1" x14ac:dyDescent="0.4"/>
    <row r="5" spans="1:18" ht="17.649999999999999" x14ac:dyDescent="0.5">
      <c r="A5" s="708" t="s">
        <v>9</v>
      </c>
      <c r="B5" s="709"/>
      <c r="C5" s="710"/>
      <c r="D5" s="15"/>
      <c r="E5" s="15"/>
      <c r="F5" s="15"/>
    </row>
    <row r="6" spans="1:18" ht="13.15" x14ac:dyDescent="0.35">
      <c r="A6" s="711" t="s">
        <v>47</v>
      </c>
      <c r="B6" s="712"/>
      <c r="C6" s="713"/>
      <c r="D6" s="15"/>
      <c r="E6" s="700" t="s">
        <v>10</v>
      </c>
      <c r="F6" s="714"/>
      <c r="G6" s="700" t="s">
        <v>11</v>
      </c>
      <c r="H6" s="701"/>
      <c r="L6" s="700" t="s">
        <v>10</v>
      </c>
      <c r="M6" s="701"/>
      <c r="N6" s="19" t="s">
        <v>12</v>
      </c>
      <c r="P6" s="17" t="s">
        <v>13</v>
      </c>
      <c r="Q6" s="18"/>
      <c r="R6" s="20" t="s">
        <v>14</v>
      </c>
    </row>
    <row r="7" spans="1:18" x14ac:dyDescent="0.35">
      <c r="A7" s="702" t="s">
        <v>48</v>
      </c>
      <c r="B7" s="703"/>
      <c r="C7" s="704"/>
      <c r="D7" s="15"/>
      <c r="E7" s="270"/>
      <c r="F7" s="243"/>
      <c r="G7" s="21"/>
      <c r="H7" s="163"/>
      <c r="L7" s="270"/>
      <c r="M7" s="243"/>
      <c r="N7" s="25"/>
      <c r="P7" s="270"/>
      <c r="Q7" s="243"/>
      <c r="R7" s="25"/>
    </row>
    <row r="8" spans="1:18" x14ac:dyDescent="0.35">
      <c r="A8" s="702" t="s">
        <v>15</v>
      </c>
      <c r="B8" s="703"/>
      <c r="C8" s="704"/>
      <c r="D8" s="15"/>
      <c r="E8" s="270"/>
      <c r="F8" s="244"/>
      <c r="G8" s="21"/>
      <c r="H8" s="163"/>
      <c r="L8" s="270"/>
      <c r="M8" s="243"/>
      <c r="N8" s="25"/>
      <c r="P8" s="270"/>
      <c r="Q8" s="268"/>
      <c r="R8" s="25"/>
    </row>
    <row r="9" spans="1:18" ht="15.75" customHeight="1" thickBot="1" x14ac:dyDescent="0.4">
      <c r="A9" s="705" t="s">
        <v>49</v>
      </c>
      <c r="B9" s="706"/>
      <c r="C9" s="707"/>
      <c r="E9" s="270"/>
      <c r="F9" s="244"/>
      <c r="G9" s="21"/>
      <c r="H9" s="163"/>
      <c r="L9" s="270"/>
      <c r="M9" s="243"/>
      <c r="N9" s="25"/>
      <c r="P9" s="21"/>
      <c r="Q9" s="268"/>
      <c r="R9" s="25"/>
    </row>
    <row r="10" spans="1:18" x14ac:dyDescent="0.35">
      <c r="E10" s="270"/>
      <c r="F10" s="243"/>
      <c r="G10" s="21"/>
      <c r="H10" s="163"/>
      <c r="L10" s="270"/>
      <c r="M10" s="243"/>
      <c r="N10" s="25"/>
      <c r="P10" s="22"/>
      <c r="Q10" s="268"/>
      <c r="R10" s="25"/>
    </row>
    <row r="11" spans="1:18" x14ac:dyDescent="0.35">
      <c r="E11" s="270"/>
      <c r="F11" s="243"/>
      <c r="G11" s="21"/>
      <c r="H11" s="163"/>
      <c r="L11" s="270"/>
      <c r="M11" s="268"/>
      <c r="N11" s="25"/>
      <c r="P11" s="21"/>
      <c r="Q11" s="268"/>
      <c r="R11" s="25"/>
    </row>
    <row r="12" spans="1:18" x14ac:dyDescent="0.35">
      <c r="E12" s="270"/>
      <c r="F12" s="24"/>
      <c r="G12" s="21"/>
      <c r="H12" s="163"/>
      <c r="L12" s="270"/>
      <c r="M12" s="243"/>
      <c r="N12" s="25"/>
      <c r="P12" s="245"/>
      <c r="Q12" s="269"/>
      <c r="R12" s="25"/>
    </row>
    <row r="13" spans="1:18" x14ac:dyDescent="0.35">
      <c r="E13" s="270"/>
      <c r="F13" s="24"/>
      <c r="G13" s="21"/>
      <c r="H13" s="163"/>
      <c r="L13" s="21"/>
      <c r="M13" s="243"/>
      <c r="N13" s="25"/>
      <c r="P13" s="245"/>
      <c r="Q13" s="247"/>
      <c r="R13" s="25"/>
    </row>
    <row r="14" spans="1:18" x14ac:dyDescent="0.35">
      <c r="E14" s="270"/>
      <c r="F14" s="24"/>
      <c r="G14" s="21"/>
      <c r="H14" s="163"/>
      <c r="L14" s="21"/>
      <c r="M14" s="243"/>
      <c r="N14" s="25"/>
      <c r="P14" s="245"/>
      <c r="Q14" s="247"/>
      <c r="R14" s="25"/>
    </row>
    <row r="15" spans="1:18" x14ac:dyDescent="0.35">
      <c r="E15" s="270"/>
      <c r="F15" s="24"/>
      <c r="G15" s="21"/>
      <c r="H15" s="163"/>
      <c r="L15" s="21"/>
      <c r="M15" s="243"/>
      <c r="N15" s="25"/>
      <c r="P15" s="245"/>
      <c r="Q15" s="247"/>
      <c r="R15" s="25"/>
    </row>
    <row r="16" spans="1:18" x14ac:dyDescent="0.35">
      <c r="E16" s="270"/>
      <c r="F16" s="24"/>
      <c r="G16" s="21"/>
      <c r="H16" s="163"/>
      <c r="L16" s="21"/>
      <c r="M16" s="24"/>
      <c r="N16" s="25"/>
      <c r="P16" s="245"/>
      <c r="Q16" s="246"/>
      <c r="R16" s="25"/>
    </row>
    <row r="17" spans="2:19" x14ac:dyDescent="0.35">
      <c r="E17" s="270"/>
      <c r="F17" s="24"/>
      <c r="G17" s="21"/>
      <c r="H17" s="163"/>
      <c r="L17" s="21"/>
      <c r="M17" s="24"/>
      <c r="N17" s="25"/>
      <c r="P17" s="245"/>
      <c r="Q17" s="246"/>
      <c r="R17" s="25"/>
    </row>
    <row r="18" spans="2:19" x14ac:dyDescent="0.35">
      <c r="E18" s="270"/>
      <c r="F18" s="24"/>
      <c r="G18" s="21"/>
      <c r="H18" s="163"/>
      <c r="L18" s="21"/>
      <c r="M18" s="24"/>
      <c r="N18" s="25"/>
      <c r="P18" s="245"/>
      <c r="Q18" s="246"/>
      <c r="R18" s="25"/>
    </row>
    <row r="19" spans="2:19" x14ac:dyDescent="0.35">
      <c r="E19" s="270"/>
      <c r="F19" s="24"/>
      <c r="G19" s="21"/>
      <c r="H19" s="163"/>
      <c r="L19" s="21"/>
      <c r="M19" s="24"/>
      <c r="N19" s="25"/>
      <c r="P19" s="245"/>
      <c r="Q19" s="246"/>
      <c r="R19" s="25"/>
    </row>
    <row r="20" spans="2:19" x14ac:dyDescent="0.35">
      <c r="E20" s="270"/>
      <c r="F20" s="24"/>
      <c r="G20" s="21"/>
      <c r="H20" s="163"/>
      <c r="L20" s="21"/>
      <c r="M20" s="24"/>
      <c r="N20" s="25"/>
      <c r="P20" s="245"/>
      <c r="Q20" s="246"/>
      <c r="R20" s="25"/>
    </row>
    <row r="21" spans="2:19" x14ac:dyDescent="0.35">
      <c r="E21" s="270"/>
      <c r="F21" s="24"/>
      <c r="G21" s="21"/>
      <c r="H21" s="163"/>
      <c r="L21" s="21"/>
      <c r="M21" s="24"/>
      <c r="N21" s="25"/>
      <c r="P21" s="245"/>
      <c r="Q21" s="246"/>
      <c r="R21" s="25"/>
    </row>
    <row r="22" spans="2:19" x14ac:dyDescent="0.35">
      <c r="E22" s="270"/>
      <c r="F22" s="27"/>
      <c r="G22" s="26"/>
      <c r="H22" s="164"/>
      <c r="L22" s="26"/>
      <c r="M22" s="27"/>
      <c r="N22" s="28"/>
      <c r="P22" s="248"/>
      <c r="Q22" s="249"/>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81"/>
      <c r="C27" s="770"/>
      <c r="D27" s="771"/>
      <c r="I27" s="690"/>
      <c r="J27" s="754"/>
      <c r="K27" s="754"/>
      <c r="L27" s="755"/>
      <c r="Q27" s="762"/>
      <c r="R27" s="763"/>
      <c r="S27" s="764"/>
    </row>
    <row r="28" spans="2:19" ht="12.75" customHeight="1" x14ac:dyDescent="0.35">
      <c r="B28" s="772"/>
      <c r="C28" s="773"/>
      <c r="D28" s="774"/>
      <c r="I28" s="756"/>
      <c r="J28" s="757"/>
      <c r="K28" s="757"/>
      <c r="L28" s="758"/>
      <c r="Q28" s="765"/>
      <c r="R28" s="757"/>
      <c r="S28" s="766"/>
    </row>
    <row r="29" spans="2:19" ht="12.75" customHeight="1" x14ac:dyDescent="0.35">
      <c r="B29" s="772"/>
      <c r="C29" s="773"/>
      <c r="D29" s="774"/>
      <c r="I29" s="756"/>
      <c r="J29" s="757"/>
      <c r="K29" s="757"/>
      <c r="L29" s="758"/>
      <c r="Q29" s="765"/>
      <c r="R29" s="757"/>
      <c r="S29" s="766"/>
    </row>
    <row r="30" spans="2:19" ht="12.75" customHeight="1" x14ac:dyDescent="0.35">
      <c r="B30" s="772"/>
      <c r="C30" s="773"/>
      <c r="D30" s="774"/>
      <c r="I30" s="756"/>
      <c r="J30" s="757"/>
      <c r="K30" s="757"/>
      <c r="L30" s="758"/>
      <c r="Q30" s="765"/>
      <c r="R30" s="757"/>
      <c r="S30" s="766"/>
    </row>
    <row r="31" spans="2:19" ht="12.75" customHeight="1" x14ac:dyDescent="0.35">
      <c r="B31" s="772"/>
      <c r="C31" s="773"/>
      <c r="D31" s="774"/>
      <c r="I31" s="756"/>
      <c r="J31" s="757"/>
      <c r="K31" s="757"/>
      <c r="L31" s="758"/>
      <c r="Q31" s="765"/>
      <c r="R31" s="757"/>
      <c r="S31" s="766"/>
    </row>
    <row r="32" spans="2:19" ht="12.75" customHeight="1" x14ac:dyDescent="0.35">
      <c r="B32" s="772"/>
      <c r="C32" s="773"/>
      <c r="D32" s="774"/>
      <c r="I32" s="756"/>
      <c r="J32" s="757"/>
      <c r="K32" s="757"/>
      <c r="L32" s="758"/>
      <c r="Q32" s="765"/>
      <c r="R32" s="757"/>
      <c r="S32" s="766"/>
    </row>
    <row r="33" spans="2:19" ht="13.5" customHeight="1" thickBot="1" x14ac:dyDescent="0.4">
      <c r="B33" s="775"/>
      <c r="C33" s="776"/>
      <c r="D33" s="777"/>
      <c r="I33" s="759"/>
      <c r="J33" s="760"/>
      <c r="K33" s="760"/>
      <c r="L33" s="761"/>
      <c r="Q33" s="767"/>
      <c r="R33" s="768"/>
      <c r="S33" s="769"/>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16</v>
      </c>
      <c r="M38" s="31"/>
      <c r="N38" s="32"/>
    </row>
    <row r="39" spans="2:19" x14ac:dyDescent="0.35">
      <c r="L39" s="393"/>
      <c r="M39" s="242"/>
      <c r="N39" s="181"/>
    </row>
    <row r="40" spans="2:19" x14ac:dyDescent="0.35">
      <c r="L40" s="270"/>
      <c r="M40" s="243"/>
      <c r="N40" s="25"/>
    </row>
    <row r="41" spans="2:19" x14ac:dyDescent="0.35">
      <c r="L41" s="270"/>
      <c r="M41" s="243"/>
      <c r="N41" s="25"/>
    </row>
    <row r="42" spans="2:19" x14ac:dyDescent="0.35">
      <c r="L42" s="270"/>
      <c r="M42" s="243"/>
      <c r="N42" s="25"/>
    </row>
    <row r="43" spans="2:19" x14ac:dyDescent="0.35">
      <c r="L43" s="270"/>
      <c r="M43" s="243"/>
      <c r="N43" s="25"/>
    </row>
    <row r="44" spans="2:19" x14ac:dyDescent="0.35">
      <c r="L44" s="270"/>
      <c r="M44" s="243"/>
      <c r="N44" s="25"/>
    </row>
    <row r="45" spans="2:19" x14ac:dyDescent="0.35">
      <c r="L45" s="270"/>
      <c r="M45" s="243"/>
      <c r="N45" s="57"/>
    </row>
    <row r="46" spans="2:19" x14ac:dyDescent="0.35">
      <c r="L46" s="270"/>
      <c r="M46" s="243"/>
      <c r="N46" s="57"/>
    </row>
    <row r="47" spans="2:19" x14ac:dyDescent="0.35">
      <c r="L47" s="21"/>
      <c r="M47" s="243"/>
      <c r="N47" s="25"/>
    </row>
    <row r="48" spans="2:19" x14ac:dyDescent="0.35">
      <c r="L48" s="21"/>
      <c r="M48" s="243"/>
      <c r="N48" s="25"/>
    </row>
    <row r="49" spans="12:14" x14ac:dyDescent="0.35">
      <c r="L49" s="21"/>
      <c r="M49" s="243"/>
      <c r="N49" s="25"/>
    </row>
    <row r="50" spans="12:14" x14ac:dyDescent="0.35">
      <c r="L50" s="21"/>
      <c r="M50" s="243"/>
      <c r="N50" s="25"/>
    </row>
    <row r="51" spans="12:14" x14ac:dyDescent="0.35">
      <c r="L51" s="21"/>
      <c r="M51" s="243"/>
      <c r="N51" s="25"/>
    </row>
    <row r="52" spans="12:14" x14ac:dyDescent="0.35">
      <c r="L52" s="21"/>
      <c r="M52" s="243"/>
      <c r="N52" s="25"/>
    </row>
    <row r="53" spans="12:14" x14ac:dyDescent="0.35">
      <c r="L53" s="21"/>
      <c r="N53" s="25"/>
    </row>
    <row r="54" spans="12:14" x14ac:dyDescent="0.35">
      <c r="L54" s="26"/>
      <c r="M54" s="27"/>
      <c r="N54" s="28"/>
    </row>
  </sheetData>
  <mergeCells count="11">
    <mergeCell ref="A5:C5"/>
    <mergeCell ref="A6:C6"/>
    <mergeCell ref="E6:F6"/>
    <mergeCell ref="G6:H6"/>
    <mergeCell ref="B27:D33"/>
    <mergeCell ref="I27:L33"/>
    <mergeCell ref="Q27:S33"/>
    <mergeCell ref="A9:C9"/>
    <mergeCell ref="L6:M6"/>
    <mergeCell ref="A7:C7"/>
    <mergeCell ref="A8:C8"/>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79</v>
      </c>
    </row>
    <row r="3" spans="1:23" ht="13.15" thickBot="1" x14ac:dyDescent="0.4">
      <c r="A3" s="33" t="s">
        <v>17</v>
      </c>
    </row>
    <row r="4" spans="1:23" ht="18" customHeight="1" thickBot="1" x14ac:dyDescent="0.4">
      <c r="C4" s="34"/>
      <c r="D4" s="35"/>
      <c r="E4" s="36"/>
      <c r="F4" s="36"/>
      <c r="G4" s="36"/>
      <c r="H4" s="36"/>
      <c r="I4" s="36"/>
      <c r="J4" s="36"/>
      <c r="K4" s="36"/>
      <c r="L4" s="36"/>
      <c r="M4" s="36"/>
      <c r="N4" s="36"/>
      <c r="O4" s="36"/>
      <c r="P4" s="36"/>
      <c r="Q4" s="36"/>
      <c r="R4" s="36"/>
      <c r="S4" s="36"/>
      <c r="T4" s="36"/>
      <c r="U4" s="38"/>
      <c r="V4" s="740" t="s">
        <v>19</v>
      </c>
    </row>
    <row r="5" spans="1:23" s="267" customFormat="1" ht="18.75" customHeight="1" thickBot="1" x14ac:dyDescent="0.4">
      <c r="A5" s="727" t="s">
        <v>20</v>
      </c>
      <c r="B5" s="729" t="s">
        <v>21</v>
      </c>
      <c r="C5" s="787" t="s">
        <v>74</v>
      </c>
      <c r="D5" s="789" t="s">
        <v>23</v>
      </c>
      <c r="E5" s="790"/>
      <c r="F5" s="790"/>
      <c r="G5" s="790"/>
      <c r="H5" s="790"/>
      <c r="I5" s="790"/>
      <c r="J5" s="791"/>
      <c r="K5" s="791"/>
      <c r="L5" s="671" t="s">
        <v>14</v>
      </c>
      <c r="M5" s="672"/>
      <c r="N5" s="672"/>
      <c r="O5" s="672"/>
      <c r="P5" s="792"/>
      <c r="Q5" s="671" t="s">
        <v>11</v>
      </c>
      <c r="R5" s="792"/>
      <c r="S5" s="792"/>
      <c r="T5" s="792"/>
      <c r="U5" s="266"/>
      <c r="V5" s="741"/>
    </row>
    <row r="6" spans="1:23" ht="31.5" customHeight="1" x14ac:dyDescent="0.35">
      <c r="A6" s="728"/>
      <c r="B6" s="730"/>
      <c r="C6" s="788"/>
      <c r="D6" s="732" t="s">
        <v>26</v>
      </c>
      <c r="E6" s="405"/>
      <c r="F6" s="405"/>
      <c r="G6" s="405"/>
      <c r="H6" s="405"/>
      <c r="I6" s="405"/>
      <c r="J6" s="734"/>
      <c r="K6" s="735"/>
      <c r="L6" s="782"/>
      <c r="M6" s="785"/>
      <c r="N6" s="785"/>
      <c r="O6" s="785"/>
      <c r="P6" s="794"/>
      <c r="Q6" s="732" t="s">
        <v>27</v>
      </c>
      <c r="R6" s="734"/>
      <c r="S6" s="734" t="s">
        <v>28</v>
      </c>
      <c r="T6" s="735"/>
      <c r="U6" s="780" t="s">
        <v>29</v>
      </c>
      <c r="V6" s="742"/>
    </row>
    <row r="7" spans="1:23" ht="54" customHeight="1" x14ac:dyDescent="0.35">
      <c r="A7" s="728"/>
      <c r="B7" s="730"/>
      <c r="C7" s="788"/>
      <c r="D7" s="793"/>
      <c r="E7" s="373"/>
      <c r="F7" s="373"/>
      <c r="G7" s="373"/>
      <c r="H7" s="373"/>
      <c r="I7" s="373"/>
      <c r="J7" s="726"/>
      <c r="K7" s="784"/>
      <c r="L7" s="796"/>
      <c r="M7" s="786"/>
      <c r="N7" s="786"/>
      <c r="O7" s="786"/>
      <c r="P7" s="795"/>
      <c r="Q7" s="782"/>
      <c r="R7" s="785"/>
      <c r="S7" s="785"/>
      <c r="T7" s="783"/>
      <c r="U7" s="781"/>
      <c r="V7" s="742"/>
    </row>
    <row r="8" spans="1:23" ht="218.25" customHeight="1" thickBot="1" x14ac:dyDescent="0.45">
      <c r="A8" s="42"/>
      <c r="B8" s="731"/>
      <c r="C8" s="41"/>
      <c r="D8" s="402"/>
      <c r="E8" s="396"/>
      <c r="F8" s="396"/>
      <c r="G8" s="396"/>
      <c r="H8" s="396"/>
      <c r="I8" s="396"/>
      <c r="J8" s="397"/>
      <c r="K8" s="403"/>
      <c r="L8" s="398"/>
      <c r="M8" s="396"/>
      <c r="N8" s="396"/>
      <c r="O8" s="397"/>
      <c r="P8" s="396"/>
      <c r="Q8" s="402"/>
      <c r="R8" s="396"/>
      <c r="S8" s="396"/>
      <c r="T8" s="403"/>
      <c r="U8" s="399"/>
      <c r="V8" s="45"/>
      <c r="W8" s="1"/>
    </row>
    <row r="9" spans="1:23" ht="13.5" x14ac:dyDescent="0.35">
      <c r="A9" s="778"/>
      <c r="B9" s="395"/>
      <c r="C9" s="158"/>
      <c r="D9" s="136"/>
      <c r="E9" s="111"/>
      <c r="F9" s="111"/>
      <c r="G9" s="111"/>
      <c r="H9" s="111"/>
      <c r="I9" s="111"/>
      <c r="J9" s="14"/>
      <c r="K9" s="309"/>
      <c r="L9" s="136"/>
      <c r="M9" s="14"/>
      <c r="N9" s="14"/>
      <c r="O9" s="14"/>
      <c r="P9" s="104"/>
      <c r="Q9" s="136"/>
      <c r="R9" s="14"/>
      <c r="S9" s="14"/>
      <c r="T9" s="309"/>
      <c r="U9" s="58">
        <f t="shared" ref="U9:U20" si="0">SUM(D9:T9)</f>
        <v>0</v>
      </c>
      <c r="V9" s="46">
        <f t="shared" ref="V9:V20" si="1">+U9*C9</f>
        <v>0</v>
      </c>
    </row>
    <row r="10" spans="1:23" ht="13.5" x14ac:dyDescent="0.35">
      <c r="A10" s="779"/>
      <c r="B10" s="395"/>
      <c r="C10" s="394"/>
      <c r="D10" s="136"/>
      <c r="E10" s="111"/>
      <c r="F10" s="111"/>
      <c r="G10" s="111"/>
      <c r="H10" s="111"/>
      <c r="I10" s="111"/>
      <c r="J10" s="14"/>
      <c r="K10" s="309"/>
      <c r="L10" s="136"/>
      <c r="M10" s="14"/>
      <c r="N10" s="14"/>
      <c r="O10" s="14"/>
      <c r="P10" s="104"/>
      <c r="Q10" s="136"/>
      <c r="R10" s="14"/>
      <c r="S10" s="14"/>
      <c r="T10" s="309"/>
      <c r="U10" s="58">
        <f t="shared" si="0"/>
        <v>0</v>
      </c>
      <c r="V10" s="46">
        <f t="shared" si="1"/>
        <v>0</v>
      </c>
    </row>
    <row r="11" spans="1:23" ht="13.5" x14ac:dyDescent="0.35">
      <c r="A11" s="779"/>
      <c r="B11" s="395"/>
      <c r="C11" s="394"/>
      <c r="D11" s="136"/>
      <c r="E11" s="111"/>
      <c r="F11" s="111"/>
      <c r="G11" s="111"/>
      <c r="H11" s="111"/>
      <c r="I11" s="111"/>
      <c r="J11" s="14"/>
      <c r="K11" s="309"/>
      <c r="L11" s="136"/>
      <c r="M11" s="14"/>
      <c r="N11" s="14"/>
      <c r="O11" s="14"/>
      <c r="P11" s="104"/>
      <c r="Q11" s="136"/>
      <c r="R11" s="14"/>
      <c r="S11" s="14"/>
      <c r="T11" s="309"/>
      <c r="U11" s="58">
        <f t="shared" si="0"/>
        <v>0</v>
      </c>
      <c r="V11" s="46">
        <f t="shared" si="1"/>
        <v>0</v>
      </c>
    </row>
    <row r="12" spans="1:23" ht="13.5" x14ac:dyDescent="0.35">
      <c r="A12" s="779"/>
      <c r="B12" s="395"/>
      <c r="C12" s="394"/>
      <c r="D12" s="136"/>
      <c r="E12" s="111"/>
      <c r="F12" s="111"/>
      <c r="G12" s="111"/>
      <c r="H12" s="111"/>
      <c r="I12" s="111"/>
      <c r="J12" s="14"/>
      <c r="K12" s="309"/>
      <c r="L12" s="136"/>
      <c r="M12" s="14"/>
      <c r="N12" s="14"/>
      <c r="O12" s="14"/>
      <c r="P12" s="104"/>
      <c r="Q12" s="136"/>
      <c r="R12" s="14"/>
      <c r="S12" s="14"/>
      <c r="T12" s="309"/>
      <c r="U12" s="58">
        <f t="shared" si="0"/>
        <v>0</v>
      </c>
      <c r="V12" s="46">
        <f t="shared" si="1"/>
        <v>0</v>
      </c>
    </row>
    <row r="13" spans="1:23" ht="13.5" x14ac:dyDescent="0.35">
      <c r="A13" s="779"/>
      <c r="B13" s="395"/>
      <c r="C13" s="394"/>
      <c r="D13" s="136"/>
      <c r="E13" s="111"/>
      <c r="F13" s="111"/>
      <c r="G13" s="111"/>
      <c r="H13" s="111"/>
      <c r="I13" s="111"/>
      <c r="J13" s="14"/>
      <c r="K13" s="309"/>
      <c r="L13" s="136"/>
      <c r="M13" s="14"/>
      <c r="N13" s="14"/>
      <c r="O13" s="14"/>
      <c r="P13" s="104"/>
      <c r="Q13" s="136"/>
      <c r="R13" s="14"/>
      <c r="S13" s="14"/>
      <c r="T13" s="309"/>
      <c r="U13" s="58">
        <f t="shared" si="0"/>
        <v>0</v>
      </c>
      <c r="V13" s="46">
        <f t="shared" si="1"/>
        <v>0</v>
      </c>
    </row>
    <row r="14" spans="1:23" ht="13.5" x14ac:dyDescent="0.35">
      <c r="A14" s="779"/>
      <c r="B14" s="395"/>
      <c r="C14" s="394"/>
      <c r="D14" s="136"/>
      <c r="E14" s="111"/>
      <c r="F14" s="111"/>
      <c r="G14" s="111"/>
      <c r="H14" s="111"/>
      <c r="I14" s="111"/>
      <c r="J14" s="14"/>
      <c r="K14" s="309"/>
      <c r="L14" s="136"/>
      <c r="M14" s="14"/>
      <c r="N14" s="14"/>
      <c r="O14" s="14"/>
      <c r="P14" s="104"/>
      <c r="Q14" s="136"/>
      <c r="R14" s="14"/>
      <c r="S14" s="14"/>
      <c r="T14" s="309"/>
      <c r="U14" s="58">
        <f t="shared" si="0"/>
        <v>0</v>
      </c>
      <c r="V14" s="46">
        <f t="shared" si="1"/>
        <v>0</v>
      </c>
    </row>
    <row r="15" spans="1:23" ht="13.5" x14ac:dyDescent="0.35">
      <c r="A15" s="779"/>
      <c r="B15" s="395"/>
      <c r="C15" s="159"/>
      <c r="D15" s="136"/>
      <c r="E15" s="111"/>
      <c r="F15" s="111"/>
      <c r="G15" s="111"/>
      <c r="H15" s="111"/>
      <c r="I15" s="111"/>
      <c r="J15" s="14"/>
      <c r="K15" s="309"/>
      <c r="L15" s="136"/>
      <c r="M15" s="14"/>
      <c r="N15" s="14"/>
      <c r="O15" s="14"/>
      <c r="P15" s="104"/>
      <c r="Q15" s="136"/>
      <c r="R15" s="14"/>
      <c r="S15" s="14"/>
      <c r="T15" s="309"/>
      <c r="U15" s="58">
        <f t="shared" si="0"/>
        <v>0</v>
      </c>
      <c r="V15" s="46">
        <f t="shared" si="1"/>
        <v>0</v>
      </c>
    </row>
    <row r="16" spans="1:23" ht="13.5" x14ac:dyDescent="0.35">
      <c r="A16" s="779"/>
      <c r="B16" s="395"/>
      <c r="C16" s="159"/>
      <c r="D16" s="136"/>
      <c r="E16" s="111"/>
      <c r="F16" s="111"/>
      <c r="G16" s="111"/>
      <c r="H16" s="111"/>
      <c r="I16" s="111"/>
      <c r="J16" s="14"/>
      <c r="K16" s="309"/>
      <c r="L16" s="136"/>
      <c r="M16" s="14"/>
      <c r="N16" s="14"/>
      <c r="O16" s="14"/>
      <c r="P16" s="104"/>
      <c r="Q16" s="136"/>
      <c r="R16" s="14"/>
      <c r="S16" s="14"/>
      <c r="T16" s="309"/>
      <c r="U16" s="58">
        <f t="shared" si="0"/>
        <v>0</v>
      </c>
      <c r="V16" s="46">
        <f t="shared" si="1"/>
        <v>0</v>
      </c>
    </row>
    <row r="17" spans="1:22" x14ac:dyDescent="0.35">
      <c r="A17" s="779"/>
      <c r="B17" s="250"/>
      <c r="C17" s="159"/>
      <c r="D17" s="136"/>
      <c r="E17" s="111"/>
      <c r="F17" s="111"/>
      <c r="G17" s="111"/>
      <c r="H17" s="111"/>
      <c r="I17" s="111"/>
      <c r="J17" s="14"/>
      <c r="K17" s="309"/>
      <c r="L17" s="136"/>
      <c r="M17" s="14"/>
      <c r="N17" s="14"/>
      <c r="O17" s="14"/>
      <c r="P17" s="104"/>
      <c r="Q17" s="136"/>
      <c r="R17" s="14"/>
      <c r="S17" s="14"/>
      <c r="T17" s="309"/>
      <c r="U17" s="58">
        <f t="shared" si="0"/>
        <v>0</v>
      </c>
      <c r="V17" s="46">
        <f t="shared" si="1"/>
        <v>0</v>
      </c>
    </row>
    <row r="18" spans="1:22" x14ac:dyDescent="0.35">
      <c r="A18" s="779"/>
      <c r="B18" s="250"/>
      <c r="C18" s="159"/>
      <c r="D18" s="136"/>
      <c r="E18" s="111"/>
      <c r="F18" s="111"/>
      <c r="G18" s="111"/>
      <c r="H18" s="111"/>
      <c r="I18" s="111"/>
      <c r="J18" s="14"/>
      <c r="K18" s="309"/>
      <c r="L18" s="136"/>
      <c r="M18" s="14"/>
      <c r="N18" s="14"/>
      <c r="O18" s="14"/>
      <c r="P18" s="104"/>
      <c r="Q18" s="136"/>
      <c r="R18" s="14"/>
      <c r="S18" s="14"/>
      <c r="T18" s="309"/>
      <c r="U18" s="58">
        <f t="shared" si="0"/>
        <v>0</v>
      </c>
      <c r="V18" s="46">
        <f t="shared" si="1"/>
        <v>0</v>
      </c>
    </row>
    <row r="19" spans="1:22" x14ac:dyDescent="0.35">
      <c r="A19" s="779"/>
      <c r="B19" s="250"/>
      <c r="C19" s="159"/>
      <c r="D19" s="136"/>
      <c r="E19" s="111"/>
      <c r="F19" s="111"/>
      <c r="G19" s="111"/>
      <c r="H19" s="111"/>
      <c r="I19" s="111"/>
      <c r="J19" s="14"/>
      <c r="K19" s="309"/>
      <c r="L19" s="136"/>
      <c r="M19" s="14"/>
      <c r="N19" s="14"/>
      <c r="O19" s="14"/>
      <c r="P19" s="104"/>
      <c r="Q19" s="136"/>
      <c r="R19" s="14"/>
      <c r="S19" s="14"/>
      <c r="T19" s="309"/>
      <c r="U19" s="58">
        <f t="shared" si="0"/>
        <v>0</v>
      </c>
      <c r="V19" s="46">
        <f t="shared" si="1"/>
        <v>0</v>
      </c>
    </row>
    <row r="20" spans="1:22" ht="13.15" thickBot="1" x14ac:dyDescent="0.4">
      <c r="A20" s="779"/>
      <c r="B20" s="250"/>
      <c r="C20" s="159"/>
      <c r="D20" s="293"/>
      <c r="E20" s="406"/>
      <c r="F20" s="406"/>
      <c r="G20" s="406"/>
      <c r="H20" s="406"/>
      <c r="I20" s="406"/>
      <c r="J20" s="310"/>
      <c r="K20" s="404"/>
      <c r="L20" s="136"/>
      <c r="M20" s="14"/>
      <c r="N20" s="14"/>
      <c r="O20" s="14"/>
      <c r="P20" s="104"/>
      <c r="Q20" s="293"/>
      <c r="R20" s="310"/>
      <c r="S20" s="310"/>
      <c r="T20" s="404"/>
      <c r="U20" s="58">
        <f t="shared" si="0"/>
        <v>0</v>
      </c>
      <c r="V20" s="46">
        <f t="shared" si="1"/>
        <v>0</v>
      </c>
    </row>
    <row r="21" spans="1:22" ht="15.4" thickBot="1" x14ac:dyDescent="0.45">
      <c r="B21" s="47" t="s">
        <v>31</v>
      </c>
      <c r="C21" s="59"/>
      <c r="D21" s="400">
        <f t="shared" ref="D21:T21" si="2">SUMPRODUCT($C9:$C20,D9:D20)</f>
        <v>0</v>
      </c>
      <c r="E21" s="401">
        <f t="shared" si="2"/>
        <v>0</v>
      </c>
      <c r="F21" s="401">
        <f t="shared" si="2"/>
        <v>0</v>
      </c>
      <c r="G21" s="401">
        <f t="shared" si="2"/>
        <v>0</v>
      </c>
      <c r="H21" s="401">
        <f t="shared" si="2"/>
        <v>0</v>
      </c>
      <c r="I21" s="401">
        <f t="shared" si="2"/>
        <v>0</v>
      </c>
      <c r="J21" s="401">
        <f t="shared" si="2"/>
        <v>0</v>
      </c>
      <c r="K21" s="401">
        <f t="shared" si="2"/>
        <v>0</v>
      </c>
      <c r="L21" s="253">
        <f t="shared" si="2"/>
        <v>0</v>
      </c>
      <c r="M21" s="254">
        <f t="shared" si="2"/>
        <v>0</v>
      </c>
      <c r="N21" s="254">
        <f t="shared" si="2"/>
        <v>0</v>
      </c>
      <c r="O21" s="254">
        <f t="shared" si="2"/>
        <v>0</v>
      </c>
      <c r="P21" s="254">
        <f t="shared" si="2"/>
        <v>0</v>
      </c>
      <c r="Q21" s="400">
        <f t="shared" si="2"/>
        <v>0</v>
      </c>
      <c r="R21" s="401">
        <f t="shared" si="2"/>
        <v>0</v>
      </c>
      <c r="S21" s="401">
        <f t="shared" si="2"/>
        <v>0</v>
      </c>
      <c r="T21" s="401">
        <f t="shared" si="2"/>
        <v>0</v>
      </c>
      <c r="U21" s="252"/>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32</v>
      </c>
      <c r="C23" s="715"/>
      <c r="D23" s="716"/>
      <c r="E23" s="716"/>
      <c r="F23" s="716"/>
      <c r="G23" s="716"/>
      <c r="H23" s="716"/>
      <c r="I23" s="716"/>
      <c r="J23" s="716"/>
      <c r="K23" s="716"/>
      <c r="L23" s="716"/>
      <c r="M23" s="716"/>
      <c r="N23" s="716"/>
      <c r="O23" s="716"/>
      <c r="P23" s="716"/>
      <c r="Q23" s="716"/>
      <c r="R23" s="716"/>
      <c r="S23" s="716"/>
      <c r="T23" s="716"/>
      <c r="U23" s="717"/>
    </row>
    <row r="24" spans="1:22" x14ac:dyDescent="0.35">
      <c r="B24" s="52" t="s">
        <v>33</v>
      </c>
      <c r="C24" s="53"/>
      <c r="D24" s="50"/>
      <c r="E24" s="50"/>
      <c r="F24" s="50"/>
      <c r="G24" s="50"/>
      <c r="H24" s="50"/>
      <c r="I24" s="50"/>
      <c r="J24" s="50"/>
      <c r="K24" s="50"/>
      <c r="L24" s="50"/>
      <c r="M24" s="50"/>
      <c r="N24" s="50"/>
      <c r="O24" s="50"/>
      <c r="P24" s="50"/>
      <c r="Q24" s="50"/>
      <c r="R24" s="50"/>
      <c r="S24" s="50"/>
      <c r="T24" s="50"/>
      <c r="U24" s="50"/>
    </row>
    <row r="25" spans="1:22" x14ac:dyDescent="0.35">
      <c r="Q25" s="723"/>
    </row>
    <row r="26" spans="1:22" x14ac:dyDescent="0.35">
      <c r="Q26" s="723"/>
    </row>
    <row r="27" spans="1:22" x14ac:dyDescent="0.35">
      <c r="Q27" s="723"/>
    </row>
    <row r="28" spans="1:22" x14ac:dyDescent="0.35">
      <c r="Q28" s="723"/>
    </row>
    <row r="29" spans="1:22" x14ac:dyDescent="0.35">
      <c r="Q29" s="723"/>
    </row>
    <row r="30" spans="1:22" x14ac:dyDescent="0.35">
      <c r="Q30" s="723"/>
    </row>
    <row r="31" spans="1:22" x14ac:dyDescent="0.35">
      <c r="Q31" s="724"/>
    </row>
    <row r="32" spans="1:22" x14ac:dyDescent="0.35">
      <c r="Q32" s="724"/>
    </row>
    <row r="33" spans="17:17" x14ac:dyDescent="0.35">
      <c r="Q33" s="724"/>
    </row>
    <row r="34" spans="17:17" x14ac:dyDescent="0.35">
      <c r="Q34" s="724"/>
    </row>
    <row r="35" spans="17:17" x14ac:dyDescent="0.35">
      <c r="Q35" s="724"/>
    </row>
  </sheetData>
  <mergeCells count="23">
    <mergeCell ref="V4:V7"/>
    <mergeCell ref="A5:A7"/>
    <mergeCell ref="B5:B8"/>
    <mergeCell ref="D5:K5"/>
    <mergeCell ref="L5:P5"/>
    <mergeCell ref="Q5:T5"/>
    <mergeCell ref="D6:D7"/>
    <mergeCell ref="R6:R7"/>
    <mergeCell ref="P6:P7"/>
    <mergeCell ref="L6:L7"/>
    <mergeCell ref="J6:J7"/>
    <mergeCell ref="A9:A20"/>
    <mergeCell ref="C23:U23"/>
    <mergeCell ref="Q25:Q35"/>
    <mergeCell ref="U6:U7"/>
    <mergeCell ref="Q6:Q7"/>
    <mergeCell ref="T6:T7"/>
    <mergeCell ref="K6:K7"/>
    <mergeCell ref="M6:M7"/>
    <mergeCell ref="N6:N7"/>
    <mergeCell ref="O6:O7"/>
    <mergeCell ref="S6:S7"/>
    <mergeCell ref="C5:C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79</v>
      </c>
    </row>
    <row r="2" spans="1:51" ht="13.15" thickBot="1" x14ac:dyDescent="0.4"/>
    <row r="3" spans="1:51" x14ac:dyDescent="0.35">
      <c r="B3" s="100"/>
      <c r="C3" s="101"/>
      <c r="D3" s="66"/>
      <c r="E3" s="797" t="s">
        <v>41</v>
      </c>
      <c r="F3" s="797"/>
      <c r="G3" s="797"/>
      <c r="H3" s="797"/>
      <c r="I3" s="797"/>
      <c r="J3" s="797"/>
      <c r="K3" s="66"/>
      <c r="L3" s="802" t="s">
        <v>42</v>
      </c>
      <c r="M3" s="803"/>
      <c r="N3" s="803"/>
      <c r="O3" s="803"/>
      <c r="P3" s="803"/>
      <c r="Q3" s="803"/>
      <c r="R3" s="803"/>
      <c r="S3" s="803"/>
      <c r="T3" s="803"/>
      <c r="U3" s="803"/>
      <c r="V3" s="803"/>
      <c r="W3" s="803"/>
      <c r="X3" s="803"/>
      <c r="Y3" s="804"/>
      <c r="Z3" s="804"/>
      <c r="AA3" s="804"/>
      <c r="AB3" s="805"/>
    </row>
    <row r="4" spans="1:51" ht="157.5" thickBot="1" x14ac:dyDescent="0.4">
      <c r="B4" s="102"/>
      <c r="D4" s="67"/>
      <c r="E4" s="71" t="s">
        <v>40</v>
      </c>
      <c r="F4" s="73" t="s">
        <v>35</v>
      </c>
      <c r="G4" s="73" t="s">
        <v>78</v>
      </c>
      <c r="H4" s="73" t="s">
        <v>36</v>
      </c>
      <c r="I4" s="73" t="s">
        <v>77</v>
      </c>
      <c r="J4" s="276" t="s">
        <v>37</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39</v>
      </c>
      <c r="C5" s="76" t="s">
        <v>38</v>
      </c>
      <c r="D5" s="77"/>
      <c r="E5" s="79"/>
      <c r="F5" s="93"/>
      <c r="G5" s="94"/>
      <c r="H5" s="94"/>
      <c r="I5" s="94"/>
      <c r="J5" s="95"/>
      <c r="K5" s="67"/>
      <c r="L5" s="798"/>
      <c r="M5" s="799"/>
      <c r="N5" s="800"/>
      <c r="O5" s="800"/>
      <c r="P5" s="800"/>
      <c r="Q5" s="800"/>
      <c r="R5" s="800"/>
      <c r="S5" s="800"/>
      <c r="T5" s="800"/>
      <c r="U5" s="800"/>
      <c r="V5" s="800"/>
      <c r="W5" s="800"/>
      <c r="X5" s="800"/>
      <c r="Y5" s="800"/>
      <c r="Z5" s="800"/>
      <c r="AA5" s="800"/>
      <c r="AB5" s="801"/>
    </row>
    <row r="6" spans="1:51" ht="13.15" x14ac:dyDescent="0.35">
      <c r="B6" s="407"/>
      <c r="C6" s="408"/>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07"/>
      <c r="C7" s="408"/>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07"/>
      <c r="C8" s="408"/>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07"/>
      <c r="C9" s="409"/>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708" t="s">
        <v>9</v>
      </c>
      <c r="B5" s="709"/>
      <c r="C5" s="710"/>
      <c r="D5" s="15"/>
      <c r="E5" s="15"/>
      <c r="F5" s="15"/>
    </row>
    <row r="6" spans="1:18" ht="13.15" x14ac:dyDescent="0.35">
      <c r="A6" s="711" t="s">
        <v>47</v>
      </c>
      <c r="B6" s="712"/>
      <c r="C6" s="713"/>
      <c r="D6" s="15"/>
      <c r="E6" s="700" t="s">
        <v>10</v>
      </c>
      <c r="F6" s="714"/>
      <c r="G6" s="700" t="s">
        <v>11</v>
      </c>
      <c r="H6" s="701"/>
      <c r="L6" s="700" t="s">
        <v>10</v>
      </c>
      <c r="M6" s="701"/>
      <c r="N6" s="19" t="s">
        <v>12</v>
      </c>
      <c r="P6" s="17" t="s">
        <v>13</v>
      </c>
      <c r="Q6" s="18"/>
      <c r="R6" s="20" t="s">
        <v>14</v>
      </c>
    </row>
    <row r="7" spans="1:18" x14ac:dyDescent="0.35">
      <c r="A7" s="702" t="s">
        <v>48</v>
      </c>
      <c r="B7" s="703"/>
      <c r="C7" s="704"/>
      <c r="D7" s="15"/>
      <c r="E7" s="270"/>
      <c r="F7" s="24"/>
      <c r="G7" s="684"/>
      <c r="H7" s="686"/>
      <c r="L7" s="270"/>
      <c r="M7" s="24"/>
      <c r="N7" s="25"/>
      <c r="P7" s="270"/>
      <c r="Q7" s="24"/>
      <c r="R7" s="25"/>
    </row>
    <row r="8" spans="1:18" x14ac:dyDescent="0.35">
      <c r="A8" s="702" t="s">
        <v>15</v>
      </c>
      <c r="B8" s="703"/>
      <c r="C8" s="704"/>
      <c r="D8" s="15"/>
      <c r="E8" s="270"/>
      <c r="F8" s="24"/>
      <c r="G8" s="684"/>
      <c r="H8" s="686"/>
      <c r="L8" s="270"/>
      <c r="M8" s="24"/>
      <c r="N8" s="25"/>
      <c r="P8" s="270"/>
      <c r="Q8" s="24"/>
      <c r="R8" s="25"/>
    </row>
    <row r="9" spans="1:18" ht="13.15" thickBot="1" x14ac:dyDescent="0.4">
      <c r="A9" s="705" t="s">
        <v>49</v>
      </c>
      <c r="B9" s="706"/>
      <c r="C9" s="707"/>
      <c r="E9" s="270"/>
      <c r="F9" s="24"/>
      <c r="G9" s="684"/>
      <c r="H9" s="686"/>
      <c r="L9" s="270"/>
      <c r="M9" s="24"/>
      <c r="N9" s="25"/>
      <c r="P9" s="270"/>
      <c r="Q9" s="24"/>
      <c r="R9" s="25"/>
    </row>
    <row r="10" spans="1:18" x14ac:dyDescent="0.35">
      <c r="E10" s="270"/>
      <c r="F10" s="24"/>
      <c r="G10" s="684"/>
      <c r="H10" s="686"/>
      <c r="L10" s="270"/>
      <c r="M10" s="24"/>
      <c r="N10" s="25"/>
      <c r="P10" s="270"/>
      <c r="Q10" s="23"/>
      <c r="R10" s="25"/>
    </row>
    <row r="11" spans="1:18" x14ac:dyDescent="0.35">
      <c r="E11" s="270"/>
      <c r="F11" s="24"/>
      <c r="G11" s="684"/>
      <c r="H11" s="686"/>
      <c r="L11" s="270"/>
      <c r="M11" s="24"/>
      <c r="N11" s="25"/>
      <c r="P11" s="270"/>
      <c r="Q11" s="24"/>
      <c r="R11" s="25"/>
    </row>
    <row r="12" spans="1:18" x14ac:dyDescent="0.35">
      <c r="E12" s="21"/>
      <c r="F12" s="24"/>
      <c r="G12" s="684"/>
      <c r="H12" s="686"/>
      <c r="L12" s="270"/>
      <c r="M12" s="24"/>
      <c r="N12" s="25"/>
      <c r="P12" s="270"/>
      <c r="Q12" s="24"/>
      <c r="R12" s="25"/>
    </row>
    <row r="13" spans="1:18" x14ac:dyDescent="0.35">
      <c r="E13" s="21"/>
      <c r="F13" s="24"/>
      <c r="G13" s="684"/>
      <c r="H13" s="686"/>
      <c r="L13" s="270"/>
      <c r="M13" s="24"/>
      <c r="N13" s="25"/>
      <c r="P13" s="270"/>
      <c r="Q13" s="24"/>
      <c r="R13" s="25"/>
    </row>
    <row r="14" spans="1:18" x14ac:dyDescent="0.35">
      <c r="E14" s="21"/>
      <c r="F14" s="24"/>
      <c r="G14" s="684"/>
      <c r="H14" s="686"/>
      <c r="L14" s="270"/>
      <c r="M14" s="24"/>
      <c r="N14" s="25"/>
      <c r="P14" s="270"/>
      <c r="Q14" s="24"/>
      <c r="R14" s="25"/>
    </row>
    <row r="15" spans="1:18" x14ac:dyDescent="0.35">
      <c r="E15" s="21"/>
      <c r="F15" s="24"/>
      <c r="G15" s="684"/>
      <c r="H15" s="686"/>
      <c r="L15" s="21"/>
      <c r="M15" s="24"/>
      <c r="N15" s="25"/>
      <c r="P15" s="270"/>
      <c r="Q15" s="24"/>
      <c r="R15" s="25"/>
    </row>
    <row r="16" spans="1:18" x14ac:dyDescent="0.35">
      <c r="E16" s="21"/>
      <c r="F16" s="24"/>
      <c r="G16" s="684"/>
      <c r="H16" s="686"/>
      <c r="L16" s="21"/>
      <c r="M16" s="24"/>
      <c r="N16" s="25"/>
      <c r="P16" s="270"/>
      <c r="Q16" s="24"/>
      <c r="R16" s="25"/>
    </row>
    <row r="17" spans="2:19" x14ac:dyDescent="0.35">
      <c r="E17" s="21"/>
      <c r="F17" s="24"/>
      <c r="G17" s="684"/>
      <c r="H17" s="686"/>
      <c r="L17" s="21"/>
      <c r="M17" s="24"/>
      <c r="N17" s="25"/>
      <c r="P17" s="270"/>
      <c r="Q17" s="24"/>
      <c r="R17" s="25"/>
    </row>
    <row r="18" spans="2:19" x14ac:dyDescent="0.35">
      <c r="E18" s="21"/>
      <c r="F18" s="24"/>
      <c r="G18" s="684"/>
      <c r="H18" s="686"/>
      <c r="L18" s="21"/>
      <c r="M18" s="24"/>
      <c r="N18" s="25"/>
      <c r="P18" s="270"/>
      <c r="Q18" s="24"/>
      <c r="R18" s="25"/>
    </row>
    <row r="19" spans="2:19" x14ac:dyDescent="0.35">
      <c r="E19" s="21"/>
      <c r="F19" s="24"/>
      <c r="G19" s="684"/>
      <c r="H19" s="686"/>
      <c r="L19" s="21"/>
      <c r="M19" s="24"/>
      <c r="N19" s="25"/>
      <c r="P19" s="270"/>
      <c r="Q19" s="24"/>
      <c r="R19" s="25"/>
    </row>
    <row r="20" spans="2:19" x14ac:dyDescent="0.35">
      <c r="E20" s="21"/>
      <c r="F20" s="24"/>
      <c r="G20" s="684"/>
      <c r="H20" s="686"/>
      <c r="L20" s="21"/>
      <c r="M20" s="24"/>
      <c r="N20" s="25"/>
      <c r="P20" s="270"/>
      <c r="Q20" s="24"/>
      <c r="R20" s="25"/>
    </row>
    <row r="21" spans="2:19" x14ac:dyDescent="0.35">
      <c r="E21" s="21"/>
      <c r="F21" s="24"/>
      <c r="G21" s="684"/>
      <c r="H21" s="686"/>
      <c r="L21" s="21"/>
      <c r="M21" s="24"/>
      <c r="N21" s="25"/>
      <c r="P21" s="270"/>
      <c r="Q21" s="24"/>
      <c r="R21" s="25"/>
    </row>
    <row r="22" spans="2:19" x14ac:dyDescent="0.35">
      <c r="E22" s="26"/>
      <c r="F22" s="27"/>
      <c r="G22" s="687"/>
      <c r="H22" s="689"/>
      <c r="L22" s="26"/>
      <c r="M22" s="27"/>
      <c r="N22" s="28"/>
      <c r="P22" s="449"/>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81"/>
      <c r="C27" s="770"/>
      <c r="D27" s="771"/>
      <c r="I27" s="806"/>
      <c r="J27" s="807"/>
      <c r="K27" s="807"/>
      <c r="L27" s="808"/>
      <c r="Q27" s="815"/>
      <c r="R27" s="816"/>
      <c r="S27" s="817"/>
    </row>
    <row r="28" spans="2:19" ht="12.75" customHeight="1" x14ac:dyDescent="0.35">
      <c r="B28" s="772"/>
      <c r="C28" s="773"/>
      <c r="D28" s="774"/>
      <c r="I28" s="809"/>
      <c r="J28" s="810"/>
      <c r="K28" s="810"/>
      <c r="L28" s="811"/>
      <c r="Q28" s="818"/>
      <c r="R28" s="819"/>
      <c r="S28" s="820"/>
    </row>
    <row r="29" spans="2:19" ht="12.75" customHeight="1" x14ac:dyDescent="0.35">
      <c r="B29" s="772"/>
      <c r="C29" s="773"/>
      <c r="D29" s="774"/>
      <c r="I29" s="809"/>
      <c r="J29" s="810"/>
      <c r="K29" s="810"/>
      <c r="L29" s="811"/>
      <c r="Q29" s="818"/>
      <c r="R29" s="819"/>
      <c r="S29" s="820"/>
    </row>
    <row r="30" spans="2:19" ht="12.75" customHeight="1" x14ac:dyDescent="0.35">
      <c r="B30" s="772"/>
      <c r="C30" s="773"/>
      <c r="D30" s="774"/>
      <c r="I30" s="809"/>
      <c r="J30" s="810"/>
      <c r="K30" s="810"/>
      <c r="L30" s="811"/>
      <c r="Q30" s="818"/>
      <c r="R30" s="819"/>
      <c r="S30" s="820"/>
    </row>
    <row r="31" spans="2:19" ht="12.75" customHeight="1" x14ac:dyDescent="0.35">
      <c r="B31" s="772"/>
      <c r="C31" s="773"/>
      <c r="D31" s="774"/>
      <c r="I31" s="809"/>
      <c r="J31" s="810"/>
      <c r="K31" s="810"/>
      <c r="L31" s="811"/>
      <c r="Q31" s="818"/>
      <c r="R31" s="819"/>
      <c r="S31" s="820"/>
    </row>
    <row r="32" spans="2:19" ht="12.75" customHeight="1" x14ac:dyDescent="0.35">
      <c r="B32" s="772"/>
      <c r="C32" s="773"/>
      <c r="D32" s="774"/>
      <c r="I32" s="809"/>
      <c r="J32" s="810"/>
      <c r="K32" s="810"/>
      <c r="L32" s="811"/>
      <c r="Q32" s="818"/>
      <c r="R32" s="819"/>
      <c r="S32" s="820"/>
    </row>
    <row r="33" spans="2:19" ht="13.5" customHeight="1" thickBot="1" x14ac:dyDescent="0.4">
      <c r="B33" s="775"/>
      <c r="C33" s="776"/>
      <c r="D33" s="777"/>
      <c r="I33" s="812"/>
      <c r="J33" s="813"/>
      <c r="K33" s="813"/>
      <c r="L33" s="814"/>
      <c r="Q33" s="821"/>
      <c r="R33" s="822"/>
      <c r="S33" s="823"/>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16</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684"/>
      <c r="M50" s="685"/>
      <c r="N50" s="25"/>
    </row>
    <row r="51" spans="12:14" x14ac:dyDescent="0.35">
      <c r="L51" s="684"/>
      <c r="M51" s="685"/>
      <c r="N51" s="25"/>
    </row>
    <row r="52" spans="12:14" x14ac:dyDescent="0.35">
      <c r="L52" s="684"/>
      <c r="M52" s="685"/>
      <c r="N52" s="25"/>
    </row>
    <row r="53" spans="12:14" x14ac:dyDescent="0.35">
      <c r="L53" s="684"/>
      <c r="M53" s="685"/>
      <c r="N53" s="25"/>
    </row>
    <row r="54" spans="12:14" x14ac:dyDescent="0.35">
      <c r="L54" s="687"/>
      <c r="M54" s="688"/>
      <c r="N54" s="28"/>
    </row>
  </sheetData>
  <mergeCells count="32">
    <mergeCell ref="L6:M6"/>
    <mergeCell ref="A7:C7"/>
    <mergeCell ref="G7:H7"/>
    <mergeCell ref="G11:H11"/>
    <mergeCell ref="A5:C5"/>
    <mergeCell ref="A6:C6"/>
    <mergeCell ref="E6:F6"/>
    <mergeCell ref="G6:H6"/>
    <mergeCell ref="A8:C8"/>
    <mergeCell ref="G8:H8"/>
    <mergeCell ref="A9:C9"/>
    <mergeCell ref="G9:H9"/>
    <mergeCell ref="G10:H10"/>
    <mergeCell ref="B27:D33"/>
    <mergeCell ref="G12:H12"/>
    <mergeCell ref="G13:H13"/>
    <mergeCell ref="G14:H14"/>
    <mergeCell ref="G15:H15"/>
    <mergeCell ref="G16:H16"/>
    <mergeCell ref="G17:H17"/>
    <mergeCell ref="G18:H18"/>
    <mergeCell ref="G19:H19"/>
    <mergeCell ref="G20:H20"/>
    <mergeCell ref="G21:H21"/>
    <mergeCell ref="G22:H22"/>
    <mergeCell ref="I27:L33"/>
    <mergeCell ref="L53:M53"/>
    <mergeCell ref="L54:M54"/>
    <mergeCell ref="Q27:S33"/>
    <mergeCell ref="L50:M50"/>
    <mergeCell ref="L51:M51"/>
    <mergeCell ref="L52:M52"/>
  </mergeCells>
  <phoneticPr fontId="2" type="noConversion"/>
  <pageMargins left="0.75" right="0.75" top="1" bottom="1" header="0.5" footer="0.5"/>
  <headerFooter alignWithMargins="0"/>
  <drawing r:id="rId1"/>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17</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740" t="s">
        <v>19</v>
      </c>
    </row>
    <row r="5" spans="1:25" ht="13.5" customHeight="1" thickBot="1" x14ac:dyDescent="0.45">
      <c r="A5" s="727" t="s">
        <v>20</v>
      </c>
      <c r="B5" s="729" t="s">
        <v>21</v>
      </c>
      <c r="C5" s="39" t="s">
        <v>22</v>
      </c>
      <c r="D5" s="720" t="s">
        <v>11</v>
      </c>
      <c r="E5" s="721"/>
      <c r="F5" s="721"/>
      <c r="G5" s="721"/>
      <c r="H5" s="722"/>
      <c r="I5" s="720" t="s">
        <v>253</v>
      </c>
      <c r="J5" s="721"/>
      <c r="K5" s="721"/>
      <c r="L5" s="721"/>
      <c r="M5" s="721"/>
      <c r="N5" s="721"/>
      <c r="O5" s="721"/>
      <c r="P5" s="721"/>
      <c r="Q5" s="722"/>
      <c r="R5" s="720" t="s">
        <v>14</v>
      </c>
      <c r="S5" s="721"/>
      <c r="T5" s="721"/>
      <c r="U5" s="721"/>
      <c r="V5" s="721"/>
      <c r="W5" s="63"/>
      <c r="X5" s="824"/>
    </row>
    <row r="6" spans="1:25" ht="13.15" customHeight="1" x14ac:dyDescent="0.4">
      <c r="A6" s="728"/>
      <c r="B6" s="730"/>
      <c r="C6" s="40" t="s">
        <v>24</v>
      </c>
      <c r="D6" s="732" t="s">
        <v>26</v>
      </c>
      <c r="E6" s="734"/>
      <c r="F6" s="734"/>
      <c r="G6" s="734"/>
      <c r="H6" s="423"/>
      <c r="I6" s="422"/>
      <c r="J6" s="425"/>
      <c r="K6" s="425"/>
      <c r="L6" s="425"/>
      <c r="M6" s="734"/>
      <c r="N6" s="734"/>
      <c r="O6" s="734"/>
      <c r="P6" s="734"/>
      <c r="Q6" s="831"/>
      <c r="R6" s="827"/>
      <c r="S6" s="826" t="s">
        <v>27</v>
      </c>
      <c r="T6" s="734"/>
      <c r="U6" s="734" t="s">
        <v>28</v>
      </c>
      <c r="V6" s="735"/>
      <c r="W6" s="737" t="s">
        <v>29</v>
      </c>
      <c r="X6" s="825"/>
    </row>
    <row r="7" spans="1:25" ht="26.25" x14ac:dyDescent="0.4">
      <c r="A7" s="728"/>
      <c r="B7" s="730"/>
      <c r="C7" s="41" t="s">
        <v>30</v>
      </c>
      <c r="D7" s="793"/>
      <c r="E7" s="726"/>
      <c r="F7" s="726"/>
      <c r="G7" s="726"/>
      <c r="H7" s="424"/>
      <c r="I7" s="426"/>
      <c r="J7" s="316"/>
      <c r="K7" s="316"/>
      <c r="L7" s="316"/>
      <c r="M7" s="726"/>
      <c r="N7" s="726"/>
      <c r="O7" s="726"/>
      <c r="P7" s="726"/>
      <c r="Q7" s="832"/>
      <c r="R7" s="796"/>
      <c r="S7" s="781"/>
      <c r="T7" s="726"/>
      <c r="U7" s="726"/>
      <c r="V7" s="784"/>
      <c r="W7" s="781"/>
      <c r="X7" s="825"/>
    </row>
    <row r="8" spans="1:25" ht="13.5" thickBot="1" x14ac:dyDescent="0.45">
      <c r="A8" s="42"/>
      <c r="B8" s="731"/>
      <c r="C8" s="41"/>
      <c r="D8" s="504"/>
      <c r="E8" s="505"/>
      <c r="F8" s="505"/>
      <c r="G8" s="505"/>
      <c r="H8" s="506"/>
      <c r="I8" s="504"/>
      <c r="J8" s="505"/>
      <c r="K8" s="505"/>
      <c r="L8" s="505"/>
      <c r="M8" s="505"/>
      <c r="N8" s="505"/>
      <c r="O8" s="505"/>
      <c r="P8" s="505"/>
      <c r="Q8" s="507"/>
      <c r="R8" s="504"/>
      <c r="S8" s="505"/>
      <c r="T8" s="505"/>
      <c r="U8" s="505"/>
      <c r="V8" s="508"/>
      <c r="W8" s="450"/>
      <c r="X8" s="451"/>
      <c r="Y8" s="1"/>
    </row>
    <row r="9" spans="1:25" x14ac:dyDescent="0.35">
      <c r="A9" s="829" t="s">
        <v>75</v>
      </c>
      <c r="B9" s="60"/>
      <c r="C9" s="158"/>
      <c r="D9" s="136"/>
      <c r="E9" s="14"/>
      <c r="F9" s="14"/>
      <c r="G9" s="14"/>
      <c r="H9" s="309"/>
      <c r="I9" s="136"/>
      <c r="J9" s="14"/>
      <c r="K9" s="14"/>
      <c r="L9" s="14"/>
      <c r="M9" s="14"/>
      <c r="N9" s="14"/>
      <c r="O9" s="14"/>
      <c r="P9" s="14"/>
      <c r="Q9" s="309"/>
      <c r="R9" s="136"/>
      <c r="S9" s="14"/>
      <c r="T9" s="14"/>
      <c r="U9" s="14"/>
      <c r="V9" s="309"/>
      <c r="W9" s="58">
        <f t="shared" ref="W9:W18" si="0">SUM(D9:V9)</f>
        <v>0</v>
      </c>
      <c r="X9" s="46">
        <f t="shared" ref="X9:X18" si="1">+W9*C9</f>
        <v>0</v>
      </c>
    </row>
    <row r="10" spans="1:25" x14ac:dyDescent="0.35">
      <c r="A10" s="830"/>
      <c r="B10" s="60"/>
      <c r="C10" s="159"/>
      <c r="D10" s="136"/>
      <c r="E10" s="14"/>
      <c r="F10" s="14"/>
      <c r="G10" s="14"/>
      <c r="H10" s="309"/>
      <c r="I10" s="136"/>
      <c r="J10" s="14"/>
      <c r="K10" s="14"/>
      <c r="L10" s="14"/>
      <c r="M10" s="14"/>
      <c r="N10" s="14"/>
      <c r="O10" s="14"/>
      <c r="P10" s="14"/>
      <c r="Q10" s="309"/>
      <c r="R10" s="136"/>
      <c r="S10" s="14"/>
      <c r="T10" s="14"/>
      <c r="U10" s="14"/>
      <c r="V10" s="309"/>
      <c r="W10" s="58">
        <f t="shared" si="0"/>
        <v>0</v>
      </c>
      <c r="X10" s="46">
        <f t="shared" si="1"/>
        <v>0</v>
      </c>
    </row>
    <row r="11" spans="1:25" x14ac:dyDescent="0.35">
      <c r="A11" s="830"/>
      <c r="B11" s="60"/>
      <c r="C11" s="159"/>
      <c r="D11" s="136"/>
      <c r="E11" s="14"/>
      <c r="F11" s="14"/>
      <c r="G11" s="14"/>
      <c r="H11" s="309"/>
      <c r="I11" s="136"/>
      <c r="J11" s="14"/>
      <c r="K11" s="14"/>
      <c r="L11" s="14"/>
      <c r="M11" s="14"/>
      <c r="N11" s="14"/>
      <c r="O11" s="14"/>
      <c r="P11" s="14"/>
      <c r="Q11" s="309"/>
      <c r="R11" s="136"/>
      <c r="S11" s="14"/>
      <c r="T11" s="14"/>
      <c r="U11" s="14"/>
      <c r="V11" s="309"/>
      <c r="W11" s="58">
        <f t="shared" si="0"/>
        <v>0</v>
      </c>
      <c r="X11" s="46">
        <f t="shared" si="1"/>
        <v>0</v>
      </c>
    </row>
    <row r="12" spans="1:25" x14ac:dyDescent="0.35">
      <c r="A12" s="830"/>
      <c r="B12" s="60"/>
      <c r="C12" s="159"/>
      <c r="D12" s="136"/>
      <c r="E12" s="14"/>
      <c r="F12" s="14"/>
      <c r="G12" s="14"/>
      <c r="H12" s="309"/>
      <c r="I12" s="136"/>
      <c r="J12" s="14"/>
      <c r="K12" s="14"/>
      <c r="L12" s="14"/>
      <c r="M12" s="14"/>
      <c r="N12" s="14"/>
      <c r="O12" s="14"/>
      <c r="P12" s="14"/>
      <c r="Q12" s="309"/>
      <c r="R12" s="136"/>
      <c r="S12" s="14"/>
      <c r="T12" s="14"/>
      <c r="U12" s="14"/>
      <c r="V12" s="309"/>
      <c r="W12" s="58">
        <f t="shared" si="0"/>
        <v>0</v>
      </c>
      <c r="X12" s="46">
        <f t="shared" si="1"/>
        <v>0</v>
      </c>
    </row>
    <row r="13" spans="1:25" x14ac:dyDescent="0.35">
      <c r="A13" s="830"/>
      <c r="B13" s="60"/>
      <c r="C13" s="159"/>
      <c r="D13" s="136"/>
      <c r="E13" s="14"/>
      <c r="F13" s="14"/>
      <c r="G13" s="14"/>
      <c r="H13" s="309"/>
      <c r="I13" s="136"/>
      <c r="J13" s="14"/>
      <c r="K13" s="14"/>
      <c r="L13" s="14"/>
      <c r="M13" s="14"/>
      <c r="N13" s="14"/>
      <c r="O13" s="14"/>
      <c r="P13" s="14"/>
      <c r="Q13" s="309"/>
      <c r="R13" s="136"/>
      <c r="S13" s="14"/>
      <c r="T13" s="14"/>
      <c r="U13" s="14"/>
      <c r="V13" s="309"/>
      <c r="W13" s="58">
        <f t="shared" si="0"/>
        <v>0</v>
      </c>
      <c r="X13" s="46">
        <f t="shared" si="1"/>
        <v>0</v>
      </c>
    </row>
    <row r="14" spans="1:25" x14ac:dyDescent="0.35">
      <c r="A14" s="830"/>
      <c r="B14" s="60"/>
      <c r="C14" s="159"/>
      <c r="D14" s="136"/>
      <c r="E14" s="14"/>
      <c r="F14" s="14"/>
      <c r="G14" s="14"/>
      <c r="H14" s="309"/>
      <c r="I14" s="136"/>
      <c r="J14" s="14"/>
      <c r="K14" s="14"/>
      <c r="L14" s="14"/>
      <c r="M14" s="14"/>
      <c r="N14" s="14"/>
      <c r="O14" s="14"/>
      <c r="P14" s="14"/>
      <c r="Q14" s="309"/>
      <c r="R14" s="136"/>
      <c r="S14" s="14"/>
      <c r="T14" s="14"/>
      <c r="U14" s="14"/>
      <c r="V14" s="309"/>
      <c r="W14" s="58">
        <f t="shared" si="0"/>
        <v>0</v>
      </c>
      <c r="X14" s="46">
        <f t="shared" si="1"/>
        <v>0</v>
      </c>
    </row>
    <row r="15" spans="1:25" x14ac:dyDescent="0.35">
      <c r="A15" s="830"/>
      <c r="B15" s="60"/>
      <c r="C15" s="159"/>
      <c r="D15" s="136"/>
      <c r="E15" s="14"/>
      <c r="F15" s="14"/>
      <c r="G15" s="14"/>
      <c r="H15" s="309"/>
      <c r="I15" s="136"/>
      <c r="J15" s="14"/>
      <c r="K15" s="14"/>
      <c r="L15" s="14"/>
      <c r="M15" s="14"/>
      <c r="N15" s="14"/>
      <c r="O15" s="14"/>
      <c r="P15" s="14"/>
      <c r="Q15" s="309"/>
      <c r="R15" s="136"/>
      <c r="S15" s="14"/>
      <c r="T15" s="14"/>
      <c r="U15" s="14"/>
      <c r="V15" s="309"/>
      <c r="W15" s="58">
        <f t="shared" si="0"/>
        <v>0</v>
      </c>
      <c r="X15" s="46">
        <f t="shared" si="1"/>
        <v>0</v>
      </c>
    </row>
    <row r="16" spans="1:25" x14ac:dyDescent="0.35">
      <c r="A16" s="830"/>
      <c r="B16" s="60"/>
      <c r="C16" s="159"/>
      <c r="D16" s="136"/>
      <c r="E16" s="14"/>
      <c r="F16" s="14"/>
      <c r="G16" s="14"/>
      <c r="H16" s="309"/>
      <c r="I16" s="136"/>
      <c r="J16" s="14"/>
      <c r="K16" s="14"/>
      <c r="L16" s="14"/>
      <c r="M16" s="14"/>
      <c r="N16" s="14"/>
      <c r="O16" s="14"/>
      <c r="P16" s="14"/>
      <c r="Q16" s="309"/>
      <c r="R16" s="136"/>
      <c r="S16" s="14"/>
      <c r="T16" s="14"/>
      <c r="U16" s="14"/>
      <c r="V16" s="309"/>
      <c r="W16" s="58">
        <f t="shared" si="0"/>
        <v>0</v>
      </c>
      <c r="X16" s="46">
        <f t="shared" si="1"/>
        <v>0</v>
      </c>
    </row>
    <row r="17" spans="1:24" x14ac:dyDescent="0.35">
      <c r="A17" s="830"/>
      <c r="B17" s="60"/>
      <c r="C17" s="159"/>
      <c r="D17" s="136"/>
      <c r="E17" s="14"/>
      <c r="F17" s="14"/>
      <c r="G17" s="14"/>
      <c r="H17" s="309"/>
      <c r="I17" s="136"/>
      <c r="J17" s="14"/>
      <c r="K17" s="14"/>
      <c r="L17" s="14"/>
      <c r="M17" s="14"/>
      <c r="N17" s="14"/>
      <c r="O17" s="14"/>
      <c r="P17" s="14"/>
      <c r="Q17" s="309"/>
      <c r="R17" s="136"/>
      <c r="S17" s="14"/>
      <c r="T17" s="14"/>
      <c r="U17" s="14"/>
      <c r="V17" s="309"/>
      <c r="W17" s="58">
        <f t="shared" si="0"/>
        <v>0</v>
      </c>
      <c r="X17" s="46">
        <f t="shared" si="1"/>
        <v>0</v>
      </c>
    </row>
    <row r="18" spans="1:24" ht="13.15" thickBot="1" x14ac:dyDescent="0.4">
      <c r="A18" s="830"/>
      <c r="B18" s="60"/>
      <c r="C18" s="159"/>
      <c r="D18" s="293"/>
      <c r="E18" s="310"/>
      <c r="F18" s="310"/>
      <c r="G18" s="310"/>
      <c r="H18" s="404"/>
      <c r="I18" s="293"/>
      <c r="J18" s="310"/>
      <c r="K18" s="310"/>
      <c r="L18" s="310"/>
      <c r="M18" s="310"/>
      <c r="N18" s="310"/>
      <c r="O18" s="310"/>
      <c r="P18" s="310"/>
      <c r="Q18" s="404"/>
      <c r="R18" s="293"/>
      <c r="S18" s="310"/>
      <c r="T18" s="310"/>
      <c r="U18" s="310"/>
      <c r="V18" s="404"/>
      <c r="W18" s="58">
        <f t="shared" si="0"/>
        <v>0</v>
      </c>
      <c r="X18" s="46">
        <f t="shared" si="1"/>
        <v>0</v>
      </c>
    </row>
    <row r="19" spans="1:24" ht="15.4" thickBot="1" x14ac:dyDescent="0.45">
      <c r="A19" s="61"/>
      <c r="B19" s="47" t="s">
        <v>31</v>
      </c>
      <c r="C19" s="59"/>
      <c r="D19" s="452">
        <f t="shared" ref="D19:V19" si="2">SUMPRODUCT($C9:$C18,D9:D18)</f>
        <v>0</v>
      </c>
      <c r="E19" s="452">
        <f t="shared" si="2"/>
        <v>0</v>
      </c>
      <c r="F19" s="452">
        <f t="shared" si="2"/>
        <v>0</v>
      </c>
      <c r="G19" s="452">
        <f t="shared" si="2"/>
        <v>0</v>
      </c>
      <c r="H19" s="452">
        <f t="shared" si="2"/>
        <v>0</v>
      </c>
      <c r="I19" s="452">
        <f t="shared" si="2"/>
        <v>0</v>
      </c>
      <c r="J19" s="452">
        <f t="shared" si="2"/>
        <v>0</v>
      </c>
      <c r="K19" s="452">
        <f t="shared" si="2"/>
        <v>0</v>
      </c>
      <c r="L19" s="452">
        <f t="shared" si="2"/>
        <v>0</v>
      </c>
      <c r="M19" s="452">
        <f t="shared" si="2"/>
        <v>0</v>
      </c>
      <c r="N19" s="452">
        <f t="shared" si="2"/>
        <v>0</v>
      </c>
      <c r="O19" s="452">
        <f t="shared" si="2"/>
        <v>0</v>
      </c>
      <c r="P19" s="452">
        <f t="shared" si="2"/>
        <v>0</v>
      </c>
      <c r="Q19" s="452">
        <f t="shared" si="2"/>
        <v>0</v>
      </c>
      <c r="R19" s="452">
        <f t="shared" si="2"/>
        <v>0</v>
      </c>
      <c r="S19" s="452">
        <f t="shared" si="2"/>
        <v>0</v>
      </c>
      <c r="T19" s="452">
        <f t="shared" si="2"/>
        <v>0</v>
      </c>
      <c r="U19" s="452">
        <f t="shared" si="2"/>
        <v>0</v>
      </c>
      <c r="V19" s="452">
        <f t="shared" si="2"/>
        <v>0</v>
      </c>
      <c r="W19" s="49"/>
      <c r="X19" s="15"/>
    </row>
    <row r="20" spans="1:24" ht="13.15" thickBot="1" x14ac:dyDescent="0.4">
      <c r="B20" s="453" t="s">
        <v>254</v>
      </c>
      <c r="C20" s="50"/>
      <c r="D20" s="136"/>
      <c r="E20" s="14"/>
      <c r="F20" s="14"/>
      <c r="G20" s="14"/>
      <c r="H20" s="309"/>
      <c r="I20" s="136"/>
      <c r="J20" s="14"/>
      <c r="K20" s="14"/>
      <c r="L20" s="14"/>
      <c r="M20" s="14"/>
      <c r="N20" s="14"/>
      <c r="O20" s="14"/>
      <c r="P20" s="14"/>
      <c r="Q20" s="309"/>
      <c r="R20" s="136"/>
      <c r="S20" s="14"/>
      <c r="T20" s="14"/>
      <c r="U20" s="14"/>
      <c r="V20" s="309"/>
      <c r="W20" s="50"/>
    </row>
    <row r="21" spans="1:24" ht="13.15" thickBot="1" x14ac:dyDescent="0.4">
      <c r="B21" s="454" t="s">
        <v>32</v>
      </c>
      <c r="C21" s="715"/>
      <c r="D21" s="828"/>
      <c r="E21" s="828"/>
      <c r="F21" s="828"/>
      <c r="G21" s="828"/>
      <c r="H21" s="828"/>
      <c r="I21" s="828"/>
      <c r="J21" s="828"/>
      <c r="K21" s="828"/>
      <c r="L21" s="828"/>
      <c r="M21" s="828"/>
      <c r="N21" s="828"/>
      <c r="O21" s="828"/>
      <c r="P21" s="828"/>
      <c r="Q21" s="828"/>
      <c r="R21" s="828"/>
      <c r="S21" s="828"/>
      <c r="T21" s="828"/>
      <c r="U21" s="828"/>
      <c r="V21" s="828"/>
      <c r="W21" s="717"/>
    </row>
    <row r="22" spans="1:24" x14ac:dyDescent="0.35">
      <c r="B22" s="52" t="s">
        <v>33</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C21:W21"/>
    <mergeCell ref="A5:A7"/>
    <mergeCell ref="B5:B8"/>
    <mergeCell ref="D6:D7"/>
    <mergeCell ref="E6:E7"/>
    <mergeCell ref="A9:A18"/>
    <mergeCell ref="Q6:Q7"/>
    <mergeCell ref="G6:G7"/>
    <mergeCell ref="F6:F7"/>
    <mergeCell ref="M6:M7"/>
    <mergeCell ref="N6:N7"/>
    <mergeCell ref="O6:O7"/>
    <mergeCell ref="P6:P7"/>
    <mergeCell ref="X4:X7"/>
    <mergeCell ref="D5:H5"/>
    <mergeCell ref="I5:Q5"/>
    <mergeCell ref="R5:V5"/>
    <mergeCell ref="S6:S7"/>
    <mergeCell ref="T6:T7"/>
    <mergeCell ref="U6:U7"/>
    <mergeCell ref="V6:V7"/>
    <mergeCell ref="W6:W7"/>
    <mergeCell ref="R6:R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797" t="s">
        <v>41</v>
      </c>
      <c r="F3" s="797"/>
      <c r="G3" s="797"/>
      <c r="H3" s="797"/>
      <c r="I3" s="797"/>
      <c r="J3" s="797"/>
      <c r="K3" s="66"/>
      <c r="L3" s="833" t="s">
        <v>42</v>
      </c>
      <c r="M3" s="834"/>
      <c r="N3" s="834"/>
      <c r="O3" s="834"/>
      <c r="P3" s="834"/>
      <c r="Q3" s="834"/>
      <c r="R3" s="834"/>
      <c r="S3" s="834"/>
      <c r="T3" s="834"/>
      <c r="U3" s="834"/>
      <c r="V3" s="834"/>
      <c r="W3" s="834"/>
      <c r="X3" s="835"/>
      <c r="Y3" s="835"/>
      <c r="Z3" s="835"/>
      <c r="AA3" s="835"/>
      <c r="AB3" s="835"/>
      <c r="AC3" s="835"/>
      <c r="AD3" s="835"/>
      <c r="AE3" s="835"/>
      <c r="AF3" s="835"/>
      <c r="AG3" s="835"/>
      <c r="AH3" s="835"/>
      <c r="AI3" s="835"/>
      <c r="AJ3" s="836"/>
    </row>
    <row r="4" spans="2:59" ht="152.65" thickBot="1" x14ac:dyDescent="0.4">
      <c r="B4" s="100"/>
      <c r="C4" s="101"/>
      <c r="D4" s="66"/>
      <c r="E4" s="455" t="s">
        <v>76</v>
      </c>
      <c r="F4" s="108" t="s">
        <v>35</v>
      </c>
      <c r="G4" s="456" t="s">
        <v>78</v>
      </c>
      <c r="H4" s="456" t="s">
        <v>36</v>
      </c>
      <c r="I4" s="456" t="s">
        <v>77</v>
      </c>
      <c r="J4" s="258" t="s">
        <v>37</v>
      </c>
      <c r="K4" s="259"/>
      <c r="L4" s="456"/>
      <c r="M4" s="457"/>
      <c r="N4" s="456"/>
      <c r="O4" s="456"/>
      <c r="P4" s="458"/>
      <c r="Q4" s="458"/>
      <c r="R4" s="456"/>
      <c r="S4" s="456"/>
      <c r="T4" s="456"/>
      <c r="U4" s="456"/>
      <c r="V4" s="456"/>
      <c r="W4" s="456"/>
      <c r="X4" s="456"/>
      <c r="Y4" s="456"/>
      <c r="Z4" s="456"/>
      <c r="AA4" s="456"/>
      <c r="AB4" s="456"/>
      <c r="AC4" s="456"/>
      <c r="AD4" s="456"/>
      <c r="AE4" s="456"/>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39</v>
      </c>
      <c r="C5" s="76" t="s">
        <v>38</v>
      </c>
      <c r="D5" s="77"/>
      <c r="E5" s="79"/>
      <c r="F5" s="93"/>
      <c r="G5" s="94"/>
      <c r="H5" s="94"/>
      <c r="I5" s="94"/>
      <c r="J5" s="95"/>
      <c r="K5" s="67"/>
      <c r="L5" s="798"/>
      <c r="M5" s="800"/>
      <c r="N5" s="800"/>
      <c r="O5" s="800"/>
      <c r="P5" s="800"/>
      <c r="Q5" s="800"/>
      <c r="R5" s="800"/>
      <c r="S5" s="800"/>
      <c r="T5" s="800"/>
      <c r="U5" s="800"/>
      <c r="V5" s="800"/>
      <c r="W5" s="800"/>
      <c r="X5" s="800"/>
      <c r="Y5" s="800"/>
      <c r="Z5" s="800"/>
      <c r="AA5" s="800"/>
      <c r="AB5" s="800"/>
      <c r="AC5" s="800"/>
      <c r="AD5" s="800"/>
      <c r="AE5" s="800"/>
      <c r="AF5" s="800"/>
      <c r="AG5" s="800"/>
      <c r="AH5" s="800"/>
      <c r="AI5" s="837"/>
      <c r="AJ5" s="801"/>
    </row>
    <row r="6" spans="2:59" x14ac:dyDescent="0.35">
      <c r="B6" s="459"/>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59"/>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59"/>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59"/>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59"/>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60"/>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3.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4.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customXml/itemProps5.xml><?xml version="1.0" encoding="utf-8"?>
<ds:datastoreItem xmlns:ds="http://schemas.openxmlformats.org/officeDocument/2006/customXml" ds:itemID="{104920E5-1706-4C46-B4D7-D2BD131F134D}">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42</vt:i4>
      </vt:variant>
      <vt:variant>
        <vt:lpstr>Charts</vt:lpstr>
      </vt:variant>
      <vt:variant>
        <vt:i4>13</vt:i4>
      </vt:variant>
      <vt:variant>
        <vt:lpstr>Named Ranges</vt:lpstr>
      </vt:variant>
      <vt:variant>
        <vt:i4>2</vt:i4>
      </vt:variant>
    </vt:vector>
  </HeadingPairs>
  <TitlesOfParts>
    <vt:vector size="57" baseType="lpstr">
      <vt:lpstr>Design Book Title</vt:lpstr>
      <vt:lpstr>Requirements Set</vt:lpstr>
      <vt:lpstr>Rationalised Req PW</vt:lpstr>
      <vt:lpstr>Sheet4</vt:lpstr>
      <vt:lpstr>Required Functionality</vt:lpstr>
      <vt:lpstr>Design QFD 1 (2)</vt:lpstr>
      <vt:lpstr>Concept</vt:lpstr>
      <vt:lpstr>Sheet1</vt:lpstr>
      <vt:lpstr>Design QFD 1</vt:lpstr>
      <vt:lpstr>Funtional Metrics</vt:lpstr>
      <vt:lpstr>Sheet2</vt:lpstr>
      <vt:lpstr>Sheet3</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lpstr>'Function Means Analysis'!Print_Area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2023-11-24T17:24:01Z</cp:lastPrinted>
  <dcterms:created xsi:type="dcterms:W3CDTF">2007-10-19T10:49:23Z</dcterms:created>
  <dcterms:modified xsi:type="dcterms:W3CDTF">2024-10-16T08:32:20Z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