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0037_student_uwtsd_ac_uk/Documents/Documents/1st Year/ACBA 4002 Digital Surveying - 2021_22_GRP/Assignments/Assignment 09-05-2022/"/>
    </mc:Choice>
  </mc:AlternateContent>
  <xr:revisionPtr revIDLastSave="233" documentId="13_ncr:1_{E2332FD7-046F-4DFC-95CA-52CD6F899CF8}" xr6:coauthVersionLast="47" xr6:coauthVersionMax="47" xr10:uidLastSave="{821E5B17-E9EB-4E4F-A4C5-049C2BCE62E5}"/>
  <bookViews>
    <workbookView xWindow="-120" yWindow="-120" windowWidth="29040" windowHeight="15840" xr2:uid="{F97409B7-DF2E-4A08-A486-3DF269EC57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0" i="1" l="1"/>
  <c r="T68" i="1"/>
  <c r="T67" i="1"/>
  <c r="T61" i="1"/>
  <c r="T60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7" i="1"/>
  <c r="K9" i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8" i="1"/>
  <c r="C34" i="1"/>
  <c r="G8" i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E31" i="1"/>
  <c r="E30" i="1"/>
  <c r="F29" i="1"/>
  <c r="E28" i="1"/>
  <c r="F27" i="1"/>
  <c r="E26" i="1"/>
  <c r="E25" i="1"/>
  <c r="F24" i="1"/>
  <c r="E23" i="1"/>
  <c r="E22" i="1"/>
  <c r="D32" i="1"/>
  <c r="B32" i="1"/>
  <c r="E21" i="1"/>
  <c r="F20" i="1"/>
  <c r="F19" i="1"/>
  <c r="F18" i="1"/>
  <c r="F17" i="1"/>
  <c r="E16" i="1"/>
  <c r="E15" i="1"/>
  <c r="F14" i="1"/>
  <c r="F13" i="1"/>
  <c r="F12" i="1"/>
  <c r="E11" i="1"/>
  <c r="E10" i="1"/>
  <c r="E9" i="1"/>
  <c r="E8" i="1"/>
  <c r="T64" i="1" l="1"/>
  <c r="T73" i="1"/>
  <c r="T71" i="1"/>
</calcChain>
</file>

<file path=xl/sharedStrings.xml><?xml version="1.0" encoding="utf-8"?>
<sst xmlns="http://schemas.openxmlformats.org/spreadsheetml/2006/main" count="63" uniqueCount="58">
  <si>
    <t>Date:</t>
  </si>
  <si>
    <t>Name of Surveyor:</t>
  </si>
  <si>
    <t xml:space="preserve">Project ID: </t>
  </si>
  <si>
    <t>Kerri Farmer</t>
  </si>
  <si>
    <t>ACBA4002-Practical-21-22</t>
  </si>
  <si>
    <t>Back Site</t>
  </si>
  <si>
    <t>Intermediate Site</t>
  </si>
  <si>
    <t>Fore Site</t>
  </si>
  <si>
    <t>Rise</t>
  </si>
  <si>
    <t>Fall</t>
  </si>
  <si>
    <t>Reduced Level (m)</t>
  </si>
  <si>
    <t>Remarks</t>
  </si>
  <si>
    <t>CP1</t>
  </si>
  <si>
    <t>CP2</t>
  </si>
  <si>
    <t>CP3</t>
  </si>
  <si>
    <t>CP4</t>
  </si>
  <si>
    <t>CP5</t>
  </si>
  <si>
    <t>CHECK</t>
  </si>
  <si>
    <t>Distance/Chainage (m)</t>
  </si>
  <si>
    <t>X-Axis</t>
  </si>
  <si>
    <t>Y-Axis</t>
  </si>
  <si>
    <t>BM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</si>
  <si>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</si>
  <si>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</si>
  <si>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</si>
  <si>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</si>
  <si>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</si>
  <si>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</si>
  <si>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</si>
  <si>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</si>
  <si>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</si>
  <si>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</si>
  <si>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</si>
  <si>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</si>
  <si>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</si>
  <si>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</si>
  <si>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</si>
  <si>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</si>
  <si>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</si>
  <si>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</si>
  <si>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</si>
  <si>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</si>
  <si>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</si>
  <si>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</si>
  <si>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</si>
  <si>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</si>
  <si>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Cut</t>
  </si>
  <si>
    <t>Unit volume/Constant</t>
  </si>
  <si>
    <t>Number/Quantity</t>
  </si>
  <si>
    <t>Total Volume</t>
  </si>
  <si>
    <t>C1</t>
  </si>
  <si>
    <t>C2</t>
  </si>
  <si>
    <t>Total Cut</t>
  </si>
  <si>
    <t>Fill</t>
  </si>
  <si>
    <t>F1</t>
  </si>
  <si>
    <t>F2</t>
  </si>
  <si>
    <t xml:space="preserve">Total Earthwork </t>
  </si>
  <si>
    <t>Cut + Fill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</si>
</sst>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7" xfId="0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4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Levelling</a:t>
            </a:r>
            <a:r>
              <a:rPr lang="en-GB" baseline="0"/>
              <a:t> Computation Graph</a:t>
            </a:r>
            <a:endParaRPr lang="en-GB"/>
          </a:p>
        </c:rich>
      </c:tx>
      <c:layout>
        <c:manualLayout>
          <c:xMode val="edge"/>
          <c:yMode val="edge"/>
          <c:x val="0.36676168323865344"/>
          <c:y val="3.457552575606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Sheet1!$M$7:$M$31</c:f>
              <c:numCache>
                <c:formatCode>General</c:formatCode>
                <c:ptCount val="25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  <c:pt idx="11">
                  <c:v>220</c:v>
                </c:pt>
                <c:pt idx="12">
                  <c:v>240</c:v>
                </c:pt>
                <c:pt idx="13">
                  <c:v>260</c:v>
                </c:pt>
                <c:pt idx="14">
                  <c:v>280</c:v>
                </c:pt>
                <c:pt idx="15">
                  <c:v>300</c:v>
                </c:pt>
                <c:pt idx="16">
                  <c:v>320</c:v>
                </c:pt>
                <c:pt idx="17">
                  <c:v>340</c:v>
                </c:pt>
                <c:pt idx="18">
                  <c:v>360</c:v>
                </c:pt>
                <c:pt idx="19">
                  <c:v>380</c:v>
                </c:pt>
                <c:pt idx="20">
                  <c:v>400</c:v>
                </c:pt>
                <c:pt idx="21">
                  <c:v>420</c:v>
                </c:pt>
                <c:pt idx="22">
                  <c:v>440</c:v>
                </c:pt>
                <c:pt idx="23">
                  <c:v>460</c:v>
                </c:pt>
                <c:pt idx="24">
                  <c:v>480</c:v>
                </c:pt>
              </c:numCache>
            </c:numRef>
          </c:xVal>
          <c:yVal>
            <c:numRef>
              <c:f>Sheet1!$N$7:$N$31</c:f>
              <c:numCache>
                <c:formatCode>0.000</c:formatCode>
                <c:ptCount val="25"/>
                <c:pt idx="0">
                  <c:v>37</c:v>
                </c:pt>
                <c:pt idx="1">
                  <c:v>37.081000000000003</c:v>
                </c:pt>
                <c:pt idx="2">
                  <c:v>37.277000000000001</c:v>
                </c:pt>
                <c:pt idx="3">
                  <c:v>37.277000000000001</c:v>
                </c:pt>
                <c:pt idx="4">
                  <c:v>37.288000000000004</c:v>
                </c:pt>
                <c:pt idx="5">
                  <c:v>37.286000000000001</c:v>
                </c:pt>
                <c:pt idx="6">
                  <c:v>37.207000000000001</c:v>
                </c:pt>
                <c:pt idx="7">
                  <c:v>37.066000000000003</c:v>
                </c:pt>
                <c:pt idx="8">
                  <c:v>37.211000000000006</c:v>
                </c:pt>
                <c:pt idx="9">
                  <c:v>37.295000000000009</c:v>
                </c:pt>
                <c:pt idx="10">
                  <c:v>37.233000000000011</c:v>
                </c:pt>
                <c:pt idx="11">
                  <c:v>37.211000000000013</c:v>
                </c:pt>
                <c:pt idx="12">
                  <c:v>37.07800000000001</c:v>
                </c:pt>
                <c:pt idx="13">
                  <c:v>37.036000000000008</c:v>
                </c:pt>
                <c:pt idx="14">
                  <c:v>37.111000000000011</c:v>
                </c:pt>
                <c:pt idx="15">
                  <c:v>37.400000000000013</c:v>
                </c:pt>
                <c:pt idx="16">
                  <c:v>37.89800000000001</c:v>
                </c:pt>
                <c:pt idx="17">
                  <c:v>37.351000000000013</c:v>
                </c:pt>
                <c:pt idx="18">
                  <c:v>37.500000000000014</c:v>
                </c:pt>
                <c:pt idx="19">
                  <c:v>37.541000000000011</c:v>
                </c:pt>
                <c:pt idx="20">
                  <c:v>36.481000000000009</c:v>
                </c:pt>
                <c:pt idx="21">
                  <c:v>37.512000000000008</c:v>
                </c:pt>
                <c:pt idx="22">
                  <c:v>36.419000000000011</c:v>
                </c:pt>
                <c:pt idx="23">
                  <c:v>36.481000000000009</c:v>
                </c:pt>
                <c:pt idx="24">
                  <c:v>36.717000000000006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23-4B08-8E28-2A2DD5601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6872079"/>
        <c:axId val="1416872495"/>
      </c:scatterChart>
      <c:valAx>
        <c:axId val="1416872079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Meters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872495"/>
        <c:crosses val="autoZero"/>
        <c:crossBetween val="midCat"/>
        <c:majorUnit val="20"/>
      </c:valAx>
      <c:valAx>
        <c:axId val="1416872495"/>
        <c:scaling>
          <c:orientation val="minMax"/>
          <c:min val="35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Reduced</a:t>
                </a:r>
                <a:r>
                  <a:rPr lang="en-GB" baseline="0"/>
                  <a:t> Level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8720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Reduced</a:t>
            </a:r>
            <a:r>
              <a:rPr lang="en-GB" baseline="0"/>
              <a:t> Level vs Chainage - Volume of Earthwork</a:t>
            </a:r>
            <a:endParaRPr lang="en-GB"/>
          </a:p>
        </c:rich>
      </c:tx>
      <c:layout>
        <c:manualLayout>
          <c:xMode val="edge"/>
          <c:yMode val="edge"/>
          <c:x val="0.36676168323865344"/>
          <c:y val="3.457552575606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Sheet1!$M$7:$M$31</c:f>
              <c:numCache>
                <c:formatCode>General</c:formatCode>
                <c:ptCount val="25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  <c:pt idx="11">
                  <c:v>220</c:v>
                </c:pt>
                <c:pt idx="12">
                  <c:v>240</c:v>
                </c:pt>
                <c:pt idx="13">
                  <c:v>260</c:v>
                </c:pt>
                <c:pt idx="14">
                  <c:v>280</c:v>
                </c:pt>
                <c:pt idx="15">
                  <c:v>300</c:v>
                </c:pt>
                <c:pt idx="16">
                  <c:v>320</c:v>
                </c:pt>
                <c:pt idx="17">
                  <c:v>340</c:v>
                </c:pt>
                <c:pt idx="18">
                  <c:v>360</c:v>
                </c:pt>
                <c:pt idx="19">
                  <c:v>380</c:v>
                </c:pt>
                <c:pt idx="20">
                  <c:v>400</c:v>
                </c:pt>
                <c:pt idx="21">
                  <c:v>420</c:v>
                </c:pt>
                <c:pt idx="22">
                  <c:v>440</c:v>
                </c:pt>
                <c:pt idx="23">
                  <c:v>460</c:v>
                </c:pt>
                <c:pt idx="24">
                  <c:v>480</c:v>
                </c:pt>
              </c:numCache>
            </c:numRef>
          </c:xVal>
          <c:yVal>
            <c:numRef>
              <c:f>Sheet1!$N$7:$N$31</c:f>
              <c:numCache>
                <c:formatCode>0.000</c:formatCode>
                <c:ptCount val="25"/>
                <c:pt idx="0">
                  <c:v>37</c:v>
                </c:pt>
                <c:pt idx="1">
                  <c:v>37.081000000000003</c:v>
                </c:pt>
                <c:pt idx="2">
                  <c:v>37.277000000000001</c:v>
                </c:pt>
                <c:pt idx="3">
                  <c:v>37.277000000000001</c:v>
                </c:pt>
                <c:pt idx="4">
                  <c:v>37.288000000000004</c:v>
                </c:pt>
                <c:pt idx="5">
                  <c:v>37.286000000000001</c:v>
                </c:pt>
                <c:pt idx="6">
                  <c:v>37.207000000000001</c:v>
                </c:pt>
                <c:pt idx="7">
                  <c:v>37.066000000000003</c:v>
                </c:pt>
                <c:pt idx="8">
                  <c:v>37.211000000000006</c:v>
                </c:pt>
                <c:pt idx="9">
                  <c:v>37.295000000000009</c:v>
                </c:pt>
                <c:pt idx="10">
                  <c:v>37.233000000000011</c:v>
                </c:pt>
                <c:pt idx="11">
                  <c:v>37.211000000000013</c:v>
                </c:pt>
                <c:pt idx="12">
                  <c:v>37.07800000000001</c:v>
                </c:pt>
                <c:pt idx="13">
                  <c:v>37.036000000000008</c:v>
                </c:pt>
                <c:pt idx="14">
                  <c:v>37.111000000000011</c:v>
                </c:pt>
                <c:pt idx="15">
                  <c:v>37.400000000000013</c:v>
                </c:pt>
                <c:pt idx="16">
                  <c:v>37.89800000000001</c:v>
                </c:pt>
                <c:pt idx="17">
                  <c:v>37.351000000000013</c:v>
                </c:pt>
                <c:pt idx="18">
                  <c:v>37.500000000000014</c:v>
                </c:pt>
                <c:pt idx="19">
                  <c:v>37.541000000000011</c:v>
                </c:pt>
                <c:pt idx="20">
                  <c:v>36.481000000000009</c:v>
                </c:pt>
                <c:pt idx="21">
                  <c:v>37.512000000000008</c:v>
                </c:pt>
                <c:pt idx="22">
                  <c:v>36.419000000000011</c:v>
                </c:pt>
                <c:pt idx="23">
                  <c:v>36.481000000000009</c:v>
                </c:pt>
                <c:pt idx="24">
                  <c:v>36.717000000000006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65-4388-9EFF-24206A125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6872079"/>
        <c:axId val="1416872495"/>
      </c:scatterChart>
      <c:valAx>
        <c:axId val="1416872079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Chainage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872495"/>
        <c:crosses val="autoZero"/>
        <c:crossBetween val="midCat"/>
        <c:majorUnit val="10"/>
      </c:valAx>
      <c:valAx>
        <c:axId val="1416872495"/>
        <c:scaling>
          <c:orientation val="minMax"/>
          <c:min val="35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Reduced Level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872079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35</xdr:row>
      <xdr:rowOff>157160</xdr:rowOff>
    </xdr:from>
    <xdr:to>
      <xdr:col>13</xdr:col>
      <xdr:colOff>22412</xdr:colOff>
      <xdr:row>56</xdr:row>
      <xdr:rowOff>112059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5FF654-4AB4-4A92-B019-0B01B4BA9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552650</xdr:colOff>
      <xdr:row>44</xdr:row>
      <xdr:rowOff>134521</xdr:rowOff>
    </xdr:from>
    <xdr:ext cx="382028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BAE34B7-FF34-4864-B9ED-3C572B61B494}"/>
            </a:ext>
          </a:extLst>
        </xdr:cNvPr>
        <xdr:cNvSpPr txBox="1"/>
      </xdr:nvSpPr>
      <xdr:spPr>
        <a:xfrm>
          <a:off x="1163564" y="8753004"/>
          <a:ext cx="3820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BM</a:t>
          </a:r>
        </a:p>
      </xdr:txBody>
    </xdr:sp>
    <xdr:clientData/>
  </xdr:oneCellAnchor>
  <xdr:oneCellAnchor>
    <xdr:from>
      <xdr:col>2</xdr:col>
      <xdr:colOff>271500</xdr:colOff>
      <xdr:row>45</xdr:row>
      <xdr:rowOff>109559</xdr:rowOff>
    </xdr:from>
    <xdr:ext cx="404278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076D22-57D3-45D4-96FC-DC7C0AC32DA3}"/>
            </a:ext>
          </a:extLst>
        </xdr:cNvPr>
        <xdr:cNvSpPr txBox="1"/>
      </xdr:nvSpPr>
      <xdr:spPr>
        <a:xfrm>
          <a:off x="1493328" y="8918542"/>
          <a:ext cx="4042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CP1</a:t>
          </a:r>
        </a:p>
      </xdr:txBody>
    </xdr:sp>
    <xdr:clientData/>
  </xdr:oneCellAnchor>
  <xdr:oneCellAnchor>
    <xdr:from>
      <xdr:col>2</xdr:col>
      <xdr:colOff>525518</xdr:colOff>
      <xdr:row>43</xdr:row>
      <xdr:rowOff>52552</xdr:rowOff>
    </xdr:from>
    <xdr:ext cx="261418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35C08F0-7538-44D8-9478-B5A2854FB8CC}"/>
            </a:ext>
          </a:extLst>
        </xdr:cNvPr>
        <xdr:cNvSpPr txBox="1"/>
      </xdr:nvSpPr>
      <xdr:spPr>
        <a:xfrm>
          <a:off x="1747346" y="8480535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B</a:t>
          </a:r>
        </a:p>
      </xdr:txBody>
    </xdr:sp>
    <xdr:clientData/>
  </xdr:oneCellAnchor>
  <xdr:oneCellAnchor>
    <xdr:from>
      <xdr:col>2</xdr:col>
      <xdr:colOff>789591</xdr:colOff>
      <xdr:row>44</xdr:row>
      <xdr:rowOff>86712</xdr:rowOff>
    </xdr:from>
    <xdr:ext cx="259879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ED969B3-8708-4CE9-AFCA-52A3F450E86E}"/>
            </a:ext>
          </a:extLst>
        </xdr:cNvPr>
        <xdr:cNvSpPr txBox="1"/>
      </xdr:nvSpPr>
      <xdr:spPr>
        <a:xfrm>
          <a:off x="2011419" y="8705195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C</a:t>
          </a:r>
        </a:p>
      </xdr:txBody>
    </xdr:sp>
    <xdr:clientData/>
  </xdr:oneCellAnchor>
  <xdr:oneCellAnchor>
    <xdr:from>
      <xdr:col>3</xdr:col>
      <xdr:colOff>147145</xdr:colOff>
      <xdr:row>43</xdr:row>
      <xdr:rowOff>15767</xdr:rowOff>
    </xdr:from>
    <xdr:ext cx="271485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BC171D9-6A77-4D2E-A68C-25605277BEB8}"/>
            </a:ext>
          </a:extLst>
        </xdr:cNvPr>
        <xdr:cNvSpPr txBox="1"/>
      </xdr:nvSpPr>
      <xdr:spPr>
        <a:xfrm>
          <a:off x="2262352" y="8443750"/>
          <a:ext cx="271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D</a:t>
          </a:r>
        </a:p>
      </xdr:txBody>
    </xdr:sp>
    <xdr:clientData/>
  </xdr:oneCellAnchor>
  <xdr:oneCellAnchor>
    <xdr:from>
      <xdr:col>4</xdr:col>
      <xdr:colOff>76201</xdr:colOff>
      <xdr:row>43</xdr:row>
      <xdr:rowOff>89339</xdr:rowOff>
    </xdr:from>
    <xdr:ext cx="249492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409DEB2-E773-4931-B388-589C8F8F51B0}"/>
            </a:ext>
          </a:extLst>
        </xdr:cNvPr>
        <xdr:cNvSpPr txBox="1"/>
      </xdr:nvSpPr>
      <xdr:spPr>
        <a:xfrm>
          <a:off x="2802322" y="8517322"/>
          <a:ext cx="2494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F</a:t>
          </a:r>
        </a:p>
      </xdr:txBody>
    </xdr:sp>
    <xdr:clientData/>
  </xdr:oneCellAnchor>
  <xdr:oneCellAnchor>
    <xdr:from>
      <xdr:col>4</xdr:col>
      <xdr:colOff>274584</xdr:colOff>
      <xdr:row>45</xdr:row>
      <xdr:rowOff>103792</xdr:rowOff>
    </xdr:from>
    <xdr:ext cx="273665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3B2A79A-4303-44A4-A6D2-25340A037FC0}"/>
            </a:ext>
          </a:extLst>
        </xdr:cNvPr>
        <xdr:cNvSpPr txBox="1"/>
      </xdr:nvSpPr>
      <xdr:spPr>
        <a:xfrm>
          <a:off x="3000705" y="8912775"/>
          <a:ext cx="27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G</a:t>
          </a:r>
        </a:p>
      </xdr:txBody>
    </xdr:sp>
    <xdr:clientData/>
  </xdr:oneCellAnchor>
  <xdr:oneCellAnchor>
    <xdr:from>
      <xdr:col>4</xdr:col>
      <xdr:colOff>505811</xdr:colOff>
      <xdr:row>43</xdr:row>
      <xdr:rowOff>98537</xdr:rowOff>
    </xdr:from>
    <xdr:ext cx="272575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2C14BD98-6929-46EB-93FC-77BF0B124AE2}"/>
            </a:ext>
          </a:extLst>
        </xdr:cNvPr>
        <xdr:cNvSpPr txBox="1"/>
      </xdr:nvSpPr>
      <xdr:spPr>
        <a:xfrm>
          <a:off x="3231932" y="8526520"/>
          <a:ext cx="2725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H</a:t>
          </a:r>
        </a:p>
      </xdr:txBody>
    </xdr:sp>
    <xdr:clientData/>
  </xdr:oneCellAnchor>
  <xdr:twoCellAnchor>
    <xdr:from>
      <xdr:col>2</xdr:col>
      <xdr:colOff>291205</xdr:colOff>
      <xdr:row>44</xdr:row>
      <xdr:rowOff>11025</xdr:rowOff>
    </xdr:from>
    <xdr:to>
      <xdr:col>2</xdr:col>
      <xdr:colOff>544736</xdr:colOff>
      <xdr:row>45</xdr:row>
      <xdr:rowOff>85085</xdr:rowOff>
    </xdr:to>
    <xdr:sp macro="" textlink="">
      <xdr:nvSpPr>
        <xdr:cNvPr id="12" name="TextBox 4">
          <a:extLst>
            <a:ext uri="{FF2B5EF4-FFF2-40B4-BE49-F238E27FC236}">
              <a16:creationId xmlns:a16="http://schemas.microsoft.com/office/drawing/2014/main" id="{C0EE8028-4C1A-4C51-8705-3D6F8C39D72F}"/>
            </a:ext>
          </a:extLst>
        </xdr:cNvPr>
        <xdr:cNvSpPr txBox="1"/>
      </xdr:nvSpPr>
      <xdr:spPr>
        <a:xfrm>
          <a:off x="1513033" y="8629508"/>
          <a:ext cx="2535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>
              <a:solidFill>
                <a:srgbClr val="00B050"/>
              </a:solidFill>
            </a:rPr>
            <a:t>A</a:t>
          </a:r>
        </a:p>
      </xdr:txBody>
    </xdr:sp>
    <xdr:clientData/>
  </xdr:twoCellAnchor>
  <xdr:twoCellAnchor>
    <xdr:from>
      <xdr:col>0</xdr:col>
      <xdr:colOff>610913</xdr:colOff>
      <xdr:row>59</xdr:row>
      <xdr:rowOff>0</xdr:rowOff>
    </xdr:from>
    <xdr:to>
      <xdr:col>15</xdr:col>
      <xdr:colOff>295604</xdr:colOff>
      <xdr:row>79</xdr:row>
      <xdr:rowOff>145399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E5F596B-0782-4A27-A8C1-F5777B3333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177173</xdr:colOff>
      <xdr:row>68</xdr:row>
      <xdr:rowOff>19395</xdr:rowOff>
    </xdr:from>
    <xdr:to>
      <xdr:col>12</xdr:col>
      <xdr:colOff>98534</xdr:colOff>
      <xdr:row>69</xdr:row>
      <xdr:rowOff>105103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DF284414-5B61-4B74-BB6B-31EDEC83E544}"/>
            </a:ext>
          </a:extLst>
        </xdr:cNvPr>
        <xdr:cNvCxnSpPr>
          <a:stCxn id="19" idx="2"/>
        </xdr:cNvCxnSpPr>
      </xdr:nvCxnSpPr>
      <xdr:spPr>
        <a:xfrm>
          <a:off x="1391611" y="13229379"/>
          <a:ext cx="7082970" cy="276208"/>
        </a:xfrm>
        <a:prstGeom prst="line">
          <a:avLst/>
        </a:prstGeom>
        <a:ln w="63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</xdr:col>
      <xdr:colOff>593378</xdr:colOff>
      <xdr:row>66</xdr:row>
      <xdr:rowOff>135835</xdr:rowOff>
    </xdr:from>
    <xdr:ext cx="382028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8638EB5-1B8C-4F02-9478-60A03AB6F3BD}"/>
            </a:ext>
          </a:extLst>
        </xdr:cNvPr>
        <xdr:cNvSpPr txBox="1"/>
      </xdr:nvSpPr>
      <xdr:spPr>
        <a:xfrm>
          <a:off x="1204292" y="12945318"/>
          <a:ext cx="3820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00B050"/>
              </a:solidFill>
            </a:rPr>
            <a:t>BM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0.22565</cdr:x>
      <cdr:y>0.35353</cdr:y>
    </cdr:from>
    <cdr:to>
      <cdr:x>0.25866</cdr:x>
      <cdr:y>0.43233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D5076D22-57D3-45D4-96FC-DC7C0AC32DA3}"/>
            </a:ext>
          </a:extLst>
        </cdr:cNvPr>
        <cdr:cNvSpPr txBox="1"/>
      </cdr:nvSpPr>
      <cdr:spPr>
        <a:xfrm xmlns:a="http://schemas.openxmlformats.org/drawingml/2006/main">
          <a:off x="1901732" y="1398353"/>
          <a:ext cx="278200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E</a:t>
          </a:r>
        </a:p>
      </cdr:txBody>
    </cdr:sp>
  </cdr:relSizeAnchor>
  <cdr:relSizeAnchor xmlns:cdr="http://schemas.openxmlformats.org/drawingml/2006/chartDrawing">
    <cdr:from>
      <cdr:x>0.33154</cdr:x>
      <cdr:y>0.41233</cdr:y>
    </cdr:from>
    <cdr:to>
      <cdr:x>0.38419</cdr:x>
      <cdr:y>0.49113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E3007963-2875-4D8A-8818-7D6732DEF587}"/>
            </a:ext>
          </a:extLst>
        </cdr:cNvPr>
        <cdr:cNvSpPr txBox="1"/>
      </cdr:nvSpPr>
      <cdr:spPr>
        <a:xfrm xmlns:a="http://schemas.openxmlformats.org/drawingml/2006/main">
          <a:off x="2794103" y="1630949"/>
          <a:ext cx="443720" cy="31168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CP3</a:t>
          </a:r>
        </a:p>
      </cdr:txBody>
    </cdr:sp>
  </cdr:relSizeAnchor>
  <cdr:relSizeAnchor xmlns:cdr="http://schemas.openxmlformats.org/drawingml/2006/chartDrawing">
    <cdr:from>
      <cdr:x>0.21468</cdr:x>
      <cdr:y>0.42515</cdr:y>
    </cdr:from>
    <cdr:to>
      <cdr:x>0.26732</cdr:x>
      <cdr:y>0.50394</cdr:y>
    </cdr:to>
    <cdr:sp macro="" textlink="">
      <cdr:nvSpPr>
        <cdr:cNvPr id="4" name="TextBox 4">
          <a:extLst xmlns:a="http://schemas.openxmlformats.org/drawingml/2006/main">
            <a:ext uri="{FF2B5EF4-FFF2-40B4-BE49-F238E27FC236}">
              <a16:creationId xmlns:a16="http://schemas.microsoft.com/office/drawing/2014/main" id="{C0EE8028-4C1A-4C51-8705-3D6F8C39D72F}"/>
            </a:ext>
          </a:extLst>
        </cdr:cNvPr>
        <cdr:cNvSpPr txBox="1"/>
      </cdr:nvSpPr>
      <cdr:spPr>
        <a:xfrm xmlns:a="http://schemas.openxmlformats.org/drawingml/2006/main">
          <a:off x="1809289" y="1681626"/>
          <a:ext cx="443636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CP2</a:t>
          </a:r>
        </a:p>
      </cdr:txBody>
    </cdr:sp>
  </cdr:relSizeAnchor>
  <cdr:relSizeAnchor xmlns:cdr="http://schemas.openxmlformats.org/drawingml/2006/chartDrawing">
    <cdr:from>
      <cdr:x>0.34095</cdr:x>
      <cdr:y>0.35221</cdr:y>
    </cdr:from>
    <cdr:to>
      <cdr:x>0.36911</cdr:x>
      <cdr:y>0.41909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C0EE8028-4C1A-4C51-8705-3D6F8C39D72F}"/>
            </a:ext>
          </a:extLst>
        </cdr:cNvPr>
        <cdr:cNvSpPr txBox="1"/>
      </cdr:nvSpPr>
      <cdr:spPr>
        <a:xfrm xmlns:a="http://schemas.openxmlformats.org/drawingml/2006/main">
          <a:off x="2873408" y="1393116"/>
          <a:ext cx="237325" cy="2645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J</a:t>
          </a:r>
        </a:p>
      </cdr:txBody>
    </cdr:sp>
  </cdr:relSizeAnchor>
  <cdr:relSizeAnchor xmlns:cdr="http://schemas.openxmlformats.org/drawingml/2006/chartDrawing">
    <cdr:from>
      <cdr:x>0.37175</cdr:x>
      <cdr:y>0.36361</cdr:y>
    </cdr:from>
    <cdr:to>
      <cdr:x>0.40533</cdr:x>
      <cdr:y>0.4424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B7E50C85-ECA2-44C7-8396-6D8F70A47097}"/>
            </a:ext>
          </a:extLst>
        </cdr:cNvPr>
        <cdr:cNvSpPr txBox="1"/>
      </cdr:nvSpPr>
      <cdr:spPr>
        <a:xfrm xmlns:a="http://schemas.openxmlformats.org/drawingml/2006/main">
          <a:off x="3132981" y="1438221"/>
          <a:ext cx="283003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K</a:t>
          </a:r>
        </a:p>
      </cdr:txBody>
    </cdr:sp>
  </cdr:relSizeAnchor>
  <cdr:relSizeAnchor xmlns:cdr="http://schemas.openxmlformats.org/drawingml/2006/chartDrawing">
    <cdr:from>
      <cdr:x>0.4009</cdr:x>
      <cdr:y>0.37641</cdr:y>
    </cdr:from>
    <cdr:to>
      <cdr:x>0.43267</cdr:x>
      <cdr:y>0.45521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B7E50C85-ECA2-44C7-8396-6D8F70A47097}"/>
            </a:ext>
          </a:extLst>
        </cdr:cNvPr>
        <cdr:cNvSpPr txBox="1"/>
      </cdr:nvSpPr>
      <cdr:spPr>
        <a:xfrm xmlns:a="http://schemas.openxmlformats.org/drawingml/2006/main">
          <a:off x="3378654" y="1488858"/>
          <a:ext cx="267749" cy="31168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L</a:t>
          </a:r>
        </a:p>
      </cdr:txBody>
    </cdr:sp>
  </cdr:relSizeAnchor>
  <cdr:relSizeAnchor xmlns:cdr="http://schemas.openxmlformats.org/drawingml/2006/chartDrawing">
    <cdr:from>
      <cdr:x>0.42289</cdr:x>
      <cdr:y>0.46566</cdr:y>
    </cdr:from>
    <cdr:to>
      <cdr:x>0.46264</cdr:x>
      <cdr:y>0.54446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B7E50C85-ECA2-44C7-8396-6D8F70A47097}"/>
            </a:ext>
          </a:extLst>
        </cdr:cNvPr>
        <cdr:cNvSpPr txBox="1"/>
      </cdr:nvSpPr>
      <cdr:spPr>
        <a:xfrm xmlns:a="http://schemas.openxmlformats.org/drawingml/2006/main">
          <a:off x="3564018" y="1841886"/>
          <a:ext cx="335002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M</a:t>
          </a:r>
        </a:p>
      </cdr:txBody>
    </cdr:sp>
  </cdr:relSizeAnchor>
  <cdr:relSizeAnchor xmlns:cdr="http://schemas.openxmlformats.org/drawingml/2006/chartDrawing">
    <cdr:from>
      <cdr:x>0.45799</cdr:x>
      <cdr:y>0.41507</cdr:y>
    </cdr:from>
    <cdr:to>
      <cdr:x>0.49389</cdr:x>
      <cdr:y>0.49387</cdr:y>
    </cdr:to>
    <cdr:sp macro="" textlink="">
      <cdr:nvSpPr>
        <cdr:cNvPr id="9" name="TextBox 1">
          <a:extLst xmlns:a="http://schemas.openxmlformats.org/drawingml/2006/main">
            <a:ext uri="{FF2B5EF4-FFF2-40B4-BE49-F238E27FC236}">
              <a16:creationId xmlns:a16="http://schemas.microsoft.com/office/drawing/2014/main" id="{B7E50C85-ECA2-44C7-8396-6D8F70A47097}"/>
            </a:ext>
          </a:extLst>
        </cdr:cNvPr>
        <cdr:cNvSpPr txBox="1"/>
      </cdr:nvSpPr>
      <cdr:spPr>
        <a:xfrm xmlns:a="http://schemas.openxmlformats.org/drawingml/2006/main">
          <a:off x="3859778" y="1641758"/>
          <a:ext cx="302556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N</a:t>
          </a:r>
        </a:p>
      </cdr:txBody>
    </cdr:sp>
  </cdr:relSizeAnchor>
  <cdr:relSizeAnchor xmlns:cdr="http://schemas.openxmlformats.org/drawingml/2006/chartDrawing">
    <cdr:from>
      <cdr:x>0.48473</cdr:x>
      <cdr:y>0.39971</cdr:y>
    </cdr:from>
    <cdr:to>
      <cdr:x>0.52094</cdr:x>
      <cdr:y>0.47851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B7E50C85-ECA2-44C7-8396-6D8F70A47097}"/>
            </a:ext>
          </a:extLst>
        </cdr:cNvPr>
        <cdr:cNvSpPr txBox="1"/>
      </cdr:nvSpPr>
      <cdr:spPr>
        <a:xfrm xmlns:a="http://schemas.openxmlformats.org/drawingml/2006/main">
          <a:off x="4085151" y="1581001"/>
          <a:ext cx="305168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O</a:t>
          </a:r>
        </a:p>
      </cdr:txBody>
    </cdr:sp>
  </cdr:relSizeAnchor>
  <cdr:relSizeAnchor xmlns:cdr="http://schemas.openxmlformats.org/drawingml/2006/chartDrawing">
    <cdr:from>
      <cdr:x>0.4859</cdr:x>
      <cdr:y>0.45881</cdr:y>
    </cdr:from>
    <cdr:to>
      <cdr:x>0.53854</cdr:x>
      <cdr:y>0.53761</cdr:y>
    </cdr:to>
    <cdr:sp macro="" textlink="">
      <cdr:nvSpPr>
        <cdr:cNvPr id="11" name="TextBox 4">
          <a:extLst xmlns:a="http://schemas.openxmlformats.org/drawingml/2006/main">
            <a:ext uri="{FF2B5EF4-FFF2-40B4-BE49-F238E27FC236}">
              <a16:creationId xmlns:a16="http://schemas.microsoft.com/office/drawing/2014/main" id="{3400353B-340F-4EFB-99C3-7869253FE322}"/>
            </a:ext>
          </a:extLst>
        </cdr:cNvPr>
        <cdr:cNvSpPr txBox="1"/>
      </cdr:nvSpPr>
      <cdr:spPr>
        <a:xfrm xmlns:a="http://schemas.openxmlformats.org/drawingml/2006/main">
          <a:off x="4095064" y="1814781"/>
          <a:ext cx="443636" cy="31168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CP4</a:t>
          </a:r>
        </a:p>
      </cdr:txBody>
    </cdr:sp>
  </cdr:relSizeAnchor>
  <cdr:relSizeAnchor xmlns:cdr="http://schemas.openxmlformats.org/drawingml/2006/chartDrawing">
    <cdr:from>
      <cdr:x>0.50953</cdr:x>
      <cdr:y>0.32068</cdr:y>
    </cdr:from>
    <cdr:to>
      <cdr:x>0.54307</cdr:x>
      <cdr:y>0.39947</cdr:y>
    </cdr:to>
    <cdr:sp macro="" textlink="">
      <cdr:nvSpPr>
        <cdr:cNvPr id="12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4294159" y="1268433"/>
          <a:ext cx="282666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P</a:t>
          </a:r>
        </a:p>
      </cdr:txBody>
    </cdr:sp>
  </cdr:relSizeAnchor>
  <cdr:relSizeAnchor xmlns:cdr="http://schemas.openxmlformats.org/drawingml/2006/chartDrawing">
    <cdr:from>
      <cdr:x>0.54468</cdr:x>
      <cdr:y>0.19476</cdr:y>
    </cdr:from>
    <cdr:to>
      <cdr:x>0.58089</cdr:x>
      <cdr:y>0.27355</cdr:y>
    </cdr:to>
    <cdr:sp macro="" textlink="">
      <cdr:nvSpPr>
        <cdr:cNvPr id="13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4590398" y="770358"/>
          <a:ext cx="305168" cy="31164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Q</a:t>
          </a:r>
        </a:p>
      </cdr:txBody>
    </cdr:sp>
  </cdr:relSizeAnchor>
  <cdr:relSizeAnchor xmlns:cdr="http://schemas.openxmlformats.org/drawingml/2006/chartDrawing">
    <cdr:from>
      <cdr:x>0.57655</cdr:x>
      <cdr:y>0.33367</cdr:y>
    </cdr:from>
    <cdr:to>
      <cdr:x>0.61058</cdr:x>
      <cdr:y>0.41246</cdr:y>
    </cdr:to>
    <cdr:sp macro="" textlink="">
      <cdr:nvSpPr>
        <cdr:cNvPr id="14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4859005" y="1319801"/>
          <a:ext cx="286795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R</a:t>
          </a:r>
        </a:p>
      </cdr:txBody>
    </cdr:sp>
  </cdr:relSizeAnchor>
  <cdr:relSizeAnchor xmlns:cdr="http://schemas.openxmlformats.org/drawingml/2006/chartDrawing">
    <cdr:from>
      <cdr:x>0.60548</cdr:x>
      <cdr:y>0.2927</cdr:y>
    </cdr:from>
    <cdr:to>
      <cdr:x>0.63797</cdr:x>
      <cdr:y>0.3715</cdr:y>
    </cdr:to>
    <cdr:sp macro="" textlink="">
      <cdr:nvSpPr>
        <cdr:cNvPr id="15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5102810" y="1157728"/>
          <a:ext cx="273817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S</a:t>
          </a:r>
        </a:p>
      </cdr:txBody>
    </cdr:sp>
  </cdr:relSizeAnchor>
  <cdr:relSizeAnchor xmlns:cdr="http://schemas.openxmlformats.org/drawingml/2006/chartDrawing">
    <cdr:from>
      <cdr:x>0.63781</cdr:x>
      <cdr:y>0.29602</cdr:y>
    </cdr:from>
    <cdr:to>
      <cdr:x>0.67081</cdr:x>
      <cdr:y>0.37482</cdr:y>
    </cdr:to>
    <cdr:sp macro="" textlink="">
      <cdr:nvSpPr>
        <cdr:cNvPr id="16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5375319" y="1170866"/>
          <a:ext cx="278115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T</a:t>
          </a:r>
        </a:p>
      </cdr:txBody>
    </cdr:sp>
  </cdr:relSizeAnchor>
  <cdr:relSizeAnchor xmlns:cdr="http://schemas.openxmlformats.org/drawingml/2006/chartDrawing">
    <cdr:from>
      <cdr:x>0.66231</cdr:x>
      <cdr:y>0.60874</cdr:y>
    </cdr:from>
    <cdr:to>
      <cdr:x>0.69853</cdr:x>
      <cdr:y>0.68753</cdr:y>
    </cdr:to>
    <cdr:sp macro="" textlink="">
      <cdr:nvSpPr>
        <cdr:cNvPr id="17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5581780" y="2407802"/>
          <a:ext cx="305252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U</a:t>
          </a:r>
        </a:p>
      </cdr:txBody>
    </cdr:sp>
  </cdr:relSizeAnchor>
  <cdr:relSizeAnchor xmlns:cdr="http://schemas.openxmlformats.org/drawingml/2006/chartDrawing">
    <cdr:from>
      <cdr:x>0.69537</cdr:x>
      <cdr:y>0.28233</cdr:y>
    </cdr:from>
    <cdr:to>
      <cdr:x>0.72984</cdr:x>
      <cdr:y>0.36112</cdr:y>
    </cdr:to>
    <cdr:sp macro="" textlink="">
      <cdr:nvSpPr>
        <cdr:cNvPr id="18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5860383" y="1116716"/>
          <a:ext cx="290504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V</a:t>
          </a:r>
        </a:p>
      </cdr:txBody>
    </cdr:sp>
  </cdr:relSizeAnchor>
  <cdr:relSizeAnchor xmlns:cdr="http://schemas.openxmlformats.org/drawingml/2006/chartDrawing">
    <cdr:from>
      <cdr:x>0.7179</cdr:x>
      <cdr:y>0.6341</cdr:y>
    </cdr:from>
    <cdr:to>
      <cdr:x>0.75828</cdr:x>
      <cdr:y>0.7129</cdr:y>
    </cdr:to>
    <cdr:sp macro="" textlink="">
      <cdr:nvSpPr>
        <cdr:cNvPr id="19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6050245" y="2508111"/>
          <a:ext cx="340312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W</a:t>
          </a:r>
        </a:p>
      </cdr:txBody>
    </cdr:sp>
  </cdr:relSizeAnchor>
  <cdr:relSizeAnchor xmlns:cdr="http://schemas.openxmlformats.org/drawingml/2006/chartDrawing">
    <cdr:from>
      <cdr:x>0.75595</cdr:x>
      <cdr:y>0.60801</cdr:y>
    </cdr:from>
    <cdr:to>
      <cdr:x>0.78953</cdr:x>
      <cdr:y>0.6868</cdr:y>
    </cdr:to>
    <cdr:sp macro="" textlink="">
      <cdr:nvSpPr>
        <cdr:cNvPr id="20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6370925" y="2404921"/>
          <a:ext cx="283003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X</a:t>
          </a:r>
        </a:p>
      </cdr:txBody>
    </cdr:sp>
  </cdr:relSizeAnchor>
  <cdr:relSizeAnchor xmlns:cdr="http://schemas.openxmlformats.org/drawingml/2006/chartDrawing">
    <cdr:from>
      <cdr:x>0.78385</cdr:x>
      <cdr:y>0.48414</cdr:y>
    </cdr:from>
    <cdr:to>
      <cdr:x>0.81685</cdr:x>
      <cdr:y>0.56293</cdr:y>
    </cdr:to>
    <cdr:sp macro="" textlink="">
      <cdr:nvSpPr>
        <cdr:cNvPr id="21" name="TextBox 1">
          <a:extLst xmlns:a="http://schemas.openxmlformats.org/drawingml/2006/main">
            <a:ext uri="{FF2B5EF4-FFF2-40B4-BE49-F238E27FC236}">
              <a16:creationId xmlns:a16="http://schemas.microsoft.com/office/drawing/2014/main" id="{9BB5D038-9F2A-479D-9157-A983BE566F48}"/>
            </a:ext>
          </a:extLst>
        </cdr:cNvPr>
        <cdr:cNvSpPr txBox="1"/>
      </cdr:nvSpPr>
      <cdr:spPr>
        <a:xfrm xmlns:a="http://schemas.openxmlformats.org/drawingml/2006/main">
          <a:off x="6606092" y="1914953"/>
          <a:ext cx="278115" cy="31164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Y</a:t>
          </a:r>
        </a:p>
      </cdr:txBody>
    </cdr:sp>
  </cdr:relSizeAnchor>
  <cdr:relSizeAnchor xmlns:cdr="http://schemas.openxmlformats.org/drawingml/2006/chartDrawing">
    <cdr:from>
      <cdr:x>0.59731</cdr:x>
      <cdr:y>0.36509</cdr:y>
    </cdr:from>
    <cdr:to>
      <cdr:x>0.64995</cdr:x>
      <cdr:y>0.44389</cdr:y>
    </cdr:to>
    <cdr:sp macro="" textlink="">
      <cdr:nvSpPr>
        <cdr:cNvPr id="22" name="TextBox 4">
          <a:extLst xmlns:a="http://schemas.openxmlformats.org/drawingml/2006/main">
            <a:ext uri="{FF2B5EF4-FFF2-40B4-BE49-F238E27FC236}">
              <a16:creationId xmlns:a16="http://schemas.microsoft.com/office/drawing/2014/main" id="{6C7565C1-3364-4C0E-B9DB-9102EBD1453A}"/>
            </a:ext>
          </a:extLst>
        </cdr:cNvPr>
        <cdr:cNvSpPr txBox="1"/>
      </cdr:nvSpPr>
      <cdr:spPr>
        <a:xfrm xmlns:a="http://schemas.openxmlformats.org/drawingml/2006/main">
          <a:off x="5033977" y="1444059"/>
          <a:ext cx="443636" cy="31168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>
              <a:solidFill>
                <a:srgbClr val="00B050"/>
              </a:solidFill>
            </a:rPr>
            <a:t>CP5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0.73373</cdr:x>
      <cdr:y>0.59201</cdr:y>
    </cdr:from>
    <cdr:to>
      <cdr:x>0.77249</cdr:x>
      <cdr:y>0.67427</cdr:y>
    </cdr:to>
    <cdr:sp macro="" textlink="">
      <cdr:nvSpPr>
        <cdr:cNvPr id="23" name="TextBox 22">
          <a:extLst xmlns:a="http://schemas.openxmlformats.org/drawingml/2006/main">
            <a:ext uri="{FF2B5EF4-FFF2-40B4-BE49-F238E27FC236}">
              <a16:creationId xmlns:a16="http://schemas.microsoft.com/office/drawing/2014/main" id="{B73B6306-CA79-4004-A0CD-2DEEAC69302A}"/>
            </a:ext>
          </a:extLst>
        </cdr:cNvPr>
        <cdr:cNvSpPr txBox="1"/>
      </cdr:nvSpPr>
      <cdr:spPr>
        <a:xfrm xmlns:a="http://schemas.openxmlformats.org/drawingml/2006/main">
          <a:off x="7287610" y="2341620"/>
          <a:ext cx="384943" cy="325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>
              <a:solidFill>
                <a:srgbClr val="FF0000"/>
              </a:solidFill>
            </a:rPr>
            <a:t>-ve</a:t>
          </a:r>
        </a:p>
      </cdr:txBody>
    </cdr:sp>
  </cdr:relSizeAnchor>
  <cdr:relSizeAnchor xmlns:cdr="http://schemas.openxmlformats.org/drawingml/2006/chartDrawing">
    <cdr:from>
      <cdr:x>0.65591</cdr:x>
      <cdr:y>0.5692</cdr:y>
    </cdr:from>
    <cdr:to>
      <cdr:x>0.69643</cdr:x>
      <cdr:y>0.65434</cdr:y>
    </cdr:to>
    <cdr:sp macro="" textlink="">
      <cdr:nvSpPr>
        <cdr:cNvPr id="24" name="TextBox 1">
          <a:extLst xmlns:a="http://schemas.openxmlformats.org/drawingml/2006/main">
            <a:ext uri="{FF2B5EF4-FFF2-40B4-BE49-F238E27FC236}">
              <a16:creationId xmlns:a16="http://schemas.microsoft.com/office/drawing/2014/main" id="{D9F2E7BA-8B41-4125-9B31-D5D998E23538}"/>
            </a:ext>
          </a:extLst>
        </cdr:cNvPr>
        <cdr:cNvSpPr txBox="1"/>
      </cdr:nvSpPr>
      <cdr:spPr>
        <a:xfrm xmlns:a="http://schemas.openxmlformats.org/drawingml/2006/main">
          <a:off x="6514662" y="2251404"/>
          <a:ext cx="402459" cy="336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rgbClr val="FF0000"/>
              </a:solidFill>
            </a:rPr>
            <a:t>-ve</a:t>
          </a:r>
        </a:p>
      </cdr:txBody>
    </cdr:sp>
  </cdr:relSizeAnchor>
  <cdr:relSizeAnchor xmlns:cdr="http://schemas.openxmlformats.org/drawingml/2006/chartDrawing">
    <cdr:from>
      <cdr:x>0.3278</cdr:x>
      <cdr:y>0.39015</cdr:y>
    </cdr:from>
    <cdr:to>
      <cdr:x>0.37311</cdr:x>
      <cdr:y>0.46958</cdr:y>
    </cdr:to>
    <cdr:sp macro="" textlink="">
      <cdr:nvSpPr>
        <cdr:cNvPr id="26" name="TextBox 1">
          <a:extLst xmlns:a="http://schemas.openxmlformats.org/drawingml/2006/main">
            <a:ext uri="{FF2B5EF4-FFF2-40B4-BE49-F238E27FC236}">
              <a16:creationId xmlns:a16="http://schemas.microsoft.com/office/drawing/2014/main" id="{D9F2E7BA-8B41-4125-9B31-D5D998E23538}"/>
            </a:ext>
          </a:extLst>
        </cdr:cNvPr>
        <cdr:cNvSpPr txBox="1"/>
      </cdr:nvSpPr>
      <cdr:spPr>
        <a:xfrm xmlns:a="http://schemas.openxmlformats.org/drawingml/2006/main">
          <a:off x="3239473" y="1543187"/>
          <a:ext cx="447769" cy="314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rgbClr val="FF0000"/>
              </a:solidFill>
            </a:rPr>
            <a:t>+ve</a:t>
          </a:r>
        </a:p>
      </cdr:txBody>
    </cdr:sp>
  </cdr:relSizeAnchor>
  <cdr:relSizeAnchor xmlns:cdr="http://schemas.openxmlformats.org/drawingml/2006/chartDrawing">
    <cdr:from>
      <cdr:x>0.69956</cdr:x>
      <cdr:y>0.2138</cdr:y>
    </cdr:from>
    <cdr:to>
      <cdr:x>0.74206</cdr:x>
      <cdr:y>0.29606</cdr:y>
    </cdr:to>
    <cdr:sp macro="" textlink="">
      <cdr:nvSpPr>
        <cdr:cNvPr id="30" name="TextBox 1">
          <a:extLst xmlns:a="http://schemas.openxmlformats.org/drawingml/2006/main">
            <a:ext uri="{FF2B5EF4-FFF2-40B4-BE49-F238E27FC236}">
              <a16:creationId xmlns:a16="http://schemas.microsoft.com/office/drawing/2014/main" id="{BBEAF147-FAEC-4DAE-ABEE-5A94562BA656}"/>
            </a:ext>
          </a:extLst>
        </cdr:cNvPr>
        <cdr:cNvSpPr txBox="1"/>
      </cdr:nvSpPr>
      <cdr:spPr>
        <a:xfrm xmlns:a="http://schemas.openxmlformats.org/drawingml/2006/main">
          <a:off x="6948213" y="845645"/>
          <a:ext cx="422166" cy="325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rgbClr val="FF0000"/>
              </a:solidFill>
            </a:rPr>
            <a:t>+ve</a:t>
          </a:r>
        </a:p>
      </cdr:txBody>
    </cdr:sp>
  </cdr:relSizeAnchor>
  <cdr:relSizeAnchor xmlns:cdr="http://schemas.openxmlformats.org/drawingml/2006/chartDrawing">
    <cdr:from>
      <cdr:x>0.64371</cdr:x>
      <cdr:y>0.53489</cdr:y>
    </cdr:from>
    <cdr:to>
      <cdr:x>0.67479</cdr:x>
      <cdr:y>0.60797</cdr:y>
    </cdr:to>
    <cdr:sp macro="" textlink="">
      <cdr:nvSpPr>
        <cdr:cNvPr id="33" name="TextBox 1">
          <a:extLst xmlns:a="http://schemas.openxmlformats.org/drawingml/2006/main">
            <a:ext uri="{FF2B5EF4-FFF2-40B4-BE49-F238E27FC236}">
              <a16:creationId xmlns:a16="http://schemas.microsoft.com/office/drawing/2014/main" id="{6AF03A9D-2DEB-401E-975D-1DD0B49FE2D2}"/>
            </a:ext>
          </a:extLst>
        </cdr:cNvPr>
        <cdr:cNvSpPr txBox="1"/>
      </cdr:nvSpPr>
      <cdr:spPr>
        <a:xfrm xmlns:a="http://schemas.openxmlformats.org/drawingml/2006/main">
          <a:off x="6361382" y="2115712"/>
          <a:ext cx="307191" cy="2890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accent4">
                  <a:lumMod val="50000"/>
                </a:schemeClr>
              </a:solidFill>
            </a:rPr>
            <a:t>F1</a:t>
          </a:r>
        </a:p>
      </cdr:txBody>
    </cdr:sp>
  </cdr:relSizeAnchor>
  <cdr:relSizeAnchor xmlns:cdr="http://schemas.openxmlformats.org/drawingml/2006/chartDrawing">
    <cdr:from>
      <cdr:x>0.75913</cdr:x>
      <cdr:y>0.58933</cdr:y>
    </cdr:from>
    <cdr:to>
      <cdr:x>0.79021</cdr:x>
      <cdr:y>0.66241</cdr:y>
    </cdr:to>
    <cdr:sp macro="" textlink="">
      <cdr:nvSpPr>
        <cdr:cNvPr id="34" name="TextBox 1">
          <a:extLst xmlns:a="http://schemas.openxmlformats.org/drawingml/2006/main">
            <a:ext uri="{FF2B5EF4-FFF2-40B4-BE49-F238E27FC236}">
              <a16:creationId xmlns:a16="http://schemas.microsoft.com/office/drawing/2014/main" id="{884E0EC9-0C00-4A30-B5D6-51694B8B950B}"/>
            </a:ext>
          </a:extLst>
        </cdr:cNvPr>
        <cdr:cNvSpPr txBox="1"/>
      </cdr:nvSpPr>
      <cdr:spPr>
        <a:xfrm xmlns:a="http://schemas.openxmlformats.org/drawingml/2006/main">
          <a:off x="7502014" y="2331052"/>
          <a:ext cx="307190" cy="2890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accent4">
                  <a:lumMod val="50000"/>
                </a:schemeClr>
              </a:solidFill>
            </a:rPr>
            <a:t>F2</a:t>
          </a:r>
        </a:p>
      </cdr:txBody>
    </cdr:sp>
  </cdr:relSizeAnchor>
  <cdr:relSizeAnchor xmlns:cdr="http://schemas.openxmlformats.org/drawingml/2006/chartDrawing">
    <cdr:from>
      <cdr:x>0.33204</cdr:x>
      <cdr:y>0.36518</cdr:y>
    </cdr:from>
    <cdr:to>
      <cdr:x>0.36312</cdr:x>
      <cdr:y>0.43826</cdr:y>
    </cdr:to>
    <cdr:sp macro="" textlink="">
      <cdr:nvSpPr>
        <cdr:cNvPr id="35" name="TextBox 1">
          <a:extLst xmlns:a="http://schemas.openxmlformats.org/drawingml/2006/main">
            <a:ext uri="{FF2B5EF4-FFF2-40B4-BE49-F238E27FC236}">
              <a16:creationId xmlns:a16="http://schemas.microsoft.com/office/drawing/2014/main" id="{884E0EC9-0C00-4A30-B5D6-51694B8B950B}"/>
            </a:ext>
          </a:extLst>
        </cdr:cNvPr>
        <cdr:cNvSpPr txBox="1"/>
      </cdr:nvSpPr>
      <cdr:spPr>
        <a:xfrm xmlns:a="http://schemas.openxmlformats.org/drawingml/2006/main">
          <a:off x="3281310" y="1444448"/>
          <a:ext cx="307190" cy="2890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accent6">
                  <a:lumMod val="75000"/>
                </a:schemeClr>
              </a:solidFill>
            </a:rPr>
            <a:t>C1</a:t>
          </a:r>
        </a:p>
      </cdr:txBody>
    </cdr:sp>
  </cdr:relSizeAnchor>
  <cdr:relSizeAnchor xmlns:cdr="http://schemas.openxmlformats.org/drawingml/2006/chartDrawing">
    <cdr:from>
      <cdr:x>0.70948</cdr:x>
      <cdr:y>0.2686</cdr:y>
    </cdr:from>
    <cdr:to>
      <cdr:x>0.74056</cdr:x>
      <cdr:y>0.34167</cdr:y>
    </cdr:to>
    <cdr:sp macro="" textlink="">
      <cdr:nvSpPr>
        <cdr:cNvPr id="39" name="TextBox 1">
          <a:extLst xmlns:a="http://schemas.openxmlformats.org/drawingml/2006/main">
            <a:ext uri="{FF2B5EF4-FFF2-40B4-BE49-F238E27FC236}">
              <a16:creationId xmlns:a16="http://schemas.microsoft.com/office/drawing/2014/main" id="{7CA79318-D764-4684-8969-4C5E0002B301}"/>
            </a:ext>
          </a:extLst>
        </cdr:cNvPr>
        <cdr:cNvSpPr txBox="1"/>
      </cdr:nvSpPr>
      <cdr:spPr>
        <a:xfrm xmlns:a="http://schemas.openxmlformats.org/drawingml/2006/main">
          <a:off x="7046749" y="1062420"/>
          <a:ext cx="308741" cy="2890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accent6">
                  <a:lumMod val="75000"/>
                </a:schemeClr>
              </a:solidFill>
            </a:rPr>
            <a:t>C2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4482-BA4F-4E0B-99F0-AA6B7A6B4279}">
  <dimension ref="A2:T73"/>
  <sheetViews>
    <sheetView tabSelected="1" topLeftCell="A8" zoomScaleNormal="100" workbookViewId="0">
      <selection activeCell="Q77" sqref="Q77"/>
    </sheetView>
  </sheetViews>
  <sheetFormatPr defaultRowHeight="15" x14ac:dyDescent="0.25"/>
  <cols>
    <col min="3" max="3" width="13.42578125" customWidth="1"/>
    <col min="7" max="7" width="11.7109375" customWidth="1"/>
    <col min="11" max="11" width="18.5703125" customWidth="1"/>
    <col min="17" max="17" width="9.140625" style="3"/>
    <col min="18" max="18" width="20.42578125" style="3" bestFit="1" customWidth="1"/>
    <col min="19" max="19" width="17" style="3" bestFit="1" customWidth="1"/>
    <col min="20" max="20" width="12.85546875" style="3" bestFit="1" customWidth="1"/>
  </cols>
  <sheetData>
    <row r="2" spans="1:14" x14ac:dyDescent="0.25">
      <c r="B2" s="1" t="s">
        <v>0</v>
      </c>
      <c r="C2" s="34">
        <v>44627</v>
      </c>
      <c r="D2" s="35"/>
      <c r="E2" s="35"/>
    </row>
    <row r="3" spans="1:14" x14ac:dyDescent="0.25">
      <c r="B3" s="32" t="s">
        <v>1</v>
      </c>
      <c r="C3" s="32"/>
      <c r="D3" s="33" t="s">
        <v>3</v>
      </c>
      <c r="E3" s="33"/>
    </row>
    <row r="4" spans="1:14" x14ac:dyDescent="0.25">
      <c r="B4" s="32" t="s">
        <v>2</v>
      </c>
      <c r="C4" s="32"/>
      <c r="D4" s="2" t="s">
        <v>4</v>
      </c>
      <c r="E4" s="2"/>
    </row>
    <row r="5" spans="1:14" ht="15.75" thickBot="1" x14ac:dyDescent="0.3"/>
    <row r="6" spans="1:14" ht="32.25" customHeight="1" thickBot="1" x14ac:dyDescent="0.3">
      <c r="B6" s="21" t="s">
        <v>5</v>
      </c>
      <c r="C6" s="22" t="s">
        <v>6</v>
      </c>
      <c r="D6" s="22" t="s">
        <v>7</v>
      </c>
      <c r="E6" s="22" t="s">
        <v>8</v>
      </c>
      <c r="F6" s="22" t="s">
        <v>9</v>
      </c>
      <c r="G6" s="22" t="s">
        <v>10</v>
      </c>
      <c r="H6" s="23" t="s">
        <v>11</v>
      </c>
      <c r="K6" s="24" t="s">
        <v>18</v>
      </c>
      <c r="M6" s="25" t="s">
        <v>19</v>
      </c>
      <c r="N6" s="26" t="s">
        <v>20</v>
      </c>
    </row>
    <row r="7" spans="1:14" x14ac:dyDescent="0.25">
      <c r="B7" s="6">
        <v>1.4830000000000001</v>
      </c>
      <c r="C7" s="6"/>
      <c r="D7" s="6"/>
      <c r="E7" s="6"/>
      <c r="F7" s="6"/>
      <c r="G7" s="6">
        <v>37</v>
      </c>
      <c r="H7" s="7" t="s">
        <v>21</v>
      </c>
      <c r="K7" s="3">
        <v>0</v>
      </c>
      <c r="M7" s="3">
        <f>K7</f>
        <v>0</v>
      </c>
      <c r="N7" s="5">
        <f>G7</f>
        <v>37</v>
      </c>
    </row>
    <row r="8" spans="1:14" x14ac:dyDescent="0.25">
      <c r="A8" t="s">
        <v>22</v>
      </c>
      <c r="B8" s="7">
        <v>1.6850000000000001</v>
      </c>
      <c r="C8" s="7"/>
      <c r="D8" s="7">
        <v>1.4019999999999999</v>
      </c>
      <c r="E8" s="7">
        <f>B7-D8</f>
        <v>8.1000000000000183E-2</v>
      </c>
      <c r="F8" s="7"/>
      <c r="G8" s="7">
        <f>G7+E8</f>
        <v>37.081000000000003</v>
      </c>
      <c r="H8" s="7" t="s">
        <v>12</v>
      </c>
      <c r="K8" s="3">
        <f>20+K7</f>
        <v>20</v>
      </c>
      <c r="M8" s="3">
        <f t="shared" ref="M8:M31" si="0">K8</f>
        <v>20</v>
      </c>
      <c r="N8" s="5">
        <f t="shared" ref="N8:N31" si="1">G8</f>
        <v>37.081000000000003</v>
      </c>
    </row>
    <row r="9" spans="1:14" x14ac:dyDescent="0.25">
      <c r="A9" t="s">
        <v>23</v>
      </c>
      <c r="B9" s="7"/>
      <c r="C9" s="7">
        <v>1.4890000000000001</v>
      </c>
      <c r="D9" s="7"/>
      <c r="E9" s="7">
        <f>B8-C9</f>
        <v>0.19599999999999995</v>
      </c>
      <c r="F9" s="7"/>
      <c r="G9" s="7">
        <f>G8+E9</f>
        <v>37.277000000000001</v>
      </c>
      <c r="H9" s="7"/>
      <c r="K9" s="3">
        <f t="shared" ref="K9:K31" si="2">20+K8</f>
        <v>40</v>
      </c>
      <c r="M9" s="3">
        <f t="shared" si="0"/>
        <v>40</v>
      </c>
      <c r="N9" s="5">
        <f t="shared" si="1"/>
        <v>37.277000000000001</v>
      </c>
    </row>
    <row r="10" spans="1:14" x14ac:dyDescent="0.25">
      <c r="A10" t="s">
        <v>24</v>
      </c>
      <c r="B10" s="7"/>
      <c r="C10" s="7">
        <v>1.4890000000000001</v>
      </c>
      <c r="D10" s="7"/>
      <c r="E10" s="7">
        <f>C9-C10</f>
        <v>0</v>
      </c>
      <c r="F10" s="7"/>
      <c r="G10" s="7">
        <f>G9+E10</f>
        <v>37.277000000000001</v>
      </c>
      <c r="H10" s="7"/>
      <c r="K10" s="3">
        <f t="shared" si="2"/>
        <v>60</v>
      </c>
      <c r="M10" s="3">
        <f t="shared" si="0"/>
        <v>60</v>
      </c>
      <c r="N10" s="5">
        <f t="shared" si="1"/>
        <v>37.277000000000001</v>
      </c>
    </row>
    <row r="11" spans="1:14" x14ac:dyDescent="0.25">
      <c r="A11" t="s">
        <v>25</v>
      </c>
      <c r="B11" s="7"/>
      <c r="C11" s="7">
        <v>1.478</v>
      </c>
      <c r="D11" s="7"/>
      <c r="E11" s="7">
        <f>C10-C11</f>
        <v>1.1000000000000121E-2</v>
      </c>
      <c r="F11" s="7"/>
      <c r="G11" s="7">
        <f>G10+E11</f>
        <v>37.288000000000004</v>
      </c>
      <c r="H11" s="7"/>
      <c r="K11" s="3">
        <f t="shared" si="2"/>
        <v>80</v>
      </c>
      <c r="M11" s="3">
        <f t="shared" si="0"/>
        <v>80</v>
      </c>
      <c r="N11" s="5">
        <f t="shared" si="1"/>
        <v>37.288000000000004</v>
      </c>
    </row>
    <row r="12" spans="1:14" x14ac:dyDescent="0.25">
      <c r="A12" t="s">
        <v>26</v>
      </c>
      <c r="B12" s="7">
        <v>1.49</v>
      </c>
      <c r="C12" s="7"/>
      <c r="D12" s="7">
        <v>1.48</v>
      </c>
      <c r="E12" s="9"/>
      <c r="F12" s="7">
        <f>C11-D12</f>
        <v>-2.0000000000000018E-3</v>
      </c>
      <c r="G12" s="7">
        <f>G11+F12</f>
        <v>37.286000000000001</v>
      </c>
      <c r="H12" s="7" t="s">
        <v>13</v>
      </c>
      <c r="K12" s="3">
        <f t="shared" si="2"/>
        <v>100</v>
      </c>
      <c r="M12" s="3">
        <f t="shared" si="0"/>
        <v>100</v>
      </c>
      <c r="N12" s="5">
        <f t="shared" si="1"/>
        <v>37.286000000000001</v>
      </c>
    </row>
    <row r="13" spans="1:14" x14ac:dyDescent="0.25">
      <c r="A13" t="s">
        <v>27</v>
      </c>
      <c r="B13" s="7"/>
      <c r="C13" s="7">
        <v>1.569</v>
      </c>
      <c r="D13" s="7"/>
      <c r="E13" s="9"/>
      <c r="F13" s="7">
        <f>B12-C13</f>
        <v>-7.8999999999999959E-2</v>
      </c>
      <c r="G13" s="7">
        <f>G12+F13</f>
        <v>37.207000000000001</v>
      </c>
      <c r="H13" s="7"/>
      <c r="K13" s="3">
        <f t="shared" si="2"/>
        <v>120</v>
      </c>
      <c r="M13" s="3">
        <f t="shared" si="0"/>
        <v>120</v>
      </c>
      <c r="N13" s="5">
        <f t="shared" si="1"/>
        <v>37.207000000000001</v>
      </c>
    </row>
    <row r="14" spans="1:14" x14ac:dyDescent="0.25">
      <c r="A14" t="s">
        <v>28</v>
      </c>
      <c r="B14" s="7"/>
      <c r="C14" s="7">
        <v>1.71</v>
      </c>
      <c r="D14" s="7"/>
      <c r="E14" s="7"/>
      <c r="F14" s="7">
        <f>C13-C14</f>
        <v>-0.14100000000000001</v>
      </c>
      <c r="G14" s="7">
        <f>G13+F14</f>
        <v>37.066000000000003</v>
      </c>
      <c r="H14" s="7"/>
      <c r="K14" s="3">
        <f t="shared" si="2"/>
        <v>140</v>
      </c>
      <c r="M14" s="3">
        <f t="shared" si="0"/>
        <v>140</v>
      </c>
      <c r="N14" s="5">
        <f t="shared" si="1"/>
        <v>37.066000000000003</v>
      </c>
    </row>
    <row r="15" spans="1:14" x14ac:dyDescent="0.25">
      <c r="A15" t="s">
        <v>29</v>
      </c>
      <c r="B15" s="7"/>
      <c r="C15" s="7">
        <v>1.5649999999999999</v>
      </c>
      <c r="D15" s="7"/>
      <c r="E15" s="7">
        <f>C14-C15</f>
        <v>0.14500000000000002</v>
      </c>
      <c r="F15" s="9"/>
      <c r="G15" s="7">
        <f>G14+E15</f>
        <v>37.211000000000006</v>
      </c>
      <c r="H15" s="7"/>
      <c r="K15" s="3">
        <f t="shared" si="2"/>
        <v>160</v>
      </c>
      <c r="M15" s="3">
        <f t="shared" si="0"/>
        <v>160</v>
      </c>
      <c r="N15" s="5">
        <f t="shared" si="1"/>
        <v>37.211000000000006</v>
      </c>
    </row>
    <row r="16" spans="1:14" x14ac:dyDescent="0.25">
      <c r="A16" t="s">
        <v>30</v>
      </c>
      <c r="B16" s="7">
        <v>1.5049999999999999</v>
      </c>
      <c r="C16" s="7"/>
      <c r="D16" s="7">
        <v>1.4810000000000001</v>
      </c>
      <c r="E16" s="7">
        <f>C15-D16</f>
        <v>8.3999999999999853E-2</v>
      </c>
      <c r="F16" s="7"/>
      <c r="G16" s="7">
        <f>G15+E16</f>
        <v>37.295000000000009</v>
      </c>
      <c r="H16" s="7" t="s">
        <v>14</v>
      </c>
      <c r="K16" s="3">
        <f t="shared" si="2"/>
        <v>180</v>
      </c>
      <c r="M16" s="3">
        <f t="shared" si="0"/>
        <v>180</v>
      </c>
      <c r="N16" s="5">
        <f t="shared" si="1"/>
        <v>37.295000000000009</v>
      </c>
    </row>
    <row r="17" spans="1:14" x14ac:dyDescent="0.25">
      <c r="A17" t="s">
        <v>31</v>
      </c>
      <c r="B17" s="7"/>
      <c r="C17" s="7">
        <v>1.5669999999999999</v>
      </c>
      <c r="D17" s="7"/>
      <c r="E17" s="9"/>
      <c r="F17" s="7">
        <f>B16-C17</f>
        <v>-6.2000000000000055E-2</v>
      </c>
      <c r="G17" s="7">
        <f>G16+F17</f>
        <v>37.233000000000011</v>
      </c>
      <c r="H17" s="7"/>
      <c r="K17" s="3">
        <f t="shared" si="2"/>
        <v>200</v>
      </c>
      <c r="M17" s="3">
        <f t="shared" si="0"/>
        <v>200</v>
      </c>
      <c r="N17" s="5">
        <f t="shared" si="1"/>
        <v>37.233000000000011</v>
      </c>
    </row>
    <row r="18" spans="1:14" x14ac:dyDescent="0.25">
      <c r="A18" t="s">
        <v>32</v>
      </c>
      <c r="B18" s="7"/>
      <c r="C18" s="7">
        <v>1.589</v>
      </c>
      <c r="D18" s="7"/>
      <c r="E18" s="9"/>
      <c r="F18" s="7">
        <f>C17-C18</f>
        <v>-2.200000000000002E-2</v>
      </c>
      <c r="G18" s="7">
        <f>G17+F18</f>
        <v>37.211000000000013</v>
      </c>
      <c r="H18" s="7"/>
      <c r="K18" s="3">
        <f t="shared" si="2"/>
        <v>220</v>
      </c>
      <c r="M18" s="3">
        <f t="shared" si="0"/>
        <v>220</v>
      </c>
      <c r="N18" s="5">
        <f t="shared" si="1"/>
        <v>37.211000000000013</v>
      </c>
    </row>
    <row r="19" spans="1:14" x14ac:dyDescent="0.25">
      <c r="A19" t="s">
        <v>33</v>
      </c>
      <c r="B19" s="7"/>
      <c r="C19" s="7">
        <v>1.722</v>
      </c>
      <c r="D19" s="7"/>
      <c r="E19" s="7"/>
      <c r="F19" s="7">
        <f>C18-C19</f>
        <v>-0.13300000000000001</v>
      </c>
      <c r="G19" s="7">
        <f>G18+F19</f>
        <v>37.07800000000001</v>
      </c>
      <c r="H19" s="7"/>
      <c r="K19" s="3">
        <f t="shared" si="2"/>
        <v>240</v>
      </c>
      <c r="M19" s="3">
        <f t="shared" si="0"/>
        <v>240</v>
      </c>
      <c r="N19" s="5">
        <f t="shared" si="1"/>
        <v>37.07800000000001</v>
      </c>
    </row>
    <row r="20" spans="1:14" x14ac:dyDescent="0.25">
      <c r="A20" t="s">
        <v>34</v>
      </c>
      <c r="B20" s="7"/>
      <c r="C20" s="7">
        <v>1.764</v>
      </c>
      <c r="D20" s="7"/>
      <c r="E20" s="7"/>
      <c r="F20" s="7">
        <f>C19-C20</f>
        <v>-4.2000000000000037E-2</v>
      </c>
      <c r="G20" s="7">
        <f>G19+F20</f>
        <v>37.036000000000008</v>
      </c>
      <c r="H20" s="7"/>
      <c r="K20" s="3">
        <f t="shared" si="2"/>
        <v>260</v>
      </c>
      <c r="M20" s="3">
        <f t="shared" si="0"/>
        <v>260</v>
      </c>
      <c r="N20" s="5">
        <f t="shared" si="1"/>
        <v>37.036000000000008</v>
      </c>
    </row>
    <row r="21" spans="1:14" x14ac:dyDescent="0.25">
      <c r="A21" t="s">
        <v>35</v>
      </c>
      <c r="B21" s="7">
        <v>2.1890000000000001</v>
      </c>
      <c r="C21" s="7"/>
      <c r="D21" s="7">
        <v>1.6890000000000001</v>
      </c>
      <c r="E21" s="7">
        <f>C20-D21</f>
        <v>7.4999999999999956E-2</v>
      </c>
      <c r="F21" s="9"/>
      <c r="G21" s="7">
        <f>G20+E21</f>
        <v>37.111000000000011</v>
      </c>
      <c r="H21" s="7" t="s">
        <v>15</v>
      </c>
      <c r="K21" s="3">
        <f t="shared" si="2"/>
        <v>280</v>
      </c>
      <c r="M21" s="3">
        <f t="shared" si="0"/>
        <v>280</v>
      </c>
      <c r="N21" s="5">
        <f t="shared" si="1"/>
        <v>37.111000000000011</v>
      </c>
    </row>
    <row r="22" spans="1:14" x14ac:dyDescent="0.25">
      <c r="A22" t="s">
        <v>36</v>
      </c>
      <c r="B22" s="7"/>
      <c r="C22" s="7">
        <v>1.9</v>
      </c>
      <c r="D22" s="7"/>
      <c r="E22" s="7">
        <f>B21-C22</f>
        <v>0.28900000000000015</v>
      </c>
      <c r="F22" s="7"/>
      <c r="G22" s="7">
        <f>G21+E22</f>
        <v>37.400000000000013</v>
      </c>
      <c r="H22" s="7"/>
      <c r="K22" s="3">
        <f t="shared" si="2"/>
        <v>300</v>
      </c>
      <c r="M22" s="3">
        <f t="shared" si="0"/>
        <v>300</v>
      </c>
      <c r="N22" s="5">
        <f t="shared" si="1"/>
        <v>37.400000000000013</v>
      </c>
    </row>
    <row r="23" spans="1:14" x14ac:dyDescent="0.25">
      <c r="A23" t="s">
        <v>37</v>
      </c>
      <c r="B23" s="7"/>
      <c r="C23" s="7">
        <v>1.4019999999999999</v>
      </c>
      <c r="D23" s="7"/>
      <c r="E23" s="7">
        <f>C22-C23</f>
        <v>0.498</v>
      </c>
      <c r="F23" s="7"/>
      <c r="G23" s="7">
        <f>G22+E23</f>
        <v>37.89800000000001</v>
      </c>
      <c r="H23" s="7"/>
      <c r="K23" s="3">
        <f t="shared" si="2"/>
        <v>320</v>
      </c>
      <c r="M23" s="3">
        <f t="shared" si="0"/>
        <v>320</v>
      </c>
      <c r="N23" s="5">
        <f t="shared" si="1"/>
        <v>37.89800000000001</v>
      </c>
    </row>
    <row r="24" spans="1:14" x14ac:dyDescent="0.25">
      <c r="A24" t="s">
        <v>38</v>
      </c>
      <c r="B24" s="7"/>
      <c r="C24" s="7">
        <v>1.9490000000000001</v>
      </c>
      <c r="D24" s="7"/>
      <c r="E24" s="9"/>
      <c r="F24" s="7">
        <f>C23-C24</f>
        <v>-0.54700000000000015</v>
      </c>
      <c r="G24" s="7">
        <f>G23+F24</f>
        <v>37.351000000000013</v>
      </c>
      <c r="H24" s="7"/>
      <c r="K24" s="3">
        <f t="shared" si="2"/>
        <v>340</v>
      </c>
      <c r="M24" s="3">
        <f t="shared" si="0"/>
        <v>340</v>
      </c>
      <c r="N24" s="5">
        <f t="shared" si="1"/>
        <v>37.351000000000013</v>
      </c>
    </row>
    <row r="25" spans="1:14" x14ac:dyDescent="0.25">
      <c r="A25" t="s">
        <v>39</v>
      </c>
      <c r="B25" s="7">
        <v>0.60099999999999998</v>
      </c>
      <c r="C25" s="7"/>
      <c r="D25" s="7">
        <v>1.8</v>
      </c>
      <c r="E25" s="7">
        <f>C24-D25</f>
        <v>0.14900000000000002</v>
      </c>
      <c r="F25" s="7"/>
      <c r="G25" s="7">
        <f>G24+E25</f>
        <v>37.500000000000014</v>
      </c>
      <c r="H25" s="7" t="s">
        <v>16</v>
      </c>
      <c r="K25" s="3">
        <f t="shared" si="2"/>
        <v>360</v>
      </c>
      <c r="M25" s="3">
        <f t="shared" si="0"/>
        <v>360</v>
      </c>
      <c r="N25" s="5">
        <f t="shared" si="1"/>
        <v>37.500000000000014</v>
      </c>
    </row>
    <row r="26" spans="1:14" x14ac:dyDescent="0.25">
      <c r="A26" t="s">
        <v>40</v>
      </c>
      <c r="B26" s="7"/>
      <c r="C26" s="7">
        <v>0.56000000000000005</v>
      </c>
      <c r="D26" s="7"/>
      <c r="E26" s="7">
        <f>B25-C26</f>
        <v>4.0999999999999925E-2</v>
      </c>
      <c r="F26" s="7"/>
      <c r="G26" s="7">
        <f>G25+E26</f>
        <v>37.541000000000011</v>
      </c>
      <c r="H26" s="7"/>
      <c r="K26" s="3">
        <f t="shared" si="2"/>
        <v>380</v>
      </c>
      <c r="M26" s="3">
        <f t="shared" si="0"/>
        <v>380</v>
      </c>
      <c r="N26" s="5">
        <f t="shared" si="1"/>
        <v>37.541000000000011</v>
      </c>
    </row>
    <row r="27" spans="1:14" x14ac:dyDescent="0.25">
      <c r="A27" t="s">
        <v>41</v>
      </c>
      <c r="B27" s="7"/>
      <c r="C27" s="7">
        <v>1.62</v>
      </c>
      <c r="D27" s="7"/>
      <c r="E27" s="9"/>
      <c r="F27" s="7">
        <f>C26-C27</f>
        <v>-1.06</v>
      </c>
      <c r="G27" s="7">
        <f>G26+F27</f>
        <v>36.481000000000009</v>
      </c>
      <c r="H27" s="7"/>
      <c r="K27" s="3">
        <f t="shared" si="2"/>
        <v>400</v>
      </c>
      <c r="M27" s="3">
        <f t="shared" si="0"/>
        <v>400</v>
      </c>
      <c r="N27" s="5">
        <f t="shared" si="1"/>
        <v>36.481000000000009</v>
      </c>
    </row>
    <row r="28" spans="1:14" x14ac:dyDescent="0.25">
      <c r="A28" t="s">
        <v>42</v>
      </c>
      <c r="B28" s="7"/>
      <c r="C28" s="7">
        <v>0.58899999999999997</v>
      </c>
      <c r="D28" s="7"/>
      <c r="E28" s="7">
        <f>C27-C28</f>
        <v>1.0310000000000001</v>
      </c>
      <c r="F28" s="7"/>
      <c r="G28" s="7">
        <f>G27+E28</f>
        <v>37.512000000000008</v>
      </c>
      <c r="H28" s="7"/>
      <c r="K28" s="3">
        <f t="shared" si="2"/>
        <v>420</v>
      </c>
      <c r="M28" s="3">
        <f t="shared" si="0"/>
        <v>420</v>
      </c>
      <c r="N28" s="5">
        <f t="shared" si="1"/>
        <v>37.512000000000008</v>
      </c>
    </row>
    <row r="29" spans="1:14" x14ac:dyDescent="0.25">
      <c r="A29" t="s">
        <v>43</v>
      </c>
      <c r="B29" s="7"/>
      <c r="C29" s="7">
        <v>1.6819999999999999</v>
      </c>
      <c r="D29" s="7"/>
      <c r="E29" s="9"/>
      <c r="F29" s="7">
        <f>C28-C29</f>
        <v>-1.093</v>
      </c>
      <c r="G29" s="7">
        <f>G28+F29</f>
        <v>36.419000000000011</v>
      </c>
      <c r="H29" s="7"/>
      <c r="K29" s="3">
        <f t="shared" si="2"/>
        <v>440</v>
      </c>
      <c r="M29" s="3">
        <f t="shared" si="0"/>
        <v>440</v>
      </c>
      <c r="N29" s="5">
        <f t="shared" si="1"/>
        <v>36.419000000000011</v>
      </c>
    </row>
    <row r="30" spans="1:14" x14ac:dyDescent="0.25">
      <c r="A30" t="s">
        <v>44</v>
      </c>
      <c r="B30" s="7"/>
      <c r="C30" s="7">
        <v>1.62</v>
      </c>
      <c r="D30" s="7"/>
      <c r="E30" s="7">
        <f>C29-C30</f>
        <v>6.1999999999999833E-2</v>
      </c>
      <c r="F30" s="7"/>
      <c r="G30" s="7">
        <f>G29+E30</f>
        <v>36.481000000000009</v>
      </c>
      <c r="H30" s="7"/>
      <c r="K30" s="3">
        <f t="shared" si="2"/>
        <v>460</v>
      </c>
      <c r="M30" s="3">
        <f t="shared" si="0"/>
        <v>460</v>
      </c>
      <c r="N30" s="5">
        <f t="shared" si="1"/>
        <v>36.481000000000009</v>
      </c>
    </row>
    <row r="31" spans="1:14" ht="15.75" thickBot="1" x14ac:dyDescent="0.3">
      <c r="A31" t="s">
        <v>45</v>
      </c>
      <c r="B31" s="8"/>
      <c r="C31" s="8"/>
      <c r="D31" s="8">
        <v>1.3839999999999999</v>
      </c>
      <c r="E31" s="8">
        <f>C30-D31</f>
        <v>0.23600000000000021</v>
      </c>
      <c r="F31" s="8"/>
      <c r="G31" s="8">
        <f>G30+E31</f>
        <v>36.717000000000006</v>
      </c>
      <c r="H31" s="8"/>
      <c r="K31" s="3">
        <f t="shared" si="2"/>
        <v>480</v>
      </c>
      <c r="M31" s="3">
        <f t="shared" si="0"/>
        <v>480</v>
      </c>
      <c r="N31" s="5">
        <f t="shared" si="1"/>
        <v>36.717000000000006</v>
      </c>
    </row>
    <row r="32" spans="1:14" x14ac:dyDescent="0.25">
      <c r="B32" s="10">
        <f>SUM(B7:B31)</f>
        <v>8.9529999999999994</v>
      </c>
      <c r="C32" s="11"/>
      <c r="D32" s="11">
        <f>SUM(D7:D31)</f>
        <v>9.2359999999999989</v>
      </c>
      <c r="E32" s="11"/>
      <c r="F32" s="20" t="s">
        <v>17</v>
      </c>
      <c r="G32" s="20">
        <f>G31-G7</f>
        <v>-0.28299999999999415</v>
      </c>
      <c r="H32" s="12"/>
    </row>
    <row r="33" spans="2:8" x14ac:dyDescent="0.25">
      <c r="B33" s="13"/>
      <c r="C33" s="14"/>
      <c r="D33" s="14"/>
      <c r="E33" s="14"/>
      <c r="F33" s="14"/>
      <c r="G33" s="14"/>
      <c r="H33" s="15"/>
    </row>
    <row r="34" spans="2:8" ht="15.75" thickBot="1" x14ac:dyDescent="0.3">
      <c r="B34" s="18" t="s">
        <v>17</v>
      </c>
      <c r="C34" s="19">
        <f>B32-D32</f>
        <v>-0.28299999999999947</v>
      </c>
      <c r="D34" s="16"/>
      <c r="E34" s="16"/>
      <c r="F34" s="16"/>
      <c r="G34" s="16"/>
      <c r="H34" s="17"/>
    </row>
    <row r="35" spans="2:8" x14ac:dyDescent="0.25">
      <c r="B35" s="4"/>
      <c r="C35" s="4"/>
      <c r="D35" s="4"/>
      <c r="E35" s="4"/>
      <c r="F35" s="4"/>
      <c r="G35" s="4"/>
      <c r="H35" s="4"/>
    </row>
    <row r="36" spans="2:8" x14ac:dyDescent="0.25">
      <c r="B36" s="5"/>
      <c r="C36" s="5"/>
      <c r="D36" s="5"/>
      <c r="E36" s="5"/>
      <c r="F36" s="5"/>
      <c r="G36" s="5"/>
      <c r="H36" s="5"/>
    </row>
    <row r="37" spans="2:8" x14ac:dyDescent="0.25">
      <c r="B37" s="5"/>
      <c r="C37" s="5"/>
      <c r="D37" s="5"/>
      <c r="E37" s="5"/>
      <c r="F37" s="5"/>
      <c r="G37" s="5"/>
      <c r="H37" s="5"/>
    </row>
    <row r="59" spans="17:20" x14ac:dyDescent="0.25">
      <c r="Q59" s="27" t="s">
        <v>46</v>
      </c>
      <c r="R59" s="27" t="s">
        <v>47</v>
      </c>
      <c r="S59" s="27" t="s">
        <v>48</v>
      </c>
      <c r="T59" s="27" t="s">
        <v>49</v>
      </c>
    </row>
    <row r="60" spans="17:20" x14ac:dyDescent="0.25">
      <c r="Q60" s="28" t="s">
        <v>50</v>
      </c>
      <c r="R60" s="28">
        <v>1</v>
      </c>
      <c r="S60" s="28">
        <f>19+24+57+20+15</f>
        <v>135</v>
      </c>
      <c r="T60" s="28">
        <f>R60*S60</f>
        <v>135</v>
      </c>
    </row>
    <row r="61" spans="17:20" x14ac:dyDescent="0.25">
      <c r="Q61" s="28" t="s">
        <v>51</v>
      </c>
      <c r="R61" s="28">
        <v>1</v>
      </c>
      <c r="S61" s="28">
        <v>9</v>
      </c>
      <c r="T61" s="28">
        <f t="shared" ref="T61" si="3">R61*S61</f>
        <v>9</v>
      </c>
    </row>
    <row r="62" spans="17:20" x14ac:dyDescent="0.25">
      <c r="Q62" s="28"/>
      <c r="R62" s="28"/>
      <c r="S62" s="28"/>
      <c r="T62" s="28"/>
    </row>
    <row r="63" spans="17:20" x14ac:dyDescent="0.25">
      <c r="Q63" s="28"/>
      <c r="R63" s="28"/>
      <c r="S63" s="28"/>
      <c r="T63" s="28"/>
    </row>
    <row r="64" spans="17:20" x14ac:dyDescent="0.25">
      <c r="Q64" s="28"/>
      <c r="R64" s="28"/>
      <c r="S64" s="27" t="s">
        <v>52</v>
      </c>
      <c r="T64" s="27">
        <f>SUM(T60:T63)</f>
        <v>144</v>
      </c>
    </row>
    <row r="66" spans="17:20" x14ac:dyDescent="0.25">
      <c r="Q66" s="29" t="s">
        <v>53</v>
      </c>
      <c r="R66" s="29" t="s">
        <v>47</v>
      </c>
      <c r="S66" s="29" t="s">
        <v>48</v>
      </c>
      <c r="T66" s="29" t="s">
        <v>49</v>
      </c>
    </row>
    <row r="67" spans="17:20" x14ac:dyDescent="0.25">
      <c r="Q67" s="30" t="s">
        <v>54</v>
      </c>
      <c r="R67" s="30">
        <v>-1</v>
      </c>
      <c r="S67" s="30">
        <v>3</v>
      </c>
      <c r="T67" s="30">
        <f>R67*S67</f>
        <v>-3</v>
      </c>
    </row>
    <row r="68" spans="17:20" x14ac:dyDescent="0.25">
      <c r="Q68" s="30" t="s">
        <v>55</v>
      </c>
      <c r="R68" s="30">
        <v>-1</v>
      </c>
      <c r="S68" s="30">
        <v>9</v>
      </c>
      <c r="T68" s="30">
        <f t="shared" ref="T68" si="4">R68*S68</f>
        <v>-9</v>
      </c>
    </row>
    <row r="69" spans="17:20" x14ac:dyDescent="0.25">
      <c r="Q69" s="30"/>
      <c r="R69" s="30"/>
      <c r="S69" s="30"/>
      <c r="T69" s="30"/>
    </row>
    <row r="70" spans="17:20" x14ac:dyDescent="0.25">
      <c r="Q70" s="30"/>
      <c r="R70" s="30"/>
      <c r="S70" s="30"/>
      <c r="T70" s="30"/>
    </row>
    <row r="71" spans="17:20" x14ac:dyDescent="0.25">
      <c r="Q71" s="30"/>
      <c r="R71" s="30"/>
      <c r="S71" s="29" t="s">
        <v>52</v>
      </c>
      <c r="T71" s="29">
        <f>SUM(T67:T70)</f>
        <v>-12</v>
      </c>
    </row>
    <row r="73" spans="17:20" x14ac:dyDescent="0.25">
      <c r="R73" s="31" t="s">
        <v>56</v>
      </c>
      <c r="S73" s="3" t="s">
        <v>57</v>
      </c>
      <c r="T73" s="3">
        <f xml:space="preserve"> T64+T71</f>
        <v>132</v>
      </c>
    </row>
  </sheetData>
  <mergeCells count="4">
    <mergeCell ref="B3:C3"/>
    <mergeCell ref="D3:E3"/>
    <mergeCell ref="B4:C4"/>
    <mergeCell ref="C2:E2"/>
  </mergeCells>
  <phoneticPr fontId="3" type="noConversion"/>
  <pageMargins left="0.7" right="0.7" top="0.75" bottom="0.75" header="0.3" footer="0.3"/>
  <pageSetup paperSize="9" orientation="portrait" r:id="rId1"/>
  <ignoredErrors>
    <ignoredError sqref="G29 G27 G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Kerri Farmer (2100037)</dc:creator>
  <cp:lastModifiedBy>Kerri Farmer</cp:lastModifiedBy>
  <dcterms:created xsi:type="dcterms:W3CDTF">2022-03-28T14:15:36Z</dcterms:created>
  <dcterms:modified xsi:type="dcterms:W3CDTF">2022-05-04T19:06:49Z</dcterms:modified>
</cp:coreProperties>
</file>