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C8E80305-82F9-4E2F-B6CC-976BA6C65ED3}" xr6:coauthVersionLast="47" xr6:coauthVersionMax="47" xr10:uidLastSave="{00000000-0000-0000-0000-000000000000}"/>
  <bookViews>
    <workbookView xWindow="-120" yWindow="-120" windowWidth="29040" windowHeight="15840" tabRatio="840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44" l="1"/>
  <c r="E34" i="44"/>
  <c r="D34" i="44"/>
  <c r="C34" i="44"/>
  <c r="B34" i="44"/>
  <c r="B31" i="44"/>
</calcChain>
</file>

<file path=xl/sharedStrings.xml><?xml version="1.0" encoding="utf-8"?>
<sst xmlns="http://schemas.openxmlformats.org/spreadsheetml/2006/main" count="116" uniqueCount="110">
  <si>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</si>
  <si>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</si>
  <si>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</si>
  <si>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</si>
  <si>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</si>
  <si>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</si>
  <si>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</si>
  <si>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</si>
  <si>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</si>
  <si>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</si>
  <si>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</si>
  <si>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</si>
  <si>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</si>
  <si>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</si>
  <si>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</si>
  <si>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</si>
  <si>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</si>
  <si>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</si>
  <si>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</si>
  <si>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</si>
  <si>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</si>
  <si>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</si>
  <si>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</si>
  <si>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</si>
  <si>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</si>
  <si>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</si>
  <si>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</si>
  <si>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</si>
  <si>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</si>
  <si>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</si>
  <si>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</si>
  <si>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</si>
  <si>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</si>
  <si>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</si>
  <si>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</si>
  <si>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</si>
  <si>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</si>
  <si>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</si>
  <si>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</si>
  <si>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</si>
  <si>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</si>
  <si>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</si>
  <si>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</si>
  <si>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</si>
  <si>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</si>
  <si>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</si>
  <si>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</si>
  <si>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</si>
  <si>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</si>
  <si>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</si>
  <si>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</si>
  <si>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</si>
  <si>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</si>
  <si>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</si>
  <si>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</si>
  <si>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</si>
  <si>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</si>
  <si>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</si>
  <si>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</si>
  <si>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</si>
  <si>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</si>
  <si>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</si>
  <si>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</si>
  <si>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</si>
  <si>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</si>
  <si>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</si>
  <si>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</si>
  <si>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</si>
  <si>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</si>
  <si>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</si>
  <si>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</si>
  <si>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</si>
  <si>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</si>
  <si>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</si>
  <si>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</si>
  <si>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</si>
  <si>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</si>
  <si>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</si>
  <si>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</si>
  <si>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</si>
  <si>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</si>
  <si>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</si>
  <si>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</si>
  <si>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</si>
  <si>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</si>
  <si>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</si>
  <si>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</si>
  <si>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</si>
  <si>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</si>
  <si>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</si>
  <si>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</si>
  <si>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</si>
  <si>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</si>
  <si>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</si>
  <si>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</si>
  <si>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</si>
  <si>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</si>
  <si>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</si>
  <si>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</si>
  <si>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</si>
  <si>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</si>
  <si>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</si>
  <si>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</si>
  <si>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</si>
  <si>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</si>
  <si>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Mean</t>
  </si>
  <si>
    <t>Median</t>
  </si>
  <si>
    <t>Mode</t>
  </si>
  <si>
    <t>Standard Deviation</t>
  </si>
  <si>
    <t>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</si>
</sst>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8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0" fontId="0" fillId="0" borderId="20" xfId="0" applyBorder="1"/>
    <xf numFmtId="0" fontId="15" fillId="0" borderId="20" xfId="0" applyFont="1" applyBorder="1" applyAlignment="1">
      <alignment horizontal="center"/>
    </xf>
    <xf numFmtId="0" fontId="15" fillId="0" borderId="20" xfId="0" applyFont="1" applyBorder="1" applyAlignment="1">
      <alignment horizontal="left"/>
    </xf>
    <xf numFmtId="3" fontId="12" fillId="0" borderId="20" xfId="0" applyNumberFormat="1" applyFont="1" applyBorder="1" applyAlignment="1">
      <alignment horizontal="center"/>
    </xf>
    <xf numFmtId="3" fontId="12" fillId="0" borderId="20" xfId="0" applyNumberFormat="1" applyFont="1" applyBorder="1" applyAlignment="1">
      <alignment horizontal="right"/>
    </xf>
    <xf numFmtId="3" fontId="0" fillId="0" borderId="20" xfId="0" applyNumberFormat="1" applyBorder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public infrastructure</a:t>
            </a:r>
          </a:p>
        </c:rich>
      </c:tx>
      <c:layout>
        <c:manualLayout>
          <c:xMode val="edge"/>
          <c:yMode val="edge"/>
          <c:x val="1.1596675415573385E-3"/>
          <c:y val="0.9027777777777777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'Public Sector Value'!$A$4</c:f>
              <c:strCache>
                <c:ptCount val="1"/>
                <c:pt idx="0">
                  <c:v>Time period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Value'!$A$5:$A$31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5B-4DCB-B8AA-EAD8DF57B405}"/>
            </c:ext>
          </c:extLst>
        </c:ser>
        <c:ser>
          <c:idx val="1"/>
          <c:order val="1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Value'!$B$5:$B$31</c:f>
            </c:numRef>
          </c:val>
          <c:extLst>
            <c:ext xmlns:c16="http://schemas.microsoft.com/office/drawing/2014/chart" uri="{C3380CC4-5D6E-409C-BE32-E72D297353CC}">
              <c16:uniqueId val="{00000001-755B-4DCB-B8AA-EAD8DF57B405}"/>
            </c:ext>
          </c:extLst>
        </c:ser>
        <c:ser>
          <c:idx val="2"/>
          <c:order val="2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5B-4DCB-B8AA-EAD8DF57B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65119983"/>
        <c:axId val="1865122863"/>
        <c:axId val="0"/>
      </c:bar3DChart>
      <c:catAx>
        <c:axId val="1865119983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5122863"/>
        <c:crosses val="autoZero"/>
        <c:auto val="1"/>
        <c:lblAlgn val="ctr"/>
        <c:lblOffset val="100"/>
        <c:noMultiLvlLbl val="0"/>
      </c:catAx>
      <c:valAx>
        <c:axId val="1865122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5119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other new work: factories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2"/>
          <c:order val="0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85-4BAB-8306-370DBDE2A433}"/>
            </c:ext>
          </c:extLst>
        </c:ser>
        <c:ser>
          <c:idx val="0"/>
          <c:order val="1"/>
          <c:tx>
            <c:strRef>
              <c:f>'Public Sector Value'!$A$4</c:f>
              <c:strCache>
                <c:ptCount val="1"/>
                <c:pt idx="0">
                  <c:v>Time period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Value'!$A$5:$A$31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85-4BAB-8306-370DBDE2A433}"/>
            </c:ext>
          </c:extLst>
        </c:ser>
        <c:ser>
          <c:idx val="1"/>
          <c:order val="2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Value'!$B$5:$B$31</c:f>
            </c:numRef>
          </c:val>
          <c:extLst>
            <c:ext xmlns:c16="http://schemas.microsoft.com/office/drawing/2014/chart" uri="{C3380CC4-5D6E-409C-BE32-E72D297353CC}">
              <c16:uniqueId val="{00000001-4385-4BAB-8306-370DBDE2A43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public infrastructure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percentStacked"/>
        <c:varyColors val="0"/>
        <c:ser>
          <c:idx val="0"/>
          <c:order val="0"/>
          <c:tx>
            <c:strRef>
              <c:f>'Public Sector Value'!$A$4</c:f>
              <c:strCache>
                <c:ptCount val="1"/>
                <c:pt idx="0">
                  <c:v>Time period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BE-4A8D-9E57-DB1DC6F67C68}"/>
            </c:ext>
          </c:extLst>
        </c:ser>
        <c:ser>
          <c:idx val="1"/>
          <c:order val="1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</c:numRef>
          </c:val>
          <c:smooth val="0"/>
          <c:extLst>
            <c:ext xmlns:c16="http://schemas.microsoft.com/office/drawing/2014/chart" uri="{C3380CC4-5D6E-409C-BE32-E72D297353CC}">
              <c16:uniqueId val="{00000001-42BE-4A8D-9E57-DB1DC6F67C68}"/>
            </c:ext>
          </c:extLst>
        </c:ser>
        <c:ser>
          <c:idx val="2"/>
          <c:order val="2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BE-4A8D-9E57-DB1DC6F67C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093087"/>
        <c:axId val="2009096927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'Public Sector Value'!$D$4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factories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'Public Sector Value'!$D$5:$D$30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77</c:v>
                      </c:pt>
                      <c:pt idx="1">
                        <c:v>96</c:v>
                      </c:pt>
                      <c:pt idx="2">
                        <c:v>91</c:v>
                      </c:pt>
                      <c:pt idx="3">
                        <c:v>49</c:v>
                      </c:pt>
                      <c:pt idx="4">
                        <c:v>53</c:v>
                      </c:pt>
                      <c:pt idx="5">
                        <c:v>130</c:v>
                      </c:pt>
                      <c:pt idx="6">
                        <c:v>118</c:v>
                      </c:pt>
                      <c:pt idx="7">
                        <c:v>77</c:v>
                      </c:pt>
                      <c:pt idx="8">
                        <c:v>67</c:v>
                      </c:pt>
                      <c:pt idx="9">
                        <c:v>77</c:v>
                      </c:pt>
                      <c:pt idx="10">
                        <c:v>55</c:v>
                      </c:pt>
                      <c:pt idx="11">
                        <c:v>49</c:v>
                      </c:pt>
                      <c:pt idx="12">
                        <c:v>85</c:v>
                      </c:pt>
                      <c:pt idx="13">
                        <c:v>59</c:v>
                      </c:pt>
                      <c:pt idx="14">
                        <c:v>120</c:v>
                      </c:pt>
                      <c:pt idx="15">
                        <c:v>85</c:v>
                      </c:pt>
                      <c:pt idx="16">
                        <c:v>125</c:v>
                      </c:pt>
                      <c:pt idx="17">
                        <c:v>91</c:v>
                      </c:pt>
                      <c:pt idx="18">
                        <c:v>115</c:v>
                      </c:pt>
                      <c:pt idx="19">
                        <c:v>134</c:v>
                      </c:pt>
                      <c:pt idx="20">
                        <c:v>136</c:v>
                      </c:pt>
                      <c:pt idx="21">
                        <c:v>62</c:v>
                      </c:pt>
                      <c:pt idx="22">
                        <c:v>65</c:v>
                      </c:pt>
                      <c:pt idx="23">
                        <c:v>147</c:v>
                      </c:pt>
                      <c:pt idx="24">
                        <c:v>278</c:v>
                      </c:pt>
                      <c:pt idx="25">
                        <c:v>237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42BE-4A8D-9E57-DB1DC6F67C68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'Public Sector Value'!$E$4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warehouses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Value'!$E$5:$E$30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29</c:v>
                      </c:pt>
                      <c:pt idx="1">
                        <c:v>36</c:v>
                      </c:pt>
                      <c:pt idx="2">
                        <c:v>21</c:v>
                      </c:pt>
                      <c:pt idx="3">
                        <c:v>14</c:v>
                      </c:pt>
                      <c:pt idx="4">
                        <c:v>9</c:v>
                      </c:pt>
                      <c:pt idx="5">
                        <c:v>23</c:v>
                      </c:pt>
                      <c:pt idx="6">
                        <c:v>35</c:v>
                      </c:pt>
                      <c:pt idx="7">
                        <c:v>32</c:v>
                      </c:pt>
                      <c:pt idx="8">
                        <c:v>29</c:v>
                      </c:pt>
                      <c:pt idx="9">
                        <c:v>26</c:v>
                      </c:pt>
                      <c:pt idx="10">
                        <c:v>25</c:v>
                      </c:pt>
                      <c:pt idx="11">
                        <c:v>29</c:v>
                      </c:pt>
                      <c:pt idx="12">
                        <c:v>43</c:v>
                      </c:pt>
                      <c:pt idx="13">
                        <c:v>20</c:v>
                      </c:pt>
                      <c:pt idx="14">
                        <c:v>18</c:v>
                      </c:pt>
                      <c:pt idx="15">
                        <c:v>33</c:v>
                      </c:pt>
                      <c:pt idx="16">
                        <c:v>42</c:v>
                      </c:pt>
                      <c:pt idx="17">
                        <c:v>7</c:v>
                      </c:pt>
                      <c:pt idx="18">
                        <c:v>12</c:v>
                      </c:pt>
                      <c:pt idx="19">
                        <c:v>22</c:v>
                      </c:pt>
                      <c:pt idx="20">
                        <c:v>19</c:v>
                      </c:pt>
                      <c:pt idx="21">
                        <c:v>41</c:v>
                      </c:pt>
                      <c:pt idx="22">
                        <c:v>51</c:v>
                      </c:pt>
                      <c:pt idx="23">
                        <c:v>53</c:v>
                      </c:pt>
                      <c:pt idx="24">
                        <c:v>72</c:v>
                      </c:pt>
                      <c:pt idx="25">
                        <c:v>59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42BE-4A8D-9E57-DB1DC6F67C68}"/>
                  </c:ext>
                </c:extLst>
              </c15:ser>
            </c15:filteredLineSeries>
          </c:ext>
        </c:extLst>
      </c:lineChart>
      <c:catAx>
        <c:axId val="2009093087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9096927"/>
        <c:crosses val="autoZero"/>
        <c:auto val="1"/>
        <c:lblAlgn val="ctr"/>
        <c:lblOffset val="100"/>
        <c:noMultiLvlLbl val="0"/>
      </c:catAx>
      <c:valAx>
        <c:axId val="2009096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90930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public infrastructure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'Public Sector Value'!$A$4</c:f>
              <c:strCache>
                <c:ptCount val="1"/>
                <c:pt idx="0">
                  <c:v>Time period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E2-4BF7-A8F9-CAC91EFA58CE}"/>
            </c:ext>
          </c:extLst>
        </c:ser>
        <c:ser>
          <c:idx val="1"/>
          <c:order val="1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</c:numRef>
          </c:val>
          <c:extLst>
            <c:ext xmlns:c16="http://schemas.microsoft.com/office/drawing/2014/chart" uri="{C3380CC4-5D6E-409C-BE32-E72D297353CC}">
              <c16:uniqueId val="{00000001-EAE2-4BF7-A8F9-CAC91EFA58CE}"/>
            </c:ext>
          </c:extLst>
        </c:ser>
        <c:ser>
          <c:idx val="2"/>
          <c:order val="2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E2-4BF7-A8F9-CAC91EFA58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25277631"/>
        <c:axId val="2019464159"/>
      </c:barChart>
      <c:catAx>
        <c:axId val="1925277631"/>
        <c:scaling>
          <c:orientation val="minMax"/>
        </c:scaling>
        <c:delete val="0"/>
        <c:axPos val="l"/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464159"/>
        <c:crosses val="autoZero"/>
        <c:auto val="1"/>
        <c:lblAlgn val="ctr"/>
        <c:lblOffset val="100"/>
        <c:noMultiLvlLbl val="0"/>
      </c:catAx>
      <c:valAx>
        <c:axId val="20194641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5277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35</xdr:row>
      <xdr:rowOff>90487</xdr:rowOff>
    </xdr:from>
    <xdr:to>
      <xdr:col>7</xdr:col>
      <xdr:colOff>657224</xdr:colOff>
      <xdr:row>49</xdr:row>
      <xdr:rowOff>123825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DBCBCE6-F7C9-7BD0-E4D2-9393E06978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295275</xdr:colOff>
      <xdr:row>35</xdr:row>
      <xdr:rowOff>109537</xdr:rowOff>
    </xdr:from>
    <xdr:to>
      <xdr:col>14</xdr:col>
      <xdr:colOff>466725</xdr:colOff>
      <xdr:row>49</xdr:row>
      <xdr:rowOff>185737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46289B0-6F9E-C57C-D8F5-9138559125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1009650</xdr:colOff>
      <xdr:row>35</xdr:row>
      <xdr:rowOff>61912</xdr:rowOff>
    </xdr:from>
    <xdr:to>
      <xdr:col>22</xdr:col>
      <xdr:colOff>390525</xdr:colOff>
      <xdr:row>49</xdr:row>
      <xdr:rowOff>138112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8A7D105-48B3-991B-F87D-8B4BF95053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819149</xdr:colOff>
      <xdr:row>51</xdr:row>
      <xdr:rowOff>71436</xdr:rowOff>
    </xdr:from>
    <xdr:to>
      <xdr:col>7</xdr:col>
      <xdr:colOff>761999</xdr:colOff>
      <xdr:row>69</xdr:row>
      <xdr:rowOff>57149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09E566F-F6B6-9906-66B1-0F8CEB92E3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1" totalsRowCount="1" headerRowDxfId="32" headerRowBorderDxfId="30" tableBorderDxfId="31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29" totalsRowDxfId="14"/>
    <tableColumn id="2" xr3:uid="{2CEB802E-2C8B-438B-9945-35DD738C0281}" name="Total public new housing" totalsRowFunction="custom" dataDxfId="28" totalsRowDxfId="13">
      <totalsRowFormula>+AVERAGE(Table1.1[Total public new housing])</totalsRowFormula>
    </tableColumn>
    <tableColumn id="3" xr3:uid="{3C3BF752-4FFF-484B-B71F-F58604720080}" name="Total public infrastructure" dataDxfId="27" totalsRowDxfId="12"/>
    <tableColumn id="4" xr3:uid="{DEEA3593-9A6C-4595-A7F4-F7A1FF50902E}" name="Public other new work: factories" dataDxfId="26" totalsRowDxfId="11"/>
    <tableColumn id="5" xr3:uid="{701866BA-69BA-48CD-9D0D-81FD69DF739B}" name="Public other new work: warehouses" dataDxfId="25" totalsRowDxfId="10"/>
    <tableColumn id="6" xr3:uid="{50F5A838-140D-46C1-8047-15EFD622290F}" name="Public other new work: oil, steel &amp; coal" dataDxfId="24" totalsRowDxfId="9"/>
    <tableColumn id="7" xr3:uid="{6E0EFBDD-3A47-49CD-BF91-D293A5E27967}" name="Public other new work: schools &amp; colleges" dataDxfId="23" totalsRowDxfId="8"/>
    <tableColumn id="8" xr3:uid="{052798D4-9B72-4634-83FD-B570A0A4EF5E}" name="Public other new work: universities" dataDxfId="22" totalsRowDxfId="7"/>
    <tableColumn id="9" xr3:uid="{571F73C0-8F8D-4744-9CDA-7B688B842FEF}" name="Public other new work: health" dataDxfId="21" totalsRowDxfId="6"/>
    <tableColumn id="10" xr3:uid="{F2EE5416-E865-4168-999D-36C183FDD80C}" name="Public other new work: offices" dataDxfId="20" totalsRowDxfId="5"/>
    <tableColumn id="11" xr3:uid="{A7B4FAA5-F556-43C6-B0B4-B26DEC3A6BC2}" name="Public other new work: entertainment" dataDxfId="19" totalsRowDxfId="4"/>
    <tableColumn id="12" xr3:uid="{29535A53-8586-4C43-85ED-4497C85F3F49}" name="Public other new work: garages &amp; shops" dataDxfId="18" totalsRowDxfId="3"/>
    <tableColumn id="13" xr3:uid="{46E5855B-008E-4046-9A54-C371E654CFE7}" name="Public other new work: agriculture &amp; miscellaneous" dataDxfId="17" totalsRowDxfId="2"/>
    <tableColumn id="14" xr3:uid="{50113204-1E01-42B5-B32F-CB7AFABA9D95}" name="Total other new work" dataDxfId="16" totalsRowDxfId="1"/>
    <tableColumn id="15" xr3:uid="{DA379AB0-7BAB-4EF3-B6D5-77E85678C85D}" name="All Public Sector" dataDxfId="15" totalsRow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51" headerRowBorderDxfId="150" tableBorderDxfId="149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48"/>
    <tableColumn id="2" xr3:uid="{C23D8177-BE6A-461F-BDF0-6062E9A9C563}" name="Total private new housing" dataDxfId="147"/>
    <tableColumn id="3" xr3:uid="{A0112703-164B-4D8F-8127-1F9BC5377D92}" name="Total private Infrastructure" dataDxfId="146"/>
    <tableColumn id="4" xr3:uid="{5C3BDA6B-FFA2-4485-B69E-D43CA1A73A6D}" name="Private industrial: factories" dataDxfId="145"/>
    <tableColumn id="5" xr3:uid="{1A9A4962-83F1-4697-B041-646210503394}" name="Private industrial: warehouses" dataDxfId="144"/>
    <tableColumn id="6" xr3:uid="{B08A9504-9136-4E95-8379-17E65179B983}" name="Private industrial: oil, steel &amp; coal" dataDxfId="143"/>
    <tableColumn id="7" xr3:uid="{F0A3B3E8-2CD4-4411-B00D-94698CE6322C}" name="All private industrial" dataDxfId="142"/>
    <tableColumn id="8" xr3:uid="{184046F4-C3BE-4FCC-ACB7-18CDAFDF611E}" name="Private commercial: schools &amp; universities" dataDxfId="141"/>
    <tableColumn id="9" xr3:uid="{ECA96A0B-B560-45E2-8624-7571F89E8974}" name="Private commercial: health" dataDxfId="140"/>
    <tableColumn id="10" xr3:uid="{4F34749D-2332-4677-9A18-C2E983F4F1AA}" name="Private commercial: offices" dataDxfId="139"/>
    <tableColumn id="11" xr3:uid="{C563F708-AF4F-42F9-B9CC-B21C0F3DCD0F}" name="Private commercial: entertainment" dataDxfId="138"/>
    <tableColumn id="12" xr3:uid="{247D2649-72BC-4671-8FED-3BBD36116AAA}" name="Private commercial: garages" dataDxfId="137"/>
    <tableColumn id="13" xr3:uid="{26D1EE28-82B9-4E14-B03B-F99E6123F7F9}" name="Private commercial: shops" dataDxfId="136"/>
    <tableColumn id="14" xr3:uid="{305BAB87-4138-4069-96F6-BCD89AE70315}" name="Private commercial: agriculture &amp; miscellaneous" dataDxfId="135"/>
    <tableColumn id="15" xr3:uid="{2416E7D6-1E53-4B44-B96F-D447BA7D8C97}" name="All private commercial" dataDxfId="134"/>
    <tableColumn id="16" xr3:uid="{0B15AE04-565B-4968-A2E1-2333D8AF492C}" name="All Private Sector" dataDxfId="13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132" dataDxfId="130" headerRowBorderDxfId="131" tableBorderDxfId="129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128" totalsRowDxfId="127"/>
    <tableColumn id="2" xr3:uid="{B0F2A6A6-3283-4150-BE0B-7C2080238572}" name="1997" dataDxfId="126" totalsRowDxfId="125"/>
    <tableColumn id="3" xr3:uid="{7A412100-EA83-45B6-B94C-0CC26E44A30F}" name="1998" dataDxfId="124" totalsRowDxfId="123"/>
    <tableColumn id="4" xr3:uid="{930012D9-E799-426D-A875-B2326DBD55F4}" name="1999" dataDxfId="122" totalsRowDxfId="121"/>
    <tableColumn id="5" xr3:uid="{360ADF1A-3595-4433-8269-ECF0960327F1}" name="2000" dataDxfId="120" totalsRowDxfId="119"/>
    <tableColumn id="6" xr3:uid="{B8A820A4-B668-44EF-8933-1D96A2FADF03}" name="2001" dataDxfId="118" totalsRowDxfId="117"/>
    <tableColumn id="7" xr3:uid="{11F83E27-4927-45F5-A9CC-43237E2CADF0}" name="2002" dataDxfId="116" totalsRowDxfId="115"/>
    <tableColumn id="8" xr3:uid="{5E4AAD45-DCF0-42E8-851F-4D7FE4C75994}" name="2003" dataDxfId="114" totalsRowDxfId="113"/>
    <tableColumn id="9" xr3:uid="{CC5CDAF9-2908-403E-8524-8E458561A86C}" name="2004" dataDxfId="112" totalsRowDxfId="111"/>
    <tableColumn id="10" xr3:uid="{F8F10E6C-4C24-4987-86B9-2BC4604AA6FF}" name="2005" dataDxfId="110" totalsRowDxfId="109"/>
    <tableColumn id="11" xr3:uid="{634D9AB2-2F7D-42C4-861A-A48218543D52}" name="2006" dataDxfId="108" totalsRowDxfId="107"/>
    <tableColumn id="12" xr3:uid="{7A730D35-593C-410E-9351-5DCF7AEA046F}" name="2007" dataDxfId="106" totalsRowDxfId="105"/>
    <tableColumn id="13" xr3:uid="{E8E41471-48B0-4831-A7E6-07A1E35E2ACC}" name="2008" dataDxfId="104" totalsRowDxfId="103"/>
    <tableColumn id="14" xr3:uid="{6B01846A-0DD0-4E86-A5D2-F829644186A4}" name="2009" dataDxfId="102" totalsRowDxfId="101"/>
    <tableColumn id="15" xr3:uid="{D8AFF6A5-5D5A-4766-8F96-57E79DF3663F}" name="2010" dataDxfId="100" totalsRowDxfId="99"/>
    <tableColumn id="16" xr3:uid="{1D6E8742-788F-4B2E-9697-60AC14F35D18}" name="2011" dataDxfId="98" totalsRowDxfId="97"/>
    <tableColumn id="17" xr3:uid="{69C049AB-9C9F-4ADE-BECC-623E5690EC71}" name="2012" dataDxfId="96" totalsRowDxfId="95"/>
    <tableColumn id="18" xr3:uid="{D43A8FDC-D054-4128-AB18-089395291A62}" name="2013" dataDxfId="94" totalsRowDxfId="93"/>
    <tableColumn id="19" xr3:uid="{6A5E7EBF-7006-4A2D-93DE-FA3490C64C59}" name="2014" dataDxfId="92" totalsRowDxfId="91"/>
    <tableColumn id="20" xr3:uid="{7205CD9A-2C31-4724-97CB-C762076DBBAF}" name="2015" dataDxfId="90" totalsRowDxfId="89"/>
    <tableColumn id="21" xr3:uid="{23F28E5D-774C-402C-AAC0-BD710762A009}" name="2016" dataDxfId="88" totalsRowDxfId="87"/>
    <tableColumn id="22" xr3:uid="{6B0E8B0D-15FB-452A-B17A-DBF1F9144E49}" name="2017" dataDxfId="86" totalsRowDxfId="85"/>
    <tableColumn id="23" xr3:uid="{2A1FDA69-05A8-446B-AAAA-D031F3BBAD05}" name="2018" dataDxfId="84" totalsRowDxfId="83"/>
    <tableColumn id="24" xr3:uid="{3D10BF88-871C-4682-B0C8-E083CE171D1E}" name="2019" dataDxfId="82" totalsRowDxfId="81"/>
    <tableColumn id="25" xr3:uid="{9D538F5B-3878-417F-8425-2A0D3E354E45}" name="2020" dataDxfId="80" totalsRowDxfId="79"/>
    <tableColumn id="26" xr3:uid="{DD9C5EF2-8ED1-4799-8A41-D3913A1F0044}" name="2021" dataDxfId="78" totalsRowDxfId="77"/>
    <tableColumn id="27" xr3:uid="{5B253DE7-CFE8-406E-A7AA-546E3B30390D}" name="2022" dataDxfId="76" totalsRowDxfId="75"/>
    <tableColumn id="28" xr3:uid="{6E9710FE-6516-471A-802B-84FD325849B6}" name="2023" dataDxfId="74" totalsRowDxfId="73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72" dataDxfId="70" headerRowBorderDxfId="71" tableBorderDxfId="69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68" totalsRowDxfId="67" dataCellStyle="Normal_Structure" totalsRowCellStyle="Normal_Structure"/>
    <tableColumn id="2" xr3:uid="{2B0ED319-BDF4-462D-BA26-AA1BE0AFD462}" name="2007" dataDxfId="66" totalsRowDxfId="65"/>
    <tableColumn id="3" xr3:uid="{77F2849C-56C7-4DA1-AC0C-D55E7D6D694A}" name="2008" dataDxfId="64" totalsRowDxfId="63"/>
    <tableColumn id="4" xr3:uid="{9A1A21B1-FF17-4614-B44E-2AD012742D9C}" name="2009 " dataDxfId="62" totalsRowDxfId="61"/>
    <tableColumn id="5" xr3:uid="{7265F993-4BEA-4DD6-8F1F-7FD26B6D78D5}" name="2010 " dataDxfId="60" totalsRowDxfId="59"/>
    <tableColumn id="6" xr3:uid="{09518861-0455-459C-88E1-24FF001DA0D0}" name="2011 " dataDxfId="58" totalsRowDxfId="57"/>
    <tableColumn id="7" xr3:uid="{B5D524CF-EE6E-42DE-B6E6-1BA234BEBB35}" name="2012 " dataDxfId="56" totalsRowDxfId="55"/>
    <tableColumn id="8" xr3:uid="{74FB05A5-6EDB-43D0-B674-261380B53C98}" name="2013 " dataDxfId="54" totalsRowDxfId="53"/>
    <tableColumn id="9" xr3:uid="{E3D5D211-E5F3-4D89-9A54-45C89C90CA58}" name="2014 " dataDxfId="52" totalsRowDxfId="51"/>
    <tableColumn id="10" xr3:uid="{6659BB5D-89DB-418A-B6EB-1751E9306736}" name="2015 " dataDxfId="50" totalsRowDxfId="49"/>
    <tableColumn id="11" xr3:uid="{BC0F8EB9-8D5F-49CC-8256-4BA0676A88E1}" name="2016 " dataDxfId="48" totalsRowDxfId="47"/>
    <tableColumn id="12" xr3:uid="{D7445CA1-EFDC-436C-A8A1-28D1078DA8A7}" name="2017 " dataDxfId="46" totalsRowDxfId="45"/>
    <tableColumn id="13" xr3:uid="{C60437E4-5FDB-4BB4-B0A2-04D6F0461900}" name="2018 " dataDxfId="44" totalsRowDxfId="43"/>
    <tableColumn id="14" xr3:uid="{FE58B5FE-FCD9-4E27-A1B2-4BD4BB13404D}" name="2019 " dataDxfId="42" totalsRowDxfId="41"/>
    <tableColumn id="15" xr3:uid="{509EE9E5-9F66-4B95-9B38-BE0E47B10AD8}" name="2020 " dataDxfId="40" totalsRowDxfId="39"/>
    <tableColumn id="16" xr3:uid="{0AB424BA-148E-48AB-9FA9-8CDBE379AE70}" name="2021 " dataDxfId="38" totalsRowDxfId="37"/>
    <tableColumn id="17" xr3:uid="{A4AA9ED1-167B-4667-B809-4713DCB65C7D}" name="2022 " dataDxfId="36" totalsRowDxfId="35"/>
    <tableColumn id="18" xr3:uid="{04AAD7D3-88DF-46C7-8FC7-1AC98D7D5527}" name="2023" dataDxfId="34" totalsRowDxfId="3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abSelected="1" topLeftCell="A42" zoomScaleNormal="100" workbookViewId="0">
      <selection activeCell="J34" sqref="J34"/>
    </sheetView>
  </sheetViews>
  <sheetFormatPr defaultColWidth="8.7109375" defaultRowHeight="15"/>
  <cols>
    <col min="1" max="1" width="12.7109375" customWidth="1"/>
    <col min="2" max="2" width="0.140625" hidden="1" customWidth="1"/>
    <col min="3" max="3" width="17.5703125" customWidth="1"/>
    <col min="4" max="4" width="17.7109375" customWidth="1"/>
    <col min="5" max="5" width="12.85546875" customWidth="1"/>
    <col min="6" max="6" width="12.28515625" customWidth="1"/>
    <col min="7" max="7" width="14.140625" customWidth="1"/>
    <col min="8" max="8" width="12.28515625" customWidth="1"/>
    <col min="9" max="9" width="11.7109375" customWidth="1"/>
    <col min="10" max="10" width="11.42578125" customWidth="1"/>
    <col min="11" max="11" width="13.42578125" customWidth="1"/>
    <col min="12" max="12" width="12.7109375" customWidth="1"/>
    <col min="13" max="13" width="14.7109375" customWidth="1"/>
    <col min="14" max="14" width="13.7109375" customWidth="1"/>
    <col min="15" max="15" width="16.85546875" customWidth="1"/>
  </cols>
  <sheetData>
    <row r="1" spans="1:17" ht="19.5">
      <c r="A1" s="4" t="s">
        <v>0</v>
      </c>
    </row>
    <row r="2" spans="1:17">
      <c r="A2" s="5" t="s">
        <v>1</v>
      </c>
    </row>
    <row r="3" spans="1:17">
      <c r="A3" s="5"/>
    </row>
    <row r="4" spans="1:17" ht="58.15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1" spans="1:15">
      <c r="A31" s="2"/>
      <c r="B31" s="17">
        <f>+AVERAGE(Table1.1[Total public new housing])</f>
        <v>3837.4230769230771</v>
      </c>
      <c r="C31" s="17"/>
      <c r="D31" s="18"/>
      <c r="E31" s="18"/>
      <c r="F31" s="18"/>
      <c r="G31" s="18"/>
      <c r="H31" s="18"/>
      <c r="I31" s="18"/>
      <c r="J31" s="18"/>
      <c r="K31" s="18"/>
      <c r="L31" s="18"/>
      <c r="M31" s="19"/>
      <c r="N31" s="17"/>
      <c r="O31" s="20"/>
    </row>
    <row r="32" spans="1:15">
      <c r="F32" s="18"/>
    </row>
    <row r="33" spans="1:7">
      <c r="A33" s="32"/>
      <c r="B33" s="33" t="s">
        <v>105</v>
      </c>
      <c r="C33" s="33" t="s">
        <v>106</v>
      </c>
      <c r="D33" s="33" t="s">
        <v>107</v>
      </c>
      <c r="E33" s="34" t="s">
        <v>108</v>
      </c>
      <c r="F33" s="35"/>
      <c r="G33" s="33" t="s">
        <v>109</v>
      </c>
    </row>
    <row r="34" spans="1:7">
      <c r="A34" s="32"/>
      <c r="B34" s="32">
        <f>+Table1.1[[#Totals],[Total public new housing]]</f>
        <v>3837.4230769230771</v>
      </c>
      <c r="C34" s="32">
        <f>+MEDIAN(Table1.1[Total public infrastructure])</f>
        <v>4599</v>
      </c>
      <c r="D34" s="32">
        <f>+_xlfn.MODE.SNGL(Table1.1[Public other new work: factories])</f>
        <v>77</v>
      </c>
      <c r="E34" s="32">
        <f>+_xlfn.STDEV.S(Table1.1[Public other new work: warehouses])</f>
        <v>15.77417558494311</v>
      </c>
      <c r="F34" s="36"/>
      <c r="G34" s="37">
        <f>+MAX(Table1.1[Public other new work: schools &amp; colleges])-MIN(Table1.1[Public other new work: schools &amp; colleges])</f>
        <v>6138</v>
      </c>
    </row>
    <row r="35" spans="1:7">
      <c r="F35" s="18"/>
    </row>
    <row r="36" spans="1:7">
      <c r="F36" s="18"/>
    </row>
    <row r="37" spans="1:7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topLeftCell="A4" workbookViewId="0"/>
  </sheetViews>
  <sheetFormatPr defaultColWidth="8.7109375" defaultRowHeight="15"/>
  <cols>
    <col min="1" max="1" width="14.140625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9.5">
      <c r="A1" s="7" t="s">
        <v>18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19</v>
      </c>
      <c r="C4" s="10" t="s">
        <v>20</v>
      </c>
      <c r="D4" s="11" t="s">
        <v>21</v>
      </c>
      <c r="E4" s="11" t="s">
        <v>22</v>
      </c>
      <c r="F4" s="12" t="s">
        <v>23</v>
      </c>
      <c r="G4" s="12" t="s">
        <v>24</v>
      </c>
      <c r="H4" s="11" t="s">
        <v>25</v>
      </c>
      <c r="I4" s="11" t="s">
        <v>26</v>
      </c>
      <c r="J4" s="11" t="s">
        <v>27</v>
      </c>
      <c r="K4" s="11" t="s">
        <v>28</v>
      </c>
      <c r="L4" s="11" t="s">
        <v>29</v>
      </c>
      <c r="M4" s="11" t="s">
        <v>30</v>
      </c>
      <c r="N4" s="12" t="s">
        <v>31</v>
      </c>
      <c r="O4" s="13" t="s">
        <v>32</v>
      </c>
      <c r="P4" s="14" t="s">
        <v>33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18"/>
  <sheetViews>
    <sheetView workbookViewId="0">
      <selection activeCell="C21" sqref="C21"/>
    </sheetView>
  </sheetViews>
  <sheetFormatPr defaultColWidth="8.7109375" defaultRowHeight="15"/>
  <cols>
    <col min="1" max="1" width="17.42578125" customWidth="1"/>
    <col min="2" max="27" width="8.85546875" customWidth="1"/>
  </cols>
  <sheetData>
    <row r="1" spans="1:28" ht="19.5">
      <c r="A1" s="3" t="s">
        <v>34</v>
      </c>
    </row>
    <row r="2" spans="1:28" ht="19.5">
      <c r="A2" s="3"/>
    </row>
    <row r="3" spans="1:28">
      <c r="A3" s="25" t="s">
        <v>35</v>
      </c>
      <c r="B3" s="15" t="s">
        <v>36</v>
      </c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8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</row>
    <row r="4" spans="1:28">
      <c r="A4" s="6" t="s">
        <v>63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64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65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66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67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68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69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70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71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72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73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74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75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76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7"/>
  <sheetViews>
    <sheetView workbookViewId="0">
      <selection activeCell="E21" sqref="E21"/>
    </sheetView>
  </sheetViews>
  <sheetFormatPr defaultRowHeight="15"/>
  <cols>
    <col min="1" max="1" width="35.28515625" customWidth="1"/>
  </cols>
  <sheetData>
    <row r="1" spans="1:18" ht="19.5">
      <c r="A1" s="7" t="s">
        <v>77</v>
      </c>
    </row>
    <row r="2" spans="1:18" ht="19.5">
      <c r="A2" s="7"/>
    </row>
    <row r="3" spans="1:18" ht="30">
      <c r="A3" s="25" t="s">
        <v>78</v>
      </c>
      <c r="B3" s="29" t="s">
        <v>46</v>
      </c>
      <c r="C3" s="30" t="s">
        <v>47</v>
      </c>
      <c r="D3" s="26" t="s">
        <v>79</v>
      </c>
      <c r="E3" s="26" t="s">
        <v>80</v>
      </c>
      <c r="F3" s="26" t="s">
        <v>81</v>
      </c>
      <c r="G3" s="26" t="s">
        <v>82</v>
      </c>
      <c r="H3" s="26" t="s">
        <v>83</v>
      </c>
      <c r="I3" s="26" t="s">
        <v>84</v>
      </c>
      <c r="J3" s="26" t="s">
        <v>85</v>
      </c>
      <c r="K3" s="26" t="s">
        <v>86</v>
      </c>
      <c r="L3" s="26" t="s">
        <v>87</v>
      </c>
      <c r="M3" s="26" t="s">
        <v>88</v>
      </c>
      <c r="N3" s="26" t="s">
        <v>89</v>
      </c>
      <c r="O3" s="26" t="s">
        <v>90</v>
      </c>
      <c r="P3" s="26" t="s">
        <v>91</v>
      </c>
      <c r="Q3" s="26" t="s">
        <v>92</v>
      </c>
      <c r="R3" s="26" t="s">
        <v>62</v>
      </c>
    </row>
    <row r="4" spans="1:18">
      <c r="A4" s="27" t="s">
        <v>93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94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95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96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97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98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99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100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101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102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103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104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76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BCEDCB0A13E24B9F084ADC54387FAB" ma:contentTypeVersion="3" ma:contentTypeDescription="Create a new document." ma:contentTypeScope="" ma:versionID="70e7583d5cbf7f9cc6cb2c1c5de33bd5">
  <xsd:schema xmlns:xsd="http://www.w3.org/2001/XMLSchema" xmlns:xs="http://www.w3.org/2001/XMLSchema" xmlns:p="http://schemas.microsoft.com/office/2006/metadata/properties" xmlns:ns2="89e56c63-a953-42dc-a043-e059f94b1806" targetNamespace="http://schemas.microsoft.com/office/2006/metadata/properties" ma:root="true" ma:fieldsID="f9f065b326b2de9d65d98178f034dc9d" ns2:_="">
    <xsd:import namespace="89e56c63-a953-42dc-a043-e059f94b18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e56c63-a953-42dc-a043-e059f94b1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5CFDA11B-9985-4C5D-9982-CC5BC344E1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e56c63-a953-42dc-a043-e059f94b18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2025-11-06T13:11:33Z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0x01010089BCEDCB0A13E24B9F084ADC54387FAB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