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16674_student_uwtsd_ac_uk/Documents/"/>
    </mc:Choice>
  </mc:AlternateContent>
  <xr:revisionPtr revIDLastSave="579" documentId="8_{C45D9403-EC21-4DA6-8062-F0FFE10D93B3}" xr6:coauthVersionLast="47" xr6:coauthVersionMax="47" xr10:uidLastSave="{58067448-93F2-4A1D-8357-0D6D72C5C7FE}"/>
  <bookViews>
    <workbookView xWindow="-120" yWindow="-120" windowWidth="29040" windowHeight="15720" firstSheet="1" activeTab="2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definedNames>
    <definedName name="_xlchart.v1.0" hidden="1">'Table 3'!$A$14</definedName>
    <definedName name="_xlchart.v1.1" hidden="1">'Table 3'!$A$15</definedName>
    <definedName name="_xlchart.v1.10" hidden="1">'Table 3'!$B$14:$AA$14</definedName>
    <definedName name="_xlchart.v1.11" hidden="1">'Table 3'!$B$15:$AA$15</definedName>
    <definedName name="_xlchart.v1.12" hidden="1">'Table 3'!$B$16:$AA$16</definedName>
    <definedName name="_xlchart.v1.13" hidden="1">'Table 3'!$B$3:$AA$3</definedName>
    <definedName name="_xlchart.v1.14" hidden="1">'Table 3'!$A$14</definedName>
    <definedName name="_xlchart.v1.15" hidden="1">'Table 3'!$A$15</definedName>
    <definedName name="_xlchart.v1.16" hidden="1">'Table 3'!$A$16</definedName>
    <definedName name="_xlchart.v1.17" hidden="1">'Table 3'!$B$14:$AA$14</definedName>
    <definedName name="_xlchart.v1.18" hidden="1">'Table 3'!$B$15:$AA$15</definedName>
    <definedName name="_xlchart.v1.19" hidden="1">'Table 3'!$B$16:$AA$16</definedName>
    <definedName name="_xlchart.v1.2" hidden="1">'Table 3'!$A$16</definedName>
    <definedName name="_xlchart.v1.20" hidden="1">'Table 3'!$B$3:$AA$3</definedName>
    <definedName name="_xlchart.v1.21" hidden="1">'Table 3'!$A$14</definedName>
    <definedName name="_xlchart.v1.22" hidden="1">'Table 3'!$A$15</definedName>
    <definedName name="_xlchart.v1.23" hidden="1">'Table 3'!$A$16</definedName>
    <definedName name="_xlchart.v1.24" hidden="1">'Table 3'!$B$14:$AA$14</definedName>
    <definedName name="_xlchart.v1.25" hidden="1">'Table 3'!$B$15:$AA$15</definedName>
    <definedName name="_xlchart.v1.26" hidden="1">'Table 3'!$B$16:$AA$16</definedName>
    <definedName name="_xlchart.v1.27" hidden="1">'Table 3'!$B$3:$AA$3</definedName>
    <definedName name="_xlchart.v1.3" hidden="1">'Table 3'!$B$14:$AA$14</definedName>
    <definedName name="_xlchart.v1.4" hidden="1">'Table 3'!$B$15:$AA$15</definedName>
    <definedName name="_xlchart.v1.5" hidden="1">'Table 3'!$B$16:$AA$16</definedName>
    <definedName name="_xlchart.v1.6" hidden="1">'Table 3'!$B$3:$AA$3</definedName>
    <definedName name="_xlchart.v1.7" hidden="1">'Table 3'!$A$14</definedName>
    <definedName name="_xlchart.v1.8" hidden="1">'Table 3'!$A$15</definedName>
    <definedName name="_xlchart.v1.9" hidden="1">'Table 3'!$A$16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7" i="3" l="1"/>
  <c r="M5" i="4"/>
  <c r="M6" i="4"/>
  <c r="M7" i="4"/>
  <c r="M8" i="4"/>
  <c r="M9" i="4"/>
  <c r="M10" i="4"/>
  <c r="M11" i="4"/>
  <c r="M12" i="4"/>
  <c r="M13" i="4"/>
  <c r="M14" i="4"/>
  <c r="M15" i="4"/>
  <c r="M16" i="4"/>
  <c r="M4" i="4"/>
  <c r="O5" i="4"/>
  <c r="O6" i="4"/>
  <c r="O7" i="4"/>
  <c r="O8" i="4"/>
  <c r="O9" i="4"/>
  <c r="O10" i="4"/>
  <c r="O11" i="4"/>
  <c r="O12" i="4"/>
  <c r="O13" i="4"/>
  <c r="O14" i="4"/>
  <c r="O15" i="4"/>
  <c r="O16" i="4"/>
  <c r="O4" i="4"/>
  <c r="N5" i="4"/>
  <c r="N6" i="4"/>
  <c r="N7" i="4"/>
  <c r="N8" i="4"/>
  <c r="N9" i="4"/>
  <c r="N10" i="4"/>
  <c r="N11" i="4"/>
  <c r="N12" i="4"/>
  <c r="N13" i="4"/>
  <c r="N14" i="4"/>
  <c r="N15" i="4"/>
  <c r="N16" i="4"/>
  <c r="N4" i="4"/>
  <c r="AE5" i="2"/>
  <c r="AE6" i="2"/>
  <c r="AE7" i="2"/>
  <c r="AE8" i="2"/>
  <c r="AE9" i="2"/>
  <c r="AE10" i="2"/>
  <c r="AE11" i="2"/>
  <c r="AE12" i="2"/>
  <c r="AE14" i="2"/>
  <c r="AE15" i="2"/>
  <c r="AE16" i="2"/>
  <c r="AE18" i="2"/>
  <c r="AE4" i="2"/>
  <c r="AG5" i="2"/>
  <c r="AG6" i="2"/>
  <c r="AG7" i="2"/>
  <c r="AG8" i="2"/>
  <c r="AG9" i="2"/>
  <c r="AG10" i="2"/>
  <c r="AG11" i="2"/>
  <c r="AG12" i="2"/>
  <c r="AG14" i="2"/>
  <c r="AG15" i="2"/>
  <c r="AG16" i="2"/>
  <c r="AG18" i="2"/>
  <c r="AG4" i="2"/>
  <c r="AF5" i="2"/>
  <c r="AF6" i="2"/>
  <c r="AF7" i="2"/>
  <c r="AF8" i="2"/>
  <c r="AF9" i="2"/>
  <c r="AF10" i="2"/>
  <c r="AF11" i="2"/>
  <c r="AF12" i="2"/>
  <c r="AF14" i="2"/>
  <c r="AF15" i="2"/>
  <c r="AF16" i="2"/>
  <c r="AF18" i="2"/>
  <c r="AF4" i="2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4" i="1"/>
  <c r="AG5" i="1"/>
  <c r="AG6" i="1"/>
  <c r="AG7" i="1"/>
  <c r="AG8" i="1"/>
  <c r="AG9" i="1"/>
  <c r="AG10" i="1"/>
  <c r="AG11" i="1"/>
  <c r="AG12" i="1"/>
  <c r="AG13" i="1"/>
  <c r="AG14" i="1"/>
  <c r="AG15" i="1"/>
  <c r="AG16" i="1"/>
  <c r="AG17" i="1"/>
  <c r="AG4" i="1"/>
  <c r="AG4" i="3"/>
  <c r="AG5" i="3"/>
  <c r="AG6" i="3"/>
  <c r="AG7" i="3"/>
  <c r="AG8" i="3"/>
  <c r="AG9" i="3"/>
  <c r="AG10" i="3"/>
  <c r="AG11" i="3"/>
  <c r="AG12" i="3"/>
  <c r="AG13" i="3"/>
  <c r="AF5" i="3"/>
  <c r="AF6" i="3"/>
  <c r="AF7" i="3"/>
  <c r="AF8" i="3"/>
  <c r="AF9" i="3"/>
  <c r="AF10" i="3"/>
  <c r="AF11" i="3"/>
  <c r="AF12" i="3"/>
  <c r="AF14" i="3"/>
  <c r="AF15" i="3"/>
  <c r="AF16" i="3"/>
  <c r="AF18" i="3"/>
  <c r="AF4" i="3"/>
  <c r="AH5" i="3"/>
  <c r="AH6" i="3"/>
  <c r="AH7" i="3"/>
  <c r="AH8" i="3"/>
  <c r="AH9" i="3"/>
  <c r="AH10" i="3"/>
  <c r="AH11" i="3"/>
  <c r="AH12" i="3"/>
  <c r="AH14" i="3"/>
  <c r="AH15" i="3"/>
  <c r="AH16" i="3"/>
  <c r="AH18" i="3"/>
  <c r="AH4" i="3"/>
  <c r="AG14" i="3"/>
  <c r="AG15" i="3"/>
  <c r="AG16" i="3"/>
  <c r="AG18" i="3"/>
  <c r="L4" i="4"/>
  <c r="K4" i="4"/>
  <c r="L5" i="4"/>
  <c r="L6" i="4"/>
  <c r="L7" i="4"/>
  <c r="L8" i="4"/>
  <c r="L9" i="4"/>
  <c r="L10" i="4"/>
  <c r="L11" i="4"/>
  <c r="L12" i="4"/>
  <c r="L13" i="4"/>
  <c r="L14" i="4"/>
  <c r="L15" i="4"/>
  <c r="L16" i="4"/>
  <c r="K5" i="4"/>
  <c r="K6" i="4"/>
  <c r="K7" i="4"/>
  <c r="K8" i="4"/>
  <c r="K9" i="4"/>
  <c r="K10" i="4"/>
  <c r="K11" i="4"/>
  <c r="K12" i="4"/>
  <c r="K13" i="4"/>
  <c r="K14" i="4"/>
  <c r="K15" i="4"/>
  <c r="K16" i="4"/>
  <c r="J5" i="4"/>
  <c r="J6" i="4"/>
  <c r="J7" i="4"/>
  <c r="J8" i="4"/>
  <c r="J9" i="4"/>
  <c r="J10" i="4"/>
  <c r="J11" i="4"/>
  <c r="J12" i="4"/>
  <c r="J13" i="4"/>
  <c r="J14" i="4"/>
  <c r="J15" i="4"/>
  <c r="J16" i="4"/>
  <c r="J4" i="4"/>
  <c r="AE5" i="3"/>
  <c r="AE6" i="3"/>
  <c r="AE7" i="3"/>
  <c r="AE8" i="3"/>
  <c r="AE9" i="3"/>
  <c r="AE10" i="3"/>
  <c r="AE11" i="3"/>
  <c r="AE12" i="3"/>
  <c r="AE14" i="3"/>
  <c r="AE15" i="3"/>
  <c r="AE16" i="3"/>
  <c r="AE18" i="3"/>
  <c r="AE4" i="3"/>
  <c r="AD5" i="3"/>
  <c r="AD6" i="3"/>
  <c r="AD7" i="3"/>
  <c r="AD8" i="3"/>
  <c r="AD9" i="3"/>
  <c r="AD10" i="3"/>
  <c r="AD11" i="3"/>
  <c r="AD12" i="3"/>
  <c r="AD14" i="3"/>
  <c r="AD15" i="3"/>
  <c r="AD16" i="3"/>
  <c r="AD18" i="3"/>
  <c r="AD4" i="3"/>
  <c r="AC14" i="3"/>
  <c r="AC16" i="3"/>
  <c r="AC4" i="3"/>
  <c r="AB5" i="3"/>
  <c r="AB6" i="3"/>
  <c r="AB7" i="3"/>
  <c r="AB8" i="3"/>
  <c r="AB9" i="3"/>
  <c r="AB10" i="3"/>
  <c r="AB11" i="3"/>
  <c r="AB12" i="3"/>
  <c r="AB14" i="3"/>
  <c r="AB15" i="3"/>
  <c r="AB16" i="3"/>
  <c r="AB18" i="3"/>
  <c r="AB4" i="3"/>
  <c r="AD5" i="2"/>
  <c r="AD6" i="2"/>
  <c r="AD7" i="2"/>
  <c r="AD8" i="2"/>
  <c r="AD9" i="2"/>
  <c r="AD10" i="2"/>
  <c r="AD11" i="2"/>
  <c r="AD12" i="2"/>
  <c r="AD14" i="2"/>
  <c r="AD15" i="2"/>
  <c r="AD16" i="2"/>
  <c r="AD18" i="2"/>
  <c r="AD4" i="2"/>
  <c r="AC5" i="2"/>
  <c r="AC6" i="2"/>
  <c r="AC7" i="2"/>
  <c r="AC8" i="2"/>
  <c r="AC9" i="2"/>
  <c r="AC10" i="2"/>
  <c r="AC11" i="2"/>
  <c r="AC12" i="2"/>
  <c r="AC14" i="2"/>
  <c r="AC15" i="2"/>
  <c r="AC16" i="2"/>
  <c r="AC18" i="2"/>
  <c r="AC4" i="2"/>
  <c r="AB5" i="2"/>
  <c r="AB6" i="2"/>
  <c r="AB7" i="2"/>
  <c r="AB8" i="2"/>
  <c r="AB9" i="2"/>
  <c r="AB10" i="2"/>
  <c r="AB11" i="2"/>
  <c r="AB12" i="2"/>
  <c r="AB14" i="2"/>
  <c r="AB15" i="2"/>
  <c r="AB16" i="2"/>
  <c r="AB18" i="2"/>
  <c r="AB4" i="2"/>
  <c r="AB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4" i="1"/>
  <c r="AD17" i="1"/>
  <c r="AC17" i="1"/>
  <c r="AB17" i="1"/>
  <c r="AD5" i="1"/>
  <c r="AD6" i="1"/>
  <c r="AD7" i="1"/>
  <c r="AD8" i="1"/>
  <c r="AD9" i="1"/>
  <c r="AD10" i="1"/>
  <c r="AD11" i="1"/>
  <c r="AD12" i="1"/>
  <c r="AD13" i="1"/>
  <c r="AD14" i="1"/>
  <c r="AD15" i="1"/>
  <c r="AD16" i="1"/>
  <c r="AD4" i="1"/>
  <c r="AC7" i="1"/>
  <c r="AC9" i="1"/>
  <c r="AC11" i="1"/>
  <c r="AC12" i="1"/>
  <c r="AC13" i="1"/>
  <c r="AC14" i="1"/>
  <c r="AC15" i="1"/>
  <c r="AC16" i="1"/>
  <c r="AB5" i="1"/>
  <c r="AB6" i="1"/>
  <c r="AB7" i="1"/>
  <c r="AB8" i="1"/>
  <c r="AB9" i="1"/>
  <c r="AB10" i="1"/>
  <c r="AB11" i="1"/>
  <c r="AB12" i="1"/>
  <c r="AB13" i="1"/>
  <c r="AB14" i="1"/>
  <c r="AB15" i="1"/>
  <c r="AB16" i="1"/>
</calcChain>
</file>

<file path=xl/sharedStrings.xml><?xml version="1.0" encoding="utf-8"?>
<sst xmlns="http://schemas.openxmlformats.org/spreadsheetml/2006/main" count="87" uniqueCount="60">
  <si>
    <t xml:space="preserve">Table 1: Construction firms:  Number of Firms, by size of Firm, Great Britain    </t>
  </si>
  <si>
    <t>mean</t>
  </si>
  <si>
    <t>mode</t>
  </si>
  <si>
    <t>median</t>
  </si>
  <si>
    <t>standard deviation</t>
  </si>
  <si>
    <t xml:space="preserve">range </t>
  </si>
  <si>
    <t>minimum</t>
  </si>
  <si>
    <t>maximum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</si>
  <si>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</si>
  <si>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</si>
  <si>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</si>
  <si>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</si>
  <si>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</si>
  <si>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</si>
  <si>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</si>
  <si>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</si>
  <si>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</si>
  <si>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</si>
  <si>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</si>
  <si>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</si>
  <si>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</si>
  <si>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</si>
  <si>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</si>
  <si>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</si>
  <si>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 xml:space="preserve">  Range</t>
  </si>
  <si>
    <t xml:space="preserve">minimum 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</si>
  <si>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</si>
  <si>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</si>
  <si>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</si>
  <si>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</si>
  <si>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</si>
  <si>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</si>
  <si>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</si>
  <si>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</si>
  <si>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</si>
  <si>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</si>
  <si>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</si>
  <si>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</si>
  <si>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</si>
  <si>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</si>
  <si>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</si>
  <si>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range</t>
  </si>
  <si>
    <t>East</t>
  </si>
  <si>
    <t>London</t>
  </si>
  <si>
    <t xml:space="preserve">Table 4: Construction firms:  Number of Firms, By turnover size band, Great Britain       </t>
  </si>
  <si>
    <t xml:space="preserve">standard deviation </t>
  </si>
  <si>
    <t>Maximum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</si>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</sst>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2" fillId="0" borderId="0" xfId="0" applyFont="1"/>
    <xf numFmtId="1" fontId="2" fillId="0" borderId="0" xfId="0" applyNumberFormat="1" applyFont="1"/>
    <xf numFmtId="164" fontId="0" fillId="0" borderId="0" xfId="0" applyNumberFormat="1"/>
    <xf numFmtId="1" fontId="0" fillId="0" borderId="0" xfId="0" applyNumberForma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 of construction firms between the years 1997 and 2022 in Great Britain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1'!$B$17:$AA$17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D92-46B7-98CC-A454F21553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89502728"/>
        <c:axId val="1489504776"/>
      </c:lineChart>
      <c:catAx>
        <c:axId val="14895027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9504776"/>
        <c:crosses val="autoZero"/>
        <c:auto val="1"/>
        <c:lblAlgn val="ctr"/>
        <c:lblOffset val="100"/>
        <c:noMultiLvlLbl val="0"/>
      </c:catAx>
      <c:valAx>
        <c:axId val="1489504776"/>
        <c:scaling>
          <c:orientation val="minMax"/>
          <c:min val="1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9502728"/>
        <c:crossesAt val="1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 of construction firms, by region in England, between 1997 and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'Table 2'!$A$4</c:f>
              <c:strCache>
                <c:ptCount val="1"/>
                <c:pt idx="0">
                  <c:v>North East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2'!$B$4:$AA$4</c:f>
              <c:numCache>
                <c:formatCode>General</c:formatCode>
                <c:ptCount val="26"/>
                <c:pt idx="0">
                  <c:v>4255</c:v>
                </c:pt>
                <c:pt idx="1">
                  <c:v>4210</c:v>
                </c:pt>
                <c:pt idx="2">
                  <c:v>4647</c:v>
                </c:pt>
                <c:pt idx="3">
                  <c:v>4079</c:v>
                </c:pt>
                <c:pt idx="4">
                  <c:v>4246</c:v>
                </c:pt>
                <c:pt idx="5">
                  <c:v>4191</c:v>
                </c:pt>
                <c:pt idx="6">
                  <c:v>4389</c:v>
                </c:pt>
                <c:pt idx="7">
                  <c:v>4634</c:v>
                </c:pt>
                <c:pt idx="8">
                  <c:v>5008</c:v>
                </c:pt>
                <c:pt idx="9">
                  <c:v>5139</c:v>
                </c:pt>
                <c:pt idx="10">
                  <c:v>5466</c:v>
                </c:pt>
                <c:pt idx="11">
                  <c:v>5666</c:v>
                </c:pt>
                <c:pt idx="12">
                  <c:v>5390</c:v>
                </c:pt>
                <c:pt idx="13">
                  <c:v>7088</c:v>
                </c:pt>
                <c:pt idx="14">
                  <c:v>6866</c:v>
                </c:pt>
                <c:pt idx="15">
                  <c:v>6702</c:v>
                </c:pt>
                <c:pt idx="16">
                  <c:v>6914</c:v>
                </c:pt>
                <c:pt idx="17">
                  <c:v>6938</c:v>
                </c:pt>
                <c:pt idx="18">
                  <c:v>7604</c:v>
                </c:pt>
                <c:pt idx="19">
                  <c:v>8281</c:v>
                </c:pt>
                <c:pt idx="20">
                  <c:v>8722</c:v>
                </c:pt>
                <c:pt idx="21">
                  <c:v>9076</c:v>
                </c:pt>
                <c:pt idx="22">
                  <c:v>9295</c:v>
                </c:pt>
                <c:pt idx="23">
                  <c:v>9516</c:v>
                </c:pt>
                <c:pt idx="24">
                  <c:v>9720</c:v>
                </c:pt>
                <c:pt idx="25">
                  <c:v>10264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06-45B9-AC65-4E2764BEB026}"/>
            </c:ext>
          </c:extLst>
        </c:ser>
        <c:ser>
          <c:idx val="1"/>
          <c:order val="1"/>
          <c:tx>
            <c:strRef>
              <c:f>'Table 2'!$A$5</c:f>
              <c:strCache>
                <c:ptCount val="1"/>
                <c:pt idx="0">
                  <c:v>North West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2'!$B$5:$AA$5</c:f>
              <c:numCache>
                <c:formatCode>General</c:formatCode>
                <c:ptCount val="26"/>
                <c:pt idx="0">
                  <c:v>15508</c:v>
                </c:pt>
                <c:pt idx="1">
                  <c:v>15676</c:v>
                </c:pt>
                <c:pt idx="2">
                  <c:v>16112</c:v>
                </c:pt>
                <c:pt idx="3">
                  <c:v>15303</c:v>
                </c:pt>
                <c:pt idx="4">
                  <c:v>15874</c:v>
                </c:pt>
                <c:pt idx="5">
                  <c:v>15661</c:v>
                </c:pt>
                <c:pt idx="6">
                  <c:v>16185</c:v>
                </c:pt>
                <c:pt idx="7">
                  <c:v>16873</c:v>
                </c:pt>
                <c:pt idx="8">
                  <c:v>17427</c:v>
                </c:pt>
                <c:pt idx="9">
                  <c:v>17744</c:v>
                </c:pt>
                <c:pt idx="10">
                  <c:v>18427</c:v>
                </c:pt>
                <c:pt idx="11">
                  <c:v>19151</c:v>
                </c:pt>
                <c:pt idx="12">
                  <c:v>18094</c:v>
                </c:pt>
                <c:pt idx="13">
                  <c:v>25149</c:v>
                </c:pt>
                <c:pt idx="14">
                  <c:v>24203</c:v>
                </c:pt>
                <c:pt idx="15">
                  <c:v>23378</c:v>
                </c:pt>
                <c:pt idx="16">
                  <c:v>23820</c:v>
                </c:pt>
                <c:pt idx="17">
                  <c:v>23906</c:v>
                </c:pt>
                <c:pt idx="18">
                  <c:v>25323</c:v>
                </c:pt>
                <c:pt idx="19">
                  <c:v>27352</c:v>
                </c:pt>
                <c:pt idx="20">
                  <c:v>29408</c:v>
                </c:pt>
                <c:pt idx="21">
                  <c:v>30900</c:v>
                </c:pt>
                <c:pt idx="22">
                  <c:v>31086</c:v>
                </c:pt>
                <c:pt idx="23">
                  <c:v>31623</c:v>
                </c:pt>
                <c:pt idx="24">
                  <c:v>32673</c:v>
                </c:pt>
                <c:pt idx="25">
                  <c:v>34818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06-45B9-AC65-4E2764BEB026}"/>
            </c:ext>
          </c:extLst>
        </c:ser>
        <c:ser>
          <c:idx val="2"/>
          <c:order val="2"/>
          <c:tx>
            <c:strRef>
              <c:f>'Table 2'!$A$6</c:f>
              <c:strCache>
                <c:ptCount val="1"/>
                <c:pt idx="0">
                  <c:v>Yorkshire and the Humber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2'!$B$6:$AA$6</c:f>
              <c:numCache>
                <c:formatCode>General</c:formatCode>
                <c:ptCount val="26"/>
                <c:pt idx="0">
                  <c:v>12581</c:v>
                </c:pt>
                <c:pt idx="1">
                  <c:v>12543</c:v>
                </c:pt>
                <c:pt idx="2">
                  <c:v>12442</c:v>
                </c:pt>
                <c:pt idx="3">
                  <c:v>12913</c:v>
                </c:pt>
                <c:pt idx="4">
                  <c:v>12625</c:v>
                </c:pt>
                <c:pt idx="5">
                  <c:v>12476</c:v>
                </c:pt>
                <c:pt idx="6">
                  <c:v>13156</c:v>
                </c:pt>
                <c:pt idx="7">
                  <c:v>13788</c:v>
                </c:pt>
                <c:pt idx="8">
                  <c:v>14275</c:v>
                </c:pt>
                <c:pt idx="9">
                  <c:v>14588</c:v>
                </c:pt>
                <c:pt idx="10">
                  <c:v>15402</c:v>
                </c:pt>
                <c:pt idx="11">
                  <c:v>15932</c:v>
                </c:pt>
                <c:pt idx="12">
                  <c:v>15098</c:v>
                </c:pt>
                <c:pt idx="13">
                  <c:v>19895</c:v>
                </c:pt>
                <c:pt idx="14">
                  <c:v>19469</c:v>
                </c:pt>
                <c:pt idx="15">
                  <c:v>18735</c:v>
                </c:pt>
                <c:pt idx="16">
                  <c:v>18912</c:v>
                </c:pt>
                <c:pt idx="17">
                  <c:v>18947</c:v>
                </c:pt>
                <c:pt idx="18">
                  <c:v>19831</c:v>
                </c:pt>
                <c:pt idx="19">
                  <c:v>21807</c:v>
                </c:pt>
                <c:pt idx="20">
                  <c:v>22927</c:v>
                </c:pt>
                <c:pt idx="21">
                  <c:v>23113</c:v>
                </c:pt>
                <c:pt idx="22">
                  <c:v>23670</c:v>
                </c:pt>
                <c:pt idx="23">
                  <c:v>23995</c:v>
                </c:pt>
                <c:pt idx="24">
                  <c:v>24805</c:v>
                </c:pt>
                <c:pt idx="25">
                  <c:v>27459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506-45B9-AC65-4E2764BEB026}"/>
            </c:ext>
          </c:extLst>
        </c:ser>
        <c:ser>
          <c:idx val="3"/>
          <c:order val="3"/>
          <c:tx>
            <c:strRef>
              <c:f>'Table 2'!$A$7</c:f>
              <c:strCache>
                <c:ptCount val="1"/>
                <c:pt idx="0">
                  <c:v>East Midlands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2'!$B$7:$AA$7</c:f>
              <c:numCache>
                <c:formatCode>General</c:formatCode>
                <c:ptCount val="26"/>
                <c:pt idx="0">
                  <c:v>11489</c:v>
                </c:pt>
                <c:pt idx="1">
                  <c:v>11956</c:v>
                </c:pt>
                <c:pt idx="2">
                  <c:v>11396</c:v>
                </c:pt>
                <c:pt idx="3">
                  <c:v>11759</c:v>
                </c:pt>
                <c:pt idx="4">
                  <c:v>12325</c:v>
                </c:pt>
                <c:pt idx="5">
                  <c:v>12245</c:v>
                </c:pt>
                <c:pt idx="6">
                  <c:v>12911</c:v>
                </c:pt>
                <c:pt idx="7">
                  <c:v>13446</c:v>
                </c:pt>
                <c:pt idx="8">
                  <c:v>14100</c:v>
                </c:pt>
                <c:pt idx="9">
                  <c:v>14482</c:v>
                </c:pt>
                <c:pt idx="10">
                  <c:v>14858</c:v>
                </c:pt>
                <c:pt idx="11">
                  <c:v>15471</c:v>
                </c:pt>
                <c:pt idx="12">
                  <c:v>14712</c:v>
                </c:pt>
                <c:pt idx="13">
                  <c:v>19244</c:v>
                </c:pt>
                <c:pt idx="14">
                  <c:v>18808</c:v>
                </c:pt>
                <c:pt idx="15">
                  <c:v>18129</c:v>
                </c:pt>
                <c:pt idx="16">
                  <c:v>18393</c:v>
                </c:pt>
                <c:pt idx="17">
                  <c:v>18427</c:v>
                </c:pt>
                <c:pt idx="18">
                  <c:v>19503</c:v>
                </c:pt>
                <c:pt idx="19">
                  <c:v>20772</c:v>
                </c:pt>
                <c:pt idx="20">
                  <c:v>22494</c:v>
                </c:pt>
                <c:pt idx="21">
                  <c:v>22589</c:v>
                </c:pt>
                <c:pt idx="22">
                  <c:v>23356</c:v>
                </c:pt>
                <c:pt idx="23">
                  <c:v>24194</c:v>
                </c:pt>
                <c:pt idx="24">
                  <c:v>24822</c:v>
                </c:pt>
                <c:pt idx="25">
                  <c:v>26609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506-45B9-AC65-4E2764BEB026}"/>
            </c:ext>
          </c:extLst>
        </c:ser>
        <c:ser>
          <c:idx val="4"/>
          <c:order val="4"/>
          <c:tx>
            <c:strRef>
              <c:f>'Table 2'!$A$8</c:f>
              <c:strCache>
                <c:ptCount val="1"/>
                <c:pt idx="0">
                  <c:v>West Midlands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2'!$B$8:$AA$8</c:f>
              <c:numCache>
                <c:formatCode>General</c:formatCode>
                <c:ptCount val="26"/>
                <c:pt idx="0">
                  <c:v>14656</c:v>
                </c:pt>
                <c:pt idx="1">
                  <c:v>14844</c:v>
                </c:pt>
                <c:pt idx="2">
                  <c:v>13974</c:v>
                </c:pt>
                <c:pt idx="3">
                  <c:v>14076</c:v>
                </c:pt>
                <c:pt idx="4">
                  <c:v>14917</c:v>
                </c:pt>
                <c:pt idx="5">
                  <c:v>14746</c:v>
                </c:pt>
                <c:pt idx="6">
                  <c:v>15093</c:v>
                </c:pt>
                <c:pt idx="7">
                  <c:v>15553</c:v>
                </c:pt>
                <c:pt idx="8">
                  <c:v>15999</c:v>
                </c:pt>
                <c:pt idx="9">
                  <c:v>16152</c:v>
                </c:pt>
                <c:pt idx="10">
                  <c:v>16590</c:v>
                </c:pt>
                <c:pt idx="11">
                  <c:v>17278</c:v>
                </c:pt>
                <c:pt idx="12">
                  <c:v>16520</c:v>
                </c:pt>
                <c:pt idx="13">
                  <c:v>21436</c:v>
                </c:pt>
                <c:pt idx="14">
                  <c:v>20788</c:v>
                </c:pt>
                <c:pt idx="15">
                  <c:v>20088</c:v>
                </c:pt>
                <c:pt idx="16">
                  <c:v>20288</c:v>
                </c:pt>
                <c:pt idx="17">
                  <c:v>20330</c:v>
                </c:pt>
                <c:pt idx="18">
                  <c:v>21287</c:v>
                </c:pt>
                <c:pt idx="19">
                  <c:v>22844</c:v>
                </c:pt>
                <c:pt idx="20">
                  <c:v>24377</c:v>
                </c:pt>
                <c:pt idx="21">
                  <c:v>24788</c:v>
                </c:pt>
                <c:pt idx="22">
                  <c:v>25831</c:v>
                </c:pt>
                <c:pt idx="23">
                  <c:v>26241</c:v>
                </c:pt>
                <c:pt idx="24">
                  <c:v>27757</c:v>
                </c:pt>
                <c:pt idx="25">
                  <c:v>29918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506-45B9-AC65-4E2764BEB026}"/>
            </c:ext>
          </c:extLst>
        </c:ser>
        <c:ser>
          <c:idx val="5"/>
          <c:order val="5"/>
          <c:tx>
            <c:strRef>
              <c:f>'Table 2'!$A$9</c:f>
              <c:strCache>
                <c:ptCount val="1"/>
                <c:pt idx="0">
                  <c:v>East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2'!$B$9:$AA$9</c:f>
              <c:numCache>
                <c:formatCode>General</c:formatCode>
                <c:ptCount val="26"/>
                <c:pt idx="0">
                  <c:v>20195</c:v>
                </c:pt>
                <c:pt idx="1">
                  <c:v>20949</c:v>
                </c:pt>
                <c:pt idx="2">
                  <c:v>20608</c:v>
                </c:pt>
                <c:pt idx="3">
                  <c:v>21553</c:v>
                </c:pt>
                <c:pt idx="4">
                  <c:v>22129</c:v>
                </c:pt>
                <c:pt idx="5">
                  <c:v>21790</c:v>
                </c:pt>
                <c:pt idx="6">
                  <c:v>22513</c:v>
                </c:pt>
                <c:pt idx="7">
                  <c:v>23071</c:v>
                </c:pt>
                <c:pt idx="8">
                  <c:v>23831</c:v>
                </c:pt>
                <c:pt idx="9">
                  <c:v>24296</c:v>
                </c:pt>
                <c:pt idx="10">
                  <c:v>24741</c:v>
                </c:pt>
                <c:pt idx="11">
                  <c:v>26073</c:v>
                </c:pt>
                <c:pt idx="12">
                  <c:v>25218</c:v>
                </c:pt>
                <c:pt idx="13">
                  <c:v>32532</c:v>
                </c:pt>
                <c:pt idx="14">
                  <c:v>32017</c:v>
                </c:pt>
                <c:pt idx="15">
                  <c:v>31410</c:v>
                </c:pt>
                <c:pt idx="16">
                  <c:v>31680</c:v>
                </c:pt>
                <c:pt idx="17">
                  <c:v>31779</c:v>
                </c:pt>
                <c:pt idx="18">
                  <c:v>34695</c:v>
                </c:pt>
                <c:pt idx="19">
                  <c:v>37246</c:v>
                </c:pt>
                <c:pt idx="20">
                  <c:v>39448</c:v>
                </c:pt>
                <c:pt idx="21">
                  <c:v>41892</c:v>
                </c:pt>
                <c:pt idx="22">
                  <c:v>42631</c:v>
                </c:pt>
                <c:pt idx="23">
                  <c:v>43631</c:v>
                </c:pt>
                <c:pt idx="24">
                  <c:v>44914</c:v>
                </c:pt>
                <c:pt idx="25">
                  <c:v>47315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506-45B9-AC65-4E2764BEB026}"/>
            </c:ext>
          </c:extLst>
        </c:ser>
        <c:ser>
          <c:idx val="6"/>
          <c:order val="6"/>
          <c:tx>
            <c:strRef>
              <c:f>'Table 2'!$A$10</c:f>
              <c:strCache>
                <c:ptCount val="1"/>
                <c:pt idx="0">
                  <c:v>Greater London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2'!$B$10:$AA$10</c:f>
              <c:numCache>
                <c:formatCode>General</c:formatCode>
                <c:ptCount val="26"/>
                <c:pt idx="0">
                  <c:v>16530</c:v>
                </c:pt>
                <c:pt idx="1">
                  <c:v>17142</c:v>
                </c:pt>
                <c:pt idx="2">
                  <c:v>17222</c:v>
                </c:pt>
                <c:pt idx="3">
                  <c:v>15936</c:v>
                </c:pt>
                <c:pt idx="4">
                  <c:v>17737</c:v>
                </c:pt>
                <c:pt idx="5">
                  <c:v>17610</c:v>
                </c:pt>
                <c:pt idx="6">
                  <c:v>17578</c:v>
                </c:pt>
                <c:pt idx="7">
                  <c:v>17584</c:v>
                </c:pt>
                <c:pt idx="8">
                  <c:v>17835</c:v>
                </c:pt>
                <c:pt idx="9">
                  <c:v>18160</c:v>
                </c:pt>
                <c:pt idx="10">
                  <c:v>19137</c:v>
                </c:pt>
                <c:pt idx="11">
                  <c:v>20975</c:v>
                </c:pt>
                <c:pt idx="12">
                  <c:v>20156</c:v>
                </c:pt>
                <c:pt idx="13">
                  <c:v>31020</c:v>
                </c:pt>
                <c:pt idx="14">
                  <c:v>31828</c:v>
                </c:pt>
                <c:pt idx="15">
                  <c:v>32065</c:v>
                </c:pt>
                <c:pt idx="16">
                  <c:v>33875</c:v>
                </c:pt>
                <c:pt idx="17">
                  <c:v>34030</c:v>
                </c:pt>
                <c:pt idx="18">
                  <c:v>41505</c:v>
                </c:pt>
                <c:pt idx="19">
                  <c:v>46550</c:v>
                </c:pt>
                <c:pt idx="20">
                  <c:v>50722</c:v>
                </c:pt>
                <c:pt idx="21">
                  <c:v>53678</c:v>
                </c:pt>
                <c:pt idx="22">
                  <c:v>56821</c:v>
                </c:pt>
                <c:pt idx="23">
                  <c:v>58296</c:v>
                </c:pt>
                <c:pt idx="24">
                  <c:v>60330</c:v>
                </c:pt>
                <c:pt idx="25">
                  <c:v>63700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6-45B9-AC65-4E2764BEB026}"/>
            </c:ext>
          </c:extLst>
        </c:ser>
        <c:ser>
          <c:idx val="7"/>
          <c:order val="7"/>
          <c:tx>
            <c:strRef>
              <c:f>'Table 2'!$A$11</c:f>
              <c:strCache>
                <c:ptCount val="1"/>
                <c:pt idx="0">
                  <c:v>South East: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2'!$B$11:$AA$11</c:f>
              <c:numCache>
                <c:formatCode>General</c:formatCode>
                <c:ptCount val="26"/>
                <c:pt idx="0">
                  <c:v>27824</c:v>
                </c:pt>
                <c:pt idx="1">
                  <c:v>28806</c:v>
                </c:pt>
                <c:pt idx="2">
                  <c:v>30707</c:v>
                </c:pt>
                <c:pt idx="3">
                  <c:v>29683</c:v>
                </c:pt>
                <c:pt idx="4">
                  <c:v>30338</c:v>
                </c:pt>
                <c:pt idx="5">
                  <c:v>30094</c:v>
                </c:pt>
                <c:pt idx="6">
                  <c:v>30949</c:v>
                </c:pt>
                <c:pt idx="7">
                  <c:v>32046</c:v>
                </c:pt>
                <c:pt idx="8">
                  <c:v>32813</c:v>
                </c:pt>
                <c:pt idx="9">
                  <c:v>33250</c:v>
                </c:pt>
                <c:pt idx="10">
                  <c:v>33867</c:v>
                </c:pt>
                <c:pt idx="11">
                  <c:v>35751</c:v>
                </c:pt>
                <c:pt idx="12">
                  <c:v>34452</c:v>
                </c:pt>
                <c:pt idx="13">
                  <c:v>44729</c:v>
                </c:pt>
                <c:pt idx="14">
                  <c:v>44214</c:v>
                </c:pt>
                <c:pt idx="15">
                  <c:v>43197</c:v>
                </c:pt>
                <c:pt idx="16">
                  <c:v>43693</c:v>
                </c:pt>
                <c:pt idx="17">
                  <c:v>43778</c:v>
                </c:pt>
                <c:pt idx="18">
                  <c:v>47771</c:v>
                </c:pt>
                <c:pt idx="19">
                  <c:v>51050</c:v>
                </c:pt>
                <c:pt idx="20">
                  <c:v>53456</c:v>
                </c:pt>
                <c:pt idx="21">
                  <c:v>55107</c:v>
                </c:pt>
                <c:pt idx="22">
                  <c:v>57139</c:v>
                </c:pt>
                <c:pt idx="23">
                  <c:v>58204</c:v>
                </c:pt>
                <c:pt idx="24">
                  <c:v>59704</c:v>
                </c:pt>
                <c:pt idx="25">
                  <c:v>62351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C506-45B9-AC65-4E2764BEB026}"/>
            </c:ext>
          </c:extLst>
        </c:ser>
        <c:ser>
          <c:idx val="8"/>
          <c:order val="8"/>
          <c:tx>
            <c:strRef>
              <c:f>'Table 2'!$A$12</c:f>
              <c:strCache>
                <c:ptCount val="1"/>
                <c:pt idx="0">
                  <c:v>South West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2'!$B$12:$AA$12</c:f>
              <c:numCache>
                <c:formatCode>General</c:formatCode>
                <c:ptCount val="26"/>
                <c:pt idx="0">
                  <c:v>16462</c:v>
                </c:pt>
                <c:pt idx="1">
                  <c:v>16705</c:v>
                </c:pt>
                <c:pt idx="2">
                  <c:v>16985</c:v>
                </c:pt>
                <c:pt idx="3">
                  <c:v>17700</c:v>
                </c:pt>
                <c:pt idx="4">
                  <c:v>18193</c:v>
                </c:pt>
                <c:pt idx="5">
                  <c:v>17961</c:v>
                </c:pt>
                <c:pt idx="6">
                  <c:v>18397</c:v>
                </c:pt>
                <c:pt idx="7">
                  <c:v>19013</c:v>
                </c:pt>
                <c:pt idx="8">
                  <c:v>19845</c:v>
                </c:pt>
                <c:pt idx="9">
                  <c:v>20248</c:v>
                </c:pt>
                <c:pt idx="10">
                  <c:v>20694</c:v>
                </c:pt>
                <c:pt idx="11">
                  <c:v>21843</c:v>
                </c:pt>
                <c:pt idx="12">
                  <c:v>20967</c:v>
                </c:pt>
                <c:pt idx="13">
                  <c:v>26617</c:v>
                </c:pt>
                <c:pt idx="14">
                  <c:v>26374</c:v>
                </c:pt>
                <c:pt idx="15">
                  <c:v>25653</c:v>
                </c:pt>
                <c:pt idx="16">
                  <c:v>25677</c:v>
                </c:pt>
                <c:pt idx="17">
                  <c:v>25740</c:v>
                </c:pt>
                <c:pt idx="18">
                  <c:v>27299</c:v>
                </c:pt>
                <c:pt idx="19">
                  <c:v>29052</c:v>
                </c:pt>
                <c:pt idx="20">
                  <c:v>30377</c:v>
                </c:pt>
                <c:pt idx="21">
                  <c:v>31206</c:v>
                </c:pt>
                <c:pt idx="22">
                  <c:v>31932</c:v>
                </c:pt>
                <c:pt idx="23">
                  <c:v>32435</c:v>
                </c:pt>
                <c:pt idx="24">
                  <c:v>33469</c:v>
                </c:pt>
                <c:pt idx="25">
                  <c:v>35344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C506-45B9-AC65-4E2764BEB0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7"/>
        <c:overlap val="100"/>
        <c:axId val="1535290376"/>
        <c:axId val="1535292424"/>
      </c:barChart>
      <c:catAx>
        <c:axId val="1535290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5292424"/>
        <c:crosses val="autoZero"/>
        <c:auto val="1"/>
        <c:lblAlgn val="ctr"/>
        <c:lblOffset val="100"/>
        <c:noMultiLvlLbl val="0"/>
      </c:catAx>
      <c:valAx>
        <c:axId val="1535292424"/>
        <c:scaling>
          <c:orientation val="minMax"/>
          <c:max val="35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5290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5841037111740348"/>
          <c:y val="0.31220455723289364"/>
          <c:w val="0.13302414650047753"/>
          <c:h val="0.353405614874056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number of employees within England, Wales and Scotland between 1997 and 2022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'Table 3'!$A$14</c:f>
              <c:strCache>
                <c:ptCount val="1"/>
                <c:pt idx="0">
                  <c:v>England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3'!$B$14:$AA$14</c:f>
              <c:numCache>
                <c:formatCode>General</c:formatCode>
                <c:ptCount val="26"/>
                <c:pt idx="0">
                  <c:v>663.7</c:v>
                </c:pt>
                <c:pt idx="1">
                  <c:v>697.6</c:v>
                </c:pt>
                <c:pt idx="2">
                  <c:v>820.4</c:v>
                </c:pt>
                <c:pt idx="3">
                  <c:v>808.7</c:v>
                </c:pt>
                <c:pt idx="4">
                  <c:v>846.2</c:v>
                </c:pt>
                <c:pt idx="5">
                  <c:v>861</c:v>
                </c:pt>
                <c:pt idx="6">
                  <c:v>996.4</c:v>
                </c:pt>
                <c:pt idx="7">
                  <c:v>946.5</c:v>
                </c:pt>
                <c:pt idx="8">
                  <c:v>1019.2</c:v>
                </c:pt>
                <c:pt idx="9">
                  <c:v>1052.3</c:v>
                </c:pt>
                <c:pt idx="10">
                  <c:v>1124.0999999999999</c:v>
                </c:pt>
                <c:pt idx="11">
                  <c:v>1106.8</c:v>
                </c:pt>
                <c:pt idx="12">
                  <c:v>978.5</c:v>
                </c:pt>
                <c:pt idx="13">
                  <c:v>1047.7</c:v>
                </c:pt>
                <c:pt idx="14">
                  <c:v>1004.9</c:v>
                </c:pt>
                <c:pt idx="15">
                  <c:v>1000.1</c:v>
                </c:pt>
                <c:pt idx="16">
                  <c:v>1000.1</c:v>
                </c:pt>
                <c:pt idx="17">
                  <c:v>999.3</c:v>
                </c:pt>
                <c:pt idx="18">
                  <c:v>1056.0999999999999</c:v>
                </c:pt>
                <c:pt idx="19">
                  <c:v>1097</c:v>
                </c:pt>
                <c:pt idx="20">
                  <c:v>1138.5999999999999</c:v>
                </c:pt>
                <c:pt idx="21">
                  <c:v>1168.973</c:v>
                </c:pt>
                <c:pt idx="22">
                  <c:v>1193.7</c:v>
                </c:pt>
                <c:pt idx="23">
                  <c:v>1216.5999999999999</c:v>
                </c:pt>
                <c:pt idx="24">
                  <c:v>1213.5999999999999</c:v>
                </c:pt>
                <c:pt idx="25">
                  <c:v>1255.7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114-42CB-B221-1A7DB818089A}"/>
            </c:ext>
          </c:extLst>
        </c:ser>
        <c:ser>
          <c:idx val="1"/>
          <c:order val="1"/>
          <c:tx>
            <c:strRef>
              <c:f>'Table 3'!$A$15</c:f>
              <c:strCache>
                <c:ptCount val="1"/>
                <c:pt idx="0">
                  <c:v>Wales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3'!$B$15:$AA$15</c:f>
              <c:numCache>
                <c:formatCode>General</c:formatCode>
                <c:ptCount val="26"/>
                <c:pt idx="0">
                  <c:v>30.6</c:v>
                </c:pt>
                <c:pt idx="1">
                  <c:v>32</c:v>
                </c:pt>
                <c:pt idx="2">
                  <c:v>37.5</c:v>
                </c:pt>
                <c:pt idx="3">
                  <c:v>39.9</c:v>
                </c:pt>
                <c:pt idx="4">
                  <c:v>37.700000000000003</c:v>
                </c:pt>
                <c:pt idx="5">
                  <c:v>35.5</c:v>
                </c:pt>
                <c:pt idx="6">
                  <c:v>46.5</c:v>
                </c:pt>
                <c:pt idx="7">
                  <c:v>37.200000000000003</c:v>
                </c:pt>
                <c:pt idx="8">
                  <c:v>44.1</c:v>
                </c:pt>
                <c:pt idx="9">
                  <c:v>47</c:v>
                </c:pt>
                <c:pt idx="10">
                  <c:v>49.7</c:v>
                </c:pt>
                <c:pt idx="11">
                  <c:v>49.9</c:v>
                </c:pt>
                <c:pt idx="12">
                  <c:v>38.9</c:v>
                </c:pt>
                <c:pt idx="13">
                  <c:v>45.1</c:v>
                </c:pt>
                <c:pt idx="14">
                  <c:v>43.5</c:v>
                </c:pt>
                <c:pt idx="15">
                  <c:v>43.4</c:v>
                </c:pt>
                <c:pt idx="16">
                  <c:v>44.3</c:v>
                </c:pt>
                <c:pt idx="17">
                  <c:v>44.4</c:v>
                </c:pt>
                <c:pt idx="18">
                  <c:v>46.9</c:v>
                </c:pt>
                <c:pt idx="19">
                  <c:v>48.4</c:v>
                </c:pt>
                <c:pt idx="20">
                  <c:v>50.8</c:v>
                </c:pt>
                <c:pt idx="21">
                  <c:v>52.886000000000003</c:v>
                </c:pt>
                <c:pt idx="22">
                  <c:v>51.4</c:v>
                </c:pt>
                <c:pt idx="23">
                  <c:v>53</c:v>
                </c:pt>
                <c:pt idx="24">
                  <c:v>54.5</c:v>
                </c:pt>
                <c:pt idx="25">
                  <c:v>55.6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5F3-4F4F-B08E-46E9B160E43C}"/>
            </c:ext>
          </c:extLst>
        </c:ser>
        <c:ser>
          <c:idx val="2"/>
          <c:order val="2"/>
          <c:tx>
            <c:strRef>
              <c:f>'Table 3'!$A$16</c:f>
              <c:strCache>
                <c:ptCount val="1"/>
                <c:pt idx="0">
                  <c:v>Scotland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3'!$B$16:$AA$16</c:f>
              <c:numCache>
                <c:formatCode>General</c:formatCode>
                <c:ptCount val="26"/>
                <c:pt idx="0">
                  <c:v>84.2</c:v>
                </c:pt>
                <c:pt idx="1">
                  <c:v>83.9</c:v>
                </c:pt>
                <c:pt idx="2">
                  <c:v>100.3</c:v>
                </c:pt>
                <c:pt idx="3">
                  <c:v>97.5</c:v>
                </c:pt>
                <c:pt idx="4">
                  <c:v>88.8</c:v>
                </c:pt>
                <c:pt idx="5">
                  <c:v>93.6</c:v>
                </c:pt>
                <c:pt idx="6">
                  <c:v>99.8</c:v>
                </c:pt>
                <c:pt idx="7">
                  <c:v>90.4</c:v>
                </c:pt>
                <c:pt idx="8">
                  <c:v>105.6</c:v>
                </c:pt>
                <c:pt idx="9">
                  <c:v>116.1</c:v>
                </c:pt>
                <c:pt idx="10">
                  <c:v>112.6</c:v>
                </c:pt>
                <c:pt idx="11">
                  <c:v>109.6</c:v>
                </c:pt>
                <c:pt idx="12">
                  <c:v>97</c:v>
                </c:pt>
                <c:pt idx="13">
                  <c:v>129.4</c:v>
                </c:pt>
                <c:pt idx="14">
                  <c:v>111.5</c:v>
                </c:pt>
                <c:pt idx="15">
                  <c:v>110.6</c:v>
                </c:pt>
                <c:pt idx="16">
                  <c:v>107.3</c:v>
                </c:pt>
                <c:pt idx="17">
                  <c:v>107.3</c:v>
                </c:pt>
                <c:pt idx="18">
                  <c:v>115.9</c:v>
                </c:pt>
                <c:pt idx="19">
                  <c:v>129.4</c:v>
                </c:pt>
                <c:pt idx="20">
                  <c:v>134.1</c:v>
                </c:pt>
                <c:pt idx="21">
                  <c:v>138.06100000000001</c:v>
                </c:pt>
                <c:pt idx="22">
                  <c:v>133.19999999999999</c:v>
                </c:pt>
                <c:pt idx="23">
                  <c:v>120.9</c:v>
                </c:pt>
                <c:pt idx="24">
                  <c:v>123</c:v>
                </c:pt>
                <c:pt idx="25">
                  <c:v>125.4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5F3-4F4F-B08E-46E9B160E4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0332551"/>
        <c:axId val="762687495"/>
      </c:scatterChart>
      <c:valAx>
        <c:axId val="1140332551"/>
        <c:scaling>
          <c:orientation val="minMax"/>
          <c:max val="2022"/>
          <c:min val="1997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  <a:r>
                  <a:rPr lang="en-GB" baseline="0"/>
                  <a:t>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2687495"/>
        <c:crosses val="autoZero"/>
        <c:crossBetween val="midCat"/>
        <c:majorUnit val="1"/>
      </c:valAx>
      <c:valAx>
        <c:axId val="762687495"/>
        <c:scaling>
          <c:orientation val="minMax"/>
          <c:max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employees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40332551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17</xdr:row>
      <xdr:rowOff>171450</xdr:rowOff>
    </xdr:from>
    <xdr:to>
      <xdr:col>16</xdr:col>
      <xdr:colOff>0</xdr:colOff>
      <xdr:row>42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C85C08B-D9FD-B1DE-1E47-FC94ADBFF7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1771650</xdr:colOff>
      <xdr:row>18</xdr:row>
      <xdr:rowOff>161925</xdr:rowOff>
    </xdr:from>
    <xdr:to>
      <xdr:col>18</xdr:col>
      <xdr:colOff>19050</xdr:colOff>
      <xdr:row>49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64193BD-DDF3-196F-BFB5-68680A00A2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11905</xdr:colOff>
      <xdr:row>19</xdr:row>
      <xdr:rowOff>11906</xdr:rowOff>
    </xdr:from>
    <xdr:to>
      <xdr:col>20</xdr:col>
      <xdr:colOff>583406</xdr:colOff>
      <xdr:row>53</xdr:row>
      <xdr:rowOff>107155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E859ACB-98C7-F7FE-31E6-D908DA3B69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H17"/>
  <sheetViews>
    <sheetView workbookViewId="0">
      <selection activeCell="AF4" sqref="AF4"/>
    </sheetView>
  </sheetViews>
  <sheetFormatPr defaultRowHeight="15" x14ac:dyDescent="0.25"/>
  <cols>
    <col min="1" max="1" width="15.85546875" customWidth="1"/>
    <col min="28" max="28" width="9.28515625" bestFit="1" customWidth="1"/>
    <col min="31" max="31" width="16.42578125" customWidth="1"/>
  </cols>
  <sheetData>
    <row r="1" spans="1:34" x14ac:dyDescent="0.25">
      <c r="A1" t="s">
        <v>0</v>
      </c>
    </row>
    <row r="2" spans="1:34" x14ac:dyDescent="0.25">
      <c r="AB2" t="s">
        <v>1</v>
      </c>
      <c r="AC2" t="s">
        <v>2</v>
      </c>
      <c r="AD2" t="s">
        <v>3</v>
      </c>
      <c r="AE2" t="s">
        <v>4</v>
      </c>
      <c r="AF2" t="s">
        <v>5</v>
      </c>
      <c r="AG2" t="s">
        <v>6</v>
      </c>
      <c r="AH2" t="s">
        <v>7</v>
      </c>
    </row>
    <row r="3" spans="1:34" s="1" customFormat="1" x14ac:dyDescent="0.25">
      <c r="A3" s="1" t="s">
        <v>8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34" x14ac:dyDescent="0.25">
      <c r="A4" s="1" t="s">
        <v>9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  <c r="AB4" s="4">
        <f>AVERAGE(E4:AA4)</f>
        <v>100497.86956521739</v>
      </c>
      <c r="AD4">
        <f>MEDIAN(B4:AA4)</f>
        <v>87927.5</v>
      </c>
      <c r="AE4" s="3">
        <f>_xlfn.STDEV.P(B4:AA4)</f>
        <v>28386.744864382777</v>
      </c>
      <c r="AF4">
        <f>AH4-AG4</f>
        <v>86642</v>
      </c>
      <c r="AG4">
        <f>MIN(B4:AA4)</f>
        <v>70370</v>
      </c>
      <c r="AH4">
        <f>MAX(B4:AA4)</f>
        <v>157012</v>
      </c>
    </row>
    <row r="5" spans="1:34" x14ac:dyDescent="0.25">
      <c r="A5" s="1" t="s">
        <v>10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B5" s="4">
        <f t="shared" ref="AB5:AB17" si="0">AVERAGE(E5:AA5)</f>
        <v>69299.130434782608</v>
      </c>
      <c r="AD5">
        <f t="shared" ref="AD5:AD17" si="1">MEDIAN(B5:AA5)</f>
        <v>62459</v>
      </c>
      <c r="AE5" s="3">
        <f t="shared" ref="AE5:AE17" si="2">_xlfn.STDEV.P(B5:AA5)</f>
        <v>16680.532409592197</v>
      </c>
      <c r="AF5">
        <f t="shared" ref="AF5:AF17" si="3">AH5-AG5</f>
        <v>56294</v>
      </c>
      <c r="AG5">
        <f t="shared" ref="AG5:AG17" si="4">MIN(B5:AA5)</f>
        <v>47644</v>
      </c>
      <c r="AH5">
        <f t="shared" ref="AH5:AH17" si="5">MAX(B5:AA5)</f>
        <v>103938</v>
      </c>
    </row>
    <row r="6" spans="1:34" x14ac:dyDescent="0.25">
      <c r="A6" s="1" t="s">
        <v>11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  <c r="AB6" s="4">
        <f t="shared" si="0"/>
        <v>30734.956521739132</v>
      </c>
      <c r="AD6">
        <f t="shared" si="1"/>
        <v>30258.5</v>
      </c>
      <c r="AE6" s="3">
        <f t="shared" si="2"/>
        <v>6789.8755425365562</v>
      </c>
      <c r="AF6">
        <f t="shared" si="3"/>
        <v>25307</v>
      </c>
      <c r="AG6">
        <f t="shared" si="4"/>
        <v>15737</v>
      </c>
      <c r="AH6">
        <f t="shared" si="5"/>
        <v>41044</v>
      </c>
    </row>
    <row r="7" spans="1:34" x14ac:dyDescent="0.25">
      <c r="A7" s="1" t="s">
        <v>12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  <c r="AB7" s="4">
        <f t="shared" si="0"/>
        <v>11592.608695652174</v>
      </c>
      <c r="AC7">
        <f t="shared" ref="AC7:AC17" si="6">MODE(B7:AA7)</f>
        <v>11455</v>
      </c>
      <c r="AD7">
        <f t="shared" si="1"/>
        <v>11686.5</v>
      </c>
      <c r="AE7" s="3">
        <f t="shared" si="2"/>
        <v>3147.1735081238667</v>
      </c>
      <c r="AF7">
        <f t="shared" si="3"/>
        <v>10591</v>
      </c>
      <c r="AG7">
        <f t="shared" si="4"/>
        <v>3787</v>
      </c>
      <c r="AH7">
        <f t="shared" si="5"/>
        <v>14378</v>
      </c>
    </row>
    <row r="8" spans="1:34" x14ac:dyDescent="0.25">
      <c r="A8" s="1" t="s">
        <v>13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  <c r="AB8" s="4">
        <f t="shared" si="0"/>
        <v>6127.565217391304</v>
      </c>
      <c r="AD8">
        <f t="shared" si="1"/>
        <v>6182</v>
      </c>
      <c r="AE8" s="3">
        <f t="shared" si="2"/>
        <v>1201.6768486247499</v>
      </c>
      <c r="AF8">
        <f t="shared" si="3"/>
        <v>4001</v>
      </c>
      <c r="AG8">
        <f t="shared" si="4"/>
        <v>3101</v>
      </c>
      <c r="AH8">
        <f t="shared" si="5"/>
        <v>7102</v>
      </c>
    </row>
    <row r="9" spans="1:34" x14ac:dyDescent="0.25">
      <c r="A9" s="1" t="s">
        <v>14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  <c r="AB9" s="4">
        <f t="shared" si="0"/>
        <v>1890.9565217391305</v>
      </c>
      <c r="AC9">
        <f t="shared" si="6"/>
        <v>1201</v>
      </c>
      <c r="AD9">
        <f t="shared" si="1"/>
        <v>1874.5</v>
      </c>
      <c r="AE9" s="3">
        <f t="shared" si="2"/>
        <v>283.925528301528</v>
      </c>
      <c r="AF9">
        <f t="shared" si="3"/>
        <v>1086</v>
      </c>
      <c r="AG9">
        <f t="shared" si="4"/>
        <v>1176</v>
      </c>
      <c r="AH9">
        <f t="shared" si="5"/>
        <v>2262</v>
      </c>
    </row>
    <row r="10" spans="1:34" x14ac:dyDescent="0.25">
      <c r="A10" s="1" t="s">
        <v>15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  <c r="AB10" s="4">
        <f t="shared" si="0"/>
        <v>1826.2173913043478</v>
      </c>
      <c r="AD10">
        <f t="shared" si="1"/>
        <v>1848.5</v>
      </c>
      <c r="AE10" s="3">
        <f t="shared" si="2"/>
        <v>319.09033055430314</v>
      </c>
      <c r="AF10">
        <f t="shared" si="3"/>
        <v>1212</v>
      </c>
      <c r="AG10">
        <f t="shared" si="4"/>
        <v>999</v>
      </c>
      <c r="AH10">
        <f t="shared" si="5"/>
        <v>2211</v>
      </c>
    </row>
    <row r="11" spans="1:34" x14ac:dyDescent="0.25">
      <c r="A11" s="1" t="s">
        <v>16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  <c r="AB11" s="4">
        <f t="shared" si="0"/>
        <v>544.04347826086962</v>
      </c>
      <c r="AC11">
        <f t="shared" si="6"/>
        <v>583</v>
      </c>
      <c r="AD11">
        <f t="shared" si="1"/>
        <v>548</v>
      </c>
      <c r="AE11" s="3">
        <f t="shared" si="2"/>
        <v>79.35476667524668</v>
      </c>
      <c r="AF11">
        <f t="shared" si="3"/>
        <v>293</v>
      </c>
      <c r="AG11">
        <f t="shared" si="4"/>
        <v>354</v>
      </c>
      <c r="AH11">
        <f t="shared" si="5"/>
        <v>647</v>
      </c>
    </row>
    <row r="12" spans="1:34" x14ac:dyDescent="0.25">
      <c r="A12" s="1" t="s">
        <v>17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  <c r="AB12" s="4">
        <f t="shared" si="0"/>
        <v>439.56521739130437</v>
      </c>
      <c r="AC12">
        <f t="shared" si="6"/>
        <v>304</v>
      </c>
      <c r="AD12">
        <f t="shared" si="1"/>
        <v>443</v>
      </c>
      <c r="AE12" s="3">
        <f t="shared" si="2"/>
        <v>66.385829831123331</v>
      </c>
      <c r="AF12">
        <f t="shared" si="3"/>
        <v>240</v>
      </c>
      <c r="AG12">
        <f t="shared" si="4"/>
        <v>271</v>
      </c>
      <c r="AH12">
        <f t="shared" si="5"/>
        <v>511</v>
      </c>
    </row>
    <row r="13" spans="1:34" x14ac:dyDescent="0.25">
      <c r="A13" s="1" t="s">
        <v>18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  <c r="AB13" s="4">
        <f t="shared" si="0"/>
        <v>522.21739130434787</v>
      </c>
      <c r="AC13">
        <f t="shared" si="6"/>
        <v>483</v>
      </c>
      <c r="AD13">
        <f t="shared" si="1"/>
        <v>528</v>
      </c>
      <c r="AE13" s="3">
        <f t="shared" si="2"/>
        <v>68.15610345280767</v>
      </c>
      <c r="AF13">
        <f t="shared" si="3"/>
        <v>261</v>
      </c>
      <c r="AG13">
        <f t="shared" si="4"/>
        <v>341</v>
      </c>
      <c r="AH13">
        <f t="shared" si="5"/>
        <v>602</v>
      </c>
    </row>
    <row r="14" spans="1:34" x14ac:dyDescent="0.25">
      <c r="A14" s="1" t="s">
        <v>19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  <c r="AB14" s="4">
        <f t="shared" si="0"/>
        <v>140.21739130434781</v>
      </c>
      <c r="AC14">
        <f t="shared" si="6"/>
        <v>148</v>
      </c>
      <c r="AD14">
        <f t="shared" si="1"/>
        <v>143.5</v>
      </c>
      <c r="AE14" s="3">
        <f t="shared" si="2"/>
        <v>16.513397823958208</v>
      </c>
      <c r="AF14">
        <f t="shared" si="3"/>
        <v>73</v>
      </c>
      <c r="AG14">
        <f t="shared" si="4"/>
        <v>91</v>
      </c>
      <c r="AH14">
        <f t="shared" si="5"/>
        <v>164</v>
      </c>
    </row>
    <row r="15" spans="1:34" x14ac:dyDescent="0.25">
      <c r="A15" s="1" t="s">
        <v>20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  <c r="AB15" s="4">
        <f t="shared" si="0"/>
        <v>60.391304347826086</v>
      </c>
      <c r="AC15">
        <f t="shared" si="6"/>
        <v>56</v>
      </c>
      <c r="AD15">
        <f t="shared" si="1"/>
        <v>59.5</v>
      </c>
      <c r="AE15" s="3">
        <f t="shared" si="2"/>
        <v>6.6467280734839926</v>
      </c>
      <c r="AF15">
        <f t="shared" si="3"/>
        <v>27</v>
      </c>
      <c r="AG15">
        <f t="shared" si="4"/>
        <v>48</v>
      </c>
      <c r="AH15">
        <f t="shared" si="5"/>
        <v>75</v>
      </c>
    </row>
    <row r="16" spans="1:34" x14ac:dyDescent="0.25">
      <c r="A16" s="1" t="s">
        <v>21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B16" s="4">
        <f t="shared" si="0"/>
        <v>56.913043478260867</v>
      </c>
      <c r="AC16">
        <f t="shared" si="6"/>
        <v>60</v>
      </c>
      <c r="AD16">
        <f t="shared" si="1"/>
        <v>57</v>
      </c>
      <c r="AE16" s="3">
        <f t="shared" si="2"/>
        <v>7.4960541888627557</v>
      </c>
      <c r="AF16">
        <f t="shared" si="3"/>
        <v>29</v>
      </c>
      <c r="AG16">
        <f t="shared" si="4"/>
        <v>35</v>
      </c>
      <c r="AH16">
        <f t="shared" si="5"/>
        <v>64</v>
      </c>
    </row>
    <row r="17" spans="1:34" x14ac:dyDescent="0.25">
      <c r="A17" s="1" t="s">
        <v>22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  <c r="AB17" s="4">
        <f t="shared" si="0"/>
        <v>246867.95652173914</v>
      </c>
      <c r="AC17" t="e">
        <f t="shared" si="6"/>
        <v>#N/A</v>
      </c>
      <c r="AD17">
        <f t="shared" si="1"/>
        <v>224756</v>
      </c>
      <c r="AE17" s="3">
        <f t="shared" si="2"/>
        <v>68889.954891455302</v>
      </c>
      <c r="AF17">
        <f t="shared" si="3"/>
        <v>214184</v>
      </c>
      <c r="AG17">
        <f t="shared" si="4"/>
        <v>160148</v>
      </c>
      <c r="AH17">
        <f t="shared" si="5"/>
        <v>374332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G18"/>
  <sheetViews>
    <sheetView topLeftCell="A6" workbookViewId="0">
      <selection activeCell="Z35" sqref="Z35"/>
    </sheetView>
  </sheetViews>
  <sheetFormatPr defaultRowHeight="15" x14ac:dyDescent="0.25"/>
  <cols>
    <col min="1" max="1" width="26.7109375" customWidth="1"/>
    <col min="28" max="28" width="9.28515625" bestFit="1" customWidth="1"/>
    <col min="30" max="30" width="15.7109375" customWidth="1"/>
  </cols>
  <sheetData>
    <row r="1" spans="1:33" x14ac:dyDescent="0.25">
      <c r="A1" t="s">
        <v>23</v>
      </c>
    </row>
    <row r="2" spans="1:33" x14ac:dyDescent="0.25">
      <c r="AB2" t="s">
        <v>1</v>
      </c>
      <c r="AC2" t="s">
        <v>3</v>
      </c>
      <c r="AD2" t="s">
        <v>4</v>
      </c>
      <c r="AE2" t="s">
        <v>24</v>
      </c>
      <c r="AF2" t="s">
        <v>25</v>
      </c>
      <c r="AG2" t="s">
        <v>7</v>
      </c>
    </row>
    <row r="3" spans="1:33" s="1" customFormat="1" x14ac:dyDescent="0.25">
      <c r="A3" s="1" t="s">
        <v>26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33" x14ac:dyDescent="0.25">
      <c r="A4" s="1" t="s">
        <v>27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B4" s="3">
        <f>AVERAGE(B4:AA4)</f>
        <v>6473.3076923076924</v>
      </c>
      <c r="AC4">
        <f>MEDIAN(B4:AA4)</f>
        <v>6184</v>
      </c>
      <c r="AD4" s="3">
        <f>_xlfn.STDEV.P(B4:AA4)</f>
        <v>1993.0444390666944</v>
      </c>
      <c r="AE4">
        <f>AG4-AF4</f>
        <v>6185</v>
      </c>
      <c r="AF4">
        <f>MIN(B4:AA4)</f>
        <v>4079</v>
      </c>
      <c r="AG4">
        <f>MAX(B4:AA4)</f>
        <v>10264</v>
      </c>
    </row>
    <row r="5" spans="1:33" x14ac:dyDescent="0.25">
      <c r="A5" s="1" t="s">
        <v>28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B5" s="3">
        <f t="shared" ref="AB5:AB18" si="0">AVERAGE(B5:AA5)</f>
        <v>22372.076923076922</v>
      </c>
      <c r="AC5">
        <f t="shared" ref="AC5:AC18" si="1">MEDIAN(B5:AA5)</f>
        <v>21264.5</v>
      </c>
      <c r="AD5" s="3">
        <f t="shared" ref="AD5:AD18" si="2">_xlfn.STDEV.P(B5:AA5)</f>
        <v>6268.9549731690768</v>
      </c>
      <c r="AE5">
        <f t="shared" ref="AE5:AE18" si="3">AG5-AF5</f>
        <v>19515</v>
      </c>
      <c r="AF5">
        <f t="shared" ref="AF5:AF18" si="4">MIN(B5:AA5)</f>
        <v>15303</v>
      </c>
      <c r="AG5">
        <f t="shared" ref="AG5:AG18" si="5">MAX(B5:AA5)</f>
        <v>34818</v>
      </c>
    </row>
    <row r="6" spans="1:33" x14ac:dyDescent="0.25">
      <c r="A6" s="1" t="s">
        <v>29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B6" s="3">
        <f t="shared" si="0"/>
        <v>17745.538461538461</v>
      </c>
      <c r="AC6">
        <f t="shared" si="1"/>
        <v>17333.5</v>
      </c>
      <c r="AD6" s="3">
        <f t="shared" si="2"/>
        <v>4557.1448992912319</v>
      </c>
      <c r="AE6">
        <f t="shared" si="3"/>
        <v>15017</v>
      </c>
      <c r="AF6">
        <f t="shared" si="4"/>
        <v>12442</v>
      </c>
      <c r="AG6">
        <f t="shared" si="5"/>
        <v>27459</v>
      </c>
    </row>
    <row r="7" spans="1:33" x14ac:dyDescent="0.25">
      <c r="A7" s="1" t="s">
        <v>30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B7" s="3">
        <f t="shared" si="0"/>
        <v>17249.615384615383</v>
      </c>
      <c r="AC7">
        <f t="shared" si="1"/>
        <v>16800</v>
      </c>
      <c r="AD7" s="3">
        <f t="shared" si="2"/>
        <v>4619.908491242616</v>
      </c>
      <c r="AE7">
        <f t="shared" si="3"/>
        <v>15213</v>
      </c>
      <c r="AF7">
        <f t="shared" si="4"/>
        <v>11396</v>
      </c>
      <c r="AG7">
        <f t="shared" si="5"/>
        <v>26609</v>
      </c>
    </row>
    <row r="8" spans="1:33" x14ac:dyDescent="0.25">
      <c r="A8" s="1" t="s">
        <v>31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B8" s="3">
        <f t="shared" si="0"/>
        <v>19475.807692307691</v>
      </c>
      <c r="AC8">
        <f t="shared" si="1"/>
        <v>18683</v>
      </c>
      <c r="AD8" s="3">
        <f t="shared" si="2"/>
        <v>4661.0599654455518</v>
      </c>
      <c r="AE8">
        <f t="shared" si="3"/>
        <v>15944</v>
      </c>
      <c r="AF8">
        <f t="shared" si="4"/>
        <v>13974</v>
      </c>
      <c r="AG8">
        <f t="shared" si="5"/>
        <v>29918</v>
      </c>
    </row>
    <row r="9" spans="1:33" x14ac:dyDescent="0.25">
      <c r="A9" s="1" t="s">
        <v>32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B9" s="3">
        <f t="shared" si="0"/>
        <v>30313.73076923077</v>
      </c>
      <c r="AC9">
        <f t="shared" si="1"/>
        <v>28741.5</v>
      </c>
      <c r="AD9" s="3">
        <f t="shared" si="2"/>
        <v>8540.157549247926</v>
      </c>
      <c r="AE9">
        <f t="shared" si="3"/>
        <v>27120</v>
      </c>
      <c r="AF9">
        <f t="shared" si="4"/>
        <v>20195</v>
      </c>
      <c r="AG9">
        <f t="shared" si="5"/>
        <v>47315</v>
      </c>
    </row>
    <row r="10" spans="1:33" x14ac:dyDescent="0.25">
      <c r="A10" s="1" t="s">
        <v>33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B10">
        <f t="shared" si="0"/>
        <v>31847</v>
      </c>
      <c r="AC10">
        <f t="shared" si="1"/>
        <v>25997.5</v>
      </c>
      <c r="AD10" s="3">
        <f t="shared" si="2"/>
        <v>16205.272833722505</v>
      </c>
      <c r="AE10">
        <f t="shared" si="3"/>
        <v>47764</v>
      </c>
      <c r="AF10">
        <f t="shared" si="4"/>
        <v>15936</v>
      </c>
      <c r="AG10">
        <f t="shared" si="5"/>
        <v>63700</v>
      </c>
    </row>
    <row r="11" spans="1:33" x14ac:dyDescent="0.25">
      <c r="A11" s="1" t="s">
        <v>34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B11" s="3">
        <f t="shared" si="0"/>
        <v>41345.115384615383</v>
      </c>
      <c r="AC11">
        <f t="shared" si="1"/>
        <v>39474</v>
      </c>
      <c r="AD11" s="3">
        <f t="shared" si="2"/>
        <v>10959.062194320921</v>
      </c>
      <c r="AE11">
        <f t="shared" si="3"/>
        <v>34527</v>
      </c>
      <c r="AF11">
        <f t="shared" si="4"/>
        <v>27824</v>
      </c>
      <c r="AG11">
        <f t="shared" si="5"/>
        <v>62351</v>
      </c>
    </row>
    <row r="12" spans="1:33" ht="13.9" customHeight="1" x14ac:dyDescent="0.25">
      <c r="A12" s="1" t="s">
        <v>35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B12" s="3">
        <f t="shared" si="0"/>
        <v>24084.153846153848</v>
      </c>
      <c r="AC12">
        <f t="shared" si="1"/>
        <v>23748</v>
      </c>
      <c r="AD12" s="3">
        <f t="shared" si="2"/>
        <v>5830.2979716194459</v>
      </c>
      <c r="AE12">
        <f t="shared" si="3"/>
        <v>18882</v>
      </c>
      <c r="AF12">
        <f t="shared" si="4"/>
        <v>16462</v>
      </c>
      <c r="AG12">
        <f t="shared" si="5"/>
        <v>35344</v>
      </c>
    </row>
    <row r="13" spans="1:33" ht="13.9" customHeight="1" x14ac:dyDescent="0.25">
      <c r="A13" s="1"/>
      <c r="AD13" s="3"/>
    </row>
    <row r="14" spans="1:33" x14ac:dyDescent="0.25">
      <c r="A14" s="1" t="s">
        <v>36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  <c r="AB14">
        <f t="shared" si="0"/>
        <v>210905.11538461538</v>
      </c>
      <c r="AC14">
        <f t="shared" si="1"/>
        <v>198747.5</v>
      </c>
      <c r="AD14" s="3">
        <f t="shared" si="2"/>
        <v>63382.766459835679</v>
      </c>
      <c r="AE14">
        <f t="shared" si="3"/>
        <v>198278</v>
      </c>
      <c r="AF14">
        <f t="shared" si="4"/>
        <v>139500</v>
      </c>
      <c r="AG14">
        <f t="shared" si="5"/>
        <v>337778</v>
      </c>
    </row>
    <row r="15" spans="1:33" x14ac:dyDescent="0.25">
      <c r="A15" s="1" t="s">
        <v>37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  <c r="AB15" s="3">
        <f t="shared" si="0"/>
        <v>10233.538461538461</v>
      </c>
      <c r="AC15">
        <f t="shared" si="1"/>
        <v>9855</v>
      </c>
      <c r="AD15" s="3">
        <f t="shared" si="2"/>
        <v>2144.4642908368878</v>
      </c>
      <c r="AE15">
        <f t="shared" si="3"/>
        <v>6911</v>
      </c>
      <c r="AF15">
        <f t="shared" si="4"/>
        <v>7676</v>
      </c>
      <c r="AG15">
        <f t="shared" si="5"/>
        <v>14587</v>
      </c>
    </row>
    <row r="16" spans="1:33" x14ac:dyDescent="0.25">
      <c r="A16" s="1" t="s">
        <v>38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  <c r="AB16" s="3">
        <f t="shared" si="0"/>
        <v>16053.692307692309</v>
      </c>
      <c r="AC16">
        <f t="shared" si="1"/>
        <v>16104</v>
      </c>
      <c r="AD16" s="3">
        <f t="shared" si="2"/>
        <v>3416.3964119795851</v>
      </c>
      <c r="AE16">
        <f t="shared" si="3"/>
        <v>10343</v>
      </c>
      <c r="AF16">
        <f t="shared" si="4"/>
        <v>11624</v>
      </c>
      <c r="AG16">
        <f t="shared" si="5"/>
        <v>21967</v>
      </c>
    </row>
    <row r="17" spans="1:33" x14ac:dyDescent="0.25">
      <c r="A17" s="1"/>
      <c r="AD17" s="3"/>
    </row>
    <row r="18" spans="1:33" x14ac:dyDescent="0.25">
      <c r="A18" s="1" t="s">
        <v>39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  <c r="AB18">
        <f t="shared" si="0"/>
        <v>237188.76923076922</v>
      </c>
      <c r="AC18">
        <f t="shared" si="1"/>
        <v>224756</v>
      </c>
      <c r="AD18" s="3">
        <f t="shared" si="2"/>
        <v>68889.954891455302</v>
      </c>
      <c r="AE18">
        <f t="shared" si="3"/>
        <v>214184</v>
      </c>
      <c r="AF18">
        <f t="shared" si="4"/>
        <v>160148</v>
      </c>
      <c r="AG18">
        <f t="shared" si="5"/>
        <v>374332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H18"/>
  <sheetViews>
    <sheetView tabSelected="1" topLeftCell="D8" zoomScale="80" zoomScaleNormal="80" workbookViewId="0">
      <selection activeCell="W42" sqref="W42"/>
    </sheetView>
  </sheetViews>
  <sheetFormatPr defaultRowHeight="15" x14ac:dyDescent="0.25"/>
  <cols>
    <col min="1" max="1" width="26.7109375" customWidth="1"/>
    <col min="28" max="28" width="10.42578125" bestFit="1" customWidth="1"/>
    <col min="31" max="31" width="16.85546875" customWidth="1"/>
    <col min="33" max="33" width="10.5703125" customWidth="1"/>
  </cols>
  <sheetData>
    <row r="1" spans="1:34" x14ac:dyDescent="0.25">
      <c r="A1" t="s">
        <v>40</v>
      </c>
    </row>
    <row r="2" spans="1:34" x14ac:dyDescent="0.25">
      <c r="AB2" t="s">
        <v>1</v>
      </c>
      <c r="AC2" t="s">
        <v>2</v>
      </c>
      <c r="AD2" t="s">
        <v>3</v>
      </c>
      <c r="AE2" t="s">
        <v>4</v>
      </c>
      <c r="AF2" t="s">
        <v>41</v>
      </c>
      <c r="AG2" t="s">
        <v>25</v>
      </c>
      <c r="AH2" t="s">
        <v>7</v>
      </c>
    </row>
    <row r="3" spans="1:34" s="1" customFormat="1" x14ac:dyDescent="0.25">
      <c r="A3" s="1" t="s">
        <v>26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34" x14ac:dyDescent="0.25">
      <c r="A4" s="1" t="s">
        <v>27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  <c r="AB4" s="3">
        <f>AVERAGE(B4:AA4)</f>
        <v>41.016807692307687</v>
      </c>
      <c r="AC4">
        <f>MODE(B4:AA4)</f>
        <v>42.2</v>
      </c>
      <c r="AD4">
        <f>MEDIAN(B4:AA4)</f>
        <v>42.2</v>
      </c>
      <c r="AE4" s="3">
        <f>_xlfn.STDEV.P(B4:AA4)</f>
        <v>6.2474875689797615</v>
      </c>
      <c r="AF4">
        <f>AH4-AG4</f>
        <v>23.200000000000003</v>
      </c>
      <c r="AG4">
        <f t="shared" ref="AG4:AG18" si="0">MIN(B4:AA4)</f>
        <v>28.9</v>
      </c>
      <c r="AH4">
        <f>MAX(B4:AA4)</f>
        <v>52.1</v>
      </c>
    </row>
    <row r="5" spans="1:34" x14ac:dyDescent="0.25">
      <c r="A5" s="1" t="s">
        <v>28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  <c r="AB5" s="3">
        <f t="shared" ref="AB5:AB18" si="1">AVERAGE(B5:AA5)</f>
        <v>129.98400000000001</v>
      </c>
      <c r="AD5">
        <f t="shared" ref="AD5:AD18" si="2">MEDIAN(B5:AA5)</f>
        <v>133.69999999999999</v>
      </c>
      <c r="AE5" s="3">
        <f t="shared" ref="AE5:AE18" si="3">_xlfn.STDEV.P(B5:AA5)</f>
        <v>22.98769771320833</v>
      </c>
      <c r="AF5">
        <f t="shared" ref="AF5:AF18" si="4">AH5-AG5</f>
        <v>78.5</v>
      </c>
      <c r="AG5">
        <f t="shared" si="0"/>
        <v>85</v>
      </c>
      <c r="AH5">
        <f t="shared" ref="AH5:AH18" si="5">MAX(B5:AA5)</f>
        <v>163.5</v>
      </c>
    </row>
    <row r="6" spans="1:34" x14ac:dyDescent="0.25">
      <c r="A6" s="1" t="s">
        <v>29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  <c r="AB6" s="3">
        <f t="shared" si="1"/>
        <v>99.99357692307693</v>
      </c>
      <c r="AD6">
        <f t="shared" si="2"/>
        <v>100.9</v>
      </c>
      <c r="AE6" s="3">
        <f t="shared" si="3"/>
        <v>10.380177144527691</v>
      </c>
      <c r="AF6">
        <f t="shared" si="4"/>
        <v>42.7</v>
      </c>
      <c r="AG6">
        <f t="shared" si="0"/>
        <v>75.3</v>
      </c>
      <c r="AH6">
        <f t="shared" si="5"/>
        <v>118</v>
      </c>
    </row>
    <row r="7" spans="1:34" x14ac:dyDescent="0.25">
      <c r="A7" s="1" t="s">
        <v>30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  <c r="AB7" s="3">
        <f t="shared" si="1"/>
        <v>77.9966923076923</v>
      </c>
      <c r="AC7">
        <f t="shared" ref="AC7" si="6">MODE(B7:AA7)</f>
        <v>76.3</v>
      </c>
      <c r="AD7">
        <f t="shared" si="2"/>
        <v>79.900000000000006</v>
      </c>
      <c r="AE7" s="3">
        <f t="shared" si="3"/>
        <v>11.085427564597707</v>
      </c>
      <c r="AF7">
        <f t="shared" si="4"/>
        <v>42.4</v>
      </c>
      <c r="AG7">
        <f t="shared" si="0"/>
        <v>51.6</v>
      </c>
      <c r="AH7">
        <f t="shared" si="5"/>
        <v>94</v>
      </c>
    </row>
    <row r="8" spans="1:34" x14ac:dyDescent="0.25">
      <c r="A8" s="1" t="s">
        <v>31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  <c r="AB8" s="3">
        <f t="shared" si="1"/>
        <v>99.008192307692312</v>
      </c>
      <c r="AD8">
        <f t="shared" si="2"/>
        <v>101.55</v>
      </c>
      <c r="AE8" s="3">
        <f t="shared" si="3"/>
        <v>9.9788349559655529</v>
      </c>
      <c r="AF8">
        <f t="shared" si="4"/>
        <v>37.299999999999997</v>
      </c>
      <c r="AG8">
        <f t="shared" si="0"/>
        <v>73</v>
      </c>
      <c r="AH8">
        <f t="shared" si="5"/>
        <v>110.3</v>
      </c>
    </row>
    <row r="9" spans="1:34" x14ac:dyDescent="0.25">
      <c r="A9" s="1" t="s">
        <v>42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  <c r="AB9" s="3">
        <f t="shared" si="1"/>
        <v>129.87619230769229</v>
      </c>
      <c r="AD9">
        <f t="shared" si="2"/>
        <v>129.25</v>
      </c>
      <c r="AE9" s="3">
        <f t="shared" si="3"/>
        <v>26.292932966891989</v>
      </c>
      <c r="AF9">
        <f t="shared" si="4"/>
        <v>95.381</v>
      </c>
      <c r="AG9">
        <f t="shared" si="0"/>
        <v>77.900000000000006</v>
      </c>
      <c r="AH9">
        <f t="shared" si="5"/>
        <v>173.28100000000001</v>
      </c>
    </row>
    <row r="10" spans="1:34" x14ac:dyDescent="0.25">
      <c r="A10" s="1" t="s">
        <v>43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  <c r="AB10" s="3">
        <f t="shared" si="1"/>
        <v>154.1032692307692</v>
      </c>
      <c r="AD10">
        <f t="shared" si="2"/>
        <v>154.14999999999998</v>
      </c>
      <c r="AE10" s="3">
        <f t="shared" si="3"/>
        <v>32.842355946548942</v>
      </c>
      <c r="AF10">
        <f t="shared" si="4"/>
        <v>112.39999999999999</v>
      </c>
      <c r="AG10">
        <f t="shared" si="0"/>
        <v>98.8</v>
      </c>
      <c r="AH10">
        <f t="shared" si="5"/>
        <v>211.2</v>
      </c>
    </row>
    <row r="11" spans="1:34" x14ac:dyDescent="0.25">
      <c r="A11" s="1" t="s">
        <v>34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  <c r="AB11" s="3">
        <f t="shared" si="1"/>
        <v>181.02803846153847</v>
      </c>
      <c r="AD11">
        <f t="shared" si="2"/>
        <v>185.3</v>
      </c>
      <c r="AE11" s="3">
        <f t="shared" si="3"/>
        <v>28.476563643811662</v>
      </c>
      <c r="AF11">
        <f t="shared" si="4"/>
        <v>123.80000000000001</v>
      </c>
      <c r="AG11">
        <f t="shared" si="0"/>
        <v>110.5</v>
      </c>
      <c r="AH11">
        <f t="shared" si="5"/>
        <v>234.3</v>
      </c>
    </row>
    <row r="12" spans="1:34" x14ac:dyDescent="0.25">
      <c r="A12" s="1" t="s">
        <v>35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  <c r="AB12" s="3">
        <f t="shared" si="1"/>
        <v>99.030653846153854</v>
      </c>
      <c r="AD12">
        <f t="shared" si="2"/>
        <v>98.05</v>
      </c>
      <c r="AE12" s="3">
        <f t="shared" si="3"/>
        <v>16.633125403479315</v>
      </c>
      <c r="AF12">
        <f t="shared" si="4"/>
        <v>67.100000000000009</v>
      </c>
      <c r="AG12">
        <f t="shared" si="0"/>
        <v>61.2</v>
      </c>
      <c r="AH12">
        <f t="shared" si="5"/>
        <v>128.30000000000001</v>
      </c>
    </row>
    <row r="13" spans="1:34" x14ac:dyDescent="0.25">
      <c r="A13" s="1"/>
      <c r="AB13" s="3"/>
      <c r="AE13" s="3"/>
      <c r="AG13">
        <f t="shared" si="0"/>
        <v>0</v>
      </c>
    </row>
    <row r="14" spans="1:34" x14ac:dyDescent="0.25">
      <c r="A14" s="1" t="s">
        <v>36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  <c r="AB14" s="3">
        <f t="shared" si="1"/>
        <v>1012.068192307692</v>
      </c>
      <c r="AC14">
        <f t="shared" ref="AC14:AC16" si="7">MODE(B14:AA14)</f>
        <v>1000.1</v>
      </c>
      <c r="AD14">
        <f t="shared" si="2"/>
        <v>1012.05</v>
      </c>
      <c r="AE14" s="3">
        <f t="shared" si="3"/>
        <v>152.40294033909572</v>
      </c>
      <c r="AF14">
        <f t="shared" si="4"/>
        <v>592</v>
      </c>
      <c r="AG14">
        <f t="shared" si="0"/>
        <v>663.7</v>
      </c>
      <c r="AH14">
        <f t="shared" si="5"/>
        <v>1255.7</v>
      </c>
    </row>
    <row r="15" spans="1:34" x14ac:dyDescent="0.25">
      <c r="A15" s="1" t="s">
        <v>37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  <c r="AB15" s="3">
        <f t="shared" si="1"/>
        <v>44.641769230769221</v>
      </c>
      <c r="AD15">
        <f t="shared" si="2"/>
        <v>44.75</v>
      </c>
      <c r="AE15" s="3">
        <f t="shared" si="3"/>
        <v>6.7204407897313398</v>
      </c>
      <c r="AF15">
        <f t="shared" si="4"/>
        <v>25</v>
      </c>
      <c r="AG15">
        <f t="shared" si="0"/>
        <v>30.6</v>
      </c>
      <c r="AH15">
        <f t="shared" si="5"/>
        <v>55.6</v>
      </c>
    </row>
    <row r="16" spans="1:34" x14ac:dyDescent="0.25">
      <c r="A16" s="1" t="s">
        <v>38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  <c r="AB16" s="3">
        <f t="shared" si="1"/>
        <v>110.21003846153846</v>
      </c>
      <c r="AC16">
        <f t="shared" si="7"/>
        <v>129.4</v>
      </c>
      <c r="AD16">
        <f t="shared" si="2"/>
        <v>110.1</v>
      </c>
      <c r="AE16" s="3">
        <f t="shared" si="3"/>
        <v>15.530729713107393</v>
      </c>
      <c r="AF16">
        <f t="shared" si="4"/>
        <v>54.161000000000001</v>
      </c>
      <c r="AG16">
        <f t="shared" si="0"/>
        <v>83.9</v>
      </c>
      <c r="AH16">
        <f t="shared" si="5"/>
        <v>138.06100000000001</v>
      </c>
    </row>
    <row r="17" spans="1:34" x14ac:dyDescent="0.25">
      <c r="A17" s="1"/>
      <c r="AB17" s="3"/>
      <c r="AE17" s="3"/>
    </row>
    <row r="18" spans="1:34" x14ac:dyDescent="0.25">
      <c r="A18" s="1" t="s">
        <v>39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  <c r="AB18" s="3">
        <f t="shared" si="1"/>
        <v>1166.9276923076923</v>
      </c>
      <c r="AD18">
        <f t="shared" si="2"/>
        <v>1164.4000000000001</v>
      </c>
      <c r="AE18" s="3">
        <f t="shared" si="3"/>
        <v>172.4240401833103</v>
      </c>
      <c r="AF18">
        <f t="shared" si="4"/>
        <v>658.2</v>
      </c>
      <c r="AG18">
        <f t="shared" si="0"/>
        <v>778.5</v>
      </c>
      <c r="AH18">
        <f t="shared" si="5"/>
        <v>1436.7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O16"/>
  <sheetViews>
    <sheetView workbookViewId="0">
      <selection activeCell="A4" sqref="A4:B15"/>
    </sheetView>
  </sheetViews>
  <sheetFormatPr defaultRowHeight="15" x14ac:dyDescent="0.25"/>
  <cols>
    <col min="1" max="1" width="28.7109375" customWidth="1"/>
    <col min="12" max="12" width="17.85546875" customWidth="1"/>
  </cols>
  <sheetData>
    <row r="1" spans="1:15" x14ac:dyDescent="0.25">
      <c r="A1" t="s">
        <v>44</v>
      </c>
    </row>
    <row r="2" spans="1:15" x14ac:dyDescent="0.25">
      <c r="J2" t="s">
        <v>1</v>
      </c>
      <c r="K2" t="s">
        <v>3</v>
      </c>
      <c r="L2" t="s">
        <v>45</v>
      </c>
      <c r="M2" t="s">
        <v>41</v>
      </c>
      <c r="N2" t="s">
        <v>6</v>
      </c>
      <c r="O2" t="s">
        <v>46</v>
      </c>
    </row>
    <row r="3" spans="1:15" s="1" customFormat="1" x14ac:dyDescent="0.25">
      <c r="A3" s="1" t="s">
        <v>47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15" x14ac:dyDescent="0.25">
      <c r="A4" s="1" t="s">
        <v>48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J4">
        <f>AVERAGE(B4:I4)</f>
        <v>270625</v>
      </c>
      <c r="K4">
        <f>MEDIAN(B4:I4)</f>
        <v>273138</v>
      </c>
      <c r="L4" s="3">
        <f>_xlfn.STDEV.P(B4:I4)</f>
        <v>24205.393340121536</v>
      </c>
      <c r="M4">
        <f>O4-N4</f>
        <v>83629</v>
      </c>
      <c r="N4">
        <f>MIN(B4:I4)</f>
        <v>228603</v>
      </c>
      <c r="O4">
        <f>MAX(B4:I4)</f>
        <v>312232</v>
      </c>
    </row>
    <row r="5" spans="1:15" x14ac:dyDescent="0.25">
      <c r="A5" s="1" t="s">
        <v>49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J5" s="3">
        <f t="shared" ref="J5:J16" si="0">AVERAGE(B5:I5)</f>
        <v>26535.125</v>
      </c>
      <c r="K5">
        <f t="shared" ref="K5:K16" si="1">MEDIAN(B5:I5)</f>
        <v>26478</v>
      </c>
      <c r="L5" s="3">
        <f t="shared" ref="L5:L16" si="2">_xlfn.STDEV.P(B5:I5)</f>
        <v>3357.1543544161027</v>
      </c>
      <c r="M5">
        <f t="shared" ref="M5:M16" si="3">O5-N5</f>
        <v>9937</v>
      </c>
      <c r="N5">
        <f t="shared" ref="N5:N16" si="4">MIN(B5:I5)</f>
        <v>21170</v>
      </c>
      <c r="O5">
        <f t="shared" ref="O5:O16" si="5">MAX(B5:I5)</f>
        <v>31107</v>
      </c>
    </row>
    <row r="6" spans="1:15" x14ac:dyDescent="0.25">
      <c r="A6" s="1" t="s">
        <v>50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J6" s="3">
        <f t="shared" si="0"/>
        <v>23846.875</v>
      </c>
      <c r="K6">
        <f t="shared" si="1"/>
        <v>24603</v>
      </c>
      <c r="L6" s="3">
        <f t="shared" si="2"/>
        <v>2237.0424357564161</v>
      </c>
      <c r="M6">
        <f t="shared" si="3"/>
        <v>7284</v>
      </c>
      <c r="N6">
        <f t="shared" si="4"/>
        <v>19391</v>
      </c>
      <c r="O6">
        <f t="shared" si="5"/>
        <v>26675</v>
      </c>
    </row>
    <row r="7" spans="1:15" x14ac:dyDescent="0.25">
      <c r="A7" s="1" t="s">
        <v>51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J7" s="3">
        <f t="shared" si="0"/>
        <v>3192.25</v>
      </c>
      <c r="K7">
        <f t="shared" si="1"/>
        <v>3289</v>
      </c>
      <c r="L7" s="3">
        <f t="shared" si="2"/>
        <v>325.37199864155491</v>
      </c>
      <c r="M7">
        <f t="shared" si="3"/>
        <v>1025</v>
      </c>
      <c r="N7">
        <f t="shared" si="4"/>
        <v>2526</v>
      </c>
      <c r="O7">
        <f t="shared" si="5"/>
        <v>3551</v>
      </c>
    </row>
    <row r="8" spans="1:15" x14ac:dyDescent="0.25">
      <c r="A8" s="1" t="s">
        <v>52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J8" s="3">
        <f t="shared" si="0"/>
        <v>1441.25</v>
      </c>
      <c r="K8">
        <f t="shared" si="1"/>
        <v>1486.5</v>
      </c>
      <c r="L8" s="3">
        <f t="shared" si="2"/>
        <v>205.24604137473639</v>
      </c>
      <c r="M8">
        <f t="shared" si="3"/>
        <v>639</v>
      </c>
      <c r="N8">
        <f t="shared" si="4"/>
        <v>1029</v>
      </c>
      <c r="O8">
        <f t="shared" si="5"/>
        <v>1668</v>
      </c>
    </row>
    <row r="9" spans="1:15" x14ac:dyDescent="0.25">
      <c r="A9" s="1" t="s">
        <v>53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J9" s="3">
        <f t="shared" si="0"/>
        <v>437.125</v>
      </c>
      <c r="K9">
        <f t="shared" si="1"/>
        <v>450</v>
      </c>
      <c r="L9" s="3">
        <f t="shared" si="2"/>
        <v>56.631346222741342</v>
      </c>
      <c r="M9">
        <f t="shared" si="3"/>
        <v>175</v>
      </c>
      <c r="N9">
        <f t="shared" si="4"/>
        <v>324</v>
      </c>
      <c r="O9">
        <f t="shared" si="5"/>
        <v>499</v>
      </c>
    </row>
    <row r="10" spans="1:15" x14ac:dyDescent="0.25">
      <c r="A10" s="1" t="s">
        <v>54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J10" s="3">
        <f t="shared" si="0"/>
        <v>236.125</v>
      </c>
      <c r="K10">
        <f t="shared" si="1"/>
        <v>243</v>
      </c>
      <c r="L10" s="3">
        <f t="shared" si="2"/>
        <v>36.91015273606979</v>
      </c>
      <c r="M10">
        <f t="shared" si="3"/>
        <v>107</v>
      </c>
      <c r="N10">
        <f t="shared" si="4"/>
        <v>180</v>
      </c>
      <c r="O10">
        <f t="shared" si="5"/>
        <v>287</v>
      </c>
    </row>
    <row r="11" spans="1:15" x14ac:dyDescent="0.25">
      <c r="A11" s="1" t="s">
        <v>55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J11" s="3">
        <f t="shared" si="0"/>
        <v>144.125</v>
      </c>
      <c r="K11">
        <f t="shared" si="1"/>
        <v>145</v>
      </c>
      <c r="L11" s="3">
        <f t="shared" si="2"/>
        <v>20.690804116805126</v>
      </c>
      <c r="M11">
        <f t="shared" si="3"/>
        <v>63</v>
      </c>
      <c r="N11">
        <f t="shared" si="4"/>
        <v>113</v>
      </c>
      <c r="O11">
        <f t="shared" si="5"/>
        <v>176</v>
      </c>
    </row>
    <row r="12" spans="1:15" x14ac:dyDescent="0.25">
      <c r="A12" s="1" t="s">
        <v>56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J12" s="3">
        <f t="shared" si="0"/>
        <v>280.75</v>
      </c>
      <c r="K12">
        <f t="shared" si="1"/>
        <v>279.5</v>
      </c>
      <c r="L12" s="3">
        <f t="shared" si="2"/>
        <v>39.97421043623001</v>
      </c>
      <c r="M12">
        <f t="shared" si="3"/>
        <v>152</v>
      </c>
      <c r="N12">
        <f t="shared" si="4"/>
        <v>201</v>
      </c>
      <c r="O12">
        <f t="shared" si="5"/>
        <v>353</v>
      </c>
    </row>
    <row r="13" spans="1:15" x14ac:dyDescent="0.25">
      <c r="A13" s="1" t="s">
        <v>57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J13" s="3">
        <f t="shared" si="0"/>
        <v>233.625</v>
      </c>
      <c r="K13">
        <f t="shared" si="1"/>
        <v>235.5</v>
      </c>
      <c r="L13" s="3">
        <f t="shared" si="2"/>
        <v>18.309406735336893</v>
      </c>
      <c r="M13">
        <f t="shared" si="3"/>
        <v>53</v>
      </c>
      <c r="N13">
        <f t="shared" si="4"/>
        <v>205</v>
      </c>
      <c r="O13">
        <f t="shared" si="5"/>
        <v>258</v>
      </c>
    </row>
    <row r="14" spans="1:15" x14ac:dyDescent="0.25">
      <c r="A14" s="1" t="s">
        <v>58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J14" s="3">
        <f t="shared" si="0"/>
        <v>21.75</v>
      </c>
      <c r="K14">
        <f t="shared" si="1"/>
        <v>20.5</v>
      </c>
      <c r="L14" s="3">
        <f t="shared" si="2"/>
        <v>4.2938910093294167</v>
      </c>
      <c r="M14">
        <f t="shared" si="3"/>
        <v>15</v>
      </c>
      <c r="N14">
        <f t="shared" si="4"/>
        <v>15</v>
      </c>
      <c r="O14">
        <f t="shared" si="5"/>
        <v>30</v>
      </c>
    </row>
    <row r="15" spans="1:15" x14ac:dyDescent="0.25">
      <c r="A15" s="1" t="s">
        <v>59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J15" s="3">
        <f t="shared" si="0"/>
        <v>15.75</v>
      </c>
      <c r="K15">
        <f t="shared" si="1"/>
        <v>17.5</v>
      </c>
      <c r="L15" s="3">
        <f t="shared" si="2"/>
        <v>4.5483513496650634</v>
      </c>
      <c r="M15">
        <f t="shared" si="3"/>
        <v>12</v>
      </c>
      <c r="N15">
        <f t="shared" si="4"/>
        <v>8</v>
      </c>
      <c r="O15">
        <f t="shared" si="5"/>
        <v>20</v>
      </c>
    </row>
    <row r="16" spans="1:15" x14ac:dyDescent="0.25">
      <c r="A16" s="1" t="s">
        <v>22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J16">
        <f t="shared" si="0"/>
        <v>327009.75</v>
      </c>
      <c r="K16">
        <f t="shared" si="1"/>
        <v>330733.5</v>
      </c>
      <c r="L16" s="3">
        <f t="shared" si="2"/>
        <v>29988.118596162381</v>
      </c>
      <c r="M16">
        <f t="shared" si="3"/>
        <v>100557</v>
      </c>
      <c r="N16">
        <f t="shared" si="4"/>
        <v>273775</v>
      </c>
      <c r="O16">
        <f t="shared" si="5"/>
        <v>374332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Hannah Williams</dc:creator>
  <cp:keywords/>
  <dc:description/>
  <cp:lastModifiedBy>Lydia Waters (2416674)</cp:lastModifiedBy>
  <cp:revision/>
  <dcterms:created xsi:type="dcterms:W3CDTF">2024-11-13T19:48:53Z</dcterms:created>
  <dcterms:modified xsi:type="dcterms:W3CDTF">2024-12-12T12:17:44Z</dcterms:modified>
  <cp:category/>
  <cp:contentStatus/>
</cp:coreProperties>
</file>