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E3215152-60BB-4617-8C6D-3F06599B3F21}"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L18" i="27"/>
  <c r="H18" i="27"/>
  <c r="J18" i="27"/>
  <c r="F18" i="27"/>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<sst xmlns="http://schemas.openxmlformats.org/spreadsheetml/2006/main" count="352" uniqueCount="230">
  <si>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</si>
  <si>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</si>
  <si>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</si>
  <si>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</si>
  <si>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</si>
  <si>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</si>
  <si>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</si>
  <si>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</si>
  <si>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</si>
  <si>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</si>
  <si>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</si>
  <si>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</si>
  <si>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</si>
  <si>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</si>
  <si>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</si>
  <si>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</si>
  <si>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</si>
  <si>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</si>
  <si>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</si>
  <si>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</si>
  <si>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</si>
  <si>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</si>
  <si>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</si>
  <si>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</si>
  <si>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</si>
  <si>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</si>
  <si>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</si>
  <si>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</si>
  <si>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</si>
  <si>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</si>
  <si>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</si>
  <si>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</si>
  <si>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</si>
  <si>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</si>
  <si>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</si>
  <si>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</si>
  <si>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</si>
  <si>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</si>
  <si>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</si>
  <si>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</si>
  <si>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</si>
  <si>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</si>
  <si>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</si>
  <si>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</si>
  <si>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</si>
  <si>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</si>
  <si>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</si>
  <si>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</si>
  <si>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</si>
  <si>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</si>
  <si>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</si>
  <si>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</si>
  <si>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</si>
  <si>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</si>
  <si>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</si>
  <si>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</si>
  <si>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</si>
  <si>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</si>
  <si>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</si>
  <si>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</si>
  <si>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</si>
  <si>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</si>
  <si>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</si>
  <si>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</si>
  <si>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</si>
  <si>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</si>
  <si>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</si>
  <si>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</si>
  <si>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</si>
  <si>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</si>
  <si>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</si>
  <si>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</si>
  <si>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</si>
  <si>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</si>
  <si>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</si>
  <si>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</si>
  <si>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</si>
  <si>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</si>
  <si>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</si>
  <si>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</si>
  <si>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</si>
  <si>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</si>
  <si>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</si>
  <si>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</si>
  <si>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</si>
  <si>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</si>
  <si>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</si>
  <si>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</si>
  <si>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</si>
  <si>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</si>
  <si>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</si>
  <si>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</si>
  <si>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</si>
  <si>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</si>
  <si>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</si>
  <si>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</si>
  <si>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</si>
  <si>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</si>
  <si>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</si>
  <si>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</si>
  <si>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</si>
  <si>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</si>
  <si>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</si>
  <si>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</si>
  <si>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</si>
  <si>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</si>
  <si>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</si>
  <si>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</si>
  <si>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</si>
  <si>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</si>
  <si>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</si>
  <si>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</si>
  <si>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</si>
  <si>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</si>
  <si>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</si>
  <si>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</si>
  <si>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</si>
  <si>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</si>
  <si>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</si>
  <si>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</si>
  <si>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</si>
  <si>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</si>
  <si>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</si>
  <si>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</si>
  <si>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</si>
  <si>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</si>
  <si>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</si>
  <si>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</si>
  <si>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</si>
  <si>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</si>
  <si>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</si>
  <si>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</si>
  <si>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</si>
  <si>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</si>
  <si>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</si>
  <si>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</si>
  <si>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</si>
  <si>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</si>
  <si>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</si>
  <si>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</si>
  <si>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</si>
  <si>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</si>
  <si>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</si>
  <si>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</si>
  <si>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</si>
  <si>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</si>
  <si>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</si>
  <si>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</si>
  <si>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</si>
  <si>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</si>
  <si>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Lloyd Thomas</t>
  </si>
  <si>
    <t>36mm</t>
  </si>
  <si>
    <t>0.05mm</t>
  </si>
  <si>
    <t>104.96mm</t>
  </si>
  <si>
    <t>0.2mm</t>
  </si>
  <si>
    <t>105mm</t>
  </si>
  <si>
    <t>30mm</t>
  </si>
  <si>
    <t>115mm</t>
  </si>
  <si>
    <t>114.88mm</t>
  </si>
  <si>
    <t>60mm</t>
  </si>
  <si>
    <t>60.02mm</t>
  </si>
  <si>
    <t>90mm</t>
  </si>
  <si>
    <t>89.63mm</t>
  </si>
  <si>
    <t>35.97mm</t>
  </si>
  <si>
    <t>With a hacksaw let the teeth do the work. Too much pressure overheats the blade and hardens the cut surface. With a file use the full length of the file because short, choppy strokes can create uneven surfaces. Keep punches sharp and square. A mushroomed punch is dangerous and inaccurate. When using the vices tighten evenly as an uneven clamping distorts the workpiece.</t>
  </si>
  <si>
    <t>Clamp securely and check for vibration. Even slight movement ruins surface finish. Use parallels or a vice stop to keep the workpiece level and repeatable. Tap the work down with a soft hammer after tightening to ensure it’s seated flat. Make controlled cuts rough cuts first, finishing cuts later.</t>
  </si>
  <si>
    <t>06/11/2025, 20/11/25, 27/11/25, 4/12/25, 11/12/25</t>
  </si>
  <si>
    <t>IQ021A</t>
  </si>
  <si>
    <t>Adrian Dix/David Cooper</t>
  </si>
  <si>
    <t>Safety glasses, dustcoats, steel toe cap boots</t>
  </si>
  <si>
    <t>1.6L</t>
  </si>
  <si>
    <t>CC</t>
  </si>
  <si>
    <t>Gain a degree from UWTSD</t>
  </si>
  <si>
    <t>Work my way up into higher levels of motorsport such as Formula 3 or BTCC</t>
  </si>
  <si>
    <t>What is meant by Advanced Manufacturing</t>
  </si>
  <si>
    <t>CNC machines are programmed using CAD/CAM software, which creates the toolpaths and then converts them into G‑code, the language CNC machines understand. In practice, an engineer designs the part in CAD (Computer‑Aided Design), generates machining instructions in CAM (Computer‑Aided Manufacturing), and the CAM software outputs G‑code that tells the CNC machine exactly how to move, cut, and shape the component.</t>
  </si>
  <si>
    <t xml:space="preserve">The 3D printers can use a range of materials depending on the type of printer, but the most common are thermoplastic filaments such as PLA and ABS, which melt and solidify to form the printed shape. </t>
  </si>
  <si>
    <t xml:space="preserve"> Proper ventilation, protective clothing, gloves, and respiratory protection are essential to minimise hazards.</t>
  </si>
  <si>
    <t>Working with composite materials carries some health and safety risks, mainly from chemical fumes released by resins, and from fine dust or fibres produced when cutting or sanding, which can irritate the skin, eyes, and lungs.</t>
  </si>
  <si>
    <t>A machine workshop presents several important health and safety considerations, as it contains powerful equipment, sharp tools, and potential hazards. Users must wear appropriate PPE such as safety glasses, steel‑toe boots, and hearing protection, and ensure all machine guards and emergency stop buttons are in place and accessible. Good housekeeping is essential to prevent slips, trips, and fire risks, while proper ventilation helps reduce exposure to dust, fumes, or coolant mist. Only trained and authorised individuals should operate machinery, following correct procedures for setup, use, and shutdown. Clear awareness of emergency procedures, safe material handling, and maintaining a tidy, organised workspace all contribute to reducing the risk of accidents and injuries.</t>
  </si>
  <si>
    <t>An engine‑strip workshop has several important health and safety considerations because it involves heavy components, oils, fuels, and tools that can cause injury if mishandled. Users must wear appropriate PPE, such as safety boots, gloves, and eye protection, and ensure good ventilation to avoid inhaling fumes from oils, solvents, or cleaning agents. Safe lifting techniques are essential, as engine parts can be extremely heavy and awkward to handle. Spills must be cleaned immediately to prevent slips, and all fluids should be stored and disposed of correctly. Tools must be used properly and kept in good condition, while clear workspace organisation helps prevent accidents when dismantling or storing components.</t>
  </si>
  <si>
    <t>Gain crucial motorsport experience</t>
  </si>
  <si>
    <t>A PDP is important for an engineer because it provides a structured way to track skills, set goals, and continually improve in a fast‑moving industry. Engineering relies on up‑to‑date technical knowledge, so a PDP helps identify gaps, plan training, and stay aligned with professional standards. It also supports career progression by showing evidence of learning, reflection, and competence development. Ultimately, a PDP keeps an engineer focused, organised, and adaptable, ensuring they grow alongside new technologies and industry expectations.</t>
  </si>
  <si>
    <t>Complete my degree and gain lots of motorsport experience to then lead to a job in either the engineering or motorsport sector.</t>
  </si>
  <si>
    <t>CPD refers to the ongoing process of learning, training, and skill‑building that engineers undertake throughout their careers to stay current with new technologies, standards, and industry practices. It is important because engineering is a rapidly evolving field, and CPD ensures engineers maintain professional competence, meet regulatory or chartership requirements, and continue to develop both technical and soft skills. By engaging in CPD, engineers remain effective, adaptable, and able to contribute safely and confidently to modern engineering challenges.</t>
  </si>
  <si>
    <t>Advanced manufacturing is the use of modern, technology‑driven processes-such as automation, robotics, AI, data analytics, and advanced materials-to make production faster, more efficient, and more precise. It moves beyond traditional manual methods by integrating smart machines and digital systems that can monitor, adapt, and optimise manufacturing in real time. The result is higher‑quality products, reduced waste, and far greater flexibility in how goods are designed and produced.</t>
  </si>
  <si>
    <t>You can find evidence of wear in several key areas of an engine, and each type of wear can reveal important clues about how the engine was running before it was stripped. Wear on cylinder walls-such as scoring, glazing, or ridge formation-can indicate poor lubrication, dirty air intake, or worn piston rings. Piston rings and pistons themselves may show signs of blow‑by, overheating, or detonation. Main and big‑end bearings often reveal the engine’s lubrication history: even, smooth wear suggests normal use, while scoring, pitting, or copper showing through can point to oil starvation or contamination. Camshaft lobes and followers may show flattening or pitting if the oil quality was poor or if the engine suffered from low oil pressure.</t>
  </si>
  <si>
    <t>Health and Safety at Work Act 1974, Control of Substances Hazardous to Health (COSHH) Regulations 2002</t>
  </si>
  <si>
    <t>To 3D print a component, you would begin by creating or obtaining a 3D CAD model of the part using software such as Fusion 360 or SolidWorks. Once the design is complete, the file is exported as an STL and imported into slicing software, where you set print parameters such as layer height, infill, supports, and material type. The slicer then generates G‑code, which is transferred to the 3D printer. Before printing, you must prepare the machine by checking filament, levelling the build plate, and ensuring the printer is safe and ready to operate. After starting the print, the part is monitored for issues like warping or detachment. Once finished, the component is removed, supports are cleaned off, and any necessary post-processing, such as sanding, drilling, or assembly, is carried out to complete the final part.</t>
  </si>
  <si>
    <t>Composites are made by combining two main types of materials: a reinforcement and a matrix, each playing a different role in the final structure. The reinforcement, such as glass fibre, carbon fibre, or Kevlar, provides strength and stiffness, while the matrix, typically consisting of thermoset resins like epoxy, polyester, or vinyl ester, or thermoplastics like nylon or polypropylene, binds the fibres together and transfers loads between them.</t>
  </si>
  <si>
    <t>Fuchs Guest Lecture, IQ310, 11/03/26</t>
  </si>
  <si>
    <t>The fibres are cut, shaped, or laid into a mould in the required orientation, because fibre direction controls the strength of the final part. Once the reinforcement is positioned, the matrix resin is applied through hand lay‑up, vacuum bagging, resin infusion, or another chosen method to fully wet out the fibres. The component is then cured, either at room temperature or in an oven/autoclave, allowing the resin to harden and bond the fibres together. After curing, the part is removed from the mould and undergoes trimming, sanding, and inspection to ensure it meets the required dimensions and quality. This process creates a lightweight, strong component tailored to its intended application.</t>
  </si>
  <si>
    <t>Adrian Nix/David Cooper</t>
  </si>
  <si>
    <t>Mark Fall</t>
  </si>
  <si>
    <t>Paul Davies</t>
  </si>
  <si>
    <t>Find a low-level motorsport series job</t>
  </si>
  <si>
    <t>Make way up into higher racing series</t>
  </si>
  <si>
    <t>Complete motorsport engineering degree</t>
  </si>
  <si>
    <t>Gain experience from club series of work experience</t>
  </si>
  <si>
    <t>Land a job in a series like Formula 3</t>
  </si>
  <si>
    <t>Find my way to a higher level of motorsport</t>
  </si>
  <si>
    <t>One of the biggest impacts on me achieving my goals could be the availability of jobs in motorsport. It's a very competitive sector and finding a job can always be tough.</t>
  </si>
  <si>
    <t>Lower series job found</t>
  </si>
  <si>
    <t>Make my way up to a higher level of motorsport</t>
  </si>
  <si>
    <t>Gain my degree</t>
  </si>
  <si>
    <t>Become more confident in motorsport situations</t>
  </si>
  <si>
    <t>Links with small motorsport teams</t>
  </si>
  <si>
    <t>Academic and learning/  practical and workshop resources</t>
  </si>
  <si>
    <t>Strong CV</t>
  </si>
  <si>
    <t>Good experience and good connections</t>
  </si>
  <si>
    <t>I learned how current industry practices and real engineering challenges are approached by professionals, which helped me connect my academic knowledge with practical applications. The session strengthened my technical awareness, improved my confidence in professional discussions, and clarified the skills I need to keep developing. Overall, it supported my growth by reinforcing the importance of continuous learning and helping me align my development with real‑world engineering expectations.</t>
  </si>
  <si>
    <t>Hacksaw, Mill, Lathe, File, Vice, Height Gauge, Vernier Caliper, Torque Wrench, Piston Ring Compresser, Spanner, Breaker Bar, Ratchet, Turning Tool, Chamfer Tool, Scribe, Pilar Drill, Screwdrivers, Micrometer</t>
  </si>
  <si>
    <t>Before entering a workshop, I learned the importance of following clear health and safety protocols to minimise risk and maintain a controlled working environment. This includes wearing appropriate PPE, understanding hazard signage, completing inductions, and ensuring I’m aware of emergency procedures such as fire exits and first‑aid points. Gaining this awareness has strengthened my professional development by improving my confidence in safe working practices and reinforcing the responsibility engineers have to protect themselves and others in practical environments.</t>
  </si>
  <si>
    <t>k = (G*J)/L</t>
  </si>
  <si>
    <t>During an engine strip and rebuild, several components must be tightened using a torque wrench to ensure correct clamping force and prevent mechanical failure. Critical fasteners such as cylinder head bolts, main bearing cap bolts, big‑end bolts, flywheel bolts, and camshaft cap bolts all require precise torque settings, as do smaller items like spark plugs, sump bolts, and manifold bolts. The exact torque values vary depending on the specific engine, bolt size, and whether the bolts are torque‑to‑yield, so the correct figures must always be taken from the manufacturer’s workshop manual.</t>
  </si>
  <si>
    <t>3D printers, CNC mills, CNC lathes, Autonomous Robots</t>
  </si>
  <si>
    <t>During the workshop sessions, I observed that strict health and safety protocols are essential for maintaining a controlled and hazard‑free environment. Clear signage, proper PPE use, and well‑structured inductions ensured that everyone understood the risks and safe operating procedures before beginning any practical work. The emphasis on housekeeping, machine guarding, and emergency awareness highlighted how small lapses can lead to significant incidents. This feedback reinforced the importance of staying vigilant, following instructions precisely, and maintaining professional standards of safety at all times-skills that are fundamental to my development as an engineer working in practical environments.</t>
  </si>
  <si>
    <t>Y</t>
  </si>
  <si>
    <t>Signed off by Technician</t>
  </si>
  <si>
    <t>What about the speed of the machines?</t>
  </si>
  <si>
    <t>Pi should be divide by 4</t>
  </si>
  <si>
    <t>error carried</t>
  </si>
  <si>
    <t>You were meant to provide the values from the manual</t>
  </si>
  <si>
    <t>Normally we use the equation Torsional stiffness = torque / Angle of twist</t>
  </si>
  <si>
    <t>What do the letters stand for?</t>
  </si>
  <si>
    <t>No units. Can't work out what the x-values are, the y-values might be lbs and they look reasonable</t>
  </si>
  <si>
    <t>No units and the numbers don't look corect for either Ns/m or lbf.s/m</t>
  </si>
  <si>
    <t>Could have also mentioned the autoclave</t>
  </si>
  <si>
    <t>Often a release agent is applied to the mould to ensure the component doesn’t stick</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</si>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</sst>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9"/>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4" xfId="0" applyFill="1" applyBorder="1"/>
    <xf numFmtId="0" fontId="3" fillId="4" borderId="23" xfId="0" applyFont="1" applyFill="1" applyBorder="1"/>
    <xf numFmtId="0" fontId="0" fillId="4" borderId="64" xfId="0" applyFill="1" applyBorder="1"/>
    <xf numFmtId="0" fontId="0" fillId="4" borderId="85"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87" xfId="0" applyBorder="1" applyAlignment="1">
      <alignment horizontal="center"/>
    </xf>
    <xf numFmtId="0" fontId="0" fillId="10" borderId="87" xfId="0" applyFill="1" applyBorder="1"/>
    <xf numFmtId="0" fontId="0" fillId="0" borderId="91" xfId="0" applyBorder="1" applyAlignment="1">
      <alignment horizontal="center"/>
    </xf>
    <xf numFmtId="0" fontId="0" fillId="10" borderId="91" xfId="0" applyFill="1" applyBorder="1"/>
    <xf numFmtId="0" fontId="0" fillId="4" borderId="103" xfId="0" applyFill="1" applyBorder="1" applyAlignment="1">
      <alignment horizontal="center"/>
    </xf>
    <xf numFmtId="0" fontId="3" fillId="4" borderId="104" xfId="0" applyFont="1" applyFill="1" applyBorder="1"/>
    <xf numFmtId="0" fontId="0" fillId="4" borderId="108" xfId="0" applyFill="1" applyBorder="1"/>
    <xf numFmtId="0" fontId="0" fillId="0" borderId="73" xfId="0" applyBorder="1"/>
    <xf numFmtId="0" fontId="0" fillId="7" borderId="118" xfId="0" applyFill="1" applyBorder="1" applyAlignment="1">
      <alignment vertical="center"/>
    </xf>
    <xf numFmtId="0" fontId="0" fillId="7" borderId="119" xfId="0" applyFill="1" applyBorder="1" applyAlignment="1">
      <alignment vertical="center"/>
    </xf>
    <xf numFmtId="0" fontId="0" fillId="4" borderId="29" xfId="0" applyFill="1" applyBorder="1" applyAlignment="1">
      <alignment horizontal="center"/>
    </xf>
    <xf numFmtId="0" fontId="0" fillId="4" borderId="53" xfId="0" applyFill="1" applyBorder="1" applyAlignment="1">
      <alignment horizontal="center"/>
    </xf>
    <xf numFmtId="0" fontId="0" fillId="4" borderId="108"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2"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2" fillId="0" borderId="10" xfId="0" applyFont="1"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10" xfId="0" applyBorder="1" applyAlignment="1">
      <alignment horizontal="center"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left" vertical="top" wrapText="1"/>
    </xf>
    <xf numFmtId="0" fontId="0" fillId="0" borderId="12"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vertical="top"/>
    </xf>
    <xf numFmtId="0" fontId="11" fillId="0" borderId="29" xfId="0" applyFont="1" applyBorder="1" applyAlignment="1">
      <alignment horizontal="center" vertical="top"/>
    </xf>
    <xf numFmtId="0" fontId="11" fillId="0" borderId="30" xfId="0" applyFont="1" applyBorder="1" applyAlignment="1">
      <alignment horizontal="center" vertical="top"/>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68" xfId="0" applyFill="1" applyBorder="1" applyAlignment="1">
      <alignment horizontal="center"/>
    </xf>
    <xf numFmtId="0" fontId="0" fillId="5" borderId="77" xfId="0" applyFill="1" applyBorder="1" applyAlignment="1">
      <alignment horizontal="center"/>
    </xf>
    <xf numFmtId="0" fontId="3" fillId="4" borderId="58" xfId="0" applyFont="1" applyFill="1" applyBorder="1" applyAlignment="1">
      <alignment horizontal="center"/>
    </xf>
    <xf numFmtId="0" fontId="3" fillId="4" borderId="76" xfId="0" applyFont="1" applyFill="1" applyBorder="1" applyAlignment="1">
      <alignment horizontal="center"/>
    </xf>
    <xf numFmtId="0" fontId="0" fillId="4" borderId="53" xfId="0" applyFill="1" applyBorder="1" applyAlignment="1">
      <alignment horizontal="center"/>
    </xf>
    <xf numFmtId="0" fontId="0" fillId="4" borderId="75"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7"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7" fillId="0" borderId="16" xfId="0" applyFont="1" applyBorder="1" applyAlignment="1">
      <alignment horizontal="left" vertical="top"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2" fontId="9" fillId="0" borderId="13" xfId="0" applyNumberFormat="1" applyFont="1" applyBorder="1" applyAlignment="1">
      <alignment horizontal="center" vertical="top"/>
    </xf>
    <xf numFmtId="2" fontId="9" fillId="0" borderId="14" xfId="0" applyNumberFormat="1" applyFont="1" applyBorder="1" applyAlignment="1">
      <alignment horizontal="center" vertical="top"/>
    </xf>
    <xf numFmtId="2" fontId="9" fillId="0" borderId="18" xfId="0" applyNumberFormat="1" applyFont="1" applyBorder="1" applyAlignment="1">
      <alignment horizontal="center" vertical="top"/>
    </xf>
    <xf numFmtId="2" fontId="9" fillId="0" borderId="19" xfId="0" applyNumberFormat="1" applyFont="1" applyBorder="1" applyAlignment="1">
      <alignment horizontal="center" vertical="top"/>
    </xf>
    <xf numFmtId="0" fontId="9" fillId="0" borderId="14" xfId="0" applyFont="1" applyBorder="1" applyAlignment="1">
      <alignment horizontal="center" vertical="top"/>
    </xf>
    <xf numFmtId="0" fontId="9" fillId="0" borderId="15" xfId="0" applyFont="1" applyBorder="1" applyAlignment="1">
      <alignment horizontal="center" vertical="top"/>
    </xf>
    <xf numFmtId="0" fontId="9" fillId="0" borderId="19" xfId="0" applyFont="1" applyBorder="1" applyAlignment="1">
      <alignment horizontal="center" vertical="top"/>
    </xf>
    <xf numFmtId="0" fontId="9" fillId="0" borderId="20" xfId="0" applyFont="1" applyBorder="1" applyAlignment="1">
      <alignment horizontal="center"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8" fillId="0" borderId="13" xfId="0" applyFon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3" fillId="7" borderId="99" xfId="0" applyFont="1" applyFill="1" applyBorder="1" applyAlignment="1">
      <alignment horizontal="center"/>
    </xf>
    <xf numFmtId="0" fontId="3" fillId="7" borderId="100" xfId="0" applyFont="1" applyFill="1" applyBorder="1" applyAlignment="1">
      <alignment horizontal="center"/>
    </xf>
    <xf numFmtId="0" fontId="3" fillId="7" borderId="89" xfId="0" applyFont="1" applyFill="1" applyBorder="1" applyAlignment="1">
      <alignment horizontal="center"/>
    </xf>
    <xf numFmtId="0" fontId="3" fillId="7" borderId="115"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03" xfId="0" applyFill="1" applyBorder="1" applyAlignment="1">
      <alignment horizontal="center"/>
    </xf>
    <xf numFmtId="0" fontId="0" fillId="8" borderId="105" xfId="0" applyFill="1" applyBorder="1" applyAlignment="1">
      <alignment horizontal="center"/>
    </xf>
    <xf numFmtId="0" fontId="0" fillId="8" borderId="90" xfId="0" applyFill="1" applyBorder="1" applyAlignment="1">
      <alignment horizontal="center"/>
    </xf>
    <xf numFmtId="0" fontId="0" fillId="8" borderId="109" xfId="0" applyFill="1" applyBorder="1" applyAlignment="1">
      <alignment horizontal="center"/>
    </xf>
    <xf numFmtId="0" fontId="0" fillId="8" borderId="110" xfId="0" applyFill="1" applyBorder="1" applyAlignment="1">
      <alignment horizontal="center"/>
    </xf>
    <xf numFmtId="0" fontId="0" fillId="8" borderId="92" xfId="0" applyFill="1" applyBorder="1" applyAlignment="1">
      <alignment horizontal="center"/>
    </xf>
    <xf numFmtId="0" fontId="0" fillId="8" borderId="112" xfId="0" applyFill="1" applyBorder="1" applyAlignment="1">
      <alignment horizontal="center"/>
    </xf>
    <xf numFmtId="0" fontId="0" fillId="8" borderId="88"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2" fillId="4" borderId="93" xfId="0" applyFont="1" applyFill="1" applyBorder="1" applyAlignment="1">
      <alignment horizontal="center" vertical="center"/>
    </xf>
    <xf numFmtId="0" fontId="2" fillId="4" borderId="95" xfId="0" applyFont="1" applyFill="1" applyBorder="1" applyAlignment="1">
      <alignment horizontal="center" vertical="center"/>
    </xf>
    <xf numFmtId="0" fontId="2" fillId="4" borderId="101" xfId="0" applyFont="1" applyFill="1" applyBorder="1" applyAlignment="1">
      <alignment horizontal="center" vertical="center"/>
    </xf>
    <xf numFmtId="0" fontId="2" fillId="4" borderId="102" xfId="0" applyFont="1" applyFill="1" applyBorder="1" applyAlignment="1">
      <alignment horizontal="center" vertical="center"/>
    </xf>
    <xf numFmtId="0" fontId="0" fillId="8" borderId="106" xfId="0" applyFill="1" applyBorder="1" applyAlignment="1">
      <alignment horizontal="center"/>
    </xf>
    <xf numFmtId="0" fontId="0" fillId="8" borderId="111" xfId="0" applyFill="1" applyBorder="1" applyAlignment="1">
      <alignment horizontal="center"/>
    </xf>
    <xf numFmtId="0" fontId="3" fillId="4" borderId="102" xfId="0" applyFont="1" applyFill="1" applyBorder="1" applyAlignment="1">
      <alignment horizontal="left" vertical="center"/>
    </xf>
    <xf numFmtId="0" fontId="3" fillId="4" borderId="107" xfId="0" applyFont="1" applyFill="1" applyBorder="1" applyAlignment="1">
      <alignment horizontal="left" vertical="center"/>
    </xf>
    <xf numFmtId="0" fontId="0" fillId="4" borderId="90" xfId="0" applyFill="1" applyBorder="1" applyAlignment="1">
      <alignment horizontal="center"/>
    </xf>
    <xf numFmtId="0" fontId="0" fillId="4" borderId="106"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3" xfId="0" applyFill="1" applyBorder="1" applyAlignment="1">
      <alignment horizontal="center" wrapText="1"/>
    </xf>
    <xf numFmtId="0" fontId="0" fillId="7" borderId="94" xfId="0" applyFill="1" applyBorder="1" applyAlignment="1">
      <alignment horizontal="center" wrapText="1"/>
    </xf>
    <xf numFmtId="0" fontId="0" fillId="7" borderId="95" xfId="0" applyFill="1" applyBorder="1" applyAlignment="1">
      <alignment horizontal="center" wrapText="1"/>
    </xf>
    <xf numFmtId="0" fontId="0" fillId="7" borderId="96" xfId="0" applyFill="1" applyBorder="1" applyAlignment="1">
      <alignment horizontal="center" wrapText="1"/>
    </xf>
    <xf numFmtId="0" fontId="0" fillId="7" borderId="97" xfId="0" applyFill="1" applyBorder="1" applyAlignment="1">
      <alignment horizontal="center" wrapText="1"/>
    </xf>
    <xf numFmtId="0" fontId="0" fillId="7" borderId="98" xfId="0" applyFill="1" applyBorder="1" applyAlignment="1">
      <alignment horizontal="center" wrapText="1"/>
    </xf>
    <xf numFmtId="0" fontId="3" fillId="7" borderId="82" xfId="0" applyFont="1" applyFill="1" applyBorder="1" applyAlignment="1">
      <alignment horizontal="center"/>
    </xf>
    <xf numFmtId="0" fontId="3" fillId="7" borderId="83" xfId="0" applyFont="1" applyFill="1" applyBorder="1" applyAlignment="1">
      <alignment horizontal="center"/>
    </xf>
    <xf numFmtId="0" fontId="3" fillId="7" borderId="113" xfId="0" applyFont="1" applyFill="1" applyBorder="1" applyAlignment="1">
      <alignment horizontal="center"/>
    </xf>
    <xf numFmtId="0" fontId="0" fillId="7" borderId="86" xfId="0" applyFill="1" applyBorder="1" applyAlignment="1">
      <alignment horizontal="center"/>
    </xf>
    <xf numFmtId="0" fontId="0" fillId="7" borderId="71" xfId="0" applyFill="1" applyBorder="1" applyAlignment="1">
      <alignment horizontal="center"/>
    </xf>
    <xf numFmtId="0" fontId="0" fillId="9" borderId="114" xfId="0" applyFill="1" applyBorder="1" applyAlignment="1">
      <alignment horizontal="center"/>
    </xf>
    <xf numFmtId="0" fontId="0" fillId="9" borderId="0" xfId="0" applyFill="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0" borderId="62" xfId="0" applyBorder="1" applyAlignment="1">
      <alignment horizontal="center"/>
    </xf>
    <xf numFmtId="0" fontId="0" fillId="0" borderId="79"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17" fontId="0" fillId="0" borderId="70" xfId="0" applyNumberFormat="1"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1" xfId="0" applyBorder="1" applyAlignment="1">
      <alignment horizontal="center"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0" xfId="0" applyBorder="1" applyAlignment="1">
      <alignment horizontal="center" vertical="center" wrapText="1"/>
    </xf>
    <xf numFmtId="0" fontId="0" fillId="0" borderId="63" xfId="0" applyBorder="1" applyAlignment="1">
      <alignment horizontal="center" vertical="center" wrapText="1"/>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0" borderId="30" xfId="0" applyBorder="1" applyAlignment="1">
      <alignment horizontal="center" vertical="top" wrapText="1"/>
    </xf>
    <xf numFmtId="0" fontId="0" fillId="0" borderId="64" xfId="0" applyBorder="1" applyAlignment="1">
      <alignment horizontal="center" vertical="top" wrapText="1"/>
    </xf>
    <xf numFmtId="0" fontId="0" fillId="0" borderId="53" xfId="0" applyBorder="1" applyAlignment="1">
      <alignment horizontal="center" vertical="top" wrapText="1"/>
    </xf>
    <xf numFmtId="0" fontId="0" fillId="0" borderId="70" xfId="0" applyBorder="1" applyAlignment="1">
      <alignment horizontal="center" vertical="top" wrapText="1"/>
    </xf>
    <xf numFmtId="0" fontId="0" fillId="0" borderId="58" xfId="0" applyBorder="1" applyAlignment="1">
      <alignment horizontal="center" vertical="top" wrapText="1"/>
    </xf>
    <xf numFmtId="0" fontId="0" fillId="7" borderId="118" xfId="0" applyFill="1" applyBorder="1" applyAlignment="1">
      <alignment horizontal="right" vertical="center"/>
    </xf>
    <xf numFmtId="0" fontId="0" fillId="7" borderId="71" xfId="0" applyFill="1" applyBorder="1" applyAlignment="1">
      <alignment horizontal="right" vertical="center"/>
    </xf>
    <xf numFmtId="0" fontId="0" fillId="7" borderId="119" xfId="0" applyFill="1" applyBorder="1" applyAlignment="1">
      <alignment horizontal="right" vertical="center"/>
    </xf>
    <xf numFmtId="0" fontId="0" fillId="7" borderId="120"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0" xfId="0" applyBorder="1" applyAlignment="1">
      <alignment horizontal="left" vertical="top" wrapText="1"/>
    </xf>
    <xf numFmtId="0" fontId="0" fillId="0" borderId="121"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1"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center" wrapText="1"/>
    </xf>
    <xf numFmtId="0" fontId="0" fillId="0" borderId="116"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17"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7" fillId="0" borderId="10" xfId="0" applyFont="1" applyBorder="1" applyAlignment="1">
      <alignment horizontal="center"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2" xfId="0" applyFont="1" applyFill="1" applyBorder="1" applyAlignment="1">
      <alignment horizontal="right"/>
    </xf>
    <xf numFmtId="0" fontId="3" fillId="4" borderId="83" xfId="0" applyFont="1" applyFill="1" applyBorder="1" applyAlignment="1">
      <alignment horizontal="right"/>
    </xf>
    <xf numFmtId="0" fontId="3" fillId="4" borderId="84"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68" zoomScaleNormal="68" workbookViewId="0">
      <selection activeCell="G49" sqref="G49"/>
    </sheetView>
  </sheetViews>
  <sheetFormatPr defaultRowHeight="14.25" x14ac:dyDescent="0.45"/>
  <sheetData>
    <row r="1" spans="1:31" x14ac:dyDescent="0.4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4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4.65" thickBot="1" x14ac:dyDescent="0.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45">
      <c r="A4" s="100" t="s">
        <v>1</v>
      </c>
      <c r="B4" s="101"/>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2"/>
    </row>
    <row r="5" spans="1:31" ht="23.65" thickBot="1" x14ac:dyDescent="0.5">
      <c r="A5" s="103" t="s">
        <v>2</v>
      </c>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5"/>
    </row>
    <row r="6" spans="1:31" ht="14.65" thickBot="1" x14ac:dyDescent="0.5">
      <c r="A6" s="60" t="s">
        <v>3</v>
      </c>
      <c r="B6" s="60"/>
      <c r="C6" s="60"/>
      <c r="D6" s="60"/>
      <c r="E6" s="62" t="s">
        <v>150</v>
      </c>
      <c r="F6" s="62"/>
      <c r="G6" s="62"/>
      <c r="H6" s="62"/>
      <c r="I6" s="60" t="s">
        <v>4</v>
      </c>
      <c r="J6" s="60"/>
      <c r="K6" s="60"/>
      <c r="L6" s="60"/>
      <c r="M6" s="60"/>
      <c r="N6" s="60"/>
      <c r="O6" s="60"/>
      <c r="P6" s="60"/>
      <c r="Q6" s="64" t="s">
        <v>5</v>
      </c>
      <c r="R6" s="65"/>
      <c r="S6" s="65"/>
      <c r="T6" s="65"/>
      <c r="U6" s="65"/>
      <c r="V6" s="65"/>
      <c r="W6" s="65"/>
      <c r="X6" s="65"/>
      <c r="Y6" s="65"/>
      <c r="Z6" s="65"/>
      <c r="AA6" s="65"/>
      <c r="AB6" s="65"/>
      <c r="AC6" s="65"/>
      <c r="AD6" s="65"/>
      <c r="AE6" s="66"/>
    </row>
    <row r="7" spans="1:31" ht="15" thickTop="1" thickBot="1" x14ac:dyDescent="0.5">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ht="15" thickTop="1" thickBot="1" x14ac:dyDescent="0.5">
      <c r="A8" s="70" t="s">
        <v>6</v>
      </c>
      <c r="B8" s="71"/>
      <c r="C8" s="71"/>
      <c r="D8" s="72"/>
      <c r="E8" s="63" t="s">
        <v>192</v>
      </c>
      <c r="F8" s="63"/>
      <c r="G8" s="63"/>
      <c r="H8" s="63"/>
      <c r="I8" s="97" t="s">
        <v>187</v>
      </c>
      <c r="J8" s="97"/>
      <c r="K8" s="97"/>
      <c r="L8" s="97"/>
      <c r="M8" s="97"/>
      <c r="N8" s="97"/>
      <c r="O8" s="97"/>
      <c r="P8" s="97"/>
      <c r="Q8" s="73" t="s">
        <v>212</v>
      </c>
      <c r="R8" s="74"/>
      <c r="S8" s="74"/>
      <c r="T8" s="74"/>
      <c r="U8" s="74"/>
      <c r="V8" s="74"/>
      <c r="W8" s="74"/>
      <c r="X8" s="74"/>
      <c r="Y8" s="74"/>
      <c r="Z8" s="74"/>
      <c r="AA8" s="74"/>
      <c r="AB8" s="74"/>
      <c r="AC8" s="74"/>
      <c r="AD8" s="74"/>
      <c r="AE8" s="98"/>
    </row>
    <row r="9" spans="1:31" ht="15" thickTop="1" thickBot="1" x14ac:dyDescent="0.5">
      <c r="A9" s="94"/>
      <c r="B9" s="95"/>
      <c r="C9" s="95"/>
      <c r="D9" s="96"/>
      <c r="E9" s="63"/>
      <c r="F9" s="63"/>
      <c r="G9" s="63"/>
      <c r="H9" s="63"/>
      <c r="I9" s="97"/>
      <c r="J9" s="97"/>
      <c r="K9" s="97"/>
      <c r="L9" s="97"/>
      <c r="M9" s="97"/>
      <c r="N9" s="97"/>
      <c r="O9" s="97"/>
      <c r="P9" s="97"/>
      <c r="Q9" s="75"/>
      <c r="R9" s="74"/>
      <c r="S9" s="74"/>
      <c r="T9" s="74"/>
      <c r="U9" s="74"/>
      <c r="V9" s="74"/>
      <c r="W9" s="74"/>
      <c r="X9" s="74"/>
      <c r="Y9" s="74"/>
      <c r="Z9" s="74"/>
      <c r="AA9" s="74"/>
      <c r="AB9" s="74"/>
      <c r="AC9" s="74"/>
      <c r="AD9" s="74"/>
      <c r="AE9" s="98"/>
    </row>
    <row r="10" spans="1:31" ht="15" thickTop="1" thickBot="1" x14ac:dyDescent="0.5">
      <c r="A10" s="94"/>
      <c r="B10" s="95"/>
      <c r="C10" s="95"/>
      <c r="D10" s="96"/>
      <c r="E10" s="63" t="s">
        <v>193</v>
      </c>
      <c r="F10" s="63"/>
      <c r="G10" s="63"/>
      <c r="H10" s="63"/>
      <c r="I10" s="97"/>
      <c r="J10" s="97"/>
      <c r="K10" s="97"/>
      <c r="L10" s="97"/>
      <c r="M10" s="97"/>
      <c r="N10" s="97"/>
      <c r="O10" s="97"/>
      <c r="P10" s="97"/>
      <c r="Q10" s="75"/>
      <c r="R10" s="74"/>
      <c r="S10" s="74"/>
      <c r="T10" s="74"/>
      <c r="U10" s="74"/>
      <c r="V10" s="74"/>
      <c r="W10" s="74"/>
      <c r="X10" s="74"/>
      <c r="Y10" s="74"/>
      <c r="Z10" s="74"/>
      <c r="AA10" s="74"/>
      <c r="AB10" s="74"/>
      <c r="AC10" s="74"/>
      <c r="AD10" s="74"/>
      <c r="AE10" s="98"/>
    </row>
    <row r="11" spans="1:31" ht="15" thickTop="1" thickBot="1" x14ac:dyDescent="0.5">
      <c r="A11" s="94"/>
      <c r="B11" s="95"/>
      <c r="C11" s="95"/>
      <c r="D11" s="96"/>
      <c r="E11" s="63"/>
      <c r="F11" s="63"/>
      <c r="G11" s="63"/>
      <c r="H11" s="63"/>
      <c r="I11" s="97"/>
      <c r="J11" s="97"/>
      <c r="K11" s="97"/>
      <c r="L11" s="97"/>
      <c r="M11" s="97"/>
      <c r="N11" s="97"/>
      <c r="O11" s="97"/>
      <c r="P11" s="97"/>
      <c r="Q11" s="75"/>
      <c r="R11" s="74"/>
      <c r="S11" s="74"/>
      <c r="T11" s="74"/>
      <c r="U11" s="74"/>
      <c r="V11" s="74"/>
      <c r="W11" s="74"/>
      <c r="X11" s="74"/>
      <c r="Y11" s="74"/>
      <c r="Z11" s="74"/>
      <c r="AA11" s="74"/>
      <c r="AB11" s="74"/>
      <c r="AC11" s="74"/>
      <c r="AD11" s="74"/>
      <c r="AE11" s="98"/>
    </row>
    <row r="12" spans="1:31" ht="15" thickTop="1" thickBot="1" x14ac:dyDescent="0.5">
      <c r="A12" s="94"/>
      <c r="B12" s="95"/>
      <c r="C12" s="95"/>
      <c r="D12" s="96"/>
      <c r="E12" s="63" t="s">
        <v>194</v>
      </c>
      <c r="F12" s="63"/>
      <c r="G12" s="63"/>
      <c r="H12" s="63"/>
      <c r="I12" s="97"/>
      <c r="J12" s="97"/>
      <c r="K12" s="97"/>
      <c r="L12" s="97"/>
      <c r="M12" s="97"/>
      <c r="N12" s="97"/>
      <c r="O12" s="97"/>
      <c r="P12" s="97"/>
      <c r="Q12" s="75"/>
      <c r="R12" s="74"/>
      <c r="S12" s="74"/>
      <c r="T12" s="74"/>
      <c r="U12" s="74"/>
      <c r="V12" s="74"/>
      <c r="W12" s="74"/>
      <c r="X12" s="74"/>
      <c r="Y12" s="74"/>
      <c r="Z12" s="74"/>
      <c r="AA12" s="74"/>
      <c r="AB12" s="74"/>
      <c r="AC12" s="74"/>
      <c r="AD12" s="74"/>
      <c r="AE12" s="98"/>
    </row>
    <row r="13" spans="1:31" ht="15" thickTop="1" thickBot="1" x14ac:dyDescent="0.5">
      <c r="A13" s="64"/>
      <c r="B13" s="65"/>
      <c r="C13" s="65"/>
      <c r="D13" s="66"/>
      <c r="E13" s="63"/>
      <c r="F13" s="63"/>
      <c r="G13" s="63"/>
      <c r="H13" s="63"/>
      <c r="I13" s="97"/>
      <c r="J13" s="97"/>
      <c r="K13" s="97"/>
      <c r="L13" s="97"/>
      <c r="M13" s="97"/>
      <c r="N13" s="97"/>
      <c r="O13" s="97"/>
      <c r="P13" s="97"/>
      <c r="Q13" s="75"/>
      <c r="R13" s="74"/>
      <c r="S13" s="74"/>
      <c r="T13" s="74"/>
      <c r="U13" s="74"/>
      <c r="V13" s="74"/>
      <c r="W13" s="74"/>
      <c r="X13" s="74"/>
      <c r="Y13" s="74"/>
      <c r="Z13" s="74"/>
      <c r="AA13" s="74"/>
      <c r="AB13" s="74"/>
      <c r="AC13" s="74"/>
      <c r="AD13" s="74"/>
      <c r="AE13" s="98"/>
    </row>
    <row r="14" spans="1:31" ht="15" thickTop="1" thickBot="1" x14ac:dyDescent="0.5">
      <c r="A14" s="67" t="s">
        <v>7</v>
      </c>
      <c r="B14" s="68"/>
      <c r="C14" s="68"/>
      <c r="D14" s="68"/>
      <c r="E14" s="68"/>
      <c r="F14" s="68"/>
      <c r="G14" s="68"/>
      <c r="H14" s="68"/>
      <c r="I14" s="68"/>
      <c r="J14" s="68"/>
      <c r="K14" s="68"/>
      <c r="L14" s="68"/>
      <c r="M14" s="68"/>
      <c r="N14" s="68"/>
      <c r="O14" s="68"/>
      <c r="P14" s="69"/>
      <c r="Q14" s="75"/>
      <c r="R14" s="74"/>
      <c r="S14" s="74"/>
      <c r="T14" s="74"/>
      <c r="U14" s="74"/>
      <c r="V14" s="74"/>
      <c r="W14" s="74"/>
      <c r="X14" s="74"/>
      <c r="Y14" s="74"/>
      <c r="Z14" s="74"/>
      <c r="AA14" s="74"/>
      <c r="AB14" s="74"/>
      <c r="AC14" s="74"/>
      <c r="AD14" s="74"/>
      <c r="AE14" s="98"/>
    </row>
    <row r="15" spans="1:31" ht="15" thickTop="1" thickBot="1" x14ac:dyDescent="0.5">
      <c r="A15" s="67"/>
      <c r="B15" s="68"/>
      <c r="C15" s="68"/>
      <c r="D15" s="68"/>
      <c r="E15" s="68"/>
      <c r="F15" s="68"/>
      <c r="G15" s="68"/>
      <c r="H15" s="68"/>
      <c r="I15" s="68"/>
      <c r="J15" s="68"/>
      <c r="K15" s="68"/>
      <c r="L15" s="68"/>
      <c r="M15" s="68"/>
      <c r="N15" s="68"/>
      <c r="O15" s="68"/>
      <c r="P15" s="69"/>
      <c r="Q15" s="75"/>
      <c r="R15" s="74"/>
      <c r="S15" s="74"/>
      <c r="T15" s="74"/>
      <c r="U15" s="74"/>
      <c r="V15" s="74"/>
      <c r="W15" s="74"/>
      <c r="X15" s="74"/>
      <c r="Y15" s="74"/>
      <c r="Z15" s="74"/>
      <c r="AA15" s="74"/>
      <c r="AB15" s="74"/>
      <c r="AC15" s="74"/>
      <c r="AD15" s="74"/>
      <c r="AE15" s="98"/>
    </row>
    <row r="16" spans="1:31" ht="15" thickTop="1" thickBot="1" x14ac:dyDescent="0.5">
      <c r="A16" s="90" t="s">
        <v>179</v>
      </c>
      <c r="B16" s="91"/>
      <c r="C16" s="91"/>
      <c r="D16" s="91"/>
      <c r="E16" s="91"/>
      <c r="F16" s="91"/>
      <c r="G16" s="91"/>
      <c r="H16" s="91"/>
      <c r="I16" s="91"/>
      <c r="J16" s="91"/>
      <c r="K16" s="91"/>
      <c r="L16" s="91"/>
      <c r="M16" s="91"/>
      <c r="N16" s="91"/>
      <c r="O16" s="91"/>
      <c r="P16" s="92"/>
      <c r="Q16" s="75"/>
      <c r="R16" s="74"/>
      <c r="S16" s="74"/>
      <c r="T16" s="74"/>
      <c r="U16" s="74"/>
      <c r="V16" s="74"/>
      <c r="W16" s="74"/>
      <c r="X16" s="74"/>
      <c r="Y16" s="74"/>
      <c r="Z16" s="74"/>
      <c r="AA16" s="74"/>
      <c r="AB16" s="74"/>
      <c r="AC16" s="74"/>
      <c r="AD16" s="74"/>
      <c r="AE16" s="98"/>
    </row>
    <row r="17" spans="1:31" ht="15" thickTop="1" thickBot="1" x14ac:dyDescent="0.5">
      <c r="A17" s="93"/>
      <c r="B17" s="91"/>
      <c r="C17" s="91"/>
      <c r="D17" s="91"/>
      <c r="E17" s="91"/>
      <c r="F17" s="91"/>
      <c r="G17" s="91"/>
      <c r="H17" s="91"/>
      <c r="I17" s="91"/>
      <c r="J17" s="91"/>
      <c r="K17" s="91"/>
      <c r="L17" s="91"/>
      <c r="M17" s="91"/>
      <c r="N17" s="91"/>
      <c r="O17" s="91"/>
      <c r="P17" s="92"/>
      <c r="Q17" s="75"/>
      <c r="R17" s="74"/>
      <c r="S17" s="74"/>
      <c r="T17" s="74"/>
      <c r="U17" s="74"/>
      <c r="V17" s="74"/>
      <c r="W17" s="74"/>
      <c r="X17" s="74"/>
      <c r="Y17" s="74"/>
      <c r="Z17" s="74"/>
      <c r="AA17" s="74"/>
      <c r="AB17" s="74"/>
      <c r="AC17" s="74"/>
      <c r="AD17" s="74"/>
      <c r="AE17" s="98"/>
    </row>
    <row r="18" spans="1:31" ht="15" thickTop="1" thickBot="1" x14ac:dyDescent="0.5">
      <c r="A18" s="93"/>
      <c r="B18" s="91"/>
      <c r="C18" s="91"/>
      <c r="D18" s="91"/>
      <c r="E18" s="91"/>
      <c r="F18" s="91"/>
      <c r="G18" s="91"/>
      <c r="H18" s="91"/>
      <c r="I18" s="91"/>
      <c r="J18" s="91"/>
      <c r="K18" s="91"/>
      <c r="L18" s="91"/>
      <c r="M18" s="91"/>
      <c r="N18" s="91"/>
      <c r="O18" s="91"/>
      <c r="P18" s="92"/>
      <c r="Q18" s="75"/>
      <c r="R18" s="74"/>
      <c r="S18" s="74"/>
      <c r="T18" s="74"/>
      <c r="U18" s="74"/>
      <c r="V18" s="74"/>
      <c r="W18" s="74"/>
      <c r="X18" s="74"/>
      <c r="Y18" s="74"/>
      <c r="Z18" s="74"/>
      <c r="AA18" s="74"/>
      <c r="AB18" s="74"/>
      <c r="AC18" s="74"/>
      <c r="AD18" s="74"/>
      <c r="AE18" s="98"/>
    </row>
    <row r="19" spans="1:31" ht="15" thickTop="1" thickBot="1" x14ac:dyDescent="0.5">
      <c r="A19" s="93"/>
      <c r="B19" s="91"/>
      <c r="C19" s="91"/>
      <c r="D19" s="91"/>
      <c r="E19" s="91"/>
      <c r="F19" s="91"/>
      <c r="G19" s="91"/>
      <c r="H19" s="91"/>
      <c r="I19" s="91"/>
      <c r="J19" s="91"/>
      <c r="K19" s="91"/>
      <c r="L19" s="91"/>
      <c r="M19" s="91"/>
      <c r="N19" s="91"/>
      <c r="O19" s="91"/>
      <c r="P19" s="92"/>
      <c r="Q19" s="75"/>
      <c r="R19" s="74"/>
      <c r="S19" s="74"/>
      <c r="T19" s="74"/>
      <c r="U19" s="74"/>
      <c r="V19" s="74"/>
      <c r="W19" s="74"/>
      <c r="X19" s="74"/>
      <c r="Y19" s="74"/>
      <c r="Z19" s="74"/>
      <c r="AA19" s="74"/>
      <c r="AB19" s="74"/>
      <c r="AC19" s="74"/>
      <c r="AD19" s="74"/>
      <c r="AE19" s="98"/>
    </row>
    <row r="20" spans="1:31" ht="15" thickTop="1" thickBot="1" x14ac:dyDescent="0.5">
      <c r="A20" s="93"/>
      <c r="B20" s="91"/>
      <c r="C20" s="91"/>
      <c r="D20" s="91"/>
      <c r="E20" s="91"/>
      <c r="F20" s="91"/>
      <c r="G20" s="91"/>
      <c r="H20" s="91"/>
      <c r="I20" s="91"/>
      <c r="J20" s="91"/>
      <c r="K20" s="91"/>
      <c r="L20" s="91"/>
      <c r="M20" s="91"/>
      <c r="N20" s="91"/>
      <c r="O20" s="91"/>
      <c r="P20" s="92"/>
      <c r="Q20" s="75"/>
      <c r="R20" s="74"/>
      <c r="S20" s="74"/>
      <c r="T20" s="74"/>
      <c r="U20" s="74"/>
      <c r="V20" s="74"/>
      <c r="W20" s="74"/>
      <c r="X20" s="74"/>
      <c r="Y20" s="74"/>
      <c r="Z20" s="74"/>
      <c r="AA20" s="74"/>
      <c r="AB20" s="74"/>
      <c r="AC20" s="74"/>
      <c r="AD20" s="74"/>
      <c r="AE20" s="98"/>
    </row>
    <row r="21" spans="1:31" ht="15" thickTop="1" thickBot="1" x14ac:dyDescent="0.5">
      <c r="A21" s="93"/>
      <c r="B21" s="91"/>
      <c r="C21" s="91"/>
      <c r="D21" s="91"/>
      <c r="E21" s="91"/>
      <c r="F21" s="91"/>
      <c r="G21" s="91"/>
      <c r="H21" s="91"/>
      <c r="I21" s="91"/>
      <c r="J21" s="91"/>
      <c r="K21" s="91"/>
      <c r="L21" s="91"/>
      <c r="M21" s="91"/>
      <c r="N21" s="91"/>
      <c r="O21" s="91"/>
      <c r="P21" s="92"/>
      <c r="Q21" s="75"/>
      <c r="R21" s="74"/>
      <c r="S21" s="74"/>
      <c r="T21" s="74"/>
      <c r="U21" s="74"/>
      <c r="V21" s="74"/>
      <c r="W21" s="74"/>
      <c r="X21" s="74"/>
      <c r="Y21" s="74"/>
      <c r="Z21" s="74"/>
      <c r="AA21" s="74"/>
      <c r="AB21" s="74"/>
      <c r="AC21" s="74"/>
      <c r="AD21" s="74"/>
      <c r="AE21" s="98"/>
    </row>
    <row r="22" spans="1:31" ht="15" thickTop="1" thickBot="1" x14ac:dyDescent="0.5">
      <c r="A22" s="93"/>
      <c r="B22" s="91"/>
      <c r="C22" s="91"/>
      <c r="D22" s="91"/>
      <c r="E22" s="91"/>
      <c r="F22" s="91"/>
      <c r="G22" s="91"/>
      <c r="H22" s="91"/>
      <c r="I22" s="91"/>
      <c r="J22" s="91"/>
      <c r="K22" s="91"/>
      <c r="L22" s="91"/>
      <c r="M22" s="91"/>
      <c r="N22" s="91"/>
      <c r="O22" s="91"/>
      <c r="P22" s="92"/>
      <c r="Q22" s="75"/>
      <c r="R22" s="74"/>
      <c r="S22" s="74"/>
      <c r="T22" s="74"/>
      <c r="U22" s="74"/>
      <c r="V22" s="74"/>
      <c r="W22" s="74"/>
      <c r="X22" s="74"/>
      <c r="Y22" s="74"/>
      <c r="Z22" s="74"/>
      <c r="AA22" s="74"/>
      <c r="AB22" s="74"/>
      <c r="AC22" s="74"/>
      <c r="AD22" s="74"/>
      <c r="AE22" s="98"/>
    </row>
    <row r="23" spans="1:31" ht="15" thickTop="1" thickBot="1" x14ac:dyDescent="0.5">
      <c r="A23" s="93"/>
      <c r="B23" s="91"/>
      <c r="C23" s="91"/>
      <c r="D23" s="91"/>
      <c r="E23" s="91"/>
      <c r="F23" s="91"/>
      <c r="G23" s="91"/>
      <c r="H23" s="91"/>
      <c r="I23" s="91"/>
      <c r="J23" s="91"/>
      <c r="K23" s="91"/>
      <c r="L23" s="91"/>
      <c r="M23" s="91"/>
      <c r="N23" s="91"/>
      <c r="O23" s="91"/>
      <c r="P23" s="92"/>
      <c r="Q23" s="75"/>
      <c r="R23" s="74"/>
      <c r="S23" s="74"/>
      <c r="T23" s="74"/>
      <c r="U23" s="74"/>
      <c r="V23" s="74"/>
      <c r="W23" s="74"/>
      <c r="X23" s="74"/>
      <c r="Y23" s="74"/>
      <c r="Z23" s="74"/>
      <c r="AA23" s="74"/>
      <c r="AB23" s="74"/>
      <c r="AC23" s="74"/>
      <c r="AD23" s="74"/>
      <c r="AE23" s="98"/>
    </row>
    <row r="24" spans="1:31" ht="15" thickTop="1" thickBot="1" x14ac:dyDescent="0.5">
      <c r="A24" s="93"/>
      <c r="B24" s="91"/>
      <c r="C24" s="91"/>
      <c r="D24" s="91"/>
      <c r="E24" s="91"/>
      <c r="F24" s="91"/>
      <c r="G24" s="91"/>
      <c r="H24" s="91"/>
      <c r="I24" s="91"/>
      <c r="J24" s="91"/>
      <c r="K24" s="91"/>
      <c r="L24" s="91"/>
      <c r="M24" s="91"/>
      <c r="N24" s="91"/>
      <c r="O24" s="91"/>
      <c r="P24" s="92"/>
      <c r="Q24" s="75"/>
      <c r="R24" s="74"/>
      <c r="S24" s="74"/>
      <c r="T24" s="74"/>
      <c r="U24" s="74"/>
      <c r="V24" s="74"/>
      <c r="W24" s="74"/>
      <c r="X24" s="74"/>
      <c r="Y24" s="74"/>
      <c r="Z24" s="74"/>
      <c r="AA24" s="74"/>
      <c r="AB24" s="74"/>
      <c r="AC24" s="74"/>
      <c r="AD24" s="74"/>
      <c r="AE24" s="98"/>
    </row>
    <row r="25" spans="1:31" ht="15" thickTop="1" thickBot="1" x14ac:dyDescent="0.5">
      <c r="A25" s="93"/>
      <c r="B25" s="91"/>
      <c r="C25" s="91"/>
      <c r="D25" s="91"/>
      <c r="E25" s="91"/>
      <c r="F25" s="91"/>
      <c r="G25" s="91"/>
      <c r="H25" s="91"/>
      <c r="I25" s="91"/>
      <c r="J25" s="91"/>
      <c r="K25" s="91"/>
      <c r="L25" s="91"/>
      <c r="M25" s="91"/>
      <c r="N25" s="91"/>
      <c r="O25" s="91"/>
      <c r="P25" s="92"/>
      <c r="Q25" s="75"/>
      <c r="R25" s="74"/>
      <c r="S25" s="74"/>
      <c r="T25" s="74"/>
      <c r="U25" s="74"/>
      <c r="V25" s="74"/>
      <c r="W25" s="74"/>
      <c r="X25" s="74"/>
      <c r="Y25" s="74"/>
      <c r="Z25" s="74"/>
      <c r="AA25" s="74"/>
      <c r="AB25" s="74"/>
      <c r="AC25" s="74"/>
      <c r="AD25" s="74"/>
      <c r="AE25" s="98"/>
    </row>
    <row r="26" spans="1:31" ht="15" thickTop="1" thickBot="1" x14ac:dyDescent="0.5">
      <c r="A26" s="67" t="s">
        <v>8</v>
      </c>
      <c r="B26" s="68"/>
      <c r="C26" s="68"/>
      <c r="D26" s="68"/>
      <c r="E26" s="68"/>
      <c r="F26" s="68"/>
      <c r="G26" s="68"/>
      <c r="H26" s="68"/>
      <c r="I26" s="68"/>
      <c r="J26" s="68"/>
      <c r="K26" s="68"/>
      <c r="L26" s="68"/>
      <c r="M26" s="68"/>
      <c r="N26" s="68"/>
      <c r="O26" s="68"/>
      <c r="P26" s="69"/>
      <c r="Q26" s="75"/>
      <c r="R26" s="74"/>
      <c r="S26" s="74"/>
      <c r="T26" s="74"/>
      <c r="U26" s="74"/>
      <c r="V26" s="74"/>
      <c r="W26" s="74"/>
      <c r="X26" s="74"/>
      <c r="Y26" s="74"/>
      <c r="Z26" s="74"/>
      <c r="AA26" s="74"/>
      <c r="AB26" s="74"/>
      <c r="AC26" s="74"/>
      <c r="AD26" s="74"/>
      <c r="AE26" s="98"/>
    </row>
    <row r="27" spans="1:31" ht="15" thickTop="1" thickBot="1" x14ac:dyDescent="0.5">
      <c r="A27" s="67"/>
      <c r="B27" s="68"/>
      <c r="C27" s="68"/>
      <c r="D27" s="68"/>
      <c r="E27" s="68"/>
      <c r="F27" s="68"/>
      <c r="G27" s="68"/>
      <c r="H27" s="68"/>
      <c r="I27" s="68"/>
      <c r="J27" s="68"/>
      <c r="K27" s="68"/>
      <c r="L27" s="68"/>
      <c r="M27" s="68"/>
      <c r="N27" s="68"/>
      <c r="O27" s="68"/>
      <c r="P27" s="69"/>
      <c r="Q27" s="75"/>
      <c r="R27" s="74"/>
      <c r="S27" s="74"/>
      <c r="T27" s="74"/>
      <c r="U27" s="74"/>
      <c r="V27" s="74"/>
      <c r="W27" s="74"/>
      <c r="X27" s="74"/>
      <c r="Y27" s="74"/>
      <c r="Z27" s="74"/>
      <c r="AA27" s="74"/>
      <c r="AB27" s="74"/>
      <c r="AC27" s="74"/>
      <c r="AD27" s="74"/>
      <c r="AE27" s="98"/>
    </row>
    <row r="28" spans="1:31" ht="15" thickTop="1" thickBot="1" x14ac:dyDescent="0.5">
      <c r="A28" s="90" t="s">
        <v>180</v>
      </c>
      <c r="B28" s="91"/>
      <c r="C28" s="91"/>
      <c r="D28" s="91"/>
      <c r="E28" s="91"/>
      <c r="F28" s="91"/>
      <c r="G28" s="91"/>
      <c r="H28" s="91"/>
      <c r="I28" s="91"/>
      <c r="J28" s="91"/>
      <c r="K28" s="91"/>
      <c r="L28" s="91"/>
      <c r="M28" s="91"/>
      <c r="N28" s="91"/>
      <c r="O28" s="91"/>
      <c r="P28" s="92"/>
      <c r="Q28" s="75"/>
      <c r="R28" s="74"/>
      <c r="S28" s="74"/>
      <c r="T28" s="74"/>
      <c r="U28" s="74"/>
      <c r="V28" s="74"/>
      <c r="W28" s="74"/>
      <c r="X28" s="74"/>
      <c r="Y28" s="74"/>
      <c r="Z28" s="74"/>
      <c r="AA28" s="74"/>
      <c r="AB28" s="74"/>
      <c r="AC28" s="74"/>
      <c r="AD28" s="74"/>
      <c r="AE28" s="98"/>
    </row>
    <row r="29" spans="1:31" ht="15" thickTop="1" thickBot="1" x14ac:dyDescent="0.5">
      <c r="A29" s="93"/>
      <c r="B29" s="91"/>
      <c r="C29" s="91"/>
      <c r="D29" s="91"/>
      <c r="E29" s="91"/>
      <c r="F29" s="91"/>
      <c r="G29" s="91"/>
      <c r="H29" s="91"/>
      <c r="I29" s="91"/>
      <c r="J29" s="91"/>
      <c r="K29" s="91"/>
      <c r="L29" s="91"/>
      <c r="M29" s="91"/>
      <c r="N29" s="91"/>
      <c r="O29" s="91"/>
      <c r="P29" s="92"/>
      <c r="Q29" s="75"/>
      <c r="R29" s="74"/>
      <c r="S29" s="74"/>
      <c r="T29" s="74"/>
      <c r="U29" s="74"/>
      <c r="V29" s="74"/>
      <c r="W29" s="74"/>
      <c r="X29" s="74"/>
      <c r="Y29" s="74"/>
      <c r="Z29" s="74"/>
      <c r="AA29" s="74"/>
      <c r="AB29" s="74"/>
      <c r="AC29" s="74"/>
      <c r="AD29" s="74"/>
      <c r="AE29" s="98"/>
    </row>
    <row r="30" spans="1:31" ht="15" thickTop="1" thickBot="1" x14ac:dyDescent="0.5">
      <c r="A30" s="93"/>
      <c r="B30" s="91"/>
      <c r="C30" s="91"/>
      <c r="D30" s="91"/>
      <c r="E30" s="91"/>
      <c r="F30" s="91"/>
      <c r="G30" s="91"/>
      <c r="H30" s="91"/>
      <c r="I30" s="91"/>
      <c r="J30" s="91"/>
      <c r="K30" s="91"/>
      <c r="L30" s="91"/>
      <c r="M30" s="91"/>
      <c r="N30" s="91"/>
      <c r="O30" s="91"/>
      <c r="P30" s="92"/>
      <c r="Q30" s="75"/>
      <c r="R30" s="74"/>
      <c r="S30" s="74"/>
      <c r="T30" s="74"/>
      <c r="U30" s="74"/>
      <c r="V30" s="74"/>
      <c r="W30" s="74"/>
      <c r="X30" s="74"/>
      <c r="Y30" s="74"/>
      <c r="Z30" s="74"/>
      <c r="AA30" s="74"/>
      <c r="AB30" s="74"/>
      <c r="AC30" s="74"/>
      <c r="AD30" s="74"/>
      <c r="AE30" s="98"/>
    </row>
    <row r="31" spans="1:31" ht="15" thickTop="1" thickBot="1" x14ac:dyDescent="0.5">
      <c r="A31" s="93"/>
      <c r="B31" s="91"/>
      <c r="C31" s="91"/>
      <c r="D31" s="91"/>
      <c r="E31" s="91"/>
      <c r="F31" s="91"/>
      <c r="G31" s="91"/>
      <c r="H31" s="91"/>
      <c r="I31" s="91"/>
      <c r="J31" s="91"/>
      <c r="K31" s="91"/>
      <c r="L31" s="91"/>
      <c r="M31" s="91"/>
      <c r="N31" s="91"/>
      <c r="O31" s="91"/>
      <c r="P31" s="92"/>
      <c r="Q31" s="75"/>
      <c r="R31" s="74"/>
      <c r="S31" s="74"/>
      <c r="T31" s="74"/>
      <c r="U31" s="74"/>
      <c r="V31" s="74"/>
      <c r="W31" s="74"/>
      <c r="X31" s="74"/>
      <c r="Y31" s="74"/>
      <c r="Z31" s="74"/>
      <c r="AA31" s="74"/>
      <c r="AB31" s="74"/>
      <c r="AC31" s="74"/>
      <c r="AD31" s="74"/>
      <c r="AE31" s="98"/>
    </row>
    <row r="32" spans="1:31" ht="15" thickTop="1" thickBot="1" x14ac:dyDescent="0.5">
      <c r="A32" s="93"/>
      <c r="B32" s="91"/>
      <c r="C32" s="91"/>
      <c r="D32" s="91"/>
      <c r="E32" s="91"/>
      <c r="F32" s="91"/>
      <c r="G32" s="91"/>
      <c r="H32" s="91"/>
      <c r="I32" s="91"/>
      <c r="J32" s="91"/>
      <c r="K32" s="91"/>
      <c r="L32" s="91"/>
      <c r="M32" s="91"/>
      <c r="N32" s="91"/>
      <c r="O32" s="91"/>
      <c r="P32" s="92"/>
      <c r="Q32" s="75"/>
      <c r="R32" s="74"/>
      <c r="S32" s="74"/>
      <c r="T32" s="74"/>
      <c r="U32" s="74"/>
      <c r="V32" s="74"/>
      <c r="W32" s="74"/>
      <c r="X32" s="74"/>
      <c r="Y32" s="74"/>
      <c r="Z32" s="74"/>
      <c r="AA32" s="74"/>
      <c r="AB32" s="74"/>
      <c r="AC32" s="74"/>
      <c r="AD32" s="74"/>
      <c r="AE32" s="98"/>
    </row>
    <row r="33" spans="1:31" ht="15" thickTop="1" thickBot="1" x14ac:dyDescent="0.5">
      <c r="A33" s="93"/>
      <c r="B33" s="91"/>
      <c r="C33" s="91"/>
      <c r="D33" s="91"/>
      <c r="E33" s="91"/>
      <c r="F33" s="91"/>
      <c r="G33" s="91"/>
      <c r="H33" s="91"/>
      <c r="I33" s="91"/>
      <c r="J33" s="91"/>
      <c r="K33" s="91"/>
      <c r="L33" s="91"/>
      <c r="M33" s="91"/>
      <c r="N33" s="91"/>
      <c r="O33" s="91"/>
      <c r="P33" s="92"/>
      <c r="Q33" s="75"/>
      <c r="R33" s="74"/>
      <c r="S33" s="74"/>
      <c r="T33" s="74"/>
      <c r="U33" s="74"/>
      <c r="V33" s="74"/>
      <c r="W33" s="74"/>
      <c r="X33" s="74"/>
      <c r="Y33" s="74"/>
      <c r="Z33" s="74"/>
      <c r="AA33" s="74"/>
      <c r="AB33" s="74"/>
      <c r="AC33" s="74"/>
      <c r="AD33" s="74"/>
      <c r="AE33" s="98"/>
    </row>
    <row r="34" spans="1:31" ht="31.5" customHeight="1" thickTop="1" thickBot="1" x14ac:dyDescent="0.5">
      <c r="A34" s="93"/>
      <c r="B34" s="91"/>
      <c r="C34" s="91"/>
      <c r="D34" s="91"/>
      <c r="E34" s="91"/>
      <c r="F34" s="91"/>
      <c r="G34" s="91"/>
      <c r="H34" s="91"/>
      <c r="I34" s="91"/>
      <c r="J34" s="91"/>
      <c r="K34" s="91"/>
      <c r="L34" s="91"/>
      <c r="M34" s="91"/>
      <c r="N34" s="91"/>
      <c r="O34" s="91"/>
      <c r="P34" s="92"/>
      <c r="Q34" s="75"/>
      <c r="R34" s="74"/>
      <c r="S34" s="74"/>
      <c r="T34" s="74"/>
      <c r="U34" s="74"/>
      <c r="V34" s="74"/>
      <c r="W34" s="74"/>
      <c r="X34" s="74"/>
      <c r="Y34" s="74"/>
      <c r="Z34" s="74"/>
      <c r="AA34" s="74"/>
      <c r="AB34" s="74"/>
      <c r="AC34" s="74"/>
      <c r="AD34" s="74"/>
      <c r="AE34" s="98"/>
    </row>
    <row r="35" spans="1:31" ht="15" thickTop="1" thickBot="1" x14ac:dyDescent="0.5">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5" thickTop="1" thickBot="1" x14ac:dyDescent="0.5">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5" thickTop="1" thickBot="1" x14ac:dyDescent="0.5">
      <c r="A37" s="73" t="s">
        <v>211</v>
      </c>
      <c r="B37" s="74"/>
      <c r="C37" s="74"/>
      <c r="D37" s="74"/>
      <c r="E37" s="74"/>
      <c r="F37" s="74"/>
      <c r="G37" s="74"/>
      <c r="H37" s="74"/>
      <c r="I37" s="74"/>
      <c r="J37" s="74"/>
      <c r="K37" s="74"/>
      <c r="L37" s="74"/>
      <c r="M37" s="74"/>
      <c r="N37" s="74"/>
      <c r="O37" s="74"/>
      <c r="P37" s="74"/>
      <c r="Q37" s="78" t="s">
        <v>216</v>
      </c>
      <c r="R37" s="79"/>
      <c r="S37" s="79"/>
      <c r="T37" s="79"/>
      <c r="U37" s="79"/>
      <c r="V37" s="79"/>
      <c r="W37" s="79"/>
      <c r="X37" s="79"/>
      <c r="Y37" s="79"/>
      <c r="Z37" s="79"/>
      <c r="AA37" s="79"/>
      <c r="AB37" s="79"/>
      <c r="AC37" s="79"/>
      <c r="AD37" s="79"/>
      <c r="AE37" s="80"/>
    </row>
    <row r="38" spans="1:31" ht="15" thickTop="1" thickBot="1" x14ac:dyDescent="0.5">
      <c r="A38" s="75"/>
      <c r="B38" s="74"/>
      <c r="C38" s="74"/>
      <c r="D38" s="74"/>
      <c r="E38" s="74"/>
      <c r="F38" s="74"/>
      <c r="G38" s="74"/>
      <c r="H38" s="74"/>
      <c r="I38" s="74"/>
      <c r="J38" s="74"/>
      <c r="K38" s="74"/>
      <c r="L38" s="74"/>
      <c r="M38" s="74"/>
      <c r="N38" s="74"/>
      <c r="O38" s="74"/>
      <c r="P38" s="74"/>
      <c r="Q38" s="81"/>
      <c r="R38" s="82"/>
      <c r="S38" s="82"/>
      <c r="T38" s="82"/>
      <c r="U38" s="82"/>
      <c r="V38" s="82"/>
      <c r="W38" s="82"/>
      <c r="X38" s="82"/>
      <c r="Y38" s="82"/>
      <c r="Z38" s="82"/>
      <c r="AA38" s="82"/>
      <c r="AB38" s="82"/>
      <c r="AC38" s="82"/>
      <c r="AD38" s="82"/>
      <c r="AE38" s="83"/>
    </row>
    <row r="39" spans="1:31" ht="15" thickTop="1" thickBot="1" x14ac:dyDescent="0.5">
      <c r="A39" s="75"/>
      <c r="B39" s="74"/>
      <c r="C39" s="74"/>
      <c r="D39" s="74"/>
      <c r="E39" s="74"/>
      <c r="F39" s="74"/>
      <c r="G39" s="74"/>
      <c r="H39" s="74"/>
      <c r="I39" s="74"/>
      <c r="J39" s="74"/>
      <c r="K39" s="74"/>
      <c r="L39" s="74"/>
      <c r="M39" s="74"/>
      <c r="N39" s="74"/>
      <c r="O39" s="74"/>
      <c r="P39" s="74"/>
      <c r="Q39" s="81"/>
      <c r="R39" s="82"/>
      <c r="S39" s="82"/>
      <c r="T39" s="82"/>
      <c r="U39" s="82"/>
      <c r="V39" s="82"/>
      <c r="W39" s="82"/>
      <c r="X39" s="82"/>
      <c r="Y39" s="82"/>
      <c r="Z39" s="82"/>
      <c r="AA39" s="82"/>
      <c r="AB39" s="82"/>
      <c r="AC39" s="82"/>
      <c r="AD39" s="82"/>
      <c r="AE39" s="83"/>
    </row>
    <row r="40" spans="1:31" ht="15" thickTop="1" thickBot="1" x14ac:dyDescent="0.5">
      <c r="A40" s="75"/>
      <c r="B40" s="74"/>
      <c r="C40" s="74"/>
      <c r="D40" s="74"/>
      <c r="E40" s="74"/>
      <c r="F40" s="74"/>
      <c r="G40" s="74"/>
      <c r="H40" s="74"/>
      <c r="I40" s="74"/>
      <c r="J40" s="74"/>
      <c r="K40" s="74"/>
      <c r="L40" s="74"/>
      <c r="M40" s="74"/>
      <c r="N40" s="74"/>
      <c r="O40" s="74"/>
      <c r="P40" s="74"/>
      <c r="Q40" s="81"/>
      <c r="R40" s="82"/>
      <c r="S40" s="82"/>
      <c r="T40" s="82"/>
      <c r="U40" s="82"/>
      <c r="V40" s="82"/>
      <c r="W40" s="82"/>
      <c r="X40" s="82"/>
      <c r="Y40" s="82"/>
      <c r="Z40" s="82"/>
      <c r="AA40" s="82"/>
      <c r="AB40" s="82"/>
      <c r="AC40" s="82"/>
      <c r="AD40" s="82"/>
      <c r="AE40" s="83"/>
    </row>
    <row r="41" spans="1:31" ht="15" thickTop="1" thickBot="1" x14ac:dyDescent="0.5">
      <c r="A41" s="75"/>
      <c r="B41" s="74"/>
      <c r="C41" s="74"/>
      <c r="D41" s="74"/>
      <c r="E41" s="74"/>
      <c r="F41" s="74"/>
      <c r="G41" s="74"/>
      <c r="H41" s="74"/>
      <c r="I41" s="74"/>
      <c r="J41" s="74"/>
      <c r="K41" s="74"/>
      <c r="L41" s="74"/>
      <c r="M41" s="74"/>
      <c r="N41" s="74"/>
      <c r="O41" s="74"/>
      <c r="P41" s="74"/>
      <c r="Q41" s="81"/>
      <c r="R41" s="82"/>
      <c r="S41" s="82"/>
      <c r="T41" s="82"/>
      <c r="U41" s="82"/>
      <c r="V41" s="82"/>
      <c r="W41" s="82"/>
      <c r="X41" s="82"/>
      <c r="Y41" s="82"/>
      <c r="Z41" s="82"/>
      <c r="AA41" s="82"/>
      <c r="AB41" s="82"/>
      <c r="AC41" s="82"/>
      <c r="AD41" s="82"/>
      <c r="AE41" s="83"/>
    </row>
    <row r="42" spans="1:31" ht="15" thickTop="1" thickBot="1" x14ac:dyDescent="0.5">
      <c r="A42" s="75"/>
      <c r="B42" s="74"/>
      <c r="C42" s="74"/>
      <c r="D42" s="74"/>
      <c r="E42" s="74"/>
      <c r="F42" s="74"/>
      <c r="G42" s="74"/>
      <c r="H42" s="74"/>
      <c r="I42" s="74"/>
      <c r="J42" s="74"/>
      <c r="K42" s="74"/>
      <c r="L42" s="74"/>
      <c r="M42" s="74"/>
      <c r="N42" s="74"/>
      <c r="O42" s="74"/>
      <c r="P42" s="74"/>
      <c r="Q42" s="81"/>
      <c r="R42" s="82"/>
      <c r="S42" s="82"/>
      <c r="T42" s="82"/>
      <c r="U42" s="82"/>
      <c r="V42" s="82"/>
      <c r="W42" s="82"/>
      <c r="X42" s="82"/>
      <c r="Y42" s="82"/>
      <c r="Z42" s="82"/>
      <c r="AA42" s="82"/>
      <c r="AB42" s="82"/>
      <c r="AC42" s="82"/>
      <c r="AD42" s="82"/>
      <c r="AE42" s="83"/>
    </row>
    <row r="43" spans="1:31" ht="33" customHeight="1"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9" t="s">
        <v>12</v>
      </c>
      <c r="B45" s="130"/>
      <c r="C45" s="130"/>
      <c r="D45" s="130"/>
      <c r="E45" s="130"/>
      <c r="F45" s="130"/>
      <c r="G45" s="120">
        <v>4</v>
      </c>
      <c r="H45" s="121"/>
      <c r="I45" s="111" t="s">
        <v>13</v>
      </c>
      <c r="J45" s="112"/>
      <c r="K45" s="112"/>
      <c r="L45" s="112"/>
      <c r="M45" s="112"/>
      <c r="N45" s="112"/>
      <c r="O45" s="112"/>
      <c r="P45" s="113"/>
    </row>
    <row r="46" spans="1:31" x14ac:dyDescent="0.45">
      <c r="A46" s="131" t="s">
        <v>14</v>
      </c>
      <c r="B46" s="132"/>
      <c r="C46" s="132"/>
      <c r="D46" s="132"/>
      <c r="E46" s="132"/>
      <c r="F46" s="132"/>
      <c r="G46" s="122">
        <v>2</v>
      </c>
      <c r="H46" s="123"/>
      <c r="I46" s="114" t="s">
        <v>15</v>
      </c>
      <c r="J46" s="115"/>
      <c r="K46" s="115"/>
      <c r="L46" s="115"/>
      <c r="M46" s="115"/>
      <c r="N46" s="115"/>
      <c r="O46" s="115"/>
      <c r="P46" s="116"/>
      <c r="Q46" s="2"/>
      <c r="R46" s="2"/>
      <c r="S46" s="2"/>
      <c r="T46" s="2"/>
      <c r="U46" s="2"/>
      <c r="V46" s="2"/>
      <c r="W46" s="2"/>
      <c r="X46" s="2"/>
      <c r="Y46" s="2"/>
      <c r="Z46" s="2"/>
      <c r="AA46" s="2"/>
      <c r="AB46" s="2"/>
      <c r="AC46" s="2"/>
      <c r="AD46" s="2"/>
      <c r="AE46" s="2"/>
    </row>
    <row r="47" spans="1:31" x14ac:dyDescent="0.45">
      <c r="A47" s="131" t="s">
        <v>16</v>
      </c>
      <c r="B47" s="132"/>
      <c r="C47" s="132"/>
      <c r="D47" s="132"/>
      <c r="E47" s="132"/>
      <c r="F47" s="132"/>
      <c r="G47" s="122">
        <v>2</v>
      </c>
      <c r="H47" s="123"/>
      <c r="I47" s="126" t="s">
        <v>15</v>
      </c>
      <c r="J47" s="127"/>
      <c r="K47" s="127"/>
      <c r="L47" s="127"/>
      <c r="M47" s="127"/>
      <c r="N47" s="127"/>
      <c r="O47" s="127"/>
      <c r="P47" s="128"/>
    </row>
    <row r="48" spans="1:31" ht="14.65" thickBot="1" x14ac:dyDescent="0.5">
      <c r="A48" s="109" t="s">
        <v>17</v>
      </c>
      <c r="B48" s="110"/>
      <c r="C48" s="110"/>
      <c r="D48" s="110"/>
      <c r="E48" s="110"/>
      <c r="F48" s="110"/>
      <c r="G48" s="124">
        <v>2</v>
      </c>
      <c r="H48" s="125"/>
      <c r="I48" s="117" t="s">
        <v>18</v>
      </c>
      <c r="J48" s="118"/>
      <c r="K48" s="118"/>
      <c r="L48" s="118"/>
      <c r="M48" s="118"/>
      <c r="N48" s="118"/>
      <c r="O48" s="118"/>
      <c r="P48" s="119"/>
      <c r="Q48" s="2"/>
      <c r="R48" s="2"/>
      <c r="S48" s="2"/>
      <c r="T48" s="2"/>
      <c r="U48" s="2"/>
      <c r="V48" s="2"/>
      <c r="W48" s="2"/>
      <c r="X48" s="2"/>
      <c r="Y48" s="2"/>
      <c r="Z48" s="2"/>
      <c r="AA48" s="2"/>
      <c r="AB48" s="2"/>
      <c r="AC48" s="2"/>
      <c r="AD48" s="2"/>
      <c r="AE48" s="2"/>
    </row>
    <row r="49" spans="5:10" x14ac:dyDescent="0.45">
      <c r="E49" s="99" t="s">
        <v>19</v>
      </c>
      <c r="F49" s="99"/>
      <c r="G49" s="9">
        <f>SUM(G45:H48)</f>
        <v>10</v>
      </c>
      <c r="H49" s="106" t="s">
        <v>20</v>
      </c>
      <c r="I49" s="107"/>
      <c r="J49" s="108"/>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P44" sqref="P44"/>
    </sheetView>
  </sheetViews>
  <sheetFormatPr defaultRowHeight="14.25" x14ac:dyDescent="0.45"/>
  <cols>
    <col min="2" max="2" width="9.53125" customWidth="1"/>
    <col min="3" max="3" width="10.46484375" customWidth="1"/>
    <col min="8" max="8" width="15.796875" customWidth="1"/>
    <col min="13" max="13" width="10.53125" customWidth="1"/>
  </cols>
  <sheetData>
    <row r="1" spans="1:30" ht="23.25" x14ac:dyDescent="0.45">
      <c r="A1" s="144" t="s">
        <v>21</v>
      </c>
      <c r="B1" s="145"/>
      <c r="C1" s="145"/>
      <c r="D1" s="145"/>
      <c r="E1" s="145"/>
      <c r="F1" s="145"/>
      <c r="G1" s="145"/>
      <c r="H1" s="145"/>
      <c r="I1" s="145"/>
      <c r="J1" s="145"/>
      <c r="K1" s="145"/>
      <c r="L1" s="145"/>
      <c r="M1" s="145"/>
      <c r="N1" s="145"/>
      <c r="O1" s="146"/>
      <c r="P1" s="3"/>
      <c r="Q1" s="3"/>
      <c r="R1" s="3"/>
      <c r="S1" s="3"/>
      <c r="T1" s="3"/>
      <c r="U1" s="3"/>
      <c r="V1" s="3"/>
      <c r="W1" s="3"/>
      <c r="X1" s="3"/>
      <c r="Y1" s="3"/>
      <c r="Z1" s="3"/>
      <c r="AA1" s="3"/>
      <c r="AB1" s="3"/>
      <c r="AC1" s="3"/>
      <c r="AD1" s="3"/>
    </row>
    <row r="2" spans="1:30" ht="23.25" x14ac:dyDescent="0.45">
      <c r="A2" s="147"/>
      <c r="B2" s="59"/>
      <c r="C2" s="59"/>
      <c r="D2" s="59"/>
      <c r="E2" s="59"/>
      <c r="F2" s="59"/>
      <c r="G2" s="59"/>
      <c r="H2" s="59"/>
      <c r="I2" s="59"/>
      <c r="J2" s="59"/>
      <c r="K2" s="59"/>
      <c r="L2" s="59"/>
      <c r="M2" s="59"/>
      <c r="N2" s="59"/>
      <c r="O2" s="148"/>
      <c r="P2" s="3"/>
      <c r="Q2" s="3"/>
      <c r="R2" s="3"/>
      <c r="S2" s="3"/>
      <c r="T2" s="3"/>
      <c r="U2" s="3"/>
      <c r="V2" s="3"/>
      <c r="W2" s="3"/>
      <c r="X2" s="3"/>
      <c r="Y2" s="3"/>
      <c r="Z2" s="3"/>
      <c r="AA2" s="3"/>
      <c r="AB2" s="3"/>
      <c r="AC2" s="3"/>
      <c r="AD2" s="3"/>
    </row>
    <row r="3" spans="1:30" ht="23.65" thickBot="1" x14ac:dyDescent="0.5">
      <c r="A3" s="149"/>
      <c r="B3" s="150"/>
      <c r="C3" s="150"/>
      <c r="D3" s="150"/>
      <c r="E3" s="150"/>
      <c r="F3" s="150"/>
      <c r="G3" s="150"/>
      <c r="H3" s="150"/>
      <c r="I3" s="150"/>
      <c r="J3" s="150"/>
      <c r="K3" s="150"/>
      <c r="L3" s="150"/>
      <c r="M3" s="150"/>
      <c r="N3" s="150"/>
      <c r="O3" s="151"/>
      <c r="P3" s="3"/>
      <c r="Q3" s="3"/>
      <c r="R3" s="3"/>
      <c r="S3" s="3"/>
      <c r="T3" s="3"/>
      <c r="U3" s="3"/>
      <c r="V3" s="3"/>
      <c r="W3" s="3"/>
      <c r="X3" s="3"/>
      <c r="Y3" s="3"/>
      <c r="Z3" s="3"/>
      <c r="AA3" s="3"/>
      <c r="AB3" s="3"/>
      <c r="AC3" s="3"/>
      <c r="AD3" s="3"/>
    </row>
    <row r="4" spans="1:30" ht="52.9" customHeight="1" thickBot="1" x14ac:dyDescent="0.5">
      <c r="A4" s="152" t="s">
        <v>22</v>
      </c>
      <c r="B4" s="153"/>
      <c r="C4" s="153"/>
      <c r="D4" s="153"/>
      <c r="E4" s="153"/>
      <c r="F4" s="153"/>
      <c r="G4" s="153"/>
      <c r="H4" s="153"/>
      <c r="I4" s="153"/>
      <c r="J4" s="153"/>
      <c r="K4" s="153"/>
      <c r="L4" s="153"/>
      <c r="M4" s="153"/>
      <c r="N4" s="153"/>
      <c r="O4" s="154"/>
      <c r="P4" s="4"/>
      <c r="Q4" s="4"/>
      <c r="R4" s="4"/>
      <c r="S4" s="4"/>
      <c r="T4" s="4"/>
      <c r="U4" s="4"/>
      <c r="V4" s="4"/>
      <c r="W4" s="4"/>
      <c r="X4" s="4"/>
      <c r="Y4" s="4"/>
      <c r="Z4" s="4"/>
      <c r="AA4" s="4"/>
      <c r="AB4" s="4"/>
      <c r="AC4" s="4"/>
      <c r="AD4" s="4"/>
    </row>
    <row r="5" spans="1:30" ht="23.65" thickBot="1" x14ac:dyDescent="0.5">
      <c r="A5" s="155" t="s">
        <v>2</v>
      </c>
      <c r="B5" s="156"/>
      <c r="C5" s="156"/>
      <c r="D5" s="156"/>
      <c r="E5" s="156"/>
      <c r="F5" s="156"/>
      <c r="G5" s="156"/>
      <c r="H5" s="156"/>
      <c r="I5" s="104"/>
      <c r="J5" s="104"/>
      <c r="K5" s="104"/>
      <c r="L5" s="104"/>
      <c r="M5" s="104"/>
      <c r="N5" s="104"/>
      <c r="O5" s="105"/>
      <c r="P5" s="4"/>
      <c r="Q5" s="4"/>
      <c r="R5" s="4"/>
      <c r="S5" s="4"/>
      <c r="T5" s="4"/>
      <c r="U5" s="4"/>
      <c r="V5" s="4"/>
      <c r="W5" s="4"/>
      <c r="X5" s="4"/>
      <c r="Y5" s="4"/>
      <c r="Z5" s="4"/>
      <c r="AA5" s="4"/>
      <c r="AB5" s="4"/>
      <c r="AC5" s="4"/>
      <c r="AD5" s="4"/>
    </row>
    <row r="6" spans="1:30" ht="14.65" thickBot="1" x14ac:dyDescent="0.5">
      <c r="A6" s="157" t="s">
        <v>3</v>
      </c>
      <c r="B6" s="158"/>
      <c r="C6" s="158"/>
      <c r="D6" s="158"/>
      <c r="E6" s="161" t="s">
        <v>150</v>
      </c>
      <c r="F6" s="161"/>
      <c r="G6" s="161"/>
      <c r="H6" s="162"/>
      <c r="I6" s="165" t="s">
        <v>23</v>
      </c>
      <c r="J6" s="166"/>
      <c r="K6" s="166"/>
      <c r="L6" s="166"/>
      <c r="M6" s="166"/>
      <c r="N6" s="166"/>
      <c r="O6" s="166"/>
    </row>
    <row r="7" spans="1:30" ht="15" thickTop="1" thickBot="1" x14ac:dyDescent="0.5">
      <c r="A7" s="159"/>
      <c r="B7" s="160"/>
      <c r="C7" s="160"/>
      <c r="D7" s="160"/>
      <c r="E7" s="163"/>
      <c r="F7" s="163"/>
      <c r="G7" s="163"/>
      <c r="H7" s="164"/>
      <c r="I7" s="167"/>
      <c r="J7" s="168"/>
      <c r="K7" s="168"/>
      <c r="L7" s="168"/>
      <c r="M7" s="168"/>
      <c r="N7" s="168"/>
      <c r="O7" s="168"/>
    </row>
    <row r="8" spans="1:30" ht="14.65" thickBot="1" x14ac:dyDescent="0.5">
      <c r="A8" s="159" t="s">
        <v>24</v>
      </c>
      <c r="B8" s="160"/>
      <c r="C8" s="160"/>
      <c r="D8" s="160"/>
      <c r="E8" s="169" t="s">
        <v>166</v>
      </c>
      <c r="F8" s="170"/>
      <c r="G8" s="170"/>
      <c r="H8" s="171"/>
      <c r="I8" s="172" t="s">
        <v>169</v>
      </c>
      <c r="J8" s="173"/>
      <c r="K8" s="173"/>
      <c r="L8" s="173"/>
      <c r="M8" s="173"/>
      <c r="N8" s="173"/>
      <c r="O8" s="174"/>
    </row>
    <row r="9" spans="1:30" ht="15" thickTop="1" thickBot="1" x14ac:dyDescent="0.5">
      <c r="A9" s="159"/>
      <c r="B9" s="160"/>
      <c r="C9" s="160"/>
      <c r="D9" s="160"/>
      <c r="E9" s="170"/>
      <c r="F9" s="170"/>
      <c r="G9" s="170"/>
      <c r="H9" s="171"/>
      <c r="I9" s="98"/>
      <c r="J9" s="175"/>
      <c r="K9" s="175"/>
      <c r="L9" s="175"/>
      <c r="M9" s="175"/>
      <c r="N9" s="175"/>
      <c r="O9" s="176"/>
    </row>
    <row r="10" spans="1:30" ht="15" thickTop="1" thickBot="1" x14ac:dyDescent="0.5">
      <c r="A10" s="159"/>
      <c r="B10" s="160"/>
      <c r="C10" s="160"/>
      <c r="D10" s="160"/>
      <c r="E10" s="170"/>
      <c r="F10" s="170"/>
      <c r="G10" s="170"/>
      <c r="H10" s="171"/>
      <c r="I10" s="98"/>
      <c r="J10" s="175"/>
      <c r="K10" s="175"/>
      <c r="L10" s="175"/>
      <c r="M10" s="175"/>
      <c r="N10" s="175"/>
      <c r="O10" s="176"/>
    </row>
    <row r="11" spans="1:30" ht="15" thickTop="1" thickBot="1" x14ac:dyDescent="0.5">
      <c r="A11" s="159"/>
      <c r="B11" s="160"/>
      <c r="C11" s="160"/>
      <c r="D11" s="160"/>
      <c r="E11" s="170"/>
      <c r="F11" s="170"/>
      <c r="G11" s="170"/>
      <c r="H11" s="171"/>
      <c r="I11" s="98"/>
      <c r="J11" s="175"/>
      <c r="K11" s="175"/>
      <c r="L11" s="175"/>
      <c r="M11" s="175"/>
      <c r="N11" s="175"/>
      <c r="O11" s="176"/>
    </row>
    <row r="12" spans="1:30" ht="15" thickTop="1" thickBot="1" x14ac:dyDescent="0.5">
      <c r="A12" s="159" t="s">
        <v>25</v>
      </c>
      <c r="B12" s="160"/>
      <c r="C12" s="160"/>
      <c r="D12" s="160"/>
      <c r="E12" s="163" t="s">
        <v>167</v>
      </c>
      <c r="F12" s="163"/>
      <c r="G12" s="163"/>
      <c r="H12" s="164"/>
      <c r="I12" s="98"/>
      <c r="J12" s="175"/>
      <c r="K12" s="175"/>
      <c r="L12" s="175"/>
      <c r="M12" s="175"/>
      <c r="N12" s="175"/>
      <c r="O12" s="176"/>
    </row>
    <row r="13" spans="1:30" ht="15" thickTop="1" thickBot="1" x14ac:dyDescent="0.5">
      <c r="A13" s="159"/>
      <c r="B13" s="160"/>
      <c r="C13" s="160"/>
      <c r="D13" s="160"/>
      <c r="E13" s="163"/>
      <c r="F13" s="163"/>
      <c r="G13" s="163"/>
      <c r="H13" s="164"/>
      <c r="I13" s="98"/>
      <c r="J13" s="175"/>
      <c r="K13" s="175"/>
      <c r="L13" s="175"/>
      <c r="M13" s="175"/>
      <c r="N13" s="175"/>
      <c r="O13" s="176"/>
    </row>
    <row r="14" spans="1:30" ht="15" thickTop="1" thickBot="1" x14ac:dyDescent="0.5">
      <c r="A14" s="159" t="s">
        <v>26</v>
      </c>
      <c r="B14" s="160"/>
      <c r="C14" s="160"/>
      <c r="D14" s="160"/>
      <c r="E14" s="163" t="s">
        <v>168</v>
      </c>
      <c r="F14" s="163"/>
      <c r="G14" s="163"/>
      <c r="H14" s="164"/>
      <c r="I14" s="98"/>
      <c r="J14" s="175"/>
      <c r="K14" s="175"/>
      <c r="L14" s="175"/>
      <c r="M14" s="175"/>
      <c r="N14" s="175"/>
      <c r="O14" s="176"/>
    </row>
    <row r="15" spans="1:30" ht="15" thickTop="1" thickBot="1" x14ac:dyDescent="0.5">
      <c r="A15" s="180"/>
      <c r="B15" s="181"/>
      <c r="C15" s="181"/>
      <c r="D15" s="181"/>
      <c r="E15" s="182"/>
      <c r="F15" s="182"/>
      <c r="G15" s="182"/>
      <c r="H15" s="183"/>
      <c r="I15" s="177"/>
      <c r="J15" s="178"/>
      <c r="K15" s="178"/>
      <c r="L15" s="178"/>
      <c r="M15" s="178"/>
      <c r="N15" s="178"/>
      <c r="O15" s="179"/>
    </row>
    <row r="16" spans="1:30" x14ac:dyDescent="0.45">
      <c r="A16" s="133" t="s">
        <v>27</v>
      </c>
      <c r="B16" s="134"/>
      <c r="C16" s="134"/>
      <c r="D16" s="134"/>
      <c r="E16" s="134"/>
      <c r="F16" s="134"/>
      <c r="G16" s="134"/>
      <c r="H16" s="134"/>
      <c r="I16" s="134"/>
      <c r="J16" s="134"/>
      <c r="K16" s="134"/>
      <c r="L16" s="134"/>
      <c r="M16" s="134"/>
      <c r="N16" s="134"/>
      <c r="O16" s="135"/>
    </row>
    <row r="17" spans="1:15" ht="14.65" thickBot="1" x14ac:dyDescent="0.5">
      <c r="A17" s="136"/>
      <c r="B17" s="137"/>
      <c r="C17" s="137"/>
      <c r="D17" s="137"/>
      <c r="E17" s="137"/>
      <c r="F17" s="137"/>
      <c r="G17" s="137"/>
      <c r="H17" s="137"/>
      <c r="I17" s="137"/>
      <c r="J17" s="137"/>
      <c r="K17" s="137"/>
      <c r="L17" s="137"/>
      <c r="M17" s="137"/>
      <c r="N17" s="137"/>
      <c r="O17" s="138"/>
    </row>
    <row r="18" spans="1:15" ht="14.65" thickBot="1" x14ac:dyDescent="0.5">
      <c r="A18" s="139" t="s">
        <v>28</v>
      </c>
      <c r="B18" s="140"/>
      <c r="C18" s="140"/>
      <c r="D18" s="140"/>
      <c r="E18" s="140"/>
      <c r="F18" s="140" t="s">
        <v>29</v>
      </c>
      <c r="G18" s="140"/>
      <c r="H18" s="140"/>
      <c r="I18" s="140"/>
      <c r="J18" s="140"/>
      <c r="K18" s="140" t="s">
        <v>30</v>
      </c>
      <c r="L18" s="140"/>
      <c r="M18" s="140"/>
      <c r="N18" s="140"/>
      <c r="O18" s="141"/>
    </row>
    <row r="19" spans="1:15" ht="28.5" x14ac:dyDescent="0.45">
      <c r="A19" s="142" t="s">
        <v>31</v>
      </c>
      <c r="B19" s="143"/>
      <c r="C19" s="22" t="s">
        <v>32</v>
      </c>
      <c r="D19" s="143" t="s">
        <v>33</v>
      </c>
      <c r="E19" s="143"/>
      <c r="F19" s="143" t="s">
        <v>31</v>
      </c>
      <c r="G19" s="143"/>
      <c r="H19" s="22" t="s">
        <v>32</v>
      </c>
      <c r="I19" s="143" t="s">
        <v>33</v>
      </c>
      <c r="J19" s="143"/>
      <c r="K19" s="143" t="s">
        <v>31</v>
      </c>
      <c r="L19" s="143"/>
      <c r="M19" s="22" t="s">
        <v>32</v>
      </c>
      <c r="N19" s="143" t="s">
        <v>33</v>
      </c>
      <c r="O19" s="184"/>
    </row>
    <row r="20" spans="1:15" x14ac:dyDescent="0.45">
      <c r="A20" s="193" t="s">
        <v>157</v>
      </c>
      <c r="B20" s="185"/>
      <c r="C20" s="185" t="s">
        <v>154</v>
      </c>
      <c r="D20" s="185" t="s">
        <v>158</v>
      </c>
      <c r="E20" s="185"/>
      <c r="F20" s="185" t="s">
        <v>159</v>
      </c>
      <c r="G20" s="185"/>
      <c r="H20" s="185" t="s">
        <v>154</v>
      </c>
      <c r="I20" s="185" t="s">
        <v>160</v>
      </c>
      <c r="J20" s="185"/>
      <c r="K20" s="185" t="s">
        <v>161</v>
      </c>
      <c r="L20" s="185"/>
      <c r="M20" s="185" t="s">
        <v>154</v>
      </c>
      <c r="N20" s="185" t="s">
        <v>162</v>
      </c>
      <c r="O20" s="187"/>
    </row>
    <row r="21" spans="1:15" ht="14.65" thickBot="1" x14ac:dyDescent="0.5">
      <c r="A21" s="194"/>
      <c r="B21" s="186"/>
      <c r="C21" s="186"/>
      <c r="D21" s="186"/>
      <c r="E21" s="186"/>
      <c r="F21" s="186"/>
      <c r="G21" s="186"/>
      <c r="H21" s="186"/>
      <c r="I21" s="186"/>
      <c r="J21" s="186"/>
      <c r="K21" s="186"/>
      <c r="L21" s="186"/>
      <c r="M21" s="186"/>
      <c r="N21" s="186"/>
      <c r="O21" s="188"/>
    </row>
    <row r="22" spans="1:15" x14ac:dyDescent="0.45">
      <c r="A22" s="189" t="s">
        <v>34</v>
      </c>
      <c r="B22" s="190"/>
      <c r="C22" s="190"/>
      <c r="D22" s="191" t="s">
        <v>217</v>
      </c>
      <c r="E22" s="192"/>
      <c r="F22" s="189" t="s">
        <v>34</v>
      </c>
      <c r="G22" s="190"/>
      <c r="H22" s="190"/>
      <c r="I22" s="191" t="s">
        <v>217</v>
      </c>
      <c r="J22" s="192"/>
      <c r="K22" s="189" t="s">
        <v>34</v>
      </c>
      <c r="L22" s="190"/>
      <c r="M22" s="190"/>
      <c r="N22" s="191" t="s">
        <v>217</v>
      </c>
      <c r="O22" s="192"/>
    </row>
    <row r="23" spans="1:15" x14ac:dyDescent="0.45">
      <c r="A23" s="195" t="s">
        <v>218</v>
      </c>
      <c r="B23" s="196"/>
      <c r="C23" s="196"/>
      <c r="D23" s="196"/>
      <c r="E23" s="197"/>
      <c r="F23" s="195" t="s">
        <v>218</v>
      </c>
      <c r="G23" s="196"/>
      <c r="H23" s="196"/>
      <c r="I23" s="196"/>
      <c r="J23" s="197"/>
      <c r="K23" s="195" t="s">
        <v>218</v>
      </c>
      <c r="L23" s="196"/>
      <c r="M23" s="196"/>
      <c r="N23" s="196"/>
      <c r="O23" s="197"/>
    </row>
    <row r="24" spans="1:15" x14ac:dyDescent="0.45">
      <c r="A24" s="198" t="s">
        <v>11</v>
      </c>
      <c r="B24" s="199"/>
      <c r="C24" s="199"/>
      <c r="D24" s="199"/>
      <c r="E24" s="200"/>
      <c r="F24" s="198" t="s">
        <v>11</v>
      </c>
      <c r="G24" s="199"/>
      <c r="H24" s="199"/>
      <c r="I24" s="199"/>
      <c r="J24" s="200"/>
      <c r="K24" s="198" t="s">
        <v>11</v>
      </c>
      <c r="L24" s="199"/>
      <c r="M24" s="199"/>
      <c r="N24" s="199"/>
      <c r="O24" s="200"/>
    </row>
    <row r="25" spans="1:15" x14ac:dyDescent="0.45">
      <c r="A25" s="202" t="s">
        <v>35</v>
      </c>
      <c r="B25" s="203"/>
      <c r="C25" s="203"/>
      <c r="D25" s="204">
        <v>1</v>
      </c>
      <c r="E25" s="205"/>
      <c r="F25" s="202" t="s">
        <v>35</v>
      </c>
      <c r="G25" s="203"/>
      <c r="H25" s="203"/>
      <c r="I25" s="204">
        <v>1</v>
      </c>
      <c r="J25" s="205"/>
      <c r="K25" s="202" t="s">
        <v>35</v>
      </c>
      <c r="L25" s="203"/>
      <c r="M25" s="203"/>
      <c r="N25" s="204">
        <v>1</v>
      </c>
      <c r="O25" s="205"/>
    </row>
    <row r="26" spans="1:15" ht="28.9" customHeight="1" thickBot="1" x14ac:dyDescent="0.5">
      <c r="A26" s="206" t="s">
        <v>36</v>
      </c>
      <c r="B26" s="207"/>
      <c r="C26" s="207"/>
      <c r="D26" s="124">
        <v>1</v>
      </c>
      <c r="E26" s="201"/>
      <c r="F26" s="206" t="s">
        <v>36</v>
      </c>
      <c r="G26" s="207"/>
      <c r="H26" s="207"/>
      <c r="I26" s="124">
        <v>1</v>
      </c>
      <c r="J26" s="201"/>
      <c r="K26" s="206" t="s">
        <v>36</v>
      </c>
      <c r="L26" s="207"/>
      <c r="M26" s="207"/>
      <c r="N26" s="124">
        <v>0</v>
      </c>
      <c r="O26" s="201"/>
    </row>
    <row r="27" spans="1:15" x14ac:dyDescent="0.45">
      <c r="A27" s="133" t="s">
        <v>37</v>
      </c>
      <c r="B27" s="134"/>
      <c r="C27" s="134"/>
      <c r="D27" s="134"/>
      <c r="E27" s="134"/>
      <c r="F27" s="134"/>
      <c r="G27" s="134"/>
      <c r="H27" s="134"/>
      <c r="I27" s="134"/>
      <c r="J27" s="134"/>
      <c r="K27" s="134"/>
      <c r="L27" s="134"/>
      <c r="M27" s="134"/>
      <c r="N27" s="134"/>
      <c r="O27" s="135"/>
    </row>
    <row r="28" spans="1:15" ht="14.65" thickBot="1" x14ac:dyDescent="0.5">
      <c r="A28" s="136"/>
      <c r="B28" s="137"/>
      <c r="C28" s="137"/>
      <c r="D28" s="137"/>
      <c r="E28" s="137"/>
      <c r="F28" s="137"/>
      <c r="G28" s="137"/>
      <c r="H28" s="137"/>
      <c r="I28" s="137"/>
      <c r="J28" s="137"/>
      <c r="K28" s="137"/>
      <c r="L28" s="137"/>
      <c r="M28" s="137"/>
      <c r="N28" s="137"/>
      <c r="O28" s="138"/>
    </row>
    <row r="29" spans="1:15" ht="14.65" thickBot="1" x14ac:dyDescent="0.5">
      <c r="A29" s="139" t="s">
        <v>28</v>
      </c>
      <c r="B29" s="140"/>
      <c r="C29" s="140"/>
      <c r="D29" s="140"/>
      <c r="E29" s="140"/>
      <c r="F29" s="140" t="s">
        <v>29</v>
      </c>
      <c r="G29" s="140"/>
      <c r="H29" s="140"/>
      <c r="I29" s="140"/>
      <c r="J29" s="140"/>
      <c r="K29" s="140" t="s">
        <v>30</v>
      </c>
      <c r="L29" s="140"/>
      <c r="M29" s="140"/>
      <c r="N29" s="140"/>
      <c r="O29" s="141"/>
    </row>
    <row r="30" spans="1:15" ht="28.5" x14ac:dyDescent="0.45">
      <c r="A30" s="142" t="s">
        <v>31</v>
      </c>
      <c r="B30" s="143"/>
      <c r="C30" s="22" t="s">
        <v>32</v>
      </c>
      <c r="D30" s="143" t="s">
        <v>33</v>
      </c>
      <c r="E30" s="143"/>
      <c r="F30" s="143" t="s">
        <v>31</v>
      </c>
      <c r="G30" s="143"/>
      <c r="H30" s="22" t="s">
        <v>32</v>
      </c>
      <c r="I30" s="143" t="s">
        <v>33</v>
      </c>
      <c r="J30" s="143"/>
      <c r="K30" s="143" t="s">
        <v>31</v>
      </c>
      <c r="L30" s="143"/>
      <c r="M30" s="22" t="s">
        <v>32</v>
      </c>
      <c r="N30" s="143" t="s">
        <v>33</v>
      </c>
      <c r="O30" s="184"/>
    </row>
    <row r="31" spans="1:15" x14ac:dyDescent="0.45">
      <c r="A31" s="193" t="s">
        <v>156</v>
      </c>
      <c r="B31" s="185"/>
      <c r="C31" s="185" t="s">
        <v>154</v>
      </c>
      <c r="D31" s="185" t="s">
        <v>156</v>
      </c>
      <c r="E31" s="185"/>
      <c r="F31" s="185" t="s">
        <v>155</v>
      </c>
      <c r="G31" s="185"/>
      <c r="H31" s="185" t="s">
        <v>154</v>
      </c>
      <c r="I31" s="185" t="s">
        <v>153</v>
      </c>
      <c r="J31" s="185"/>
      <c r="K31" s="185" t="s">
        <v>151</v>
      </c>
      <c r="L31" s="185"/>
      <c r="M31" s="185" t="s">
        <v>152</v>
      </c>
      <c r="N31" s="185" t="s">
        <v>163</v>
      </c>
      <c r="O31" s="187"/>
    </row>
    <row r="32" spans="1:15" ht="14.65" thickBot="1" x14ac:dyDescent="0.5">
      <c r="A32" s="194"/>
      <c r="B32" s="186"/>
      <c r="C32" s="186"/>
      <c r="D32" s="186"/>
      <c r="E32" s="186"/>
      <c r="F32" s="186"/>
      <c r="G32" s="186"/>
      <c r="H32" s="186"/>
      <c r="I32" s="186"/>
      <c r="J32" s="186"/>
      <c r="K32" s="186"/>
      <c r="L32" s="186"/>
      <c r="M32" s="186"/>
      <c r="N32" s="186"/>
      <c r="O32" s="188"/>
    </row>
    <row r="33" spans="1:16" x14ac:dyDescent="0.45">
      <c r="A33" s="189" t="s">
        <v>34</v>
      </c>
      <c r="B33" s="190"/>
      <c r="C33" s="190"/>
      <c r="D33" s="191" t="s">
        <v>217</v>
      </c>
      <c r="E33" s="192"/>
      <c r="F33" s="189" t="s">
        <v>34</v>
      </c>
      <c r="G33" s="190"/>
      <c r="H33" s="190"/>
      <c r="I33" s="191" t="s">
        <v>217</v>
      </c>
      <c r="J33" s="192"/>
      <c r="K33" s="189" t="s">
        <v>34</v>
      </c>
      <c r="L33" s="190"/>
      <c r="M33" s="190"/>
      <c r="N33" s="191" t="s">
        <v>217</v>
      </c>
      <c r="O33" s="192"/>
    </row>
    <row r="34" spans="1:16" x14ac:dyDescent="0.45">
      <c r="A34" s="195" t="s">
        <v>218</v>
      </c>
      <c r="B34" s="196"/>
      <c r="C34" s="196"/>
      <c r="D34" s="196"/>
      <c r="E34" s="197"/>
      <c r="F34" s="195" t="s">
        <v>218</v>
      </c>
      <c r="G34" s="196"/>
      <c r="H34" s="196"/>
      <c r="I34" s="196"/>
      <c r="J34" s="197"/>
      <c r="K34" s="195" t="s">
        <v>218</v>
      </c>
      <c r="L34" s="196"/>
      <c r="M34" s="196"/>
      <c r="N34" s="196"/>
      <c r="O34" s="197"/>
    </row>
    <row r="35" spans="1:16" x14ac:dyDescent="0.45">
      <c r="A35" s="198" t="s">
        <v>11</v>
      </c>
      <c r="B35" s="199"/>
      <c r="C35" s="199"/>
      <c r="D35" s="199"/>
      <c r="E35" s="200"/>
      <c r="F35" s="198" t="s">
        <v>11</v>
      </c>
      <c r="G35" s="199"/>
      <c r="H35" s="199"/>
      <c r="I35" s="199"/>
      <c r="J35" s="200"/>
      <c r="K35" s="198" t="s">
        <v>11</v>
      </c>
      <c r="L35" s="199"/>
      <c r="M35" s="199"/>
      <c r="N35" s="199"/>
      <c r="O35" s="200"/>
    </row>
    <row r="36" spans="1:16" x14ac:dyDescent="0.45">
      <c r="A36" s="202" t="s">
        <v>35</v>
      </c>
      <c r="B36" s="203"/>
      <c r="C36" s="203"/>
      <c r="D36" s="204">
        <v>1</v>
      </c>
      <c r="E36" s="205"/>
      <c r="F36" s="202" t="s">
        <v>35</v>
      </c>
      <c r="G36" s="203"/>
      <c r="H36" s="203"/>
      <c r="I36" s="204">
        <v>1</v>
      </c>
      <c r="J36" s="205"/>
      <c r="K36" s="202" t="s">
        <v>35</v>
      </c>
      <c r="L36" s="203"/>
      <c r="M36" s="203"/>
      <c r="N36" s="204">
        <v>1</v>
      </c>
      <c r="O36" s="205"/>
    </row>
    <row r="37" spans="1:16" ht="28.9" customHeight="1" thickBot="1" x14ac:dyDescent="0.5">
      <c r="A37" s="206" t="s">
        <v>36</v>
      </c>
      <c r="B37" s="207"/>
      <c r="C37" s="207"/>
      <c r="D37" s="218">
        <v>1</v>
      </c>
      <c r="E37" s="219"/>
      <c r="F37" s="206" t="s">
        <v>36</v>
      </c>
      <c r="G37" s="207"/>
      <c r="H37" s="207"/>
      <c r="I37" s="218">
        <v>1</v>
      </c>
      <c r="J37" s="219"/>
      <c r="K37" s="206" t="s">
        <v>36</v>
      </c>
      <c r="L37" s="207"/>
      <c r="M37" s="207"/>
      <c r="N37" s="218">
        <v>1</v>
      </c>
      <c r="O37" s="219"/>
    </row>
    <row r="38" spans="1:16" ht="14.25" customHeight="1" x14ac:dyDescent="0.45">
      <c r="A38" s="220" t="s">
        <v>38</v>
      </c>
      <c r="B38" s="221"/>
      <c r="C38" s="221"/>
      <c r="D38" s="221"/>
      <c r="E38" s="221"/>
      <c r="F38" s="221"/>
      <c r="G38" s="226" t="s">
        <v>164</v>
      </c>
      <c r="H38" s="226"/>
      <c r="I38" s="226"/>
      <c r="J38" s="226"/>
      <c r="K38" s="226"/>
      <c r="L38" s="226"/>
      <c r="M38" s="226"/>
      <c r="N38" s="229" t="s">
        <v>11</v>
      </c>
      <c r="O38" s="230"/>
    </row>
    <row r="39" spans="1:16" x14ac:dyDescent="0.45">
      <c r="A39" s="222"/>
      <c r="B39" s="223"/>
      <c r="C39" s="223"/>
      <c r="D39" s="223"/>
      <c r="E39" s="223"/>
      <c r="F39" s="223"/>
      <c r="G39" s="227"/>
      <c r="H39" s="227"/>
      <c r="I39" s="227"/>
      <c r="J39" s="227"/>
      <c r="K39" s="227"/>
      <c r="L39" s="227"/>
      <c r="M39" s="227"/>
      <c r="N39" s="204">
        <v>4</v>
      </c>
      <c r="O39" s="200" t="s">
        <v>39</v>
      </c>
    </row>
    <row r="40" spans="1:16" ht="63" customHeight="1" thickBot="1" x14ac:dyDescent="0.5">
      <c r="A40" s="224"/>
      <c r="B40" s="225"/>
      <c r="C40" s="225"/>
      <c r="D40" s="225"/>
      <c r="E40" s="225"/>
      <c r="F40" s="225"/>
      <c r="G40" s="228"/>
      <c r="H40" s="228"/>
      <c r="I40" s="228"/>
      <c r="J40" s="228"/>
      <c r="K40" s="228"/>
      <c r="L40" s="228"/>
      <c r="M40" s="228"/>
      <c r="N40" s="208"/>
      <c r="O40" s="209"/>
    </row>
    <row r="41" spans="1:16" x14ac:dyDescent="0.45">
      <c r="A41" s="231" t="s">
        <v>40</v>
      </c>
      <c r="B41" s="232"/>
      <c r="C41" s="232"/>
      <c r="D41" s="232"/>
      <c r="E41" s="232"/>
      <c r="F41" s="232"/>
      <c r="G41" s="233" t="s">
        <v>165</v>
      </c>
      <c r="H41" s="234"/>
      <c r="I41" s="234"/>
      <c r="J41" s="234"/>
      <c r="K41" s="234"/>
      <c r="L41" s="234"/>
      <c r="M41" s="234"/>
      <c r="N41" s="210"/>
      <c r="O41" s="211"/>
    </row>
    <row r="42" spans="1:16" x14ac:dyDescent="0.45">
      <c r="A42" s="222"/>
      <c r="B42" s="223"/>
      <c r="C42" s="223"/>
      <c r="D42" s="223"/>
      <c r="E42" s="223"/>
      <c r="F42" s="223"/>
      <c r="G42" s="235"/>
      <c r="H42" s="235"/>
      <c r="I42" s="235"/>
      <c r="J42" s="235"/>
      <c r="K42" s="235"/>
      <c r="L42" s="235"/>
      <c r="M42" s="235"/>
      <c r="N42" s="214">
        <v>3</v>
      </c>
      <c r="O42" s="212" t="s">
        <v>39</v>
      </c>
    </row>
    <row r="43" spans="1:16" ht="38.549999999999997" customHeight="1" thickBot="1" x14ac:dyDescent="0.5">
      <c r="A43" s="224"/>
      <c r="B43" s="225"/>
      <c r="C43" s="225"/>
      <c r="D43" s="225"/>
      <c r="E43" s="225"/>
      <c r="F43" s="225"/>
      <c r="G43" s="236"/>
      <c r="H43" s="236"/>
      <c r="I43" s="236"/>
      <c r="J43" s="236"/>
      <c r="K43" s="236"/>
      <c r="L43" s="236"/>
      <c r="M43" s="236"/>
      <c r="N43" s="215"/>
      <c r="O43" s="213"/>
      <c r="P43" s="43" t="s">
        <v>219</v>
      </c>
    </row>
    <row r="44" spans="1:16" ht="14.65" thickBot="1" x14ac:dyDescent="0.5">
      <c r="J44" s="216" t="s">
        <v>41</v>
      </c>
      <c r="K44" s="217"/>
      <c r="L44" s="217"/>
      <c r="M44" s="217"/>
      <c r="N44" s="20">
        <f>D25+D26+I25+I26+N25+N26+N36+N37+I37+I36+D37+D36+N42+N39</f>
        <v>18</v>
      </c>
      <c r="O44" s="28" t="s">
        <v>42</v>
      </c>
    </row>
  </sheetData>
  <mergeCells count="110">
    <mergeCell ref="N36:O36"/>
    <mergeCell ref="A38:F40"/>
    <mergeCell ref="G38:M40"/>
    <mergeCell ref="N38:O38"/>
    <mergeCell ref="A41:F43"/>
    <mergeCell ref="G41:M4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9:N40"/>
    <mergeCell ref="O39:O40"/>
    <mergeCell ref="N41:O41"/>
    <mergeCell ref="O42:O43"/>
    <mergeCell ref="N42:N43"/>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16:O17"/>
    <mergeCell ref="A18:E18"/>
    <mergeCell ref="F18:J18"/>
    <mergeCell ref="K18:O18"/>
    <mergeCell ref="A19:B19"/>
    <mergeCell ref="D19:E19"/>
    <mergeCell ref="A1:O3"/>
    <mergeCell ref="A4:O4"/>
    <mergeCell ref="A5:O5"/>
    <mergeCell ref="A6:D7"/>
    <mergeCell ref="E6:H7"/>
    <mergeCell ref="I6:O7"/>
    <mergeCell ref="A8:D11"/>
    <mergeCell ref="E8:H11"/>
    <mergeCell ref="I8:O15"/>
    <mergeCell ref="A12:D13"/>
    <mergeCell ref="E12:H13"/>
    <mergeCell ref="A14:D15"/>
    <mergeCell ref="E14:H15"/>
    <mergeCell ref="F19:G19"/>
    <mergeCell ref="I19:J19"/>
    <mergeCell ref="K19:L19"/>
    <mergeCell ref="N19:O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9" zoomScale="70" zoomScaleNormal="70" workbookViewId="0">
      <selection activeCell="O38" sqref="O38"/>
    </sheetView>
  </sheetViews>
  <sheetFormatPr defaultRowHeight="14.25" x14ac:dyDescent="0.45"/>
  <cols>
    <col min="15" max="15" width="17.265625" customWidth="1"/>
    <col min="16" max="16" width="10" customWidth="1"/>
    <col min="17" max="17" width="10.265625" customWidth="1"/>
  </cols>
  <sheetData>
    <row r="1" spans="1:17" x14ac:dyDescent="0.45">
      <c r="A1" s="144" t="s">
        <v>43</v>
      </c>
      <c r="B1" s="145"/>
      <c r="C1" s="145"/>
      <c r="D1" s="145"/>
      <c r="E1" s="145"/>
      <c r="F1" s="145"/>
      <c r="G1" s="145"/>
      <c r="H1" s="145"/>
      <c r="I1" s="145"/>
      <c r="J1" s="145"/>
      <c r="K1" s="145"/>
      <c r="L1" s="145"/>
      <c r="M1" s="145"/>
      <c r="N1" s="146"/>
      <c r="O1" s="331" t="s">
        <v>44</v>
      </c>
      <c r="P1" s="332"/>
      <c r="Q1" s="333"/>
    </row>
    <row r="2" spans="1:17" ht="14.65" thickBot="1" x14ac:dyDescent="0.5">
      <c r="A2" s="147"/>
      <c r="B2" s="59"/>
      <c r="C2" s="59"/>
      <c r="D2" s="59"/>
      <c r="E2" s="59"/>
      <c r="F2" s="59"/>
      <c r="G2" s="59"/>
      <c r="H2" s="59"/>
      <c r="I2" s="59"/>
      <c r="J2" s="59"/>
      <c r="K2" s="59"/>
      <c r="L2" s="59"/>
      <c r="M2" s="59"/>
      <c r="N2" s="148"/>
      <c r="O2" s="334"/>
      <c r="P2" s="335"/>
      <c r="Q2" s="336"/>
    </row>
    <row r="3" spans="1:17" ht="14.65" thickBot="1" x14ac:dyDescent="0.5">
      <c r="A3" s="149"/>
      <c r="B3" s="150"/>
      <c r="C3" s="150"/>
      <c r="D3" s="150"/>
      <c r="E3" s="150"/>
      <c r="F3" s="150"/>
      <c r="G3" s="150"/>
      <c r="H3" s="150"/>
      <c r="I3" s="150"/>
      <c r="J3" s="150"/>
      <c r="K3" s="150"/>
      <c r="L3" s="150"/>
      <c r="M3" s="150"/>
      <c r="N3" s="151"/>
      <c r="O3" s="337" t="s">
        <v>170</v>
      </c>
      <c r="P3" s="338"/>
      <c r="Q3" s="339"/>
    </row>
    <row r="4" spans="1:17" ht="23.65" thickBot="1" x14ac:dyDescent="0.5">
      <c r="A4" s="237" t="s">
        <v>1</v>
      </c>
      <c r="B4" s="238"/>
      <c r="C4" s="238"/>
      <c r="D4" s="238"/>
      <c r="E4" s="238"/>
      <c r="F4" s="238"/>
      <c r="G4" s="238"/>
      <c r="H4" s="238"/>
      <c r="I4" s="238"/>
      <c r="J4" s="238"/>
      <c r="K4" s="238"/>
      <c r="L4" s="238"/>
      <c r="M4" s="238"/>
      <c r="N4" s="239"/>
      <c r="O4" s="340"/>
      <c r="P4" s="341"/>
      <c r="Q4" s="342"/>
    </row>
    <row r="5" spans="1:17" ht="23.65" thickBot="1" x14ac:dyDescent="0.5">
      <c r="A5" s="240" t="s">
        <v>2</v>
      </c>
      <c r="B5" s="241"/>
      <c r="C5" s="241"/>
      <c r="D5" s="241"/>
      <c r="E5" s="241"/>
      <c r="F5" s="241"/>
      <c r="G5" s="241"/>
      <c r="H5" s="241"/>
      <c r="I5" s="241"/>
      <c r="J5" s="241"/>
      <c r="K5" s="241"/>
      <c r="L5" s="241"/>
      <c r="M5" s="241"/>
      <c r="N5" s="241"/>
      <c r="O5" s="343" t="s">
        <v>11</v>
      </c>
      <c r="P5" s="344"/>
      <c r="Q5" s="345"/>
    </row>
    <row r="6" spans="1:17" ht="23.65" thickBot="1" x14ac:dyDescent="0.75">
      <c r="A6" s="242" t="s">
        <v>45</v>
      </c>
      <c r="B6" s="243"/>
      <c r="C6" s="243"/>
      <c r="D6" s="243"/>
      <c r="E6" s="243"/>
      <c r="F6" s="244"/>
      <c r="G6" s="245" t="s">
        <v>46</v>
      </c>
      <c r="H6" s="243"/>
      <c r="I6" s="243"/>
      <c r="J6" s="243"/>
      <c r="K6" s="243"/>
      <c r="L6" s="243"/>
      <c r="M6" s="243"/>
      <c r="N6" s="246"/>
      <c r="O6" s="346"/>
      <c r="P6" s="347"/>
      <c r="Q6" s="348"/>
    </row>
    <row r="7" spans="1:17" ht="23.65" thickBot="1" x14ac:dyDescent="0.75">
      <c r="A7" s="247" t="s">
        <v>47</v>
      </c>
      <c r="B7" s="248"/>
      <c r="C7" s="248"/>
      <c r="D7" s="248"/>
      <c r="E7" s="248"/>
      <c r="F7" s="249"/>
      <c r="G7" s="250">
        <v>78.38</v>
      </c>
      <c r="H7" s="251"/>
      <c r="I7" s="252">
        <v>78.38</v>
      </c>
      <c r="J7" s="252"/>
      <c r="K7" s="252">
        <v>78.39</v>
      </c>
      <c r="L7" s="252"/>
      <c r="M7" s="252">
        <v>78.39</v>
      </c>
      <c r="N7" s="253"/>
      <c r="O7" s="320">
        <v>1</v>
      </c>
      <c r="P7" s="321"/>
      <c r="Q7" s="11" t="s">
        <v>48</v>
      </c>
    </row>
    <row r="8" spans="1:17" ht="23.65" thickBot="1" x14ac:dyDescent="0.75">
      <c r="A8" s="254" t="s">
        <v>49</v>
      </c>
      <c r="B8" s="255"/>
      <c r="C8" s="255"/>
      <c r="D8" s="255"/>
      <c r="E8" s="255"/>
      <c r="F8" s="256"/>
      <c r="G8" s="257">
        <v>78.94</v>
      </c>
      <c r="H8" s="258"/>
      <c r="I8" s="258">
        <v>78.94</v>
      </c>
      <c r="J8" s="258"/>
      <c r="K8" s="258">
        <v>78.94</v>
      </c>
      <c r="L8" s="258"/>
      <c r="M8" s="258">
        <v>78.94</v>
      </c>
      <c r="N8" s="259"/>
      <c r="O8" s="309">
        <v>1</v>
      </c>
      <c r="P8" s="204"/>
      <c r="Q8" s="12" t="s">
        <v>48</v>
      </c>
    </row>
    <row r="9" spans="1:17" ht="23.25" customHeight="1" x14ac:dyDescent="0.7">
      <c r="A9" s="263" t="s">
        <v>50</v>
      </c>
      <c r="B9" s="264"/>
      <c r="C9" s="264"/>
      <c r="D9" s="264"/>
      <c r="E9" s="264"/>
      <c r="F9" s="265"/>
      <c r="G9" s="260">
        <v>47.98</v>
      </c>
      <c r="H9" s="261"/>
      <c r="I9" s="261">
        <v>47.98</v>
      </c>
      <c r="J9" s="261"/>
      <c r="K9" s="261">
        <v>47.98</v>
      </c>
      <c r="L9" s="261"/>
      <c r="M9" s="261">
        <v>47.98</v>
      </c>
      <c r="N9" s="262"/>
      <c r="O9" s="309">
        <v>1</v>
      </c>
      <c r="P9" s="204"/>
      <c r="Q9" s="292" t="s">
        <v>48</v>
      </c>
    </row>
    <row r="10" spans="1:17" ht="23.65" thickBot="1" x14ac:dyDescent="0.75">
      <c r="A10" s="266"/>
      <c r="B10" s="267"/>
      <c r="C10" s="267"/>
      <c r="D10" s="267"/>
      <c r="E10" s="267"/>
      <c r="F10" s="268"/>
      <c r="G10" s="269">
        <v>47.98</v>
      </c>
      <c r="H10" s="270"/>
      <c r="I10" s="271"/>
      <c r="J10" s="271"/>
      <c r="K10" s="271"/>
      <c r="L10" s="271"/>
      <c r="M10" s="271"/>
      <c r="N10" s="272"/>
      <c r="O10" s="309"/>
      <c r="P10" s="204"/>
      <c r="Q10" s="292"/>
    </row>
    <row r="11" spans="1:17" ht="23.65" thickBot="1" x14ac:dyDescent="0.75">
      <c r="A11" s="254" t="s">
        <v>51</v>
      </c>
      <c r="B11" s="255"/>
      <c r="C11" s="255"/>
      <c r="D11" s="255"/>
      <c r="E11" s="255"/>
      <c r="F11" s="256"/>
      <c r="G11" s="257">
        <v>43.98</v>
      </c>
      <c r="H11" s="258"/>
      <c r="I11" s="258">
        <v>43.98</v>
      </c>
      <c r="J11" s="258"/>
      <c r="K11" s="258">
        <v>43.98</v>
      </c>
      <c r="L11" s="258"/>
      <c r="M11" s="258">
        <v>43.98</v>
      </c>
      <c r="N11" s="259"/>
      <c r="O11" s="309">
        <v>1</v>
      </c>
      <c r="P11" s="204"/>
      <c r="Q11" s="12" t="s">
        <v>48</v>
      </c>
    </row>
    <row r="12" spans="1:17" ht="23.65" thickBot="1" x14ac:dyDescent="0.75">
      <c r="A12" s="247" t="s">
        <v>52</v>
      </c>
      <c r="B12" s="248"/>
      <c r="C12" s="248"/>
      <c r="D12" s="248"/>
      <c r="E12" s="248"/>
      <c r="F12" s="249"/>
      <c r="G12" s="273">
        <v>2.0099999999999998</v>
      </c>
      <c r="H12" s="252"/>
      <c r="I12" s="252"/>
      <c r="J12" s="252"/>
      <c r="K12" s="252">
        <v>2.41</v>
      </c>
      <c r="L12" s="252"/>
      <c r="M12" s="252"/>
      <c r="N12" s="253"/>
      <c r="O12" s="309">
        <v>2</v>
      </c>
      <c r="P12" s="204"/>
      <c r="Q12" s="12" t="s">
        <v>53</v>
      </c>
    </row>
    <row r="13" spans="1:17" ht="23.65" thickBot="1" x14ac:dyDescent="0.75">
      <c r="A13" s="254" t="s">
        <v>54</v>
      </c>
      <c r="B13" s="255"/>
      <c r="C13" s="255"/>
      <c r="D13" s="255"/>
      <c r="E13" s="255"/>
      <c r="F13" s="256"/>
      <c r="G13" s="257">
        <v>78.75</v>
      </c>
      <c r="H13" s="258"/>
      <c r="I13" s="258">
        <v>78.84</v>
      </c>
      <c r="J13" s="258"/>
      <c r="K13" s="258">
        <v>78.77</v>
      </c>
      <c r="L13" s="258"/>
      <c r="M13" s="258">
        <v>78.75</v>
      </c>
      <c r="N13" s="259"/>
      <c r="O13" s="309">
        <v>1</v>
      </c>
      <c r="P13" s="204"/>
      <c r="Q13" s="12" t="s">
        <v>48</v>
      </c>
    </row>
    <row r="14" spans="1:17" ht="23.65" thickBot="1" x14ac:dyDescent="0.75">
      <c r="A14" s="247" t="s">
        <v>55</v>
      </c>
      <c r="B14" s="248"/>
      <c r="C14" s="248"/>
      <c r="D14" s="248"/>
      <c r="E14" s="248"/>
      <c r="F14" s="249"/>
      <c r="G14" s="273">
        <v>81.834999999999994</v>
      </c>
      <c r="H14" s="252"/>
      <c r="I14" s="252"/>
      <c r="J14" s="252"/>
      <c r="K14" s="252"/>
      <c r="L14" s="252"/>
      <c r="M14" s="252"/>
      <c r="N14" s="253"/>
      <c r="O14" s="309">
        <v>1</v>
      </c>
      <c r="P14" s="204"/>
      <c r="Q14" s="12" t="s">
        <v>48</v>
      </c>
    </row>
    <row r="15" spans="1:17" ht="23.25" x14ac:dyDescent="0.7">
      <c r="A15" s="274" t="s">
        <v>56</v>
      </c>
      <c r="B15" s="275"/>
      <c r="C15" s="275"/>
      <c r="D15" s="275"/>
      <c r="E15" s="275"/>
      <c r="F15" s="276"/>
      <c r="G15" s="280">
        <v>3</v>
      </c>
      <c r="H15" s="281"/>
      <c r="I15" s="281">
        <v>3.1</v>
      </c>
      <c r="J15" s="281"/>
      <c r="K15" s="281">
        <v>3.1</v>
      </c>
      <c r="L15" s="281"/>
      <c r="M15" s="281">
        <v>3.1</v>
      </c>
      <c r="N15" s="282"/>
      <c r="O15" s="309">
        <v>1</v>
      </c>
      <c r="P15" s="204"/>
      <c r="Q15" s="292" t="s">
        <v>48</v>
      </c>
    </row>
    <row r="16" spans="1:17" ht="23.65" thickBot="1" x14ac:dyDescent="0.75">
      <c r="A16" s="277"/>
      <c r="B16" s="278"/>
      <c r="C16" s="278"/>
      <c r="D16" s="278"/>
      <c r="E16" s="278"/>
      <c r="F16" s="279"/>
      <c r="G16" s="285">
        <v>3</v>
      </c>
      <c r="H16" s="283"/>
      <c r="I16" s="283">
        <v>3</v>
      </c>
      <c r="J16" s="283"/>
      <c r="K16" s="283">
        <v>3</v>
      </c>
      <c r="L16" s="283"/>
      <c r="M16" s="283">
        <v>3</v>
      </c>
      <c r="N16" s="284"/>
      <c r="O16" s="309"/>
      <c r="P16" s="204"/>
      <c r="Q16" s="292"/>
    </row>
    <row r="17" spans="1:18" ht="23.25" x14ac:dyDescent="0.7">
      <c r="A17" s="263" t="s">
        <v>57</v>
      </c>
      <c r="B17" s="264"/>
      <c r="C17" s="264"/>
      <c r="D17" s="264"/>
      <c r="E17" s="264"/>
      <c r="F17" s="265"/>
      <c r="G17" s="260">
        <v>1.5</v>
      </c>
      <c r="H17" s="261"/>
      <c r="I17" s="261">
        <v>1.5</v>
      </c>
      <c r="J17" s="261"/>
      <c r="K17" s="261">
        <v>1.5</v>
      </c>
      <c r="L17" s="261"/>
      <c r="M17" s="261">
        <v>1.5</v>
      </c>
      <c r="N17" s="262"/>
      <c r="O17" s="309">
        <v>1</v>
      </c>
      <c r="P17" s="204"/>
      <c r="Q17" s="292" t="s">
        <v>48</v>
      </c>
    </row>
    <row r="18" spans="1:18" ht="23.65" thickBot="1" x14ac:dyDescent="0.75">
      <c r="A18" s="277"/>
      <c r="B18" s="278"/>
      <c r="C18" s="278"/>
      <c r="D18" s="278"/>
      <c r="E18" s="278"/>
      <c r="F18" s="279"/>
      <c r="G18" s="285">
        <v>1.6</v>
      </c>
      <c r="H18" s="283"/>
      <c r="I18" s="283">
        <v>1.5</v>
      </c>
      <c r="J18" s="283"/>
      <c r="K18" s="283">
        <v>1.5</v>
      </c>
      <c r="L18" s="283"/>
      <c r="M18" s="283">
        <v>1.5</v>
      </c>
      <c r="N18" s="284"/>
      <c r="O18" s="309"/>
      <c r="P18" s="204"/>
      <c r="Q18" s="292"/>
    </row>
    <row r="19" spans="1:18" ht="23.65" thickBot="1" x14ac:dyDescent="0.75">
      <c r="A19" s="247" t="s">
        <v>58</v>
      </c>
      <c r="B19" s="248"/>
      <c r="C19" s="248"/>
      <c r="D19" s="248"/>
      <c r="E19" s="248"/>
      <c r="F19" s="249"/>
      <c r="G19" s="349">
        <v>48.2</v>
      </c>
      <c r="H19" s="350"/>
      <c r="I19" s="350"/>
      <c r="J19" s="350"/>
      <c r="K19" s="350"/>
      <c r="L19" s="350"/>
      <c r="M19" s="350"/>
      <c r="N19" s="351"/>
      <c r="O19" s="309">
        <v>1</v>
      </c>
      <c r="P19" s="204"/>
      <c r="Q19" s="12" t="s">
        <v>48</v>
      </c>
    </row>
    <row r="20" spans="1:18" ht="23.65" thickBot="1" x14ac:dyDescent="0.75">
      <c r="A20" s="247" t="s">
        <v>59</v>
      </c>
      <c r="B20" s="248"/>
      <c r="C20" s="248"/>
      <c r="D20" s="248"/>
      <c r="E20" s="248"/>
      <c r="F20" s="249"/>
      <c r="G20" s="349">
        <v>5.97</v>
      </c>
      <c r="H20" s="350"/>
      <c r="I20" s="350"/>
      <c r="J20" s="350"/>
      <c r="K20" s="350"/>
      <c r="L20" s="350"/>
      <c r="M20" s="350"/>
      <c r="N20" s="351"/>
      <c r="O20" s="309">
        <v>1</v>
      </c>
      <c r="P20" s="204"/>
      <c r="Q20" s="12" t="s">
        <v>48</v>
      </c>
    </row>
    <row r="21" spans="1:18" ht="23.65" thickBot="1" x14ac:dyDescent="0.75">
      <c r="A21" s="247" t="s">
        <v>60</v>
      </c>
      <c r="B21" s="248"/>
      <c r="C21" s="248"/>
      <c r="D21" s="248"/>
      <c r="E21" s="248"/>
      <c r="F21" s="249"/>
      <c r="G21" s="349">
        <v>30</v>
      </c>
      <c r="H21" s="350"/>
      <c r="I21" s="350"/>
      <c r="J21" s="350"/>
      <c r="K21" s="350"/>
      <c r="L21" s="350"/>
      <c r="M21" s="350"/>
      <c r="N21" s="351"/>
      <c r="O21" s="322">
        <v>1</v>
      </c>
      <c r="P21" s="214"/>
      <c r="Q21" s="13" t="s">
        <v>48</v>
      </c>
    </row>
    <row r="22" spans="1:18" x14ac:dyDescent="0.45">
      <c r="A22" s="352" t="s">
        <v>61</v>
      </c>
      <c r="B22" s="353"/>
      <c r="C22" s="353"/>
      <c r="D22" s="353"/>
      <c r="E22" s="353"/>
      <c r="F22" s="353"/>
      <c r="G22" s="353"/>
      <c r="H22" s="353"/>
      <c r="I22" s="353"/>
      <c r="J22" s="353"/>
      <c r="K22" s="353"/>
      <c r="L22" s="353"/>
      <c r="M22" s="353"/>
      <c r="N22" s="354"/>
      <c r="O22" s="293"/>
      <c r="P22" s="294"/>
      <c r="Q22" s="295"/>
    </row>
    <row r="23" spans="1:18" ht="34.5" customHeight="1" thickBot="1" x14ac:dyDescent="0.5">
      <c r="A23" s="355"/>
      <c r="B23" s="356"/>
      <c r="C23" s="356"/>
      <c r="D23" s="356"/>
      <c r="E23" s="356"/>
      <c r="F23" s="356"/>
      <c r="G23" s="356"/>
      <c r="H23" s="356"/>
      <c r="I23" s="356"/>
      <c r="J23" s="356"/>
      <c r="K23" s="356"/>
      <c r="L23" s="356"/>
      <c r="M23" s="356"/>
      <c r="N23" s="357"/>
      <c r="O23" s="296"/>
      <c r="P23" s="297"/>
      <c r="Q23" s="298"/>
    </row>
    <row r="24" spans="1:18" ht="21" customHeight="1" x14ac:dyDescent="0.65">
      <c r="A24" s="323">
        <f>((PI())*(((AVERAGE(G13:N13))/2)^2)*((G14)*4))/1000</f>
        <v>1595.4872875853221</v>
      </c>
      <c r="B24" s="324"/>
      <c r="C24" s="324"/>
      <c r="D24" s="324"/>
      <c r="E24" s="324"/>
      <c r="F24" s="324"/>
      <c r="G24" s="324"/>
      <c r="H24" s="327" t="s">
        <v>171</v>
      </c>
      <c r="I24" s="327"/>
      <c r="J24" s="327"/>
      <c r="K24" s="327"/>
      <c r="L24" s="327"/>
      <c r="M24" s="327"/>
      <c r="N24" s="328"/>
      <c r="O24" s="14" t="s">
        <v>62</v>
      </c>
      <c r="P24" s="9">
        <v>1.5</v>
      </c>
      <c r="Q24" s="15" t="s">
        <v>53</v>
      </c>
      <c r="R24" t="s">
        <v>220</v>
      </c>
    </row>
    <row r="25" spans="1:18" ht="21.75" customHeight="1" thickBot="1" x14ac:dyDescent="0.7">
      <c r="A25" s="325"/>
      <c r="B25" s="326"/>
      <c r="C25" s="326"/>
      <c r="D25" s="326"/>
      <c r="E25" s="326"/>
      <c r="F25" s="326"/>
      <c r="G25" s="326"/>
      <c r="H25" s="329"/>
      <c r="I25" s="329"/>
      <c r="J25" s="329"/>
      <c r="K25" s="329"/>
      <c r="L25" s="329"/>
      <c r="M25" s="329"/>
      <c r="N25" s="330"/>
      <c r="O25" s="16" t="s">
        <v>63</v>
      </c>
      <c r="P25" s="10">
        <v>0.5</v>
      </c>
      <c r="Q25" s="13" t="s">
        <v>48</v>
      </c>
      <c r="R25" t="s">
        <v>221</v>
      </c>
    </row>
    <row r="26" spans="1:18" x14ac:dyDescent="0.45">
      <c r="A26" s="311" t="s">
        <v>64</v>
      </c>
      <c r="B26" s="312"/>
      <c r="C26" s="312"/>
      <c r="D26" s="312"/>
      <c r="E26" s="312"/>
      <c r="F26" s="312"/>
      <c r="G26" s="312"/>
      <c r="H26" s="312"/>
      <c r="I26" s="312"/>
      <c r="J26" s="312"/>
      <c r="K26" s="312"/>
      <c r="L26" s="312"/>
      <c r="M26" s="312"/>
      <c r="N26" s="313"/>
      <c r="O26" s="293"/>
      <c r="P26" s="294"/>
      <c r="Q26" s="295"/>
    </row>
    <row r="27" spans="1:18" ht="33" customHeight="1" thickBot="1" x14ac:dyDescent="0.5">
      <c r="A27" s="314"/>
      <c r="B27" s="315"/>
      <c r="C27" s="315"/>
      <c r="D27" s="315"/>
      <c r="E27" s="315"/>
      <c r="F27" s="315"/>
      <c r="G27" s="315"/>
      <c r="H27" s="315"/>
      <c r="I27" s="315"/>
      <c r="J27" s="315"/>
      <c r="K27" s="315"/>
      <c r="L27" s="315"/>
      <c r="M27" s="315"/>
      <c r="N27" s="316"/>
      <c r="O27" s="296"/>
      <c r="P27" s="297"/>
      <c r="Q27" s="298"/>
    </row>
    <row r="28" spans="1:18" x14ac:dyDescent="0.45">
      <c r="A28" s="317" t="s">
        <v>214</v>
      </c>
      <c r="B28" s="289"/>
      <c r="C28" s="289"/>
      <c r="D28" s="289"/>
      <c r="E28" s="289"/>
      <c r="F28" s="289"/>
      <c r="G28" s="289"/>
      <c r="H28" s="289"/>
      <c r="I28" s="289"/>
      <c r="J28" s="289"/>
      <c r="K28" s="289"/>
      <c r="L28" s="289"/>
      <c r="M28" s="289"/>
      <c r="N28" s="289"/>
      <c r="O28" s="318" t="s">
        <v>65</v>
      </c>
      <c r="P28" s="308">
        <v>2</v>
      </c>
      <c r="Q28" s="305" t="s">
        <v>53</v>
      </c>
    </row>
    <row r="29" spans="1:18" ht="19.5" customHeight="1" x14ac:dyDescent="0.45">
      <c r="A29" s="288"/>
      <c r="B29" s="289"/>
      <c r="C29" s="289"/>
      <c r="D29" s="289"/>
      <c r="E29" s="289"/>
      <c r="F29" s="289"/>
      <c r="G29" s="289"/>
      <c r="H29" s="289"/>
      <c r="I29" s="289"/>
      <c r="J29" s="289"/>
      <c r="K29" s="289"/>
      <c r="L29" s="289"/>
      <c r="M29" s="289"/>
      <c r="N29" s="289"/>
      <c r="O29" s="319"/>
      <c r="P29" s="204"/>
      <c r="Q29" s="292"/>
    </row>
    <row r="30" spans="1:18" ht="18" x14ac:dyDescent="0.55000000000000004">
      <c r="A30" s="288"/>
      <c r="B30" s="289"/>
      <c r="C30" s="289"/>
      <c r="D30" s="289"/>
      <c r="E30" s="289"/>
      <c r="F30" s="289"/>
      <c r="G30" s="289"/>
      <c r="H30" s="289"/>
      <c r="I30" s="289"/>
      <c r="J30" s="289"/>
      <c r="K30" s="289"/>
      <c r="L30" s="289"/>
      <c r="M30" s="289"/>
      <c r="N30" s="289"/>
      <c r="O30" s="17" t="s">
        <v>66</v>
      </c>
      <c r="P30" s="55">
        <v>0</v>
      </c>
      <c r="Q30" s="12" t="s">
        <v>48</v>
      </c>
      <c r="R30" s="43" t="s">
        <v>222</v>
      </c>
    </row>
    <row r="31" spans="1:18" ht="33.5" customHeight="1" thickBot="1" x14ac:dyDescent="0.6">
      <c r="A31" s="290"/>
      <c r="B31" s="291"/>
      <c r="C31" s="291"/>
      <c r="D31" s="291"/>
      <c r="E31" s="291"/>
      <c r="F31" s="291"/>
      <c r="G31" s="291"/>
      <c r="H31" s="291"/>
      <c r="I31" s="291"/>
      <c r="J31" s="291"/>
      <c r="K31" s="291"/>
      <c r="L31" s="291"/>
      <c r="M31" s="291"/>
      <c r="N31" s="291"/>
      <c r="O31" s="18" t="s">
        <v>67</v>
      </c>
      <c r="P31" s="56">
        <v>1</v>
      </c>
      <c r="Q31" s="13" t="s">
        <v>48</v>
      </c>
    </row>
    <row r="32" spans="1:18" x14ac:dyDescent="0.45">
      <c r="A32" s="311" t="s">
        <v>68</v>
      </c>
      <c r="B32" s="312"/>
      <c r="C32" s="312"/>
      <c r="D32" s="312"/>
      <c r="E32" s="312"/>
      <c r="F32" s="312"/>
      <c r="G32" s="312"/>
      <c r="H32" s="312"/>
      <c r="I32" s="312"/>
      <c r="J32" s="312"/>
      <c r="K32" s="312"/>
      <c r="L32" s="312"/>
      <c r="M32" s="312"/>
      <c r="N32" s="313"/>
      <c r="O32" s="299"/>
      <c r="P32" s="300"/>
      <c r="Q32" s="301"/>
    </row>
    <row r="33" spans="1:17" ht="36" customHeight="1" thickBot="1" x14ac:dyDescent="0.5">
      <c r="A33" s="314"/>
      <c r="B33" s="315"/>
      <c r="C33" s="315"/>
      <c r="D33" s="315"/>
      <c r="E33" s="315"/>
      <c r="F33" s="315"/>
      <c r="G33" s="315"/>
      <c r="H33" s="315"/>
      <c r="I33" s="315"/>
      <c r="J33" s="315"/>
      <c r="K33" s="315"/>
      <c r="L33" s="315"/>
      <c r="M33" s="315"/>
      <c r="N33" s="316"/>
      <c r="O33" s="302"/>
      <c r="P33" s="303"/>
      <c r="Q33" s="304"/>
    </row>
    <row r="34" spans="1:17" x14ac:dyDescent="0.45">
      <c r="A34" s="286" t="s">
        <v>186</v>
      </c>
      <c r="B34" s="287"/>
      <c r="C34" s="287"/>
      <c r="D34" s="287"/>
      <c r="E34" s="287"/>
      <c r="F34" s="287"/>
      <c r="G34" s="287"/>
      <c r="H34" s="287"/>
      <c r="I34" s="287"/>
      <c r="J34" s="287"/>
      <c r="K34" s="287"/>
      <c r="L34" s="287"/>
      <c r="M34" s="287"/>
      <c r="N34" s="287"/>
      <c r="O34" s="307">
        <v>5</v>
      </c>
      <c r="P34" s="308"/>
      <c r="Q34" s="305" t="s">
        <v>69</v>
      </c>
    </row>
    <row r="35" spans="1:17" x14ac:dyDescent="0.45">
      <c r="A35" s="288"/>
      <c r="B35" s="289"/>
      <c r="C35" s="289"/>
      <c r="D35" s="289"/>
      <c r="E35" s="289"/>
      <c r="F35" s="289"/>
      <c r="G35" s="289"/>
      <c r="H35" s="289"/>
      <c r="I35" s="289"/>
      <c r="J35" s="289"/>
      <c r="K35" s="289"/>
      <c r="L35" s="289"/>
      <c r="M35" s="289"/>
      <c r="N35" s="289"/>
      <c r="O35" s="309"/>
      <c r="P35" s="204"/>
      <c r="Q35" s="292"/>
    </row>
    <row r="36" spans="1:17" x14ac:dyDescent="0.45">
      <c r="A36" s="288"/>
      <c r="B36" s="289"/>
      <c r="C36" s="289"/>
      <c r="D36" s="289"/>
      <c r="E36" s="289"/>
      <c r="F36" s="289"/>
      <c r="G36" s="289"/>
      <c r="H36" s="289"/>
      <c r="I36" s="289"/>
      <c r="J36" s="289"/>
      <c r="K36" s="289"/>
      <c r="L36" s="289"/>
      <c r="M36" s="289"/>
      <c r="N36" s="289"/>
      <c r="O36" s="309"/>
      <c r="P36" s="204"/>
      <c r="Q36" s="292"/>
    </row>
    <row r="37" spans="1:17" ht="62" customHeight="1" thickBot="1" x14ac:dyDescent="0.5">
      <c r="A37" s="290"/>
      <c r="B37" s="291"/>
      <c r="C37" s="291"/>
      <c r="D37" s="291"/>
      <c r="E37" s="291"/>
      <c r="F37" s="291"/>
      <c r="G37" s="291"/>
      <c r="H37" s="291"/>
      <c r="I37" s="291"/>
      <c r="J37" s="291"/>
      <c r="K37" s="291"/>
      <c r="L37" s="291"/>
      <c r="M37" s="291"/>
      <c r="N37" s="291"/>
      <c r="O37" s="310"/>
      <c r="P37" s="208"/>
      <c r="Q37" s="306"/>
    </row>
    <row r="38" spans="1:17" ht="18.399999999999999" thickBot="1" x14ac:dyDescent="0.6">
      <c r="O38" s="6" t="s">
        <v>19</v>
      </c>
      <c r="P38" s="7">
        <f>O34+P31+P30+P28+P25+P24+SUM(O7:P21)</f>
        <v>23</v>
      </c>
      <c r="Q38" s="8" t="s">
        <v>70</v>
      </c>
    </row>
  </sheetData>
  <mergeCells count="94">
    <mergeCell ref="A24:G25"/>
    <mergeCell ref="H24: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8" sqref="O18"/>
    </sheetView>
  </sheetViews>
  <sheetFormatPr defaultRowHeight="14.25" x14ac:dyDescent="0.45"/>
  <cols>
    <col min="6" max="6" width="10" customWidth="1"/>
    <col min="7" max="7" width="10.53125" customWidth="1"/>
  </cols>
  <sheetData>
    <row r="1" spans="1:17" x14ac:dyDescent="0.45">
      <c r="A1" s="144" t="s">
        <v>71</v>
      </c>
      <c r="B1" s="145"/>
      <c r="C1" s="145"/>
      <c r="D1" s="145"/>
      <c r="E1" s="145"/>
      <c r="F1" s="145"/>
      <c r="G1" s="145"/>
      <c r="H1" s="145"/>
      <c r="I1" s="145"/>
      <c r="J1" s="145"/>
      <c r="K1" s="145"/>
      <c r="L1" s="145"/>
      <c r="M1" s="145"/>
      <c r="N1" s="146"/>
    </row>
    <row r="2" spans="1:17" x14ac:dyDescent="0.45">
      <c r="A2" s="147"/>
      <c r="B2" s="59"/>
      <c r="C2" s="59"/>
      <c r="D2" s="59"/>
      <c r="E2" s="59"/>
      <c r="F2" s="59"/>
      <c r="G2" s="59"/>
      <c r="H2" s="59"/>
      <c r="I2" s="59"/>
      <c r="J2" s="59"/>
      <c r="K2" s="59"/>
      <c r="L2" s="59"/>
      <c r="M2" s="59"/>
      <c r="N2" s="148"/>
    </row>
    <row r="3" spans="1:17" ht="14.65" thickBot="1" x14ac:dyDescent="0.5">
      <c r="A3" s="149"/>
      <c r="B3" s="150"/>
      <c r="C3" s="150"/>
      <c r="D3" s="150"/>
      <c r="E3" s="150"/>
      <c r="F3" s="150"/>
      <c r="G3" s="150"/>
      <c r="H3" s="150"/>
      <c r="I3" s="150"/>
      <c r="J3" s="150"/>
      <c r="K3" s="150"/>
      <c r="L3" s="150"/>
      <c r="M3" s="150"/>
      <c r="N3" s="151"/>
    </row>
    <row r="4" spans="1:17" ht="23.25" x14ac:dyDescent="0.45">
      <c r="A4" s="237" t="s">
        <v>1</v>
      </c>
      <c r="B4" s="238"/>
      <c r="C4" s="238"/>
      <c r="D4" s="238"/>
      <c r="E4" s="238"/>
      <c r="F4" s="238"/>
      <c r="G4" s="238"/>
      <c r="H4" s="238"/>
      <c r="I4" s="238"/>
      <c r="J4" s="238"/>
      <c r="K4" s="238"/>
      <c r="L4" s="238"/>
      <c r="M4" s="238"/>
      <c r="N4" s="239"/>
    </row>
    <row r="5" spans="1:17" ht="23.25" x14ac:dyDescent="0.45">
      <c r="A5" s="408" t="s">
        <v>2</v>
      </c>
      <c r="B5" s="409"/>
      <c r="C5" s="409"/>
      <c r="D5" s="409"/>
      <c r="E5" s="409"/>
      <c r="F5" s="409"/>
      <c r="G5" s="409"/>
      <c r="H5" s="409"/>
      <c r="I5" s="409"/>
      <c r="J5" s="409"/>
      <c r="K5" s="409"/>
      <c r="L5" s="409"/>
      <c r="M5" s="409"/>
      <c r="N5" s="409"/>
      <c r="O5" s="385" t="s">
        <v>11</v>
      </c>
      <c r="P5" s="386"/>
    </row>
    <row r="6" spans="1:17" x14ac:dyDescent="0.45">
      <c r="A6" s="416" t="s">
        <v>72</v>
      </c>
      <c r="B6" s="417"/>
      <c r="C6" s="417"/>
      <c r="D6" s="417"/>
      <c r="E6" s="417"/>
      <c r="F6" s="417"/>
      <c r="G6" s="417"/>
      <c r="H6" s="417"/>
      <c r="I6" s="417"/>
      <c r="J6" s="417"/>
      <c r="K6" s="417"/>
      <c r="L6" s="417"/>
      <c r="M6" s="417"/>
      <c r="N6" s="418"/>
      <c r="O6" s="387"/>
      <c r="P6" s="388"/>
    </row>
    <row r="7" spans="1:17" ht="14.25" customHeight="1" x14ac:dyDescent="0.45">
      <c r="A7" s="410" t="s">
        <v>73</v>
      </c>
      <c r="B7" s="411"/>
      <c r="C7" s="411"/>
      <c r="D7" s="411"/>
      <c r="E7" s="412"/>
      <c r="F7" s="419" t="s">
        <v>74</v>
      </c>
      <c r="G7" s="419"/>
      <c r="H7" s="45" t="s">
        <v>75</v>
      </c>
      <c r="I7" s="45">
        <v>-146</v>
      </c>
      <c r="J7" s="45" t="s">
        <v>76</v>
      </c>
      <c r="K7" s="45">
        <v>182.3</v>
      </c>
      <c r="L7" s="45" t="s">
        <v>77</v>
      </c>
      <c r="M7" s="46">
        <v>311.11</v>
      </c>
      <c r="N7" s="421"/>
      <c r="O7" s="49">
        <v>1.5</v>
      </c>
      <c r="P7" s="50" t="s">
        <v>78</v>
      </c>
    </row>
    <row r="8" spans="1:17" ht="14.65" customHeight="1" x14ac:dyDescent="0.45">
      <c r="A8" s="413"/>
      <c r="B8" s="414"/>
      <c r="C8" s="414"/>
      <c r="D8" s="414"/>
      <c r="E8" s="415"/>
      <c r="F8" s="420" t="s">
        <v>79</v>
      </c>
      <c r="G8" s="420"/>
      <c r="H8" s="47" t="s">
        <v>75</v>
      </c>
      <c r="I8" s="47">
        <v>-64.400000000000006</v>
      </c>
      <c r="J8" s="47" t="s">
        <v>76</v>
      </c>
      <c r="K8" s="47">
        <v>735</v>
      </c>
      <c r="L8" s="47" t="s">
        <v>77</v>
      </c>
      <c r="M8" s="48">
        <v>345</v>
      </c>
      <c r="N8" s="422"/>
      <c r="O8" s="49">
        <v>1.5</v>
      </c>
      <c r="P8" s="50" t="s">
        <v>78</v>
      </c>
    </row>
    <row r="9" spans="1:17" x14ac:dyDescent="0.45">
      <c r="A9" s="358" t="s">
        <v>80</v>
      </c>
      <c r="B9" s="359"/>
      <c r="C9" s="359"/>
      <c r="D9" s="359"/>
      <c r="E9" s="359"/>
      <c r="F9" s="360"/>
      <c r="G9" s="360"/>
      <c r="H9" s="360"/>
      <c r="I9" s="360"/>
      <c r="J9" s="360"/>
      <c r="K9" s="360"/>
      <c r="L9" s="360"/>
      <c r="M9" s="360"/>
      <c r="N9" s="361"/>
      <c r="O9" s="367"/>
      <c r="P9" s="368"/>
    </row>
    <row r="10" spans="1:17" ht="26.25" customHeight="1" x14ac:dyDescent="0.45">
      <c r="A10" s="231" t="s">
        <v>81</v>
      </c>
      <c r="B10" s="232"/>
      <c r="C10" s="232"/>
      <c r="D10" s="232"/>
      <c r="E10" s="362"/>
      <c r="F10" s="426" t="s">
        <v>82</v>
      </c>
      <c r="G10" s="401" t="s">
        <v>213</v>
      </c>
      <c r="H10" s="401"/>
      <c r="I10" s="401"/>
      <c r="J10" s="401"/>
      <c r="K10" s="401"/>
      <c r="L10" s="401"/>
      <c r="M10" s="401"/>
      <c r="N10" s="402"/>
      <c r="O10" s="393">
        <v>1</v>
      </c>
      <c r="P10" s="391" t="s">
        <v>39</v>
      </c>
      <c r="Q10" s="43" t="s">
        <v>223</v>
      </c>
    </row>
    <row r="11" spans="1:17" ht="26.25" customHeight="1" x14ac:dyDescent="0.45">
      <c r="A11" s="222"/>
      <c r="B11" s="223"/>
      <c r="C11" s="223"/>
      <c r="D11" s="223"/>
      <c r="E11" s="363"/>
      <c r="F11" s="427"/>
      <c r="G11" s="163"/>
      <c r="H11" s="163"/>
      <c r="I11" s="163"/>
      <c r="J11" s="163"/>
      <c r="K11" s="163"/>
      <c r="L11" s="163"/>
      <c r="M11" s="163"/>
      <c r="N11" s="428"/>
      <c r="O11" s="394"/>
      <c r="P11" s="392"/>
      <c r="Q11" s="43" t="s">
        <v>224</v>
      </c>
    </row>
    <row r="12" spans="1:17" ht="21.75" customHeight="1" x14ac:dyDescent="0.45">
      <c r="A12" s="224"/>
      <c r="B12" s="225"/>
      <c r="C12" s="225"/>
      <c r="D12" s="225"/>
      <c r="E12" s="364"/>
      <c r="F12" s="30" t="s">
        <v>83</v>
      </c>
      <c r="G12" s="182"/>
      <c r="H12" s="182"/>
      <c r="I12" s="182"/>
      <c r="J12" s="182"/>
      <c r="K12" s="182"/>
      <c r="L12" s="182"/>
      <c r="M12" s="182"/>
      <c r="N12" s="403"/>
      <c r="O12" s="51">
        <v>0</v>
      </c>
      <c r="P12" s="50" t="s">
        <v>84</v>
      </c>
    </row>
    <row r="13" spans="1:17" x14ac:dyDescent="0.45">
      <c r="A13" s="365" t="s">
        <v>85</v>
      </c>
      <c r="B13" s="366"/>
      <c r="C13" s="366"/>
      <c r="D13" s="366"/>
      <c r="E13" s="366"/>
      <c r="F13" s="366"/>
      <c r="G13" s="366"/>
      <c r="H13" s="366"/>
      <c r="I13" s="366"/>
      <c r="J13" s="366"/>
      <c r="K13" s="366"/>
      <c r="L13" s="366"/>
      <c r="M13" s="366"/>
      <c r="N13" s="366"/>
      <c r="O13" s="369"/>
      <c r="P13" s="370"/>
    </row>
    <row r="14" spans="1:17" ht="14.25" customHeight="1" x14ac:dyDescent="0.45">
      <c r="A14" s="395" t="s">
        <v>86</v>
      </c>
      <c r="B14" s="396"/>
      <c r="C14" s="396"/>
      <c r="D14" s="396"/>
      <c r="E14" s="397"/>
      <c r="F14" s="379" t="s">
        <v>87</v>
      </c>
      <c r="G14" s="380"/>
      <c r="H14" s="380" t="s">
        <v>88</v>
      </c>
      <c r="I14" s="380"/>
      <c r="J14" s="24" t="s">
        <v>89</v>
      </c>
      <c r="K14" s="381" t="s">
        <v>90</v>
      </c>
      <c r="L14" s="404"/>
      <c r="M14" s="381" t="s">
        <v>91</v>
      </c>
      <c r="N14" s="423"/>
      <c r="O14" s="371"/>
      <c r="P14" s="372"/>
    </row>
    <row r="15" spans="1:17" x14ac:dyDescent="0.45">
      <c r="A15" s="398"/>
      <c r="B15" s="399"/>
      <c r="C15" s="399"/>
      <c r="D15" s="399"/>
      <c r="E15" s="400"/>
      <c r="F15" s="25" t="s">
        <v>92</v>
      </c>
      <c r="G15" s="23" t="s">
        <v>93</v>
      </c>
      <c r="H15" s="23" t="s">
        <v>92</v>
      </c>
      <c r="I15" s="23" t="s">
        <v>93</v>
      </c>
      <c r="J15" s="424" t="s">
        <v>94</v>
      </c>
      <c r="K15" s="23" t="s">
        <v>92</v>
      </c>
      <c r="L15" s="23" t="s">
        <v>93</v>
      </c>
      <c r="M15" s="23" t="s">
        <v>92</v>
      </c>
      <c r="N15" s="44" t="s">
        <v>93</v>
      </c>
      <c r="O15" s="389"/>
      <c r="P15" s="390"/>
    </row>
    <row r="16" spans="1:17" x14ac:dyDescent="0.45">
      <c r="A16" s="398"/>
      <c r="B16" s="399"/>
      <c r="C16" s="399"/>
      <c r="D16" s="399"/>
      <c r="E16" s="400"/>
      <c r="F16" s="26">
        <v>156</v>
      </c>
      <c r="G16" s="21">
        <v>135.6</v>
      </c>
      <c r="H16" s="21">
        <v>48.3</v>
      </c>
      <c r="I16" s="21">
        <v>54</v>
      </c>
      <c r="J16" s="425"/>
      <c r="K16" s="21">
        <v>31.7</v>
      </c>
      <c r="L16" s="21">
        <v>25.9</v>
      </c>
      <c r="M16" s="21">
        <v>90.6</v>
      </c>
      <c r="N16" s="52">
        <v>70.400000000000006</v>
      </c>
      <c r="O16" s="49">
        <v>1</v>
      </c>
      <c r="P16" s="50" t="s">
        <v>39</v>
      </c>
      <c r="Q16" s="43" t="s">
        <v>225</v>
      </c>
    </row>
    <row r="17" spans="1:17" x14ac:dyDescent="0.45">
      <c r="A17" s="398"/>
      <c r="B17" s="399"/>
      <c r="C17" s="399"/>
      <c r="D17" s="399"/>
      <c r="E17" s="400"/>
      <c r="F17" s="377" t="s">
        <v>95</v>
      </c>
      <c r="G17" s="378"/>
      <c r="H17" s="384" t="s">
        <v>96</v>
      </c>
      <c r="I17" s="378"/>
      <c r="J17" s="383" t="s">
        <v>97</v>
      </c>
      <c r="K17" s="383"/>
      <c r="L17" s="383" t="s">
        <v>98</v>
      </c>
      <c r="M17" s="383"/>
      <c r="N17" s="375"/>
      <c r="O17" s="367"/>
      <c r="P17" s="368"/>
    </row>
    <row r="18" spans="1:17" ht="14.65" thickBot="1" x14ac:dyDescent="0.5">
      <c r="A18" s="398"/>
      <c r="B18" s="399"/>
      <c r="C18" s="399"/>
      <c r="D18" s="399"/>
      <c r="E18" s="400"/>
      <c r="F18" s="430">
        <f>(G16-I16)/(F16-H16)</f>
        <v>0.7576601671309191</v>
      </c>
      <c r="G18" s="429"/>
      <c r="H18" s="403">
        <f>(I16-0)/(H16-0)</f>
        <v>1.1180124223602486</v>
      </c>
      <c r="I18" s="429"/>
      <c r="J18" s="182">
        <f>(L16-0)/(K16-0)</f>
        <v>0.81703470031545744</v>
      </c>
      <c r="K18" s="182"/>
      <c r="L18" s="182">
        <f>(N16-L16)/(M16-K16)</f>
        <v>0.75551782682512758</v>
      </c>
      <c r="M18" s="182"/>
      <c r="N18" s="376"/>
      <c r="O18" s="57">
        <v>0</v>
      </c>
      <c r="P18" s="50" t="s">
        <v>39</v>
      </c>
      <c r="Q18" s="43" t="s">
        <v>226</v>
      </c>
    </row>
    <row r="19" spans="1:17" x14ac:dyDescent="0.45">
      <c r="A19" s="379" t="s">
        <v>99</v>
      </c>
      <c r="B19" s="380"/>
      <c r="C19" s="380"/>
      <c r="D19" s="380"/>
      <c r="E19" s="380"/>
      <c r="F19" s="380"/>
      <c r="G19" s="380"/>
      <c r="H19" s="380"/>
      <c r="I19" s="380"/>
      <c r="J19" s="380"/>
      <c r="K19" s="380"/>
      <c r="L19" s="380"/>
      <c r="M19" s="380"/>
      <c r="N19" s="381"/>
      <c r="O19" s="369"/>
      <c r="P19" s="370"/>
    </row>
    <row r="20" spans="1:17" x14ac:dyDescent="0.45">
      <c r="A20" s="382" t="s">
        <v>100</v>
      </c>
      <c r="B20" s="383"/>
      <c r="C20" s="383"/>
      <c r="D20" s="383"/>
      <c r="E20" s="383"/>
      <c r="F20" s="383"/>
      <c r="G20" s="383"/>
      <c r="H20" s="383"/>
      <c r="I20" s="383"/>
      <c r="J20" s="383"/>
      <c r="K20" s="383"/>
      <c r="L20" s="383"/>
      <c r="M20" s="383"/>
      <c r="N20" s="384"/>
      <c r="O20" s="371"/>
      <c r="P20" s="372"/>
    </row>
    <row r="21" spans="1:17" x14ac:dyDescent="0.45">
      <c r="A21" s="382" t="s">
        <v>101</v>
      </c>
      <c r="B21" s="383"/>
      <c r="C21" s="383"/>
      <c r="D21" s="383"/>
      <c r="E21" s="383"/>
      <c r="F21" s="383"/>
      <c r="G21" s="383"/>
      <c r="H21" s="383"/>
      <c r="I21" s="383"/>
      <c r="J21" s="383"/>
      <c r="K21" s="383"/>
      <c r="L21" s="383"/>
      <c r="M21" s="383"/>
      <c r="N21" s="384"/>
      <c r="O21" s="371"/>
      <c r="P21" s="372"/>
    </row>
    <row r="22" spans="1:17" x14ac:dyDescent="0.45">
      <c r="A22" s="405" t="s">
        <v>102</v>
      </c>
      <c r="B22" s="406"/>
      <c r="C22" s="406"/>
      <c r="D22" s="406"/>
      <c r="E22" s="406"/>
      <c r="F22" s="406"/>
      <c r="G22" s="406"/>
      <c r="H22" s="406"/>
      <c r="I22" s="406"/>
      <c r="J22" s="406"/>
      <c r="K22" s="406"/>
      <c r="L22" s="406"/>
      <c r="M22" s="406"/>
      <c r="N22" s="407"/>
      <c r="O22" s="373"/>
      <c r="P22" s="374"/>
    </row>
    <row r="23" spans="1:17" x14ac:dyDescent="0.45">
      <c r="N23" s="27" t="s">
        <v>19</v>
      </c>
      <c r="O23" s="20">
        <f>O18+O16+O12+O10+O8+O7</f>
        <v>5</v>
      </c>
      <c r="P23" s="28" t="s">
        <v>103</v>
      </c>
    </row>
  </sheetData>
  <mergeCells count="41">
    <mergeCell ref="L18:M18"/>
    <mergeCell ref="M14:N14"/>
    <mergeCell ref="J15:J16"/>
    <mergeCell ref="F10:F11"/>
    <mergeCell ref="G11:N11"/>
    <mergeCell ref="J17:K17"/>
    <mergeCell ref="L17:M17"/>
    <mergeCell ref="H17:I17"/>
    <mergeCell ref="H18:I18"/>
    <mergeCell ref="F18:G18"/>
    <mergeCell ref="F14:G14"/>
    <mergeCell ref="H14:I14"/>
    <mergeCell ref="A1:N3"/>
    <mergeCell ref="A4:N4"/>
    <mergeCell ref="A5:N5"/>
    <mergeCell ref="A7:E8"/>
    <mergeCell ref="A6:N6"/>
    <mergeCell ref="F7:G7"/>
    <mergeCell ref="F8:G8"/>
    <mergeCell ref="N7:N8"/>
    <mergeCell ref="O5:P6"/>
    <mergeCell ref="O13:P15"/>
    <mergeCell ref="O9:P9"/>
    <mergeCell ref="P10:P11"/>
    <mergeCell ref="O10:O1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3" workbookViewId="0">
      <selection activeCell="P22" sqref="P22"/>
    </sheetView>
  </sheetViews>
  <sheetFormatPr defaultRowHeight="14.25" x14ac:dyDescent="0.45"/>
  <cols>
    <col min="14" max="14" width="35.53125" customWidth="1"/>
  </cols>
  <sheetData>
    <row r="1" spans="1:18" x14ac:dyDescent="0.45">
      <c r="A1" s="144" t="s">
        <v>104</v>
      </c>
      <c r="B1" s="145"/>
      <c r="C1" s="145"/>
      <c r="D1" s="145"/>
      <c r="E1" s="145"/>
      <c r="F1" s="145"/>
      <c r="G1" s="145"/>
      <c r="H1" s="145"/>
      <c r="I1" s="145"/>
      <c r="J1" s="145"/>
      <c r="K1" s="145"/>
      <c r="L1" s="145"/>
      <c r="M1" s="145"/>
      <c r="N1" s="146"/>
    </row>
    <row r="2" spans="1:18" x14ac:dyDescent="0.45">
      <c r="A2" s="147"/>
      <c r="B2" s="59"/>
      <c r="C2" s="59"/>
      <c r="D2" s="59"/>
      <c r="E2" s="59"/>
      <c r="F2" s="59"/>
      <c r="G2" s="59"/>
      <c r="H2" s="59"/>
      <c r="I2" s="59"/>
      <c r="J2" s="59"/>
      <c r="K2" s="59"/>
      <c r="L2" s="59"/>
      <c r="M2" s="59"/>
      <c r="N2" s="148"/>
    </row>
    <row r="3" spans="1:18" ht="14.65" thickBot="1" x14ac:dyDescent="0.5">
      <c r="A3" s="149"/>
      <c r="B3" s="150"/>
      <c r="C3" s="150"/>
      <c r="D3" s="150"/>
      <c r="E3" s="150"/>
      <c r="F3" s="150"/>
      <c r="G3" s="150"/>
      <c r="H3" s="150"/>
      <c r="I3" s="150"/>
      <c r="J3" s="150"/>
      <c r="K3" s="150"/>
      <c r="L3" s="150"/>
      <c r="M3" s="150"/>
      <c r="N3" s="151"/>
    </row>
    <row r="4" spans="1:18" ht="23.65" thickBot="1" x14ac:dyDescent="0.5">
      <c r="A4" s="237" t="s">
        <v>1</v>
      </c>
      <c r="B4" s="238"/>
      <c r="C4" s="238"/>
      <c r="D4" s="238"/>
      <c r="E4" s="238"/>
      <c r="F4" s="238"/>
      <c r="G4" s="238"/>
      <c r="H4" s="238"/>
      <c r="I4" s="238"/>
      <c r="J4" s="238"/>
      <c r="K4" s="238"/>
      <c r="L4" s="238"/>
      <c r="M4" s="238"/>
      <c r="N4" s="239"/>
      <c r="O4" s="343" t="s">
        <v>11</v>
      </c>
      <c r="P4" s="344"/>
      <c r="Q4" s="345"/>
    </row>
    <row r="5" spans="1:18" ht="23.65" thickBot="1" x14ac:dyDescent="0.5">
      <c r="A5" s="408" t="s">
        <v>2</v>
      </c>
      <c r="B5" s="409"/>
      <c r="C5" s="409"/>
      <c r="D5" s="409"/>
      <c r="E5" s="409"/>
      <c r="F5" s="409"/>
      <c r="G5" s="409"/>
      <c r="H5" s="409"/>
      <c r="I5" s="409"/>
      <c r="J5" s="409"/>
      <c r="K5" s="409"/>
      <c r="L5" s="409"/>
      <c r="M5" s="409"/>
      <c r="N5" s="409"/>
      <c r="O5" s="442"/>
      <c r="P5" s="443"/>
      <c r="Q5" s="444"/>
    </row>
    <row r="6" spans="1:18" x14ac:dyDescent="0.45">
      <c r="A6" s="452" t="s">
        <v>174</v>
      </c>
      <c r="B6" s="453"/>
      <c r="C6" s="453"/>
      <c r="D6" s="453"/>
      <c r="E6" s="453"/>
      <c r="F6" s="454"/>
      <c r="G6" s="455" t="s">
        <v>185</v>
      </c>
      <c r="H6" s="226"/>
      <c r="I6" s="226"/>
      <c r="J6" s="226"/>
      <c r="K6" s="226"/>
      <c r="L6" s="226"/>
      <c r="M6" s="226"/>
      <c r="N6" s="456"/>
      <c r="O6" s="320">
        <v>2</v>
      </c>
      <c r="P6" s="321"/>
      <c r="Q6" s="445" t="s">
        <v>84</v>
      </c>
    </row>
    <row r="7" spans="1:18" ht="63.5" customHeight="1" x14ac:dyDescent="0.45">
      <c r="A7" s="446"/>
      <c r="B7" s="447"/>
      <c r="C7" s="447"/>
      <c r="D7" s="447"/>
      <c r="E7" s="447"/>
      <c r="F7" s="448"/>
      <c r="G7" s="437"/>
      <c r="H7" s="227"/>
      <c r="I7" s="227"/>
      <c r="J7" s="227"/>
      <c r="K7" s="227"/>
      <c r="L7" s="227"/>
      <c r="M7" s="227"/>
      <c r="N7" s="438"/>
      <c r="O7" s="309"/>
      <c r="P7" s="204"/>
      <c r="Q7" s="205"/>
    </row>
    <row r="8" spans="1:18" x14ac:dyDescent="0.45">
      <c r="A8" s="446" t="s">
        <v>105</v>
      </c>
      <c r="B8" s="447"/>
      <c r="C8" s="447"/>
      <c r="D8" s="447"/>
      <c r="E8" s="447"/>
      <c r="F8" s="448"/>
      <c r="G8" s="449" t="s">
        <v>215</v>
      </c>
      <c r="H8" s="450"/>
      <c r="I8" s="450"/>
      <c r="J8" s="450"/>
      <c r="K8" s="450"/>
      <c r="L8" s="450"/>
      <c r="M8" s="450"/>
      <c r="N8" s="451"/>
      <c r="O8" s="309">
        <v>3.5</v>
      </c>
      <c r="P8" s="204"/>
      <c r="Q8" s="205" t="s">
        <v>39</v>
      </c>
    </row>
    <row r="9" spans="1:18" x14ac:dyDescent="0.45">
      <c r="A9" s="446"/>
      <c r="B9" s="447"/>
      <c r="C9" s="447"/>
      <c r="D9" s="447"/>
      <c r="E9" s="447"/>
      <c r="F9" s="448"/>
      <c r="G9" s="449"/>
      <c r="H9" s="450"/>
      <c r="I9" s="450"/>
      <c r="J9" s="450"/>
      <c r="K9" s="450"/>
      <c r="L9" s="450"/>
      <c r="M9" s="450"/>
      <c r="N9" s="451"/>
      <c r="O9" s="309"/>
      <c r="P9" s="204"/>
      <c r="Q9" s="205"/>
      <c r="R9" s="43" t="s">
        <v>227</v>
      </c>
    </row>
    <row r="10" spans="1:18" x14ac:dyDescent="0.45">
      <c r="A10" s="446"/>
      <c r="B10" s="447"/>
      <c r="C10" s="447"/>
      <c r="D10" s="447"/>
      <c r="E10" s="447"/>
      <c r="F10" s="448"/>
      <c r="G10" s="449"/>
      <c r="H10" s="450"/>
      <c r="I10" s="450"/>
      <c r="J10" s="450"/>
      <c r="K10" s="450"/>
      <c r="L10" s="450"/>
      <c r="M10" s="450"/>
      <c r="N10" s="451"/>
      <c r="O10" s="309"/>
      <c r="P10" s="204"/>
      <c r="Q10" s="205"/>
    </row>
    <row r="11" spans="1:18" ht="1.5" customHeight="1" x14ac:dyDescent="0.45">
      <c r="A11" s="446"/>
      <c r="B11" s="447"/>
      <c r="C11" s="447"/>
      <c r="D11" s="447"/>
      <c r="E11" s="447"/>
      <c r="F11" s="448"/>
      <c r="G11" s="449"/>
      <c r="H11" s="450"/>
      <c r="I11" s="450"/>
      <c r="J11" s="450"/>
      <c r="K11" s="450"/>
      <c r="L11" s="450"/>
      <c r="M11" s="450"/>
      <c r="N11" s="451"/>
      <c r="O11" s="309"/>
      <c r="P11" s="204"/>
      <c r="Q11" s="205"/>
    </row>
    <row r="12" spans="1:18" hidden="1" x14ac:dyDescent="0.45">
      <c r="A12" s="446"/>
      <c r="B12" s="447"/>
      <c r="C12" s="447"/>
      <c r="D12" s="447"/>
      <c r="E12" s="447"/>
      <c r="F12" s="448"/>
      <c r="G12" s="449"/>
      <c r="H12" s="450"/>
      <c r="I12" s="450"/>
      <c r="J12" s="450"/>
      <c r="K12" s="450"/>
      <c r="L12" s="450"/>
      <c r="M12" s="450"/>
      <c r="N12" s="451"/>
      <c r="O12" s="309"/>
      <c r="P12" s="204"/>
      <c r="Q12" s="205"/>
    </row>
    <row r="13" spans="1:18" hidden="1" x14ac:dyDescent="0.45">
      <c r="A13" s="446"/>
      <c r="B13" s="447"/>
      <c r="C13" s="447"/>
      <c r="D13" s="447"/>
      <c r="E13" s="447"/>
      <c r="F13" s="448"/>
      <c r="G13" s="449"/>
      <c r="H13" s="450"/>
      <c r="I13" s="450"/>
      <c r="J13" s="450"/>
      <c r="K13" s="450"/>
      <c r="L13" s="450"/>
      <c r="M13" s="450"/>
      <c r="N13" s="451"/>
      <c r="O13" s="309"/>
      <c r="P13" s="204"/>
      <c r="Q13" s="205"/>
    </row>
    <row r="14" spans="1:18" hidden="1" x14ac:dyDescent="0.45">
      <c r="A14" s="446"/>
      <c r="B14" s="447"/>
      <c r="C14" s="447"/>
      <c r="D14" s="447"/>
      <c r="E14" s="447"/>
      <c r="F14" s="448"/>
      <c r="G14" s="449"/>
      <c r="H14" s="450"/>
      <c r="I14" s="450"/>
      <c r="J14" s="450"/>
      <c r="K14" s="450"/>
      <c r="L14" s="450"/>
      <c r="M14" s="450"/>
      <c r="N14" s="451"/>
      <c r="O14" s="309"/>
      <c r="P14" s="204"/>
      <c r="Q14" s="205"/>
    </row>
    <row r="15" spans="1:18" hidden="1" x14ac:dyDescent="0.45">
      <c r="A15" s="446"/>
      <c r="B15" s="447"/>
      <c r="C15" s="447"/>
      <c r="D15" s="447"/>
      <c r="E15" s="447"/>
      <c r="F15" s="448"/>
      <c r="G15" s="449"/>
      <c r="H15" s="450"/>
      <c r="I15" s="450"/>
      <c r="J15" s="450"/>
      <c r="K15" s="450"/>
      <c r="L15" s="450"/>
      <c r="M15" s="450"/>
      <c r="N15" s="451"/>
      <c r="O15" s="309"/>
      <c r="P15" s="204"/>
      <c r="Q15" s="205"/>
    </row>
    <row r="16" spans="1:18" x14ac:dyDescent="0.45">
      <c r="A16" s="431" t="s">
        <v>106</v>
      </c>
      <c r="B16" s="432"/>
      <c r="C16" s="432"/>
      <c r="D16" s="432"/>
      <c r="E16" s="432"/>
      <c r="F16" s="433"/>
      <c r="G16" s="437" t="s">
        <v>175</v>
      </c>
      <c r="H16" s="450"/>
      <c r="I16" s="450"/>
      <c r="J16" s="450"/>
      <c r="K16" s="450"/>
      <c r="L16" s="450"/>
      <c r="M16" s="450"/>
      <c r="N16" s="451"/>
      <c r="O16" s="309">
        <v>1</v>
      </c>
      <c r="P16" s="204"/>
      <c r="Q16" s="205" t="s">
        <v>107</v>
      </c>
    </row>
    <row r="17" spans="1:17" ht="48.5" customHeight="1" x14ac:dyDescent="0.45">
      <c r="A17" s="431"/>
      <c r="B17" s="432"/>
      <c r="C17" s="432"/>
      <c r="D17" s="432"/>
      <c r="E17" s="432"/>
      <c r="F17" s="433"/>
      <c r="G17" s="449"/>
      <c r="H17" s="450"/>
      <c r="I17" s="450"/>
      <c r="J17" s="450"/>
      <c r="K17" s="450"/>
      <c r="L17" s="450"/>
      <c r="M17" s="450"/>
      <c r="N17" s="451"/>
      <c r="O17" s="309"/>
      <c r="P17" s="204"/>
      <c r="Q17" s="205"/>
    </row>
    <row r="18" spans="1:17" x14ac:dyDescent="0.45">
      <c r="A18" s="446" t="s">
        <v>108</v>
      </c>
      <c r="B18" s="447"/>
      <c r="C18" s="447"/>
      <c r="D18" s="447"/>
      <c r="E18" s="447"/>
      <c r="F18" s="448"/>
      <c r="G18" s="437" t="s">
        <v>176</v>
      </c>
      <c r="H18" s="227"/>
      <c r="I18" s="227"/>
      <c r="J18" s="227"/>
      <c r="K18" s="227"/>
      <c r="L18" s="227"/>
      <c r="M18" s="227"/>
      <c r="N18" s="438"/>
      <c r="O18" s="309">
        <v>2</v>
      </c>
      <c r="P18" s="204"/>
      <c r="Q18" s="205" t="s">
        <v>84</v>
      </c>
    </row>
    <row r="19" spans="1:17" ht="25.05" customHeight="1" x14ac:dyDescent="0.45">
      <c r="A19" s="446"/>
      <c r="B19" s="447"/>
      <c r="C19" s="447"/>
      <c r="D19" s="447"/>
      <c r="E19" s="447"/>
      <c r="F19" s="448"/>
      <c r="G19" s="437"/>
      <c r="H19" s="227"/>
      <c r="I19" s="227"/>
      <c r="J19" s="227"/>
      <c r="K19" s="227"/>
      <c r="L19" s="227"/>
      <c r="M19" s="227"/>
      <c r="N19" s="438"/>
      <c r="O19" s="309"/>
      <c r="P19" s="204"/>
      <c r="Q19" s="205"/>
    </row>
    <row r="20" spans="1:17" x14ac:dyDescent="0.45">
      <c r="A20" s="431" t="s">
        <v>109</v>
      </c>
      <c r="B20" s="432"/>
      <c r="C20" s="432"/>
      <c r="D20" s="432"/>
      <c r="E20" s="432"/>
      <c r="F20" s="433"/>
      <c r="G20" s="437" t="s">
        <v>188</v>
      </c>
      <c r="H20" s="227"/>
      <c r="I20" s="227"/>
      <c r="J20" s="227"/>
      <c r="K20" s="227"/>
      <c r="L20" s="227"/>
      <c r="M20" s="227"/>
      <c r="N20" s="438"/>
      <c r="O20" s="309">
        <v>3</v>
      </c>
      <c r="P20" s="204"/>
      <c r="Q20" s="205" t="s">
        <v>110</v>
      </c>
    </row>
    <row r="21" spans="1:17" ht="107" customHeight="1" thickBot="1" x14ac:dyDescent="0.5">
      <c r="A21" s="434"/>
      <c r="B21" s="435"/>
      <c r="C21" s="435"/>
      <c r="D21" s="435"/>
      <c r="E21" s="435"/>
      <c r="F21" s="436"/>
      <c r="G21" s="439"/>
      <c r="H21" s="228"/>
      <c r="I21" s="228"/>
      <c r="J21" s="228"/>
      <c r="K21" s="228"/>
      <c r="L21" s="228"/>
      <c r="M21" s="228"/>
      <c r="N21" s="440"/>
      <c r="O21" s="310"/>
      <c r="P21" s="208"/>
      <c r="Q21" s="441"/>
    </row>
    <row r="22" spans="1:17" ht="14.65" thickBot="1" x14ac:dyDescent="0.5">
      <c r="O22" s="19" t="s">
        <v>19</v>
      </c>
      <c r="P22" s="20">
        <f>SUM(O6:P21)</f>
        <v>11.5</v>
      </c>
      <c r="Q22" s="28" t="s">
        <v>111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P24" sqref="P24"/>
    </sheetView>
  </sheetViews>
  <sheetFormatPr defaultRowHeight="14.25" x14ac:dyDescent="0.45"/>
  <sheetData>
    <row r="1" spans="1:18" x14ac:dyDescent="0.45">
      <c r="A1" s="144" t="s">
        <v>112</v>
      </c>
      <c r="B1" s="145"/>
      <c r="C1" s="145"/>
      <c r="D1" s="145"/>
      <c r="E1" s="145"/>
      <c r="F1" s="145"/>
      <c r="G1" s="145"/>
      <c r="H1" s="145"/>
      <c r="I1" s="145"/>
      <c r="J1" s="145"/>
      <c r="K1" s="145"/>
      <c r="L1" s="145"/>
      <c r="M1" s="145"/>
      <c r="N1" s="146"/>
    </row>
    <row r="2" spans="1:18" x14ac:dyDescent="0.45">
      <c r="A2" s="147"/>
      <c r="B2" s="59"/>
      <c r="C2" s="59"/>
      <c r="D2" s="59"/>
      <c r="E2" s="59"/>
      <c r="F2" s="59"/>
      <c r="G2" s="59"/>
      <c r="H2" s="59"/>
      <c r="I2" s="59"/>
      <c r="J2" s="59"/>
      <c r="K2" s="59"/>
      <c r="L2" s="59"/>
      <c r="M2" s="59"/>
      <c r="N2" s="148"/>
    </row>
    <row r="3" spans="1:18" ht="14.65" thickBot="1" x14ac:dyDescent="0.5">
      <c r="A3" s="149"/>
      <c r="B3" s="150"/>
      <c r="C3" s="150"/>
      <c r="D3" s="150"/>
      <c r="E3" s="150"/>
      <c r="F3" s="150"/>
      <c r="G3" s="150"/>
      <c r="H3" s="150"/>
      <c r="I3" s="150"/>
      <c r="J3" s="150"/>
      <c r="K3" s="150"/>
      <c r="L3" s="150"/>
      <c r="M3" s="150"/>
      <c r="N3" s="151"/>
    </row>
    <row r="4" spans="1:18" ht="23.65" thickBot="1" x14ac:dyDescent="0.5">
      <c r="A4" s="237" t="s">
        <v>1</v>
      </c>
      <c r="B4" s="238"/>
      <c r="C4" s="238"/>
      <c r="D4" s="238"/>
      <c r="E4" s="238"/>
      <c r="F4" s="238"/>
      <c r="G4" s="238"/>
      <c r="H4" s="238"/>
      <c r="I4" s="238"/>
      <c r="J4" s="238"/>
      <c r="K4" s="238"/>
      <c r="L4" s="238"/>
      <c r="M4" s="238"/>
      <c r="N4" s="239"/>
      <c r="O4" s="343" t="s">
        <v>11</v>
      </c>
      <c r="P4" s="344"/>
      <c r="Q4" s="345"/>
    </row>
    <row r="5" spans="1:18" ht="23.65" thickBot="1" x14ac:dyDescent="0.5">
      <c r="A5" s="240" t="s">
        <v>2</v>
      </c>
      <c r="B5" s="241"/>
      <c r="C5" s="241"/>
      <c r="D5" s="241"/>
      <c r="E5" s="241"/>
      <c r="F5" s="241"/>
      <c r="G5" s="241"/>
      <c r="H5" s="241"/>
      <c r="I5" s="241"/>
      <c r="J5" s="241"/>
      <c r="K5" s="241"/>
      <c r="L5" s="241"/>
      <c r="M5" s="241"/>
      <c r="N5" s="461"/>
      <c r="O5" s="442"/>
      <c r="P5" s="443"/>
      <c r="Q5" s="444"/>
    </row>
    <row r="6" spans="1:18" ht="14.65" customHeight="1" x14ac:dyDescent="0.45">
      <c r="A6" s="452" t="s">
        <v>113</v>
      </c>
      <c r="B6" s="453"/>
      <c r="C6" s="453"/>
      <c r="D6" s="453"/>
      <c r="E6" s="453"/>
      <c r="F6" s="454"/>
      <c r="G6" s="457" t="s">
        <v>189</v>
      </c>
      <c r="H6" s="458"/>
      <c r="I6" s="458"/>
      <c r="J6" s="458"/>
      <c r="K6" s="458"/>
      <c r="L6" s="458"/>
      <c r="M6" s="458"/>
      <c r="N6" s="459"/>
      <c r="O6" s="320">
        <v>2</v>
      </c>
      <c r="P6" s="321"/>
      <c r="Q6" s="462" t="s">
        <v>53</v>
      </c>
    </row>
    <row r="7" spans="1:18" ht="76.5" customHeight="1" x14ac:dyDescent="0.45">
      <c r="A7" s="446"/>
      <c r="B7" s="447"/>
      <c r="C7" s="447"/>
      <c r="D7" s="447"/>
      <c r="E7" s="447"/>
      <c r="F7" s="448"/>
      <c r="G7" s="437"/>
      <c r="H7" s="227"/>
      <c r="I7" s="227"/>
      <c r="J7" s="227"/>
      <c r="K7" s="227"/>
      <c r="L7" s="227"/>
      <c r="M7" s="227"/>
      <c r="N7" s="460"/>
      <c r="O7" s="309"/>
      <c r="P7" s="204"/>
      <c r="Q7" s="463"/>
    </row>
    <row r="8" spans="1:18" x14ac:dyDescent="0.45">
      <c r="A8" s="446" t="s">
        <v>114</v>
      </c>
      <c r="B8" s="447"/>
      <c r="C8" s="447"/>
      <c r="D8" s="447"/>
      <c r="E8" s="447"/>
      <c r="F8" s="448"/>
      <c r="G8" s="437" t="s">
        <v>191</v>
      </c>
      <c r="H8" s="227"/>
      <c r="I8" s="227"/>
      <c r="J8" s="227"/>
      <c r="K8" s="227"/>
      <c r="L8" s="227"/>
      <c r="M8" s="227"/>
      <c r="N8" s="460"/>
      <c r="O8" s="464">
        <v>3.5</v>
      </c>
      <c r="P8" s="465"/>
      <c r="Q8" s="463" t="s">
        <v>115</v>
      </c>
    </row>
    <row r="9" spans="1:18" x14ac:dyDescent="0.45">
      <c r="A9" s="446"/>
      <c r="B9" s="447"/>
      <c r="C9" s="447"/>
      <c r="D9" s="447"/>
      <c r="E9" s="447"/>
      <c r="F9" s="448"/>
      <c r="G9" s="437"/>
      <c r="H9" s="227"/>
      <c r="I9" s="227"/>
      <c r="J9" s="227"/>
      <c r="K9" s="227"/>
      <c r="L9" s="227"/>
      <c r="M9" s="227"/>
      <c r="N9" s="460"/>
      <c r="O9" s="464"/>
      <c r="P9" s="465"/>
      <c r="Q9" s="463"/>
    </row>
    <row r="10" spans="1:18" x14ac:dyDescent="0.45">
      <c r="A10" s="446"/>
      <c r="B10" s="447"/>
      <c r="C10" s="447"/>
      <c r="D10" s="447"/>
      <c r="E10" s="447"/>
      <c r="F10" s="448"/>
      <c r="G10" s="437"/>
      <c r="H10" s="227"/>
      <c r="I10" s="227"/>
      <c r="J10" s="227"/>
      <c r="K10" s="227"/>
      <c r="L10" s="227"/>
      <c r="M10" s="227"/>
      <c r="N10" s="460"/>
      <c r="O10" s="464"/>
      <c r="P10" s="465"/>
      <c r="Q10" s="463"/>
    </row>
    <row r="11" spans="1:18" x14ac:dyDescent="0.45">
      <c r="A11" s="446"/>
      <c r="B11" s="447"/>
      <c r="C11" s="447"/>
      <c r="D11" s="447"/>
      <c r="E11" s="447"/>
      <c r="F11" s="448"/>
      <c r="G11" s="437"/>
      <c r="H11" s="227"/>
      <c r="I11" s="227"/>
      <c r="J11" s="227"/>
      <c r="K11" s="227"/>
      <c r="L11" s="227"/>
      <c r="M11" s="227"/>
      <c r="N11" s="460"/>
      <c r="O11" s="464"/>
      <c r="P11" s="465"/>
      <c r="Q11" s="463"/>
    </row>
    <row r="12" spans="1:18" x14ac:dyDescent="0.45">
      <c r="A12" s="446"/>
      <c r="B12" s="447"/>
      <c r="C12" s="447"/>
      <c r="D12" s="447"/>
      <c r="E12" s="447"/>
      <c r="F12" s="448"/>
      <c r="G12" s="437"/>
      <c r="H12" s="227"/>
      <c r="I12" s="227"/>
      <c r="J12" s="227"/>
      <c r="K12" s="227"/>
      <c r="L12" s="227"/>
      <c r="M12" s="227"/>
      <c r="N12" s="460"/>
      <c r="O12" s="464"/>
      <c r="P12" s="465"/>
      <c r="Q12" s="463"/>
      <c r="R12" s="43" t="s">
        <v>228</v>
      </c>
    </row>
    <row r="13" spans="1:18" x14ac:dyDescent="0.45">
      <c r="A13" s="446"/>
      <c r="B13" s="447"/>
      <c r="C13" s="447"/>
      <c r="D13" s="447"/>
      <c r="E13" s="447"/>
      <c r="F13" s="448"/>
      <c r="G13" s="437"/>
      <c r="H13" s="227"/>
      <c r="I13" s="227"/>
      <c r="J13" s="227"/>
      <c r="K13" s="227"/>
      <c r="L13" s="227"/>
      <c r="M13" s="227"/>
      <c r="N13" s="460"/>
      <c r="O13" s="464"/>
      <c r="P13" s="465"/>
      <c r="Q13" s="463"/>
    </row>
    <row r="14" spans="1:18" x14ac:dyDescent="0.45">
      <c r="A14" s="446"/>
      <c r="B14" s="447"/>
      <c r="C14" s="447"/>
      <c r="D14" s="447"/>
      <c r="E14" s="447"/>
      <c r="F14" s="448"/>
      <c r="G14" s="437"/>
      <c r="H14" s="227"/>
      <c r="I14" s="227"/>
      <c r="J14" s="227"/>
      <c r="K14" s="227"/>
      <c r="L14" s="227"/>
      <c r="M14" s="227"/>
      <c r="N14" s="460"/>
      <c r="O14" s="464"/>
      <c r="P14" s="465"/>
      <c r="Q14" s="463"/>
    </row>
    <row r="15" spans="1:18" x14ac:dyDescent="0.45">
      <c r="A15" s="446"/>
      <c r="B15" s="447"/>
      <c r="C15" s="447"/>
      <c r="D15" s="447"/>
      <c r="E15" s="447"/>
      <c r="F15" s="448"/>
      <c r="G15" s="437"/>
      <c r="H15" s="227"/>
      <c r="I15" s="227"/>
      <c r="J15" s="227"/>
      <c r="K15" s="227"/>
      <c r="L15" s="227"/>
      <c r="M15" s="227"/>
      <c r="N15" s="460"/>
      <c r="O15" s="464"/>
      <c r="P15" s="465"/>
      <c r="Q15" s="463"/>
    </row>
    <row r="16" spans="1:18" x14ac:dyDescent="0.45">
      <c r="A16" s="446"/>
      <c r="B16" s="447"/>
      <c r="C16" s="447"/>
      <c r="D16" s="447"/>
      <c r="E16" s="447"/>
      <c r="F16" s="448"/>
      <c r="G16" s="437"/>
      <c r="H16" s="227"/>
      <c r="I16" s="227"/>
      <c r="J16" s="227"/>
      <c r="K16" s="227"/>
      <c r="L16" s="227"/>
      <c r="M16" s="227"/>
      <c r="N16" s="460"/>
      <c r="O16" s="464"/>
      <c r="P16" s="465"/>
      <c r="Q16" s="463"/>
    </row>
    <row r="17" spans="1:17" ht="7.5" customHeight="1" x14ac:dyDescent="0.45">
      <c r="A17" s="446"/>
      <c r="B17" s="447"/>
      <c r="C17" s="447"/>
      <c r="D17" s="447"/>
      <c r="E17" s="447"/>
      <c r="F17" s="448"/>
      <c r="G17" s="437"/>
      <c r="H17" s="227"/>
      <c r="I17" s="227"/>
      <c r="J17" s="227"/>
      <c r="K17" s="227"/>
      <c r="L17" s="227"/>
      <c r="M17" s="227"/>
      <c r="N17" s="460"/>
      <c r="O17" s="464"/>
      <c r="P17" s="465"/>
      <c r="Q17" s="463"/>
    </row>
    <row r="18" spans="1:17" hidden="1" x14ac:dyDescent="0.45">
      <c r="A18" s="446"/>
      <c r="B18" s="447"/>
      <c r="C18" s="447"/>
      <c r="D18" s="447"/>
      <c r="E18" s="447"/>
      <c r="F18" s="448"/>
      <c r="G18" s="437"/>
      <c r="H18" s="227"/>
      <c r="I18" s="227"/>
      <c r="J18" s="227"/>
      <c r="K18" s="227"/>
      <c r="L18" s="227"/>
      <c r="M18" s="227"/>
      <c r="N18" s="460"/>
      <c r="O18" s="464"/>
      <c r="P18" s="465"/>
      <c r="Q18" s="463"/>
    </row>
    <row r="19" spans="1:17" hidden="1" x14ac:dyDescent="0.45">
      <c r="A19" s="446"/>
      <c r="B19" s="447"/>
      <c r="C19" s="447"/>
      <c r="D19" s="447"/>
      <c r="E19" s="447"/>
      <c r="F19" s="448"/>
      <c r="G19" s="437"/>
      <c r="H19" s="227"/>
      <c r="I19" s="227"/>
      <c r="J19" s="227"/>
      <c r="K19" s="227"/>
      <c r="L19" s="227"/>
      <c r="M19" s="227"/>
      <c r="N19" s="460"/>
      <c r="O19" s="464"/>
      <c r="P19" s="465"/>
      <c r="Q19" s="463"/>
    </row>
    <row r="20" spans="1:17" x14ac:dyDescent="0.45">
      <c r="A20" s="446" t="s">
        <v>116</v>
      </c>
      <c r="B20" s="447"/>
      <c r="C20" s="447"/>
      <c r="D20" s="447"/>
      <c r="E20" s="447"/>
      <c r="F20" s="448"/>
      <c r="G20" s="437" t="s">
        <v>178</v>
      </c>
      <c r="H20" s="227"/>
      <c r="I20" s="227"/>
      <c r="J20" s="227"/>
      <c r="K20" s="227"/>
      <c r="L20" s="227"/>
      <c r="M20" s="227"/>
      <c r="N20" s="460"/>
      <c r="O20" s="309">
        <v>2</v>
      </c>
      <c r="P20" s="204"/>
      <c r="Q20" s="463" t="s">
        <v>53</v>
      </c>
    </row>
    <row r="21" spans="1:17" ht="35" customHeight="1" x14ac:dyDescent="0.45">
      <c r="A21" s="446"/>
      <c r="B21" s="447"/>
      <c r="C21" s="447"/>
      <c r="D21" s="447"/>
      <c r="E21" s="447"/>
      <c r="F21" s="448"/>
      <c r="G21" s="437"/>
      <c r="H21" s="227"/>
      <c r="I21" s="227"/>
      <c r="J21" s="227"/>
      <c r="K21" s="227"/>
      <c r="L21" s="227"/>
      <c r="M21" s="227"/>
      <c r="N21" s="460"/>
      <c r="O21" s="309"/>
      <c r="P21" s="204"/>
      <c r="Q21" s="463"/>
    </row>
    <row r="22" spans="1:17" x14ac:dyDescent="0.45">
      <c r="A22" s="446" t="s">
        <v>117</v>
      </c>
      <c r="B22" s="447"/>
      <c r="C22" s="447"/>
      <c r="D22" s="447"/>
      <c r="E22" s="447"/>
      <c r="F22" s="448"/>
      <c r="G22" s="437" t="s">
        <v>177</v>
      </c>
      <c r="H22" s="227"/>
      <c r="I22" s="227"/>
      <c r="J22" s="227"/>
      <c r="K22" s="227"/>
      <c r="L22" s="227"/>
      <c r="M22" s="227"/>
      <c r="N22" s="460"/>
      <c r="O22" s="309">
        <v>2</v>
      </c>
      <c r="P22" s="204"/>
      <c r="Q22" s="463" t="s">
        <v>53</v>
      </c>
    </row>
    <row r="23" spans="1:17" ht="14.65" thickBot="1" x14ac:dyDescent="0.5">
      <c r="A23" s="467"/>
      <c r="B23" s="468"/>
      <c r="C23" s="468"/>
      <c r="D23" s="468"/>
      <c r="E23" s="468"/>
      <c r="F23" s="469"/>
      <c r="G23" s="439"/>
      <c r="H23" s="228"/>
      <c r="I23" s="228"/>
      <c r="J23" s="228"/>
      <c r="K23" s="228"/>
      <c r="L23" s="228"/>
      <c r="M23" s="228"/>
      <c r="N23" s="470"/>
      <c r="O23" s="310"/>
      <c r="P23" s="208"/>
      <c r="Q23" s="466"/>
    </row>
    <row r="24" spans="1:17" ht="14.65" thickBot="1" x14ac:dyDescent="0.5">
      <c r="O24" s="19" t="s">
        <v>19</v>
      </c>
      <c r="P24" s="20">
        <f>SUM(O6:P23)</f>
        <v>9.5</v>
      </c>
      <c r="Q24" s="28" t="s">
        <v>118</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5" workbookViewId="0">
      <selection activeCell="G26" sqref="G26"/>
    </sheetView>
  </sheetViews>
  <sheetFormatPr defaultRowHeight="14.25" x14ac:dyDescent="0.45"/>
  <cols>
    <col min="1" max="1" width="5.46484375" customWidth="1"/>
  </cols>
  <sheetData>
    <row r="1" spans="1:15" x14ac:dyDescent="0.45">
      <c r="A1" s="144" t="s">
        <v>119</v>
      </c>
      <c r="B1" s="145"/>
      <c r="C1" s="145"/>
      <c r="D1" s="145"/>
      <c r="E1" s="145"/>
      <c r="F1" s="145"/>
      <c r="G1" s="145"/>
      <c r="H1" s="145"/>
      <c r="I1" s="145"/>
      <c r="J1" s="145"/>
      <c r="K1" s="145"/>
      <c r="L1" s="145"/>
      <c r="M1" s="145"/>
      <c r="N1" s="145"/>
      <c r="O1" s="146"/>
    </row>
    <row r="2" spans="1:15" x14ac:dyDescent="0.45">
      <c r="A2" s="147"/>
      <c r="B2" s="59"/>
      <c r="C2" s="59"/>
      <c r="D2" s="59"/>
      <c r="E2" s="59"/>
      <c r="F2" s="59"/>
      <c r="G2" s="59"/>
      <c r="H2" s="59"/>
      <c r="I2" s="59"/>
      <c r="J2" s="59"/>
      <c r="K2" s="59"/>
      <c r="L2" s="59"/>
      <c r="M2" s="59"/>
      <c r="N2" s="59"/>
      <c r="O2" s="148"/>
    </row>
    <row r="3" spans="1:15" ht="14.65" thickBot="1" x14ac:dyDescent="0.5">
      <c r="A3" s="149"/>
      <c r="B3" s="150"/>
      <c r="C3" s="150"/>
      <c r="D3" s="150"/>
      <c r="E3" s="150"/>
      <c r="F3" s="150"/>
      <c r="G3" s="150"/>
      <c r="H3" s="150"/>
      <c r="I3" s="150"/>
      <c r="J3" s="150"/>
      <c r="K3" s="150"/>
      <c r="L3" s="150"/>
      <c r="M3" s="150"/>
      <c r="N3" s="150"/>
      <c r="O3" s="151"/>
    </row>
    <row r="4" spans="1:15" ht="23.65" thickBot="1" x14ac:dyDescent="0.5">
      <c r="A4" s="237" t="s">
        <v>1</v>
      </c>
      <c r="B4" s="238"/>
      <c r="C4" s="238"/>
      <c r="D4" s="238"/>
      <c r="E4" s="238"/>
      <c r="F4" s="238"/>
      <c r="G4" s="238"/>
      <c r="H4" s="238"/>
      <c r="I4" s="238"/>
      <c r="J4" s="238"/>
      <c r="K4" s="238"/>
      <c r="L4" s="238"/>
      <c r="M4" s="238"/>
      <c r="N4" s="238"/>
      <c r="O4" s="239"/>
    </row>
    <row r="5" spans="1:15" ht="23.65" thickBot="1" x14ac:dyDescent="0.5">
      <c r="A5" s="240" t="s">
        <v>2</v>
      </c>
      <c r="B5" s="241"/>
      <c r="C5" s="241"/>
      <c r="D5" s="241"/>
      <c r="E5" s="241"/>
      <c r="F5" s="241"/>
      <c r="G5" s="409"/>
      <c r="H5" s="409"/>
      <c r="I5" s="409"/>
      <c r="J5" s="409"/>
      <c r="K5" s="409"/>
      <c r="L5" s="409"/>
      <c r="M5" s="409"/>
      <c r="N5" s="409"/>
      <c r="O5" s="471"/>
    </row>
    <row r="6" spans="1:15" x14ac:dyDescent="0.45">
      <c r="A6" s="452" t="s">
        <v>120</v>
      </c>
      <c r="B6" s="453"/>
      <c r="C6" s="453"/>
      <c r="D6" s="453"/>
      <c r="E6" s="453"/>
      <c r="F6" s="472"/>
      <c r="G6" s="227" t="s">
        <v>183</v>
      </c>
      <c r="H6" s="227"/>
      <c r="I6" s="227"/>
      <c r="J6" s="227"/>
      <c r="K6" s="227"/>
      <c r="L6" s="227"/>
      <c r="M6" s="227"/>
      <c r="N6" s="227"/>
      <c r="O6" s="438"/>
    </row>
    <row r="7" spans="1:15" ht="31.15" customHeight="1" x14ac:dyDescent="0.45">
      <c r="A7" s="446"/>
      <c r="B7" s="447"/>
      <c r="C7" s="447"/>
      <c r="D7" s="447"/>
      <c r="E7" s="447"/>
      <c r="F7" s="473"/>
      <c r="G7" s="227"/>
      <c r="H7" s="227"/>
      <c r="I7" s="227"/>
      <c r="J7" s="227"/>
      <c r="K7" s="227"/>
      <c r="L7" s="227"/>
      <c r="M7" s="227"/>
      <c r="N7" s="227"/>
      <c r="O7" s="438"/>
    </row>
    <row r="8" spans="1:15" x14ac:dyDescent="0.45">
      <c r="A8" s="491" t="s">
        <v>121</v>
      </c>
      <c r="B8" s="492"/>
      <c r="C8" s="492"/>
      <c r="D8" s="492"/>
      <c r="E8" s="492"/>
      <c r="F8" s="492"/>
      <c r="G8" s="495" t="s">
        <v>173</v>
      </c>
      <c r="H8" s="496"/>
      <c r="I8" s="496"/>
      <c r="J8" s="496"/>
      <c r="K8" s="496"/>
      <c r="L8" s="496"/>
      <c r="M8" s="496"/>
      <c r="N8" s="496"/>
      <c r="O8" s="497"/>
    </row>
    <row r="9" spans="1:15" ht="39.75" customHeight="1" x14ac:dyDescent="0.45">
      <c r="A9" s="493"/>
      <c r="B9" s="494"/>
      <c r="C9" s="494"/>
      <c r="D9" s="494"/>
      <c r="E9" s="494"/>
      <c r="F9" s="494"/>
      <c r="G9" s="459"/>
      <c r="H9" s="498"/>
      <c r="I9" s="498"/>
      <c r="J9" s="498"/>
      <c r="K9" s="498"/>
      <c r="L9" s="498"/>
      <c r="M9" s="498"/>
      <c r="N9" s="498"/>
      <c r="O9" s="499"/>
    </row>
    <row r="10" spans="1:15" x14ac:dyDescent="0.45">
      <c r="A10" s="53"/>
      <c r="B10" s="500" t="s">
        <v>122</v>
      </c>
      <c r="C10" s="500"/>
      <c r="D10" s="501"/>
      <c r="E10" s="504" t="s">
        <v>123</v>
      </c>
      <c r="F10" s="500"/>
      <c r="G10" s="501"/>
      <c r="H10" s="504" t="s">
        <v>124</v>
      </c>
      <c r="I10" s="500"/>
      <c r="J10" s="501"/>
      <c r="K10" s="504" t="s">
        <v>125</v>
      </c>
      <c r="L10" s="500"/>
      <c r="M10" s="501"/>
      <c r="N10" s="504" t="s">
        <v>126</v>
      </c>
      <c r="O10" s="506"/>
    </row>
    <row r="11" spans="1:15" x14ac:dyDescent="0.45">
      <c r="A11" s="54"/>
      <c r="B11" s="502"/>
      <c r="C11" s="502"/>
      <c r="D11" s="503"/>
      <c r="E11" s="505"/>
      <c r="F11" s="502"/>
      <c r="G11" s="503"/>
      <c r="H11" s="505"/>
      <c r="I11" s="502"/>
      <c r="J11" s="503"/>
      <c r="K11" s="505"/>
      <c r="L11" s="502"/>
      <c r="M11" s="503"/>
      <c r="N11" s="505"/>
      <c r="O11" s="507"/>
    </row>
    <row r="12" spans="1:15" x14ac:dyDescent="0.45">
      <c r="A12" s="508">
        <v>1</v>
      </c>
      <c r="B12" s="478" t="s">
        <v>172</v>
      </c>
      <c r="C12" s="479"/>
      <c r="D12" s="480"/>
      <c r="E12" s="478" t="s">
        <v>197</v>
      </c>
      <c r="F12" s="479"/>
      <c r="G12" s="480"/>
      <c r="H12" s="478" t="s">
        <v>207</v>
      </c>
      <c r="I12" s="479"/>
      <c r="J12" s="480"/>
      <c r="K12" s="478" t="s">
        <v>204</v>
      </c>
      <c r="L12" s="479"/>
      <c r="M12" s="480"/>
      <c r="N12" s="474">
        <v>46966</v>
      </c>
      <c r="O12" s="475"/>
    </row>
    <row r="13" spans="1:15" ht="29" customHeight="1" x14ac:dyDescent="0.45">
      <c r="A13" s="426"/>
      <c r="B13" s="476"/>
      <c r="C13" s="481"/>
      <c r="D13" s="482"/>
      <c r="E13" s="476"/>
      <c r="F13" s="481"/>
      <c r="G13" s="482"/>
      <c r="H13" s="476"/>
      <c r="I13" s="481"/>
      <c r="J13" s="482"/>
      <c r="K13" s="476"/>
      <c r="L13" s="481"/>
      <c r="M13" s="482"/>
      <c r="N13" s="476"/>
      <c r="O13" s="477"/>
    </row>
    <row r="14" spans="1:15" x14ac:dyDescent="0.45">
      <c r="A14" s="508">
        <v>2</v>
      </c>
      <c r="B14" s="478" t="s">
        <v>181</v>
      </c>
      <c r="C14" s="479"/>
      <c r="D14" s="480"/>
      <c r="E14" s="478" t="s">
        <v>198</v>
      </c>
      <c r="F14" s="479"/>
      <c r="G14" s="480"/>
      <c r="H14" s="478" t="s">
        <v>206</v>
      </c>
      <c r="I14" s="479"/>
      <c r="J14" s="480"/>
      <c r="K14" s="478" t="s">
        <v>205</v>
      </c>
      <c r="L14" s="479"/>
      <c r="M14" s="480"/>
      <c r="N14" s="474">
        <v>47696</v>
      </c>
      <c r="O14" s="475"/>
    </row>
    <row r="15" spans="1:15" ht="21" customHeight="1" x14ac:dyDescent="0.45">
      <c r="A15" s="426"/>
      <c r="B15" s="476"/>
      <c r="C15" s="481"/>
      <c r="D15" s="482"/>
      <c r="E15" s="476"/>
      <c r="F15" s="481"/>
      <c r="G15" s="482"/>
      <c r="H15" s="476"/>
      <c r="I15" s="481"/>
      <c r="J15" s="482"/>
      <c r="K15" s="476"/>
      <c r="L15" s="481"/>
      <c r="M15" s="482"/>
      <c r="N15" s="476"/>
      <c r="O15" s="477"/>
    </row>
    <row r="16" spans="1:15" x14ac:dyDescent="0.45">
      <c r="A16" s="508">
        <v>3</v>
      </c>
      <c r="B16" s="478" t="s">
        <v>195</v>
      </c>
      <c r="C16" s="479"/>
      <c r="D16" s="480"/>
      <c r="E16" s="478" t="s">
        <v>199</v>
      </c>
      <c r="F16" s="479"/>
      <c r="G16" s="480"/>
      <c r="H16" s="478" t="s">
        <v>208</v>
      </c>
      <c r="I16" s="479"/>
      <c r="J16" s="480"/>
      <c r="K16" s="478" t="s">
        <v>202</v>
      </c>
      <c r="L16" s="479"/>
      <c r="M16" s="480"/>
      <c r="N16" s="474">
        <v>48214</v>
      </c>
      <c r="O16" s="475"/>
    </row>
    <row r="17" spans="1:16" ht="19.5" customHeight="1" x14ac:dyDescent="0.45">
      <c r="A17" s="426"/>
      <c r="B17" s="476"/>
      <c r="C17" s="481"/>
      <c r="D17" s="482"/>
      <c r="E17" s="476"/>
      <c r="F17" s="481"/>
      <c r="G17" s="482"/>
      <c r="H17" s="476"/>
      <c r="I17" s="481"/>
      <c r="J17" s="482"/>
      <c r="K17" s="476"/>
      <c r="L17" s="481"/>
      <c r="M17" s="482"/>
      <c r="N17" s="476"/>
      <c r="O17" s="477"/>
    </row>
    <row r="18" spans="1:16" x14ac:dyDescent="0.45">
      <c r="A18" s="508">
        <v>4</v>
      </c>
      <c r="B18" s="478" t="s">
        <v>196</v>
      </c>
      <c r="C18" s="479"/>
      <c r="D18" s="480"/>
      <c r="E18" s="478" t="s">
        <v>200</v>
      </c>
      <c r="F18" s="479"/>
      <c r="G18" s="480"/>
      <c r="H18" s="478" t="s">
        <v>209</v>
      </c>
      <c r="I18" s="479"/>
      <c r="J18" s="480"/>
      <c r="K18" s="478" t="s">
        <v>203</v>
      </c>
      <c r="L18" s="479"/>
      <c r="M18" s="480"/>
      <c r="N18" s="474">
        <v>50041</v>
      </c>
      <c r="O18" s="475"/>
    </row>
    <row r="19" spans="1:16" x14ac:dyDescent="0.45">
      <c r="A19" s="426"/>
      <c r="B19" s="476"/>
      <c r="C19" s="481"/>
      <c r="D19" s="482"/>
      <c r="E19" s="476"/>
      <c r="F19" s="481"/>
      <c r="G19" s="482"/>
      <c r="H19" s="476"/>
      <c r="I19" s="481"/>
      <c r="J19" s="482"/>
      <c r="K19" s="476"/>
      <c r="L19" s="481"/>
      <c r="M19" s="482"/>
      <c r="N19" s="476"/>
      <c r="O19" s="477"/>
    </row>
    <row r="20" spans="1:16" x14ac:dyDescent="0.45">
      <c r="A20" s="431" t="s">
        <v>127</v>
      </c>
      <c r="B20" s="432"/>
      <c r="C20" s="432"/>
      <c r="D20" s="432"/>
      <c r="E20" s="432"/>
      <c r="F20" s="433"/>
      <c r="G20" s="483" t="s">
        <v>201</v>
      </c>
      <c r="H20" s="484"/>
      <c r="I20" s="484"/>
      <c r="J20" s="484"/>
      <c r="K20" s="484"/>
      <c r="L20" s="484"/>
      <c r="M20" s="484"/>
      <c r="N20" s="485"/>
      <c r="O20" s="486"/>
    </row>
    <row r="21" spans="1:16" ht="17" customHeight="1" x14ac:dyDescent="0.45">
      <c r="A21" s="431"/>
      <c r="B21" s="432"/>
      <c r="C21" s="432"/>
      <c r="D21" s="432"/>
      <c r="E21" s="432"/>
      <c r="F21" s="433"/>
      <c r="G21" s="483"/>
      <c r="H21" s="484"/>
      <c r="I21" s="484"/>
      <c r="J21" s="484"/>
      <c r="K21" s="484"/>
      <c r="L21" s="484"/>
      <c r="M21" s="484"/>
      <c r="N21" s="485"/>
      <c r="O21" s="486"/>
    </row>
    <row r="22" spans="1:16" x14ac:dyDescent="0.45">
      <c r="A22" s="446" t="s">
        <v>128</v>
      </c>
      <c r="B22" s="447"/>
      <c r="C22" s="447"/>
      <c r="D22" s="447"/>
      <c r="E22" s="447"/>
      <c r="F22" s="448"/>
      <c r="G22" s="483" t="s">
        <v>182</v>
      </c>
      <c r="H22" s="484"/>
      <c r="I22" s="484"/>
      <c r="J22" s="484"/>
      <c r="K22" s="484"/>
      <c r="L22" s="484"/>
      <c r="M22" s="484"/>
      <c r="N22" s="485"/>
      <c r="O22" s="486"/>
    </row>
    <row r="23" spans="1:16" ht="90.5" customHeight="1" x14ac:dyDescent="0.45">
      <c r="A23" s="512"/>
      <c r="B23" s="513"/>
      <c r="C23" s="513"/>
      <c r="D23" s="513"/>
      <c r="E23" s="513"/>
      <c r="F23" s="514"/>
      <c r="G23" s="487"/>
      <c r="H23" s="488"/>
      <c r="I23" s="488"/>
      <c r="J23" s="488"/>
      <c r="K23" s="488"/>
      <c r="L23" s="488"/>
      <c r="M23" s="488"/>
      <c r="N23" s="489"/>
      <c r="O23" s="490"/>
    </row>
    <row r="24" spans="1:16" ht="18" x14ac:dyDescent="0.55000000000000004">
      <c r="A24" s="511" t="s">
        <v>11</v>
      </c>
      <c r="B24" s="511"/>
      <c r="C24" s="511"/>
      <c r="D24" s="511"/>
      <c r="E24" s="511"/>
      <c r="F24" s="511"/>
      <c r="G24" s="511"/>
      <c r="H24" s="511"/>
      <c r="I24" s="511"/>
      <c r="J24" s="511"/>
      <c r="K24" s="511"/>
      <c r="L24" s="511"/>
      <c r="M24" s="511"/>
      <c r="N24" s="511"/>
      <c r="O24" s="511"/>
      <c r="P24" s="1"/>
    </row>
    <row r="25" spans="1:16" x14ac:dyDescent="0.45">
      <c r="A25" s="509" t="s">
        <v>129</v>
      </c>
      <c r="B25" s="510"/>
      <c r="C25" s="510"/>
      <c r="D25" s="510"/>
      <c r="E25" s="510"/>
      <c r="F25" s="510"/>
      <c r="G25" s="308" t="s">
        <v>229</v>
      </c>
      <c r="H25" s="308"/>
      <c r="I25" s="308"/>
      <c r="J25" s="308"/>
      <c r="K25" s="308"/>
      <c r="L25" s="308"/>
      <c r="M25" s="308"/>
      <c r="N25" s="308"/>
      <c r="O25" s="308"/>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9921875" customWidth="1"/>
  </cols>
  <sheetData>
    <row r="1" spans="1:18" ht="15.7" customHeight="1" x14ac:dyDescent="0.45">
      <c r="A1" s="58" t="s">
        <v>130</v>
      </c>
      <c r="B1" s="59"/>
      <c r="C1" s="59"/>
      <c r="D1" s="59"/>
      <c r="E1" s="59"/>
      <c r="F1" s="59"/>
      <c r="G1" s="59"/>
      <c r="H1" s="59"/>
      <c r="I1" s="59"/>
      <c r="J1" s="59"/>
      <c r="K1" s="59"/>
      <c r="L1" s="59"/>
      <c r="M1" s="59"/>
      <c r="N1" s="59"/>
      <c r="O1" s="59"/>
      <c r="P1" s="59"/>
    </row>
    <row r="2" spans="1:18" ht="15.7" customHeight="1" x14ac:dyDescent="0.45">
      <c r="A2" s="58"/>
      <c r="B2" s="59"/>
      <c r="C2" s="59"/>
      <c r="D2" s="59"/>
      <c r="E2" s="59"/>
      <c r="F2" s="59"/>
      <c r="G2" s="59"/>
      <c r="H2" s="59"/>
      <c r="I2" s="59"/>
      <c r="J2" s="59"/>
      <c r="K2" s="59"/>
      <c r="L2" s="59"/>
      <c r="M2" s="59"/>
      <c r="N2" s="59"/>
      <c r="O2" s="59"/>
      <c r="P2" s="59"/>
    </row>
    <row r="3" spans="1:18" ht="14.65" customHeight="1" thickBot="1" x14ac:dyDescent="0.5">
      <c r="A3" s="58"/>
      <c r="B3" s="59"/>
      <c r="C3" s="59"/>
      <c r="D3" s="59"/>
      <c r="E3" s="59"/>
      <c r="F3" s="59"/>
      <c r="G3" s="59"/>
      <c r="H3" s="59"/>
      <c r="I3" s="59"/>
      <c r="J3" s="59"/>
      <c r="K3" s="59"/>
      <c r="L3" s="59"/>
      <c r="M3" s="59"/>
      <c r="N3" s="59"/>
      <c r="O3" s="59"/>
      <c r="P3" s="59"/>
    </row>
    <row r="4" spans="1:18" ht="23.65" thickBot="1" x14ac:dyDescent="0.5">
      <c r="A4" s="237" t="s">
        <v>1</v>
      </c>
      <c r="B4" s="238"/>
      <c r="C4" s="238"/>
      <c r="D4" s="238"/>
      <c r="E4" s="238"/>
      <c r="F4" s="238"/>
      <c r="G4" s="238"/>
      <c r="H4" s="238"/>
      <c r="I4" s="238"/>
      <c r="J4" s="238"/>
      <c r="K4" s="238"/>
      <c r="L4" s="238"/>
      <c r="M4" s="238"/>
      <c r="N4" s="238"/>
      <c r="O4" s="238"/>
      <c r="P4" s="239"/>
    </row>
    <row r="5" spans="1:18" ht="23.65" thickBot="1" x14ac:dyDescent="0.5">
      <c r="A5" s="103" t="s">
        <v>2</v>
      </c>
      <c r="B5" s="104"/>
      <c r="C5" s="104"/>
      <c r="D5" s="104"/>
      <c r="E5" s="104"/>
      <c r="F5" s="104"/>
      <c r="G5" s="104"/>
      <c r="H5" s="104"/>
      <c r="I5" s="104"/>
      <c r="J5" s="104"/>
      <c r="K5" s="104"/>
      <c r="L5" s="104"/>
      <c r="M5" s="104"/>
      <c r="N5" s="104"/>
      <c r="O5" s="104"/>
      <c r="P5" s="105"/>
    </row>
    <row r="6" spans="1:18" ht="15" thickTop="1" thickBot="1" x14ac:dyDescent="0.5">
      <c r="A6" s="530" t="s">
        <v>131</v>
      </c>
      <c r="B6" s="531"/>
      <c r="C6" s="531"/>
      <c r="D6" s="531"/>
      <c r="E6" s="531"/>
      <c r="F6" s="531"/>
      <c r="G6" s="531"/>
      <c r="H6" s="531"/>
      <c r="I6" s="531"/>
      <c r="J6" s="531"/>
      <c r="K6" s="531"/>
      <c r="L6" s="531"/>
      <c r="M6" s="531"/>
      <c r="N6" s="531"/>
      <c r="O6" s="531"/>
      <c r="P6" s="531"/>
      <c r="Q6" s="343" t="s">
        <v>11</v>
      </c>
      <c r="R6" s="345"/>
    </row>
    <row r="7" spans="1:18" ht="15" thickTop="1" thickBot="1" x14ac:dyDescent="0.5">
      <c r="A7" s="530"/>
      <c r="B7" s="531"/>
      <c r="C7" s="531"/>
      <c r="D7" s="531"/>
      <c r="E7" s="531"/>
      <c r="F7" s="531"/>
      <c r="G7" s="531"/>
      <c r="H7" s="531"/>
      <c r="I7" s="531"/>
      <c r="J7" s="531"/>
      <c r="K7" s="531"/>
      <c r="L7" s="531"/>
      <c r="M7" s="531"/>
      <c r="N7" s="531"/>
      <c r="O7" s="531"/>
      <c r="P7" s="531"/>
      <c r="Q7" s="346"/>
      <c r="R7" s="348"/>
    </row>
    <row r="8" spans="1:18" ht="15" thickTop="1" thickBot="1" x14ac:dyDescent="0.5">
      <c r="A8" s="534" t="s">
        <v>184</v>
      </c>
      <c r="B8" s="91"/>
      <c r="C8" s="91"/>
      <c r="D8" s="91"/>
      <c r="E8" s="91"/>
      <c r="F8" s="91"/>
      <c r="G8" s="91"/>
      <c r="H8" s="91"/>
      <c r="I8" s="91"/>
      <c r="J8" s="91"/>
      <c r="K8" s="91"/>
      <c r="L8" s="91"/>
      <c r="M8" s="91"/>
      <c r="N8" s="91"/>
      <c r="O8" s="91"/>
      <c r="P8" s="91"/>
      <c r="Q8" s="320">
        <v>3</v>
      </c>
      <c r="R8" s="515" t="s">
        <v>110</v>
      </c>
    </row>
    <row r="9" spans="1:18" ht="15" thickTop="1" thickBot="1" x14ac:dyDescent="0.5">
      <c r="A9" s="93"/>
      <c r="B9" s="91"/>
      <c r="C9" s="91"/>
      <c r="D9" s="91"/>
      <c r="E9" s="91"/>
      <c r="F9" s="91"/>
      <c r="G9" s="91"/>
      <c r="H9" s="91"/>
      <c r="I9" s="91"/>
      <c r="J9" s="91"/>
      <c r="K9" s="91"/>
      <c r="L9" s="91"/>
      <c r="M9" s="91"/>
      <c r="N9" s="91"/>
      <c r="O9" s="91"/>
      <c r="P9" s="91"/>
      <c r="Q9" s="309"/>
      <c r="R9" s="516"/>
    </row>
    <row r="10" spans="1:18" ht="15" thickTop="1" thickBot="1" x14ac:dyDescent="0.5">
      <c r="A10" s="93"/>
      <c r="B10" s="91"/>
      <c r="C10" s="91"/>
      <c r="D10" s="91"/>
      <c r="E10" s="91"/>
      <c r="F10" s="91"/>
      <c r="G10" s="91"/>
      <c r="H10" s="91"/>
      <c r="I10" s="91"/>
      <c r="J10" s="91"/>
      <c r="K10" s="91"/>
      <c r="L10" s="91"/>
      <c r="M10" s="91"/>
      <c r="N10" s="91"/>
      <c r="O10" s="91"/>
      <c r="P10" s="91"/>
      <c r="Q10" s="309"/>
      <c r="R10" s="516"/>
    </row>
    <row r="11" spans="1:18" ht="15" thickTop="1" thickBot="1" x14ac:dyDescent="0.5">
      <c r="A11" s="93"/>
      <c r="B11" s="91"/>
      <c r="C11" s="91"/>
      <c r="D11" s="91"/>
      <c r="E11" s="91"/>
      <c r="F11" s="91"/>
      <c r="G11" s="91"/>
      <c r="H11" s="91"/>
      <c r="I11" s="91"/>
      <c r="J11" s="91"/>
      <c r="K11" s="91"/>
      <c r="L11" s="91"/>
      <c r="M11" s="91"/>
      <c r="N11" s="91"/>
      <c r="O11" s="91"/>
      <c r="P11" s="91"/>
      <c r="Q11" s="309"/>
      <c r="R11" s="516"/>
    </row>
    <row r="12" spans="1:18" ht="15" thickTop="1" thickBot="1" x14ac:dyDescent="0.5">
      <c r="A12" s="93"/>
      <c r="B12" s="91"/>
      <c r="C12" s="91"/>
      <c r="D12" s="91"/>
      <c r="E12" s="91"/>
      <c r="F12" s="91"/>
      <c r="G12" s="91"/>
      <c r="H12" s="91"/>
      <c r="I12" s="91"/>
      <c r="J12" s="91"/>
      <c r="K12" s="91"/>
      <c r="L12" s="91"/>
      <c r="M12" s="91"/>
      <c r="N12" s="91"/>
      <c r="O12" s="91"/>
      <c r="P12" s="91"/>
      <c r="Q12" s="309"/>
      <c r="R12" s="516"/>
    </row>
    <row r="13" spans="1:18" ht="1.05" customHeight="1" thickTop="1" thickBot="1" x14ac:dyDescent="0.5">
      <c r="A13" s="93"/>
      <c r="B13" s="91"/>
      <c r="C13" s="91"/>
      <c r="D13" s="91"/>
      <c r="E13" s="91"/>
      <c r="F13" s="91"/>
      <c r="G13" s="91"/>
      <c r="H13" s="91"/>
      <c r="I13" s="91"/>
      <c r="J13" s="91"/>
      <c r="K13" s="91"/>
      <c r="L13" s="91"/>
      <c r="M13" s="91"/>
      <c r="N13" s="91"/>
      <c r="O13" s="91"/>
      <c r="P13" s="91"/>
      <c r="Q13" s="309"/>
      <c r="R13" s="516"/>
    </row>
    <row r="14" spans="1:18" ht="15" hidden="1" thickTop="1" thickBot="1" x14ac:dyDescent="0.5">
      <c r="A14" s="93"/>
      <c r="B14" s="91"/>
      <c r="C14" s="91"/>
      <c r="D14" s="91"/>
      <c r="E14" s="91"/>
      <c r="F14" s="91"/>
      <c r="G14" s="91"/>
      <c r="H14" s="91"/>
      <c r="I14" s="91"/>
      <c r="J14" s="91"/>
      <c r="K14" s="91"/>
      <c r="L14" s="91"/>
      <c r="M14" s="91"/>
      <c r="N14" s="91"/>
      <c r="O14" s="91"/>
      <c r="P14" s="91"/>
      <c r="Q14" s="309"/>
      <c r="R14" s="516"/>
    </row>
    <row r="15" spans="1:18" ht="15" hidden="1" thickTop="1" thickBot="1" x14ac:dyDescent="0.5">
      <c r="A15" s="93"/>
      <c r="B15" s="91"/>
      <c r="C15" s="91"/>
      <c r="D15" s="91"/>
      <c r="E15" s="91"/>
      <c r="F15" s="91"/>
      <c r="G15" s="91"/>
      <c r="H15" s="91"/>
      <c r="I15" s="91"/>
      <c r="J15" s="91"/>
      <c r="K15" s="91"/>
      <c r="L15" s="91"/>
      <c r="M15" s="91"/>
      <c r="N15" s="91"/>
      <c r="O15" s="91"/>
      <c r="P15" s="91"/>
      <c r="Q15" s="309"/>
      <c r="R15" s="516"/>
    </row>
    <row r="16" spans="1:18" ht="15" hidden="1" thickTop="1" thickBot="1" x14ac:dyDescent="0.5">
      <c r="A16" s="93"/>
      <c r="B16" s="91"/>
      <c r="C16" s="91"/>
      <c r="D16" s="91"/>
      <c r="E16" s="91"/>
      <c r="F16" s="91"/>
      <c r="G16" s="91"/>
      <c r="H16" s="91"/>
      <c r="I16" s="91"/>
      <c r="J16" s="91"/>
      <c r="K16" s="91"/>
      <c r="L16" s="91"/>
      <c r="M16" s="91"/>
      <c r="N16" s="91"/>
      <c r="O16" s="91"/>
      <c r="P16" s="91"/>
      <c r="Q16" s="309"/>
      <c r="R16" s="516"/>
    </row>
    <row r="17" spans="1:18" ht="15" hidden="1" thickTop="1" thickBot="1" x14ac:dyDescent="0.5">
      <c r="A17" s="93"/>
      <c r="B17" s="91"/>
      <c r="C17" s="91"/>
      <c r="D17" s="91"/>
      <c r="E17" s="91"/>
      <c r="F17" s="91"/>
      <c r="G17" s="91"/>
      <c r="H17" s="91"/>
      <c r="I17" s="91"/>
      <c r="J17" s="91"/>
      <c r="K17" s="91"/>
      <c r="L17" s="91"/>
      <c r="M17" s="91"/>
      <c r="N17" s="91"/>
      <c r="O17" s="91"/>
      <c r="P17" s="91"/>
      <c r="Q17" s="310"/>
      <c r="R17" s="517"/>
    </row>
    <row r="18" spans="1:18" ht="18" customHeight="1" thickTop="1" thickBot="1" x14ac:dyDescent="0.5">
      <c r="A18" s="522" t="s">
        <v>132</v>
      </c>
      <c r="B18" s="523"/>
      <c r="C18" s="523"/>
      <c r="D18" s="523"/>
      <c r="E18" s="523"/>
      <c r="F18" s="523"/>
      <c r="G18" s="523"/>
      <c r="H18" s="523"/>
      <c r="I18" s="523"/>
      <c r="J18" s="523"/>
      <c r="K18" s="523"/>
      <c r="L18" s="523"/>
      <c r="M18" s="523"/>
      <c r="N18" s="523"/>
      <c r="O18" s="523"/>
      <c r="P18" s="523"/>
      <c r="Q18" s="518"/>
      <c r="R18" s="519"/>
    </row>
    <row r="19" spans="1:18" ht="18.75" customHeight="1" thickTop="1" thickBot="1" x14ac:dyDescent="0.5">
      <c r="A19" s="522"/>
      <c r="B19" s="523"/>
      <c r="C19" s="523"/>
      <c r="D19" s="523"/>
      <c r="E19" s="523"/>
      <c r="F19" s="523"/>
      <c r="G19" s="523"/>
      <c r="H19" s="523"/>
      <c r="I19" s="523"/>
      <c r="J19" s="523"/>
      <c r="K19" s="523"/>
      <c r="L19" s="523"/>
      <c r="M19" s="523"/>
      <c r="N19" s="523"/>
      <c r="O19" s="523"/>
      <c r="P19" s="523"/>
      <c r="Q19" s="520"/>
      <c r="R19" s="521"/>
    </row>
    <row r="20" spans="1:18" ht="14.65" thickTop="1" x14ac:dyDescent="0.45">
      <c r="A20" s="524" t="s">
        <v>190</v>
      </c>
      <c r="B20" s="77"/>
      <c r="C20" s="77"/>
      <c r="D20" s="77"/>
      <c r="E20" s="77"/>
      <c r="F20" s="77"/>
      <c r="G20" s="77"/>
      <c r="H20" s="77"/>
      <c r="I20" s="77"/>
      <c r="J20" s="77"/>
      <c r="K20" s="77"/>
      <c r="L20" s="77"/>
      <c r="M20" s="77"/>
      <c r="N20" s="77"/>
      <c r="O20" s="77"/>
      <c r="P20" s="525"/>
      <c r="Q20" s="320">
        <v>1</v>
      </c>
      <c r="R20" s="515" t="s">
        <v>107</v>
      </c>
    </row>
    <row r="21" spans="1:18" x14ac:dyDescent="0.45">
      <c r="A21" s="526"/>
      <c r="B21" s="82"/>
      <c r="C21" s="82"/>
      <c r="D21" s="82"/>
      <c r="E21" s="82"/>
      <c r="F21" s="82"/>
      <c r="G21" s="82"/>
      <c r="H21" s="82"/>
      <c r="I21" s="82"/>
      <c r="J21" s="82"/>
      <c r="K21" s="82"/>
      <c r="L21" s="82"/>
      <c r="M21" s="82"/>
      <c r="N21" s="82"/>
      <c r="O21" s="82"/>
      <c r="P21" s="83"/>
      <c r="Q21" s="309"/>
      <c r="R21" s="516"/>
    </row>
    <row r="22" spans="1:18" x14ac:dyDescent="0.45">
      <c r="A22" s="526"/>
      <c r="B22" s="82"/>
      <c r="C22" s="82"/>
      <c r="D22" s="82"/>
      <c r="E22" s="82"/>
      <c r="F22" s="82"/>
      <c r="G22" s="82"/>
      <c r="H22" s="82"/>
      <c r="I22" s="82"/>
      <c r="J22" s="82"/>
      <c r="K22" s="82"/>
      <c r="L22" s="82"/>
      <c r="M22" s="82"/>
      <c r="N22" s="82"/>
      <c r="O22" s="82"/>
      <c r="P22" s="83"/>
      <c r="Q22" s="309"/>
      <c r="R22" s="516"/>
    </row>
    <row r="23" spans="1:18" x14ac:dyDescent="0.45">
      <c r="A23" s="526"/>
      <c r="B23" s="82"/>
      <c r="C23" s="82"/>
      <c r="D23" s="82"/>
      <c r="E23" s="82"/>
      <c r="F23" s="82"/>
      <c r="G23" s="82"/>
      <c r="H23" s="82"/>
      <c r="I23" s="82"/>
      <c r="J23" s="82"/>
      <c r="K23" s="82"/>
      <c r="L23" s="82"/>
      <c r="M23" s="82"/>
      <c r="N23" s="82"/>
      <c r="O23" s="82"/>
      <c r="P23" s="83"/>
      <c r="Q23" s="309"/>
      <c r="R23" s="516"/>
    </row>
    <row r="24" spans="1:18" x14ac:dyDescent="0.45">
      <c r="A24" s="526"/>
      <c r="B24" s="82"/>
      <c r="C24" s="82"/>
      <c r="D24" s="82"/>
      <c r="E24" s="82"/>
      <c r="F24" s="82"/>
      <c r="G24" s="82"/>
      <c r="H24" s="82"/>
      <c r="I24" s="82"/>
      <c r="J24" s="82"/>
      <c r="K24" s="82"/>
      <c r="L24" s="82"/>
      <c r="M24" s="82"/>
      <c r="N24" s="82"/>
      <c r="O24" s="82"/>
      <c r="P24" s="83"/>
      <c r="Q24" s="309"/>
      <c r="R24" s="516"/>
    </row>
    <row r="25" spans="1:18" x14ac:dyDescent="0.45">
      <c r="A25" s="526"/>
      <c r="B25" s="82"/>
      <c r="C25" s="82"/>
      <c r="D25" s="82"/>
      <c r="E25" s="82"/>
      <c r="F25" s="82"/>
      <c r="G25" s="82"/>
      <c r="H25" s="82"/>
      <c r="I25" s="82"/>
      <c r="J25" s="82"/>
      <c r="K25" s="82"/>
      <c r="L25" s="82"/>
      <c r="M25" s="82"/>
      <c r="N25" s="82"/>
      <c r="O25" s="82"/>
      <c r="P25" s="83"/>
      <c r="Q25" s="309"/>
      <c r="R25" s="516"/>
    </row>
    <row r="26" spans="1:18" ht="14.65" thickBot="1" x14ac:dyDescent="0.5">
      <c r="A26" s="527"/>
      <c r="B26" s="528"/>
      <c r="C26" s="528"/>
      <c r="D26" s="528"/>
      <c r="E26" s="528"/>
      <c r="F26" s="528"/>
      <c r="G26" s="528"/>
      <c r="H26" s="528"/>
      <c r="I26" s="528"/>
      <c r="J26" s="528"/>
      <c r="K26" s="528"/>
      <c r="L26" s="528"/>
      <c r="M26" s="528"/>
      <c r="N26" s="528"/>
      <c r="O26" s="528"/>
      <c r="P26" s="529"/>
      <c r="Q26" s="310"/>
      <c r="R26" s="517"/>
    </row>
    <row r="27" spans="1:18" ht="15" thickTop="1" thickBot="1" x14ac:dyDescent="0.5">
      <c r="A27" s="530" t="s">
        <v>133</v>
      </c>
      <c r="B27" s="531"/>
      <c r="C27" s="531"/>
      <c r="D27" s="531"/>
      <c r="E27" s="531"/>
      <c r="F27" s="531"/>
      <c r="G27" s="531"/>
      <c r="H27" s="531"/>
      <c r="I27" s="531"/>
      <c r="J27" s="531"/>
      <c r="K27" s="531"/>
      <c r="L27" s="531"/>
      <c r="M27" s="531"/>
      <c r="N27" s="531"/>
      <c r="O27" s="531"/>
      <c r="P27" s="531"/>
      <c r="Q27" s="518"/>
      <c r="R27" s="519"/>
    </row>
    <row r="28" spans="1:18" ht="15" thickTop="1" thickBot="1" x14ac:dyDescent="0.5">
      <c r="A28" s="532"/>
      <c r="B28" s="533"/>
      <c r="C28" s="533"/>
      <c r="D28" s="533"/>
      <c r="E28" s="533"/>
      <c r="F28" s="533"/>
      <c r="G28" s="533"/>
      <c r="H28" s="533"/>
      <c r="I28" s="533"/>
      <c r="J28" s="533"/>
      <c r="K28" s="533"/>
      <c r="L28" s="533"/>
      <c r="M28" s="533"/>
      <c r="N28" s="533"/>
      <c r="O28" s="533"/>
      <c r="P28" s="533"/>
      <c r="Q28" s="520"/>
      <c r="R28" s="521"/>
    </row>
    <row r="29" spans="1:18" x14ac:dyDescent="0.45">
      <c r="A29" s="484" t="s">
        <v>210</v>
      </c>
      <c r="B29" s="484"/>
      <c r="C29" s="484"/>
      <c r="D29" s="484"/>
      <c r="E29" s="484"/>
      <c r="F29" s="484"/>
      <c r="G29" s="484"/>
      <c r="H29" s="484"/>
      <c r="I29" s="484"/>
      <c r="J29" s="484"/>
      <c r="K29" s="484"/>
      <c r="L29" s="484"/>
      <c r="M29" s="484"/>
      <c r="N29" s="484"/>
      <c r="O29" s="484"/>
      <c r="P29" s="484"/>
      <c r="Q29" s="121">
        <v>2</v>
      </c>
      <c r="R29" s="515" t="s">
        <v>84</v>
      </c>
    </row>
    <row r="30" spans="1:18" x14ac:dyDescent="0.45">
      <c r="A30" s="484"/>
      <c r="B30" s="484"/>
      <c r="C30" s="484"/>
      <c r="D30" s="484"/>
      <c r="E30" s="484"/>
      <c r="F30" s="484"/>
      <c r="G30" s="484"/>
      <c r="H30" s="484"/>
      <c r="I30" s="484"/>
      <c r="J30" s="484"/>
      <c r="K30" s="484"/>
      <c r="L30" s="484"/>
      <c r="M30" s="484"/>
      <c r="N30" s="484"/>
      <c r="O30" s="484"/>
      <c r="P30" s="484"/>
      <c r="Q30" s="123"/>
      <c r="R30" s="516"/>
    </row>
    <row r="31" spans="1:18" x14ac:dyDescent="0.45">
      <c r="A31" s="484"/>
      <c r="B31" s="484"/>
      <c r="C31" s="484"/>
      <c r="D31" s="484"/>
      <c r="E31" s="484"/>
      <c r="F31" s="484"/>
      <c r="G31" s="484"/>
      <c r="H31" s="484"/>
      <c r="I31" s="484"/>
      <c r="J31" s="484"/>
      <c r="K31" s="484"/>
      <c r="L31" s="484"/>
      <c r="M31" s="484"/>
      <c r="N31" s="484"/>
      <c r="O31" s="484"/>
      <c r="P31" s="484"/>
      <c r="Q31" s="123"/>
      <c r="R31" s="516"/>
    </row>
    <row r="32" spans="1:18" x14ac:dyDescent="0.45">
      <c r="A32" s="484"/>
      <c r="B32" s="484"/>
      <c r="C32" s="484"/>
      <c r="D32" s="484"/>
      <c r="E32" s="484"/>
      <c r="F32" s="484"/>
      <c r="G32" s="484"/>
      <c r="H32" s="484"/>
      <c r="I32" s="484"/>
      <c r="J32" s="484"/>
      <c r="K32" s="484"/>
      <c r="L32" s="484"/>
      <c r="M32" s="484"/>
      <c r="N32" s="484"/>
      <c r="O32" s="484"/>
      <c r="P32" s="484"/>
      <c r="Q32" s="123"/>
      <c r="R32" s="516"/>
    </row>
    <row r="33" spans="1:20" ht="18" x14ac:dyDescent="0.55000000000000004">
      <c r="A33" s="484"/>
      <c r="B33" s="484"/>
      <c r="C33" s="484"/>
      <c r="D33" s="484"/>
      <c r="E33" s="484"/>
      <c r="F33" s="484"/>
      <c r="G33" s="484"/>
      <c r="H33" s="484"/>
      <c r="I33" s="484"/>
      <c r="J33" s="484"/>
      <c r="K33" s="484"/>
      <c r="L33" s="484"/>
      <c r="M33" s="484"/>
      <c r="N33" s="484"/>
      <c r="O33" s="484"/>
      <c r="P33" s="484"/>
      <c r="Q33" s="123"/>
      <c r="R33" s="516"/>
      <c r="T33" s="1"/>
    </row>
    <row r="34" spans="1:20" ht="3.5" customHeight="1" x14ac:dyDescent="0.45">
      <c r="A34" s="484"/>
      <c r="B34" s="484"/>
      <c r="C34" s="484"/>
      <c r="D34" s="484"/>
      <c r="E34" s="484"/>
      <c r="F34" s="484"/>
      <c r="G34" s="484"/>
      <c r="H34" s="484"/>
      <c r="I34" s="484"/>
      <c r="J34" s="484"/>
      <c r="K34" s="484"/>
      <c r="L34" s="484"/>
      <c r="M34" s="484"/>
      <c r="N34" s="484"/>
      <c r="O34" s="484"/>
      <c r="P34" s="484"/>
      <c r="Q34" s="123"/>
      <c r="R34" s="516"/>
    </row>
    <row r="35" spans="1:20" hidden="1" x14ac:dyDescent="0.45">
      <c r="A35" s="484"/>
      <c r="B35" s="484"/>
      <c r="C35" s="484"/>
      <c r="D35" s="484"/>
      <c r="E35" s="484"/>
      <c r="F35" s="484"/>
      <c r="G35" s="484"/>
      <c r="H35" s="484"/>
      <c r="I35" s="484"/>
      <c r="J35" s="484"/>
      <c r="K35" s="484"/>
      <c r="L35" s="484"/>
      <c r="M35" s="484"/>
      <c r="N35" s="484"/>
      <c r="O35" s="484"/>
      <c r="P35" s="484"/>
      <c r="Q35" s="123"/>
      <c r="R35" s="516"/>
    </row>
    <row r="36" spans="1:20" hidden="1" x14ac:dyDescent="0.45">
      <c r="A36" s="484"/>
      <c r="B36" s="484"/>
      <c r="C36" s="484"/>
      <c r="D36" s="484"/>
      <c r="E36" s="484"/>
      <c r="F36" s="484"/>
      <c r="G36" s="484"/>
      <c r="H36" s="484"/>
      <c r="I36" s="484"/>
      <c r="J36" s="484"/>
      <c r="K36" s="484"/>
      <c r="L36" s="484"/>
      <c r="M36" s="484"/>
      <c r="N36" s="484"/>
      <c r="O36" s="484"/>
      <c r="P36" s="484"/>
      <c r="Q36" s="123"/>
      <c r="R36" s="516"/>
    </row>
    <row r="37" spans="1:20" ht="14.65" hidden="1" thickBot="1" x14ac:dyDescent="0.5">
      <c r="A37" s="484"/>
      <c r="B37" s="484"/>
      <c r="C37" s="484"/>
      <c r="D37" s="484"/>
      <c r="E37" s="484"/>
      <c r="F37" s="484"/>
      <c r="G37" s="484"/>
      <c r="H37" s="484"/>
      <c r="I37" s="484"/>
      <c r="J37" s="484"/>
      <c r="K37" s="484"/>
      <c r="L37" s="484"/>
      <c r="M37" s="484"/>
      <c r="N37" s="484"/>
      <c r="O37" s="484"/>
      <c r="P37" s="484"/>
      <c r="Q37" s="125"/>
      <c r="R37" s="517"/>
    </row>
    <row r="38" spans="1:20" ht="18.399999999999999" thickBot="1" x14ac:dyDescent="0.6">
      <c r="A38" s="1"/>
      <c r="B38" s="1"/>
      <c r="C38" s="1"/>
      <c r="D38" s="1"/>
      <c r="E38" s="1"/>
      <c r="F38" s="1"/>
      <c r="G38" s="1"/>
      <c r="H38" s="1"/>
      <c r="I38" s="1"/>
      <c r="J38" s="1"/>
      <c r="K38" s="1"/>
      <c r="L38" s="1"/>
      <c r="M38" s="1"/>
      <c r="N38" s="216" t="s">
        <v>19</v>
      </c>
      <c r="O38" s="217"/>
      <c r="P38" s="217"/>
      <c r="Q38" s="35">
        <f>SUM(Q29+Q20+Q8)</f>
        <v>6</v>
      </c>
      <c r="R38" s="34" t="s">
        <v>134</v>
      </c>
    </row>
    <row r="39" spans="1:20" x14ac:dyDescent="0.45">
      <c r="A39" s="31"/>
      <c r="B39" s="31"/>
      <c r="C39" s="31"/>
      <c r="E39" s="31"/>
    </row>
    <row r="40" spans="1:20" x14ac:dyDescent="0.45">
      <c r="A40" s="31"/>
      <c r="B40" s="31"/>
      <c r="C40" s="31"/>
      <c r="E40" s="31"/>
      <c r="J40" s="2"/>
      <c r="K40" s="2"/>
      <c r="L40" s="2"/>
      <c r="M40" s="2"/>
      <c r="N40" s="2"/>
      <c r="O40" s="2"/>
      <c r="P40" s="2"/>
    </row>
    <row r="41" spans="1:20" x14ac:dyDescent="0.45">
      <c r="A41" s="31"/>
      <c r="B41" s="31"/>
      <c r="C41" s="31"/>
      <c r="E41" s="31"/>
    </row>
    <row r="42" spans="1:20" x14ac:dyDescent="0.45">
      <c r="A42" s="31"/>
      <c r="B42" s="31"/>
      <c r="C42" s="31"/>
      <c r="D42" s="32"/>
      <c r="E42" s="33"/>
      <c r="F42" s="2"/>
      <c r="G42" s="2"/>
      <c r="H42" s="2"/>
      <c r="I42" s="2"/>
      <c r="J42" s="2"/>
      <c r="K42" s="2"/>
      <c r="L42" s="2"/>
      <c r="M42" s="2"/>
      <c r="N42" s="2"/>
      <c r="O42" s="2"/>
      <c r="P42" s="2"/>
    </row>
  </sheetData>
  <mergeCells count="19">
    <mergeCell ref="A18:P19"/>
    <mergeCell ref="A20:P26"/>
    <mergeCell ref="A27:P28"/>
    <mergeCell ref="A1:P3"/>
    <mergeCell ref="A6:P7"/>
    <mergeCell ref="A4:P4"/>
    <mergeCell ref="A5:P5"/>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G9" sqref="G9"/>
    </sheetView>
  </sheetViews>
  <sheetFormatPr defaultRowHeight="14.25" x14ac:dyDescent="0.45"/>
  <cols>
    <col min="6" max="6" width="9.53125" customWidth="1"/>
  </cols>
  <sheetData>
    <row r="2" spans="2:6" ht="14.65" thickBot="1" x14ac:dyDescent="0.5">
      <c r="B2" s="535" t="s">
        <v>135</v>
      </c>
      <c r="C2" s="535"/>
      <c r="D2" s="535"/>
      <c r="E2" s="36" t="s">
        <v>136</v>
      </c>
      <c r="F2" s="36" t="s">
        <v>137</v>
      </c>
    </row>
    <row r="3" spans="2:6" x14ac:dyDescent="0.45">
      <c r="B3" s="548" t="s">
        <v>138</v>
      </c>
      <c r="C3" s="549"/>
      <c r="D3" s="550"/>
      <c r="E3" s="29">
        <f>'H&amp;S Overview'!G49</f>
        <v>10</v>
      </c>
      <c r="F3" s="5">
        <v>10</v>
      </c>
    </row>
    <row r="4" spans="2:6" x14ac:dyDescent="0.45">
      <c r="B4" s="202" t="s">
        <v>139</v>
      </c>
      <c r="C4" s="203"/>
      <c r="D4" s="551"/>
      <c r="E4" s="29">
        <f>'Machine Shop'!N44</f>
        <v>18</v>
      </c>
      <c r="F4" s="5">
        <v>20</v>
      </c>
    </row>
    <row r="5" spans="2:6" x14ac:dyDescent="0.45">
      <c r="B5" s="202" t="s">
        <v>140</v>
      </c>
      <c r="C5" s="203"/>
      <c r="D5" s="551"/>
      <c r="E5" s="29">
        <f>'Engine Strip'!P38</f>
        <v>23</v>
      </c>
      <c r="F5" s="5">
        <v>25</v>
      </c>
    </row>
    <row r="6" spans="2:6" x14ac:dyDescent="0.45">
      <c r="B6" s="202" t="s">
        <v>141</v>
      </c>
      <c r="C6" s="203"/>
      <c r="D6" s="551"/>
      <c r="E6" s="29">
        <f>Suspension!O23</f>
        <v>5</v>
      </c>
      <c r="F6" s="5">
        <v>17</v>
      </c>
    </row>
    <row r="7" spans="2:6" x14ac:dyDescent="0.45">
      <c r="B7" s="202" t="s">
        <v>142</v>
      </c>
      <c r="C7" s="203"/>
      <c r="D7" s="551"/>
      <c r="E7" s="29">
        <f>'Ad Manufacturing'!P22</f>
        <v>11.5</v>
      </c>
      <c r="F7" s="5">
        <v>12</v>
      </c>
    </row>
    <row r="8" spans="2:6" x14ac:dyDescent="0.45">
      <c r="B8" s="202" t="s">
        <v>143</v>
      </c>
      <c r="C8" s="203"/>
      <c r="D8" s="551"/>
      <c r="E8" s="29">
        <f>Composites!P24</f>
        <v>9.5</v>
      </c>
      <c r="F8" s="5">
        <v>10</v>
      </c>
    </row>
    <row r="9" spans="2:6" x14ac:dyDescent="0.45">
      <c r="B9" s="552" t="s">
        <v>144</v>
      </c>
      <c r="C9" s="553"/>
      <c r="D9" s="554"/>
      <c r="E9" s="40" t="s">
        <v>229</v>
      </c>
      <c r="F9" s="10" t="s">
        <v>129</v>
      </c>
    </row>
    <row r="10" spans="2:6" ht="14.65" thickBot="1" x14ac:dyDescent="0.5">
      <c r="B10" s="542" t="s">
        <v>145</v>
      </c>
      <c r="C10" s="543"/>
      <c r="D10" s="544"/>
      <c r="E10" s="40" cm="1">
        <f t="array" ref="E10">CPD!Q38:Q38</f>
        <v>6</v>
      </c>
      <c r="F10" s="10">
        <v>6</v>
      </c>
    </row>
    <row r="11" spans="2:6" ht="14.65" thickBot="1" x14ac:dyDescent="0.5">
      <c r="B11" s="545" t="s">
        <v>146</v>
      </c>
      <c r="C11" s="546"/>
      <c r="D11" s="547"/>
      <c r="E11" s="41">
        <f>SUM(E3:E10)</f>
        <v>83</v>
      </c>
      <c r="F11" s="38">
        <f>F3+F4+F5+F6+F7+F8+F10</f>
        <v>100</v>
      </c>
    </row>
    <row r="12" spans="2:6" ht="14.65" thickBot="1" x14ac:dyDescent="0.5">
      <c r="B12" s="536" t="s">
        <v>147</v>
      </c>
      <c r="C12" s="537"/>
      <c r="D12" s="538"/>
      <c r="E12" s="42">
        <v>88.4</v>
      </c>
      <c r="F12" s="37">
        <v>100</v>
      </c>
    </row>
    <row r="13" spans="2:6" ht="14.65" thickBot="1" x14ac:dyDescent="0.5"/>
    <row r="14" spans="2:6" ht="14.65" thickBot="1" x14ac:dyDescent="0.5">
      <c r="B14" s="539" t="s">
        <v>148</v>
      </c>
      <c r="C14" s="540"/>
      <c r="D14" s="541"/>
      <c r="E14" s="555">
        <f>(E11*0.75)+(E12*0.25)</f>
        <v>84.35</v>
      </c>
      <c r="F14" s="39" t="s">
        <v>149</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