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gt\Downloads\"/>
    </mc:Choice>
  </mc:AlternateContent>
  <xr:revisionPtr revIDLastSave="0" documentId="13_ncr:1_{88216ADE-36A2-4FA7-A027-15190087972E}" xr6:coauthVersionLast="47" xr6:coauthVersionMax="47" xr10:uidLastSave="{00000000-0000-0000-0000-000000000000}"/>
  <bookViews>
    <workbookView xWindow="37320" yWindow="-120" windowWidth="24240" windowHeight="13140" xr2:uid="{EC4F6CD7-832D-48DD-8565-58E4B54BFD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0" i="1" l="1"/>
  <c r="K20" i="1"/>
  <c r="I20" i="1"/>
  <c r="G20" i="1"/>
  <c r="E20" i="1"/>
  <c r="M19" i="1"/>
  <c r="K19" i="1"/>
  <c r="I19" i="1"/>
  <c r="G19" i="1"/>
  <c r="E19" i="1"/>
  <c r="M18" i="1"/>
  <c r="K18" i="1"/>
  <c r="I18" i="1"/>
  <c r="G18" i="1"/>
  <c r="E18" i="1"/>
  <c r="M17" i="1"/>
  <c r="K17" i="1"/>
  <c r="I17" i="1"/>
  <c r="G17" i="1"/>
  <c r="E17" i="1"/>
  <c r="M16" i="1"/>
  <c r="N16" i="1" s="1"/>
  <c r="K16" i="1"/>
  <c r="I16" i="1"/>
  <c r="G16" i="1"/>
  <c r="E16" i="1"/>
  <c r="M15" i="1"/>
  <c r="K15" i="1"/>
  <c r="I15" i="1"/>
  <c r="G15" i="1"/>
  <c r="E15" i="1"/>
  <c r="M14" i="1"/>
  <c r="K14" i="1"/>
  <c r="I14" i="1"/>
  <c r="G14" i="1"/>
  <c r="E14" i="1"/>
  <c r="M13" i="1"/>
  <c r="K13" i="1"/>
  <c r="I13" i="1"/>
  <c r="G13" i="1"/>
  <c r="E13" i="1"/>
  <c r="M12" i="1"/>
  <c r="K12" i="1"/>
  <c r="I12" i="1"/>
  <c r="G12" i="1"/>
  <c r="E12" i="1"/>
  <c r="M11" i="1"/>
  <c r="K11" i="1"/>
  <c r="I11" i="1"/>
  <c r="G11" i="1"/>
  <c r="E11" i="1"/>
  <c r="M10" i="1"/>
  <c r="K10" i="1"/>
  <c r="I10" i="1"/>
  <c r="G10" i="1"/>
  <c r="E10" i="1"/>
  <c r="M9" i="1"/>
  <c r="K9" i="1"/>
  <c r="I9" i="1"/>
  <c r="G9" i="1"/>
  <c r="E9" i="1"/>
  <c r="N8" i="1"/>
  <c r="M8" i="1"/>
  <c r="K8" i="1"/>
  <c r="I8" i="1"/>
  <c r="G8" i="1"/>
  <c r="E8" i="1"/>
  <c r="M7" i="1"/>
  <c r="K7" i="1"/>
  <c r="I7" i="1"/>
  <c r="G7" i="1"/>
  <c r="E7" i="1"/>
  <c r="M6" i="1"/>
  <c r="K6" i="1"/>
  <c r="I6" i="1"/>
  <c r="G6" i="1"/>
  <c r="E6" i="1"/>
  <c r="M5" i="1"/>
  <c r="K5" i="1"/>
  <c r="I5" i="1"/>
  <c r="G5" i="1"/>
  <c r="E5" i="1"/>
  <c r="M4" i="1"/>
  <c r="K4" i="1"/>
  <c r="I4" i="1"/>
  <c r="N4" i="1" s="1"/>
  <c r="G4" i="1"/>
  <c r="E4" i="1"/>
  <c r="N18" i="1" l="1"/>
  <c r="N20" i="1"/>
  <c r="N14" i="1"/>
  <c r="N19" i="1"/>
  <c r="N12" i="1"/>
  <c r="N7" i="1"/>
  <c r="N9" i="1"/>
  <c r="N6" i="1"/>
  <c r="N15" i="1"/>
  <c r="N17" i="1"/>
  <c r="N13" i="1"/>
  <c r="N5" i="1"/>
  <c r="N11" i="1"/>
  <c r="N10" i="1"/>
  <c r="N21" i="1" l="1"/>
</calcChain>
</file>

<file path=xl/sharedStrings.xml><?xml version="1.0" encoding="utf-8"?>
<sst xmlns="http://schemas.openxmlformats.org/spreadsheetml/2006/main" count="67" uniqueCount="66">
  <si>
    <t>Student Code</t>
  </si>
  <si>
    <t>Student Surname</t>
  </si>
  <si>
    <t>Student Firstnames</t>
  </si>
  <si>
    <t>Interim Report Marks
100%</t>
  </si>
  <si>
    <t>Interim Report Marks
5%</t>
  </si>
  <si>
    <t>Interim Viva Marks
100%</t>
  </si>
  <si>
    <t>Interim Viva Marks
10%</t>
  </si>
  <si>
    <t>Final Report 
100%</t>
  </si>
  <si>
    <t>Final Report
55%</t>
  </si>
  <si>
    <t>Final Viva
100%</t>
  </si>
  <si>
    <t>Final Viva
20%</t>
  </si>
  <si>
    <t>Poster
100%</t>
  </si>
  <si>
    <t>Poster
10%</t>
  </si>
  <si>
    <t>Total Marks</t>
  </si>
  <si>
    <t>2104693/3</t>
  </si>
  <si>
    <t>BHATIA</t>
  </si>
  <si>
    <t xml:space="preserve">RUBEN    </t>
  </si>
  <si>
    <t>2220034/2</t>
  </si>
  <si>
    <t>BYRNE</t>
  </si>
  <si>
    <t>ETHAN LYNDON JOHN</t>
  </si>
  <si>
    <t>1909665/3</t>
  </si>
  <si>
    <t>DANIEL</t>
  </si>
  <si>
    <t xml:space="preserve">CONNOR    </t>
  </si>
  <si>
    <t>2218705/1</t>
  </si>
  <si>
    <t>DAVIES</t>
  </si>
  <si>
    <t xml:space="preserve">GARETH RHYS  </t>
  </si>
  <si>
    <t>2204524/1</t>
  </si>
  <si>
    <t>DICKSON</t>
  </si>
  <si>
    <t xml:space="preserve">GREGORY    </t>
  </si>
  <si>
    <t>2110613/2</t>
  </si>
  <si>
    <t>EVANS</t>
  </si>
  <si>
    <t xml:space="preserve">NATHAN    </t>
  </si>
  <si>
    <t>2219188/1</t>
  </si>
  <si>
    <t>HALL</t>
  </si>
  <si>
    <t xml:space="preserve">TOMOS RHYS  </t>
  </si>
  <si>
    <t>1450698/2</t>
  </si>
  <si>
    <t>HILL</t>
  </si>
  <si>
    <t xml:space="preserve">JENNIFER SARA  </t>
  </si>
  <si>
    <t>2306752/1</t>
  </si>
  <si>
    <t>JAMES</t>
  </si>
  <si>
    <t xml:space="preserve">CHRISTOPHER    </t>
  </si>
  <si>
    <t>2203378/2</t>
  </si>
  <si>
    <t>LAMPREY</t>
  </si>
  <si>
    <t xml:space="preserve">SAMUEL    </t>
  </si>
  <si>
    <t>1702762/2</t>
  </si>
  <si>
    <t>MONTEBON</t>
  </si>
  <si>
    <t xml:space="preserve">KEEFE MARK  </t>
  </si>
  <si>
    <t>2312693/1</t>
  </si>
  <si>
    <t>NEWMAN</t>
  </si>
  <si>
    <t xml:space="preserve">ADAM MARK  </t>
  </si>
  <si>
    <t>2026771/2</t>
  </si>
  <si>
    <t>POPHAM</t>
  </si>
  <si>
    <t xml:space="preserve">JAY WILLIAM  </t>
  </si>
  <si>
    <t>2307227/1</t>
  </si>
  <si>
    <t>SPILLETT</t>
  </si>
  <si>
    <t xml:space="preserve">JACK REES  </t>
  </si>
  <si>
    <t>2315244/1</t>
  </si>
  <si>
    <t>THOMAS</t>
  </si>
  <si>
    <t xml:space="preserve">SCOTT ANDREW  </t>
  </si>
  <si>
    <t>2307453/1</t>
  </si>
  <si>
    <t>WILLIAMS</t>
  </si>
  <si>
    <t xml:space="preserve">GRACE ELIZABETH  </t>
  </si>
  <si>
    <t>1909674/3</t>
  </si>
  <si>
    <t xml:space="preserve">MATTHEW DAVID  </t>
  </si>
  <si>
    <t>Average</t>
  </si>
  <si>
    <t>BEng EEE Independent Project 2024/5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</si>
</sst>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8"/>
      <color rgb="FF000000"/>
      <name val="Segoe UI"/>
      <family val="2"/>
    </font>
    <font>
      <sz val="8"/>
      <color theme="1"/>
      <name val="Segoe UI"/>
      <family val="2"/>
    </font>
    <font>
      <sz val="8"/>
      <color rgb="FF000000"/>
      <name val="Segoe UI"/>
      <family val="2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0" applyFont="1" applyFill="1"/>
    <xf numFmtId="0" fontId="0" fillId="0" borderId="10" xfId="0" applyFill="1" applyBorder="1" applyAlignment="1">
      <alignment horizontal="center" vertical="center"/>
    </xf>
    <xf numFmtId="0" fontId="0" fillId="0" borderId="3" xfId="0" applyFill="1" applyBorder="1"/>
    <xf numFmtId="0" fontId="0" fillId="0" borderId="6" xfId="0" applyFill="1" applyBorder="1"/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 readingOrder="1"/>
    </xf>
    <xf numFmtId="0" fontId="1" fillId="0" borderId="19" xfId="0" applyFont="1" applyFill="1" applyBorder="1" applyAlignment="1">
      <alignment horizontal="center" vertical="center" wrapText="1" readingOrder="1"/>
    </xf>
    <xf numFmtId="0" fontId="1" fillId="0" borderId="20" xfId="0" applyFont="1" applyFill="1" applyBorder="1" applyAlignment="1">
      <alignment horizontal="center" vertical="center" wrapText="1" readingOrder="1"/>
    </xf>
    <xf numFmtId="0" fontId="1" fillId="0" borderId="21" xfId="0" applyFont="1" applyFill="1" applyBorder="1" applyAlignment="1">
      <alignment horizontal="center" vertical="center" wrapText="1" readingOrder="1"/>
    </xf>
    <xf numFmtId="0" fontId="1" fillId="0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B361-DC36-4BBE-B914-B448EE9DA4CD}">
  <dimension ref="A1:N21"/>
  <sheetViews>
    <sheetView tabSelected="1" workbookViewId="0">
      <selection activeCell="P19" sqref="P19"/>
    </sheetView>
  </sheetViews>
  <sheetFormatPr defaultColWidth="10.90625" defaultRowHeight="14.5" x14ac:dyDescent="0.35"/>
  <cols>
    <col min="1" max="1" width="10.90625" style="1"/>
    <col min="2" max="2" width="16.26953125" style="1" customWidth="1"/>
    <col min="3" max="3" width="16.54296875" style="1" customWidth="1"/>
    <col min="4" max="16384" width="10.90625" style="1"/>
  </cols>
  <sheetData>
    <row r="1" spans="1:14" ht="16" x14ac:dyDescent="0.4">
      <c r="A1" s="14" t="s">
        <v>65</v>
      </c>
    </row>
    <row r="2" spans="1:14" ht="15" thickBot="1" x14ac:dyDescent="0.4"/>
    <row r="3" spans="1:14" ht="35" thickBot="1" x14ac:dyDescent="0.4">
      <c r="A3" s="26" t="s">
        <v>0</v>
      </c>
      <c r="B3" s="27" t="s">
        <v>1</v>
      </c>
      <c r="C3" s="28" t="s">
        <v>2</v>
      </c>
      <c r="D3" s="26" t="s">
        <v>3</v>
      </c>
      <c r="E3" s="29" t="s">
        <v>4</v>
      </c>
      <c r="F3" s="26" t="s">
        <v>5</v>
      </c>
      <c r="G3" s="29" t="s">
        <v>6</v>
      </c>
      <c r="H3" s="26" t="s">
        <v>7</v>
      </c>
      <c r="I3" s="29" t="s">
        <v>8</v>
      </c>
      <c r="J3" s="26" t="s">
        <v>9</v>
      </c>
      <c r="K3" s="29" t="s">
        <v>10</v>
      </c>
      <c r="L3" s="26" t="s">
        <v>11</v>
      </c>
      <c r="M3" s="29" t="s">
        <v>12</v>
      </c>
      <c r="N3" s="30" t="s">
        <v>13</v>
      </c>
    </row>
    <row r="4" spans="1:14" x14ac:dyDescent="0.35">
      <c r="A4" s="20" t="s">
        <v>14</v>
      </c>
      <c r="B4" s="21" t="s">
        <v>15</v>
      </c>
      <c r="C4" s="22" t="s">
        <v>16</v>
      </c>
      <c r="D4" s="23">
        <v>68</v>
      </c>
      <c r="E4" s="24">
        <f>D4*5/100</f>
        <v>3.4</v>
      </c>
      <c r="F4" s="23">
        <v>73</v>
      </c>
      <c r="G4" s="24">
        <f>F4*10/100</f>
        <v>7.3</v>
      </c>
      <c r="H4" s="23">
        <v>70</v>
      </c>
      <c r="I4" s="24">
        <f>H4*55/100</f>
        <v>38.5</v>
      </c>
      <c r="J4" s="23">
        <v>70.8</v>
      </c>
      <c r="K4" s="24">
        <f>J4*20/100</f>
        <v>14.16</v>
      </c>
      <c r="L4" s="23">
        <v>65</v>
      </c>
      <c r="M4" s="24">
        <f>L4*10/100</f>
        <v>6.5</v>
      </c>
      <c r="N4" s="25">
        <f>SUM(E4,G4,I4,K4,M4)</f>
        <v>69.86</v>
      </c>
    </row>
    <row r="5" spans="1:14" x14ac:dyDescent="0.35">
      <c r="A5" s="16" t="s">
        <v>17</v>
      </c>
      <c r="B5" s="7" t="s">
        <v>18</v>
      </c>
      <c r="C5" s="8" t="s">
        <v>19</v>
      </c>
      <c r="D5" s="4">
        <v>47</v>
      </c>
      <c r="E5" s="5">
        <f>D5*5/100</f>
        <v>2.35</v>
      </c>
      <c r="F5" s="4">
        <v>60</v>
      </c>
      <c r="G5" s="5">
        <f>F5*10/100</f>
        <v>6</v>
      </c>
      <c r="H5" s="4">
        <v>0</v>
      </c>
      <c r="I5" s="5">
        <f>H5*55/100</f>
        <v>0</v>
      </c>
      <c r="J5" s="4">
        <v>0</v>
      </c>
      <c r="K5" s="5">
        <f>J5*20/100</f>
        <v>0</v>
      </c>
      <c r="L5" s="4">
        <v>0</v>
      </c>
      <c r="M5" s="5">
        <f>L5*10/100</f>
        <v>0</v>
      </c>
      <c r="N5" s="6">
        <f>SUM(E5,G5,I5,K5,M5)</f>
        <v>8.35</v>
      </c>
    </row>
    <row r="6" spans="1:14" x14ac:dyDescent="0.35">
      <c r="A6" s="16" t="s">
        <v>20</v>
      </c>
      <c r="B6" s="7" t="s">
        <v>21</v>
      </c>
      <c r="C6" s="8" t="s">
        <v>22</v>
      </c>
      <c r="D6" s="4">
        <v>76</v>
      </c>
      <c r="E6" s="5">
        <f>D6*5/100</f>
        <v>3.8</v>
      </c>
      <c r="F6" s="4">
        <v>84.5</v>
      </c>
      <c r="G6" s="5">
        <f>F6*10/100</f>
        <v>8.4499999999999993</v>
      </c>
      <c r="H6" s="4">
        <v>80</v>
      </c>
      <c r="I6" s="5">
        <f>H6*55/100</f>
        <v>44</v>
      </c>
      <c r="J6" s="4">
        <v>74.5</v>
      </c>
      <c r="K6" s="5">
        <f>J6*20/100</f>
        <v>14.9</v>
      </c>
      <c r="L6" s="4">
        <v>64</v>
      </c>
      <c r="M6" s="5">
        <f>L6*10/100</f>
        <v>6.4</v>
      </c>
      <c r="N6" s="6">
        <f>SUM(E6,G6,I6,K6,M6)</f>
        <v>77.550000000000011</v>
      </c>
    </row>
    <row r="7" spans="1:14" x14ac:dyDescent="0.35">
      <c r="A7" s="16" t="s">
        <v>23</v>
      </c>
      <c r="B7" s="7" t="s">
        <v>24</v>
      </c>
      <c r="C7" s="8" t="s">
        <v>25</v>
      </c>
      <c r="D7" s="4">
        <v>72</v>
      </c>
      <c r="E7" s="5">
        <f>D7*5/100</f>
        <v>3.6</v>
      </c>
      <c r="F7" s="4">
        <v>74</v>
      </c>
      <c r="G7" s="5">
        <f>F7*10/100</f>
        <v>7.4</v>
      </c>
      <c r="H7" s="4">
        <v>72</v>
      </c>
      <c r="I7" s="5">
        <f>H7*55/100</f>
        <v>39.6</v>
      </c>
      <c r="J7" s="4">
        <v>70.25</v>
      </c>
      <c r="K7" s="5">
        <f>J7*20/100</f>
        <v>14.05</v>
      </c>
      <c r="L7" s="4">
        <v>74</v>
      </c>
      <c r="M7" s="5">
        <f>L7*10/100</f>
        <v>7.4</v>
      </c>
      <c r="N7" s="6">
        <f>SUM(E7,G7,I7,K7,M7)</f>
        <v>72.050000000000011</v>
      </c>
    </row>
    <row r="8" spans="1:14" x14ac:dyDescent="0.35">
      <c r="A8" s="16" t="s">
        <v>26</v>
      </c>
      <c r="B8" s="7" t="s">
        <v>27</v>
      </c>
      <c r="C8" s="8" t="s">
        <v>28</v>
      </c>
      <c r="D8" s="4">
        <v>60</v>
      </c>
      <c r="E8" s="5">
        <f>D8*5/100</f>
        <v>3</v>
      </c>
      <c r="F8" s="4">
        <v>72.5</v>
      </c>
      <c r="G8" s="5">
        <f>F8*10/100</f>
        <v>7.25</v>
      </c>
      <c r="H8" s="4">
        <v>59</v>
      </c>
      <c r="I8" s="5">
        <f>H8*55/100</f>
        <v>32.450000000000003</v>
      </c>
      <c r="J8" s="4">
        <v>60</v>
      </c>
      <c r="K8" s="5">
        <f>J8*20/100</f>
        <v>12</v>
      </c>
      <c r="L8" s="4">
        <v>58</v>
      </c>
      <c r="M8" s="5">
        <f>L8*10/100</f>
        <v>5.8</v>
      </c>
      <c r="N8" s="6">
        <f>SUM(E8,G8,I8,K8,M8)</f>
        <v>60.5</v>
      </c>
    </row>
    <row r="9" spans="1:14" x14ac:dyDescent="0.35">
      <c r="A9" s="16" t="s">
        <v>29</v>
      </c>
      <c r="B9" s="2" t="s">
        <v>30</v>
      </c>
      <c r="C9" s="3" t="s">
        <v>31</v>
      </c>
      <c r="D9" s="4">
        <v>58</v>
      </c>
      <c r="E9" s="5">
        <f>D9*5/100</f>
        <v>2.9</v>
      </c>
      <c r="F9" s="4">
        <v>39</v>
      </c>
      <c r="G9" s="5">
        <f>F9*10/100</f>
        <v>3.9</v>
      </c>
      <c r="H9" s="4">
        <v>52</v>
      </c>
      <c r="I9" s="5">
        <f>H9*55/100</f>
        <v>28.6</v>
      </c>
      <c r="J9" s="4">
        <v>62.2</v>
      </c>
      <c r="K9" s="5">
        <f>J9*20/100</f>
        <v>12.44</v>
      </c>
      <c r="L9" s="4">
        <v>56</v>
      </c>
      <c r="M9" s="5">
        <f>L9*10/100</f>
        <v>5.6</v>
      </c>
      <c r="N9" s="6">
        <f>SUM(E9,G9,I9,K9,M9)</f>
        <v>53.44</v>
      </c>
    </row>
    <row r="10" spans="1:14" x14ac:dyDescent="0.35">
      <c r="A10" s="16" t="s">
        <v>32</v>
      </c>
      <c r="B10" s="7" t="s">
        <v>33</v>
      </c>
      <c r="C10" s="8" t="s">
        <v>34</v>
      </c>
      <c r="D10" s="4">
        <v>75.5</v>
      </c>
      <c r="E10" s="5">
        <f>D10*5/100</f>
        <v>3.7749999999999999</v>
      </c>
      <c r="F10" s="4">
        <v>77</v>
      </c>
      <c r="G10" s="5">
        <f>F10*10/100</f>
        <v>7.7</v>
      </c>
      <c r="H10" s="4">
        <v>77</v>
      </c>
      <c r="I10" s="5">
        <f>H10*55/100</f>
        <v>42.35</v>
      </c>
      <c r="J10" s="4">
        <v>77.75</v>
      </c>
      <c r="K10" s="5">
        <f>J10*20/100</f>
        <v>15.55</v>
      </c>
      <c r="L10" s="4">
        <v>66</v>
      </c>
      <c r="M10" s="5">
        <f>L10*10/100</f>
        <v>6.6</v>
      </c>
      <c r="N10" s="6">
        <f>SUM(E10,G10,I10,K10,M10)</f>
        <v>75.974999999999994</v>
      </c>
    </row>
    <row r="11" spans="1:14" x14ac:dyDescent="0.35">
      <c r="A11" s="16" t="s">
        <v>35</v>
      </c>
      <c r="B11" s="7" t="s">
        <v>36</v>
      </c>
      <c r="C11" s="8" t="s">
        <v>37</v>
      </c>
      <c r="D11" s="4">
        <v>70.5</v>
      </c>
      <c r="E11" s="5">
        <f>D11*5/100</f>
        <v>3.5249999999999999</v>
      </c>
      <c r="F11" s="4">
        <v>71</v>
      </c>
      <c r="G11" s="5">
        <f>F11*10/100</f>
        <v>7.1</v>
      </c>
      <c r="H11" s="4">
        <v>63.5</v>
      </c>
      <c r="I11" s="5">
        <f>H11*55/100</f>
        <v>34.924999999999997</v>
      </c>
      <c r="J11" s="4">
        <v>56.75</v>
      </c>
      <c r="K11" s="5">
        <f>J11*20/100</f>
        <v>11.35</v>
      </c>
      <c r="L11" s="4">
        <v>58</v>
      </c>
      <c r="M11" s="5">
        <f>L11*10/100</f>
        <v>5.8</v>
      </c>
      <c r="N11" s="6">
        <f>SUM(E11,G11,I11,K11,M11)</f>
        <v>62.699999999999996</v>
      </c>
    </row>
    <row r="12" spans="1:14" x14ac:dyDescent="0.35">
      <c r="A12" s="16" t="s">
        <v>38</v>
      </c>
      <c r="B12" s="7" t="s">
        <v>39</v>
      </c>
      <c r="C12" s="8" t="s">
        <v>40</v>
      </c>
      <c r="D12" s="4">
        <v>71</v>
      </c>
      <c r="E12" s="5">
        <f>D12*5/100</f>
        <v>3.55</v>
      </c>
      <c r="F12" s="4">
        <v>76.5</v>
      </c>
      <c r="G12" s="5">
        <f>F12*10/100</f>
        <v>7.65</v>
      </c>
      <c r="H12" s="4">
        <v>77</v>
      </c>
      <c r="I12" s="5">
        <f>H12*55/100</f>
        <v>42.35</v>
      </c>
      <c r="J12" s="4">
        <v>77.2</v>
      </c>
      <c r="K12" s="5">
        <f>J12*20/100</f>
        <v>15.44</v>
      </c>
      <c r="L12" s="4">
        <v>50</v>
      </c>
      <c r="M12" s="5">
        <f>L12*10/100</f>
        <v>5</v>
      </c>
      <c r="N12" s="6">
        <f>SUM(E12,G12,I12,K12,M12)</f>
        <v>73.989999999999995</v>
      </c>
    </row>
    <row r="13" spans="1:14" x14ac:dyDescent="0.35">
      <c r="A13" s="16" t="s">
        <v>41</v>
      </c>
      <c r="B13" s="7" t="s">
        <v>42</v>
      </c>
      <c r="C13" s="8" t="s">
        <v>43</v>
      </c>
      <c r="D13" s="4">
        <v>56</v>
      </c>
      <c r="E13" s="5">
        <f>D13*5/100</f>
        <v>2.8</v>
      </c>
      <c r="F13" s="4">
        <v>67.5</v>
      </c>
      <c r="G13" s="5">
        <f>F13*10/100</f>
        <v>6.75</v>
      </c>
      <c r="H13" s="4">
        <v>65</v>
      </c>
      <c r="I13" s="5">
        <f>H13*55/100</f>
        <v>35.75</v>
      </c>
      <c r="J13" s="4">
        <v>71.7</v>
      </c>
      <c r="K13" s="5">
        <f>J13*20/100</f>
        <v>14.34</v>
      </c>
      <c r="L13" s="4">
        <v>59</v>
      </c>
      <c r="M13" s="5">
        <f>L13*10/100</f>
        <v>5.9</v>
      </c>
      <c r="N13" s="6">
        <f>SUM(E13,G13,I13,K13,M13)</f>
        <v>65.540000000000006</v>
      </c>
    </row>
    <row r="14" spans="1:14" x14ac:dyDescent="0.35">
      <c r="A14" s="16" t="s">
        <v>44</v>
      </c>
      <c r="B14" s="7" t="s">
        <v>45</v>
      </c>
      <c r="C14" s="8" t="s">
        <v>46</v>
      </c>
      <c r="D14" s="4">
        <v>47</v>
      </c>
      <c r="E14" s="5">
        <f>D14*5/100</f>
        <v>2.35</v>
      </c>
      <c r="F14" s="4">
        <v>50.5</v>
      </c>
      <c r="G14" s="5">
        <f>F14*10/100</f>
        <v>5.05</v>
      </c>
      <c r="H14" s="4">
        <v>0</v>
      </c>
      <c r="I14" s="5">
        <f>H14*55/100</f>
        <v>0</v>
      </c>
      <c r="J14" s="4">
        <v>0</v>
      </c>
      <c r="K14" s="5">
        <f>J14*20/100</f>
        <v>0</v>
      </c>
      <c r="L14" s="4">
        <v>0</v>
      </c>
      <c r="M14" s="5">
        <f>L14*10/100</f>
        <v>0</v>
      </c>
      <c r="N14" s="6">
        <f>SUM(E14,G14,I14,K14,M14)</f>
        <v>7.4</v>
      </c>
    </row>
    <row r="15" spans="1:14" x14ac:dyDescent="0.35">
      <c r="A15" s="16" t="s">
        <v>47</v>
      </c>
      <c r="B15" s="7" t="s">
        <v>48</v>
      </c>
      <c r="C15" s="8" t="s">
        <v>49</v>
      </c>
      <c r="D15" s="4">
        <v>71</v>
      </c>
      <c r="E15" s="5">
        <f>D15*5/100</f>
        <v>3.55</v>
      </c>
      <c r="F15" s="4">
        <v>66</v>
      </c>
      <c r="G15" s="5">
        <f>F15*10/100</f>
        <v>6.6</v>
      </c>
      <c r="H15" s="4">
        <v>71</v>
      </c>
      <c r="I15" s="5">
        <f>H15*55/100</f>
        <v>39.049999999999997</v>
      </c>
      <c r="J15" s="4">
        <v>65</v>
      </c>
      <c r="K15" s="5">
        <f>J15*20/100</f>
        <v>13</v>
      </c>
      <c r="L15" s="4">
        <v>60</v>
      </c>
      <c r="M15" s="5">
        <f>L15*10/100</f>
        <v>6</v>
      </c>
      <c r="N15" s="6">
        <f>SUM(E15,G15,I15,K15,M15)</f>
        <v>68.199999999999989</v>
      </c>
    </row>
    <row r="16" spans="1:14" x14ac:dyDescent="0.35">
      <c r="A16" s="16" t="s">
        <v>50</v>
      </c>
      <c r="B16" s="7" t="s">
        <v>51</v>
      </c>
      <c r="C16" s="8" t="s">
        <v>52</v>
      </c>
      <c r="D16" s="4">
        <v>67</v>
      </c>
      <c r="E16" s="5">
        <f>D16*5/100</f>
        <v>3.35</v>
      </c>
      <c r="F16" s="4">
        <v>78.5</v>
      </c>
      <c r="G16" s="5">
        <f>F16*10/100</f>
        <v>7.85</v>
      </c>
      <c r="H16" s="4">
        <v>76</v>
      </c>
      <c r="I16" s="5">
        <f>H16*55/100</f>
        <v>41.8</v>
      </c>
      <c r="J16" s="4">
        <v>76.3</v>
      </c>
      <c r="K16" s="5">
        <f>J16*20/100</f>
        <v>15.26</v>
      </c>
      <c r="L16" s="4">
        <v>73.5</v>
      </c>
      <c r="M16" s="5">
        <f>L16*10/100</f>
        <v>7.35</v>
      </c>
      <c r="N16" s="6">
        <f>SUM(E16,G16,I16,K16,M16)</f>
        <v>75.61</v>
      </c>
    </row>
    <row r="17" spans="1:14" x14ac:dyDescent="0.35">
      <c r="A17" s="16" t="s">
        <v>53</v>
      </c>
      <c r="B17" s="7" t="s">
        <v>54</v>
      </c>
      <c r="C17" s="8" t="s">
        <v>55</v>
      </c>
      <c r="D17" s="4">
        <v>75</v>
      </c>
      <c r="E17" s="5">
        <f>D17*5/100</f>
        <v>3.75</v>
      </c>
      <c r="F17" s="4">
        <v>74</v>
      </c>
      <c r="G17" s="5">
        <f>F17*10/100</f>
        <v>7.4</v>
      </c>
      <c r="H17" s="4">
        <v>78</v>
      </c>
      <c r="I17" s="5">
        <f>H17*55/100</f>
        <v>42.9</v>
      </c>
      <c r="J17" s="4">
        <v>78.3</v>
      </c>
      <c r="K17" s="5">
        <f>J17*20/100</f>
        <v>15.66</v>
      </c>
      <c r="L17" s="4">
        <v>56</v>
      </c>
      <c r="M17" s="5">
        <f>L17*10/100</f>
        <v>5.6</v>
      </c>
      <c r="N17" s="6">
        <f>SUM(E17,G17,I17,K17,M17)</f>
        <v>75.309999999999988</v>
      </c>
    </row>
    <row r="18" spans="1:14" x14ac:dyDescent="0.35">
      <c r="A18" s="16" t="s">
        <v>56</v>
      </c>
      <c r="B18" s="7" t="s">
        <v>57</v>
      </c>
      <c r="C18" s="8" t="s">
        <v>58</v>
      </c>
      <c r="D18" s="4">
        <v>78</v>
      </c>
      <c r="E18" s="5">
        <f>D18*5/100</f>
        <v>3.9</v>
      </c>
      <c r="F18" s="4">
        <v>56.5</v>
      </c>
      <c r="G18" s="5">
        <f>F18*10/100</f>
        <v>5.65</v>
      </c>
      <c r="H18" s="4">
        <v>80</v>
      </c>
      <c r="I18" s="5">
        <f>H18*55/100</f>
        <v>44</v>
      </c>
      <c r="J18" s="4">
        <v>74</v>
      </c>
      <c r="K18" s="5">
        <f>J18*20/100</f>
        <v>14.8</v>
      </c>
      <c r="L18" s="4">
        <v>60</v>
      </c>
      <c r="M18" s="5">
        <f>L18*10/100</f>
        <v>6</v>
      </c>
      <c r="N18" s="6">
        <f>SUM(E18,G18,I18,K18,M18)</f>
        <v>74.349999999999994</v>
      </c>
    </row>
    <row r="19" spans="1:14" x14ac:dyDescent="0.35">
      <c r="A19" s="16" t="s">
        <v>59</v>
      </c>
      <c r="B19" s="7" t="s">
        <v>60</v>
      </c>
      <c r="C19" s="8" t="s">
        <v>61</v>
      </c>
      <c r="D19" s="4">
        <v>72</v>
      </c>
      <c r="E19" s="5">
        <f>D19*5/100</f>
        <v>3.6</v>
      </c>
      <c r="F19" s="4">
        <v>81.5</v>
      </c>
      <c r="G19" s="5">
        <f>F19*10/100</f>
        <v>8.15</v>
      </c>
      <c r="H19" s="4">
        <v>76</v>
      </c>
      <c r="I19" s="5">
        <f>H19*55/100</f>
        <v>41.8</v>
      </c>
      <c r="J19" s="4">
        <v>74.3</v>
      </c>
      <c r="K19" s="5">
        <f>J19*20/100</f>
        <v>14.86</v>
      </c>
      <c r="L19" s="4">
        <v>58</v>
      </c>
      <c r="M19" s="5">
        <f>L19*10/100</f>
        <v>5.8</v>
      </c>
      <c r="N19" s="6">
        <f>SUM(E19,G19,I19,K19,M19)</f>
        <v>74.209999999999994</v>
      </c>
    </row>
    <row r="20" spans="1:14" ht="15" thickBot="1" x14ac:dyDescent="0.4">
      <c r="A20" s="17" t="s">
        <v>62</v>
      </c>
      <c r="B20" s="18" t="s">
        <v>60</v>
      </c>
      <c r="C20" s="19" t="s">
        <v>63</v>
      </c>
      <c r="D20" s="9">
        <v>74</v>
      </c>
      <c r="E20" s="10">
        <f>D20*5/100</f>
        <v>3.7</v>
      </c>
      <c r="F20" s="9">
        <v>72</v>
      </c>
      <c r="G20" s="10">
        <f>F20*10/100</f>
        <v>7.2</v>
      </c>
      <c r="H20" s="9">
        <v>84</v>
      </c>
      <c r="I20" s="10">
        <f>H20*55/100</f>
        <v>46.2</v>
      </c>
      <c r="J20" s="9">
        <v>83</v>
      </c>
      <c r="K20" s="10">
        <f>J20*20/100</f>
        <v>16.600000000000001</v>
      </c>
      <c r="L20" s="9">
        <v>60</v>
      </c>
      <c r="M20" s="10">
        <f>L20*10/100</f>
        <v>6</v>
      </c>
      <c r="N20" s="11">
        <f>SUM(E20,G20,I20,K20,M20)</f>
        <v>79.7</v>
      </c>
    </row>
    <row r="21" spans="1:14" ht="15" thickBot="1" x14ac:dyDescent="0.4">
      <c r="D21" s="12"/>
      <c r="E21" s="12"/>
      <c r="F21" s="12"/>
      <c r="G21" s="12"/>
      <c r="L21" s="13" t="s">
        <v>64</v>
      </c>
      <c r="N21" s="15">
        <f>AVERAGE(N4:N20)</f>
        <v>63.219705882352933</v>
      </c>
    </row>
  </sheetData>
  <conditionalFormatting sqref="D4 D6 D8 D12 D14 D16 D20">
    <cfRule type="cellIs" dxfId="1" priority="2" operator="equal">
      <formula>0</formula>
    </cfRule>
  </conditionalFormatting>
  <conditionalFormatting sqref="F17:F18 F20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2025-06-01T10:53:29Z</dcterms:created>
  <dcterms:modified xsi:type="dcterms:W3CDTF">2025-06-01T10:56:05Z</dcterms:modified>
</cp:coreProperties>
</file>