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4240" windowHeight="12045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74" i="1" l="1"/>
  <c r="Q12" i="1"/>
  <c r="Q11" i="1"/>
  <c r="Q10" i="1"/>
  <c r="Q7" i="1"/>
  <c r="Q6" i="1"/>
  <c r="Q4" i="1"/>
  <c r="P11" i="1"/>
  <c r="P10" i="1"/>
  <c r="P12" i="1" s="1"/>
  <c r="P8" i="1"/>
  <c r="O7" i="1"/>
  <c r="O6" i="1"/>
  <c r="N11" i="1"/>
  <c r="N10" i="1"/>
  <c r="N12" i="1" s="1"/>
  <c r="N8" i="1"/>
  <c r="M7" i="1"/>
  <c r="M6" i="1"/>
  <c r="N4" i="1"/>
  <c r="P4" i="1"/>
  <c r="Q78" i="1"/>
  <c r="Q73" i="1"/>
  <c r="Q71" i="1"/>
  <c r="P79" i="1" l="1"/>
  <c r="P78" i="1"/>
  <c r="P77" i="1"/>
  <c r="P76" i="1"/>
  <c r="O75" i="1"/>
  <c r="O74" i="1"/>
  <c r="O73" i="1"/>
  <c r="P71" i="1"/>
  <c r="N78" i="1"/>
  <c r="N77" i="1"/>
  <c r="Q77" i="1" s="1"/>
  <c r="N76" i="1"/>
  <c r="M75" i="1"/>
  <c r="M74" i="1"/>
  <c r="M73" i="1"/>
  <c r="N71" i="1"/>
  <c r="H81" i="1"/>
  <c r="H78" i="1"/>
  <c r="G78" i="1"/>
  <c r="F78" i="1"/>
  <c r="H76" i="1"/>
  <c r="G76" i="1"/>
  <c r="F76" i="1"/>
  <c r="I76" i="1" s="1"/>
  <c r="H74" i="1"/>
  <c r="G74" i="1"/>
  <c r="I74" i="1" s="1"/>
  <c r="F74" i="1"/>
  <c r="H72" i="1"/>
  <c r="G72" i="1"/>
  <c r="F72" i="1"/>
  <c r="I82" i="1"/>
  <c r="I80" i="1"/>
  <c r="I78" i="1"/>
  <c r="Q63" i="1"/>
  <c r="Q60" i="1"/>
  <c r="Q59" i="1"/>
  <c r="Q58" i="1"/>
  <c r="Q57" i="1"/>
  <c r="Q55" i="1"/>
  <c r="P63" i="1"/>
  <c r="P62" i="1"/>
  <c r="P64" i="1" s="1"/>
  <c r="Q64" i="1" s="1"/>
  <c r="P61" i="1"/>
  <c r="O60" i="1"/>
  <c r="O59" i="1"/>
  <c r="O58" i="1"/>
  <c r="O57" i="1"/>
  <c r="P55" i="1"/>
  <c r="N63" i="1"/>
  <c r="N62" i="1"/>
  <c r="N64" i="1" s="1"/>
  <c r="N61" i="1"/>
  <c r="M57" i="1"/>
  <c r="M60" i="1"/>
  <c r="M59" i="1"/>
  <c r="M58" i="1"/>
  <c r="N55" i="1"/>
  <c r="Q62" i="1" l="1"/>
  <c r="N79" i="1"/>
  <c r="Q79" i="1" s="1"/>
  <c r="I84" i="1"/>
  <c r="Q49" i="1"/>
  <c r="P49" i="1"/>
  <c r="N49" i="1"/>
  <c r="P35" i="1"/>
  <c r="N35" i="1"/>
  <c r="Q35" i="1" s="1"/>
  <c r="P23" i="1"/>
  <c r="Q23" i="1" s="1"/>
  <c r="N23" i="1"/>
  <c r="I65" i="1" l="1"/>
  <c r="H63" i="1"/>
  <c r="G63" i="1"/>
  <c r="F63" i="1"/>
  <c r="H61" i="1"/>
  <c r="G61" i="1"/>
  <c r="F61" i="1"/>
  <c r="I61" i="1" s="1"/>
  <c r="H59" i="1"/>
  <c r="G59" i="1"/>
  <c r="F59" i="1"/>
  <c r="H57" i="1"/>
  <c r="G57" i="1"/>
  <c r="F57" i="1"/>
  <c r="H55" i="1"/>
  <c r="G55" i="1"/>
  <c r="F55" i="1"/>
  <c r="I49" i="1"/>
  <c r="H47" i="1"/>
  <c r="G47" i="1"/>
  <c r="M46" i="1" s="1"/>
  <c r="Q46" i="1" s="1"/>
  <c r="F47" i="1"/>
  <c r="O46" i="1" s="1"/>
  <c r="H45" i="1"/>
  <c r="G45" i="1"/>
  <c r="M45" i="1" s="1"/>
  <c r="F45" i="1"/>
  <c r="O45" i="1" s="1"/>
  <c r="P47" i="1" s="1"/>
  <c r="H43" i="1"/>
  <c r="G43" i="1"/>
  <c r="N43" i="1" s="1"/>
  <c r="F43" i="1"/>
  <c r="P43" i="1" s="1"/>
  <c r="Q43" i="1" s="1"/>
  <c r="N48" i="1" l="1"/>
  <c r="N50" i="1" s="1"/>
  <c r="P48" i="1"/>
  <c r="P50" i="1" s="1"/>
  <c r="N47" i="1"/>
  <c r="Q45" i="1"/>
  <c r="I55" i="1"/>
  <c r="I63" i="1"/>
  <c r="I43" i="1"/>
  <c r="I45" i="1"/>
  <c r="I59" i="1"/>
  <c r="I57" i="1"/>
  <c r="I47" i="1"/>
  <c r="I35" i="1"/>
  <c r="H33" i="1"/>
  <c r="G33" i="1"/>
  <c r="M32" i="1" s="1"/>
  <c r="F33" i="1"/>
  <c r="O32" i="1" s="1"/>
  <c r="H31" i="1"/>
  <c r="G31" i="1"/>
  <c r="M31" i="1" s="1"/>
  <c r="F31" i="1"/>
  <c r="O31" i="1" s="1"/>
  <c r="H29" i="1"/>
  <c r="G29" i="1"/>
  <c r="N29" i="1" s="1"/>
  <c r="F29" i="1"/>
  <c r="P29" i="1" s="1"/>
  <c r="I23" i="1"/>
  <c r="H21" i="1"/>
  <c r="G21" i="1"/>
  <c r="F21" i="1"/>
  <c r="O20" i="1" s="1"/>
  <c r="H19" i="1"/>
  <c r="G19" i="1"/>
  <c r="F19" i="1"/>
  <c r="O19" i="1" s="1"/>
  <c r="P21" i="1" s="1"/>
  <c r="H17" i="1"/>
  <c r="G17" i="1"/>
  <c r="N17" i="1" s="1"/>
  <c r="F17" i="1"/>
  <c r="I10" i="1"/>
  <c r="G8" i="1"/>
  <c r="F8" i="1"/>
  <c r="I8" i="1" s="1"/>
  <c r="G6" i="1"/>
  <c r="I6" i="1" s="1"/>
  <c r="F6" i="1"/>
  <c r="G4" i="1"/>
  <c r="F4" i="1"/>
  <c r="I4" i="1" s="1"/>
  <c r="I21" i="1" l="1"/>
  <c r="M20" i="1"/>
  <c r="Q20" i="1" s="1"/>
  <c r="I17" i="1"/>
  <c r="I25" i="1" s="1"/>
  <c r="P17" i="1"/>
  <c r="I19" i="1"/>
  <c r="M19" i="1"/>
  <c r="I51" i="1"/>
  <c r="P33" i="1"/>
  <c r="Q32" i="1"/>
  <c r="I67" i="1"/>
  <c r="Q48" i="1"/>
  <c r="P34" i="1"/>
  <c r="Q29" i="1"/>
  <c r="N33" i="1"/>
  <c r="N34" i="1" s="1"/>
  <c r="N36" i="1" s="1"/>
  <c r="Q31" i="1"/>
  <c r="Q50" i="1"/>
  <c r="I33" i="1"/>
  <c r="I31" i="1"/>
  <c r="I29" i="1"/>
  <c r="Q19" i="1" l="1"/>
  <c r="N21" i="1"/>
  <c r="P36" i="1"/>
  <c r="Q36" i="1" s="1"/>
  <c r="Q34" i="1"/>
  <c r="Q17" i="1"/>
  <c r="P22" i="1"/>
  <c r="I37" i="1"/>
  <c r="P24" i="1" l="1"/>
  <c r="N22" i="1"/>
  <c r="N24" i="1" s="1"/>
  <c r="Q22" i="1" l="1"/>
  <c r="Q24" i="1"/>
  <c r="I12" i="1" l="1"/>
</calcChain>
</file>

<file path=xl/sharedStrings.xml><?xml version="1.0" encoding="utf-8"?>
<sst xmlns="http://schemas.openxmlformats.org/spreadsheetml/2006/main" count="328" uniqueCount="43">
  <si>
    <t>Sales</t>
  </si>
  <si>
    <t>AV</t>
  </si>
  <si>
    <t>BSP</t>
  </si>
  <si>
    <t>BV</t>
  </si>
  <si>
    <t>ASP</t>
  </si>
  <si>
    <t>Labour</t>
  </si>
  <si>
    <t>Materials</t>
  </si>
  <si>
    <t>Overheads</t>
  </si>
  <si>
    <t>AV x ASP</t>
  </si>
  <si>
    <t>BV x BSP</t>
  </si>
  <si>
    <t>Variance</t>
  </si>
  <si>
    <t>Favourable</t>
  </si>
  <si>
    <t>Outcome</t>
  </si>
  <si>
    <t>AWR</t>
  </si>
  <si>
    <t>BWR</t>
  </si>
  <si>
    <t>AV x AWR</t>
  </si>
  <si>
    <t>BV x BWR</t>
  </si>
  <si>
    <t>Adverse</t>
  </si>
  <si>
    <t>BCP</t>
  </si>
  <si>
    <t>ACP</t>
  </si>
  <si>
    <t>AV x ACP</t>
  </si>
  <si>
    <t>BV x BCP</t>
  </si>
  <si>
    <t>AC</t>
  </si>
  <si>
    <t>Standard costing and variance analysis - worked example solution</t>
  </si>
  <si>
    <t>Student exercise 1 solution</t>
  </si>
  <si>
    <t xml:space="preserve">Labour </t>
  </si>
  <si>
    <t>AV x BCP</t>
  </si>
  <si>
    <t>AV x BSP</t>
  </si>
  <si>
    <t>AV x BWR</t>
  </si>
  <si>
    <t>Overall</t>
  </si>
  <si>
    <t>Student exercise 2 solution</t>
  </si>
  <si>
    <t>Student exercise 3 solution</t>
  </si>
  <si>
    <t xml:space="preserve">  </t>
  </si>
  <si>
    <t>Student exercise  4 solution</t>
  </si>
  <si>
    <t>Component 1</t>
  </si>
  <si>
    <t>Component 2</t>
  </si>
  <si>
    <t>Budget</t>
  </si>
  <si>
    <t>Actual</t>
  </si>
  <si>
    <t>Costs:</t>
  </si>
  <si>
    <t>Gross profit</t>
  </si>
  <si>
    <t>Net profit</t>
  </si>
  <si>
    <t xml:space="preserve">Component </t>
  </si>
  <si>
    <t>Student exercise  5 solution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</si>
</sst>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u/>
      <sz val="12"/>
      <color theme="1"/>
      <name val="Times New Roman"/>
      <family val="1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3" fontId="1" fillId="0" borderId="0" xfId="0" applyNumberFormat="1" applyFont="1" applyBorder="1" applyAlignment="1">
      <alignment horizontal="right" vertical="center" wrapText="1"/>
    </xf>
    <xf numFmtId="3" fontId="2" fillId="0" borderId="0" xfId="0" applyNumberFormat="1" applyFont="1" applyBorder="1" applyAlignment="1">
      <alignment horizontal="right" vertical="center" wrapText="1"/>
    </xf>
    <xf numFmtId="3" fontId="1" fillId="0" borderId="0" xfId="0" applyNumberFormat="1" applyFont="1"/>
    <xf numFmtId="3" fontId="2" fillId="0" borderId="0" xfId="0" applyNumberFormat="1" applyFont="1"/>
    <xf numFmtId="3" fontId="1" fillId="0" borderId="0" xfId="0" applyNumberFormat="1" applyFont="1" applyBorder="1" applyAlignment="1">
      <alignment vertical="center" wrapText="1"/>
    </xf>
    <xf numFmtId="3" fontId="1" fillId="0" borderId="0" xfId="0" applyNumberFormat="1" applyFont="1" applyBorder="1" applyAlignment="1">
      <alignment horizontal="center" vertical="center" wrapText="1"/>
    </xf>
    <xf numFmtId="3" fontId="1" fillId="0" borderId="0" xfId="0" applyNumberFormat="1" applyFont="1" applyAlignment="1">
      <alignment vertical="center"/>
    </xf>
    <xf numFmtId="3" fontId="1" fillId="0" borderId="0" xfId="0" applyNumberFormat="1" applyFont="1" applyAlignment="1">
      <alignment horizontal="right"/>
    </xf>
    <xf numFmtId="3" fontId="1" fillId="0" borderId="0" xfId="0" applyNumberFormat="1" applyFont="1" applyAlignment="1">
      <alignment horizontal="center"/>
    </xf>
    <xf numFmtId="3" fontId="1" fillId="0" borderId="0" xfId="0" applyNumberFormat="1" applyFont="1" applyBorder="1" applyAlignment="1">
      <alignment horizontal="center" vertical="center" wrapText="1"/>
    </xf>
    <xf numFmtId="3" fontId="3" fillId="0" borderId="0" xfId="0" applyNumberFormat="1" applyFont="1" applyAlignment="1"/>
    <xf numFmtId="3" fontId="3" fillId="0" borderId="0" xfId="0" applyNumberFormat="1" applyFont="1"/>
    <xf numFmtId="4" fontId="1" fillId="0" borderId="0" xfId="0" applyNumberFormat="1" applyFont="1"/>
    <xf numFmtId="164" fontId="1" fillId="0" borderId="0" xfId="0" applyNumberFormat="1" applyFont="1"/>
    <xf numFmtId="3" fontId="1" fillId="0" borderId="0" xfId="0" applyNumberFormat="1" applyFont="1" applyBorder="1" applyAlignment="1">
      <alignment horizontal="center" vertical="center" wrapText="1"/>
    </xf>
    <xf numFmtId="3" fontId="3" fillId="0" borderId="0" xfId="0" applyNumberFormat="1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4"/>
  <sheetViews>
    <sheetView tabSelected="1" topLeftCell="A49" workbookViewId="0">
      <selection activeCell="U68" sqref="U68"/>
    </sheetView>
  </sheetViews>
  <sheetFormatPr defaultRowHeight="15.75" x14ac:dyDescent="0.25"/>
  <cols>
    <col min="1" max="1" width="13.42578125" style="3" customWidth="1"/>
    <col min="2" max="5" width="9.28515625" style="3" bestFit="1" customWidth="1"/>
    <col min="6" max="6" width="11.42578125" style="3" customWidth="1"/>
    <col min="7" max="7" width="12.140625" style="3" customWidth="1"/>
    <col min="8" max="8" width="9.85546875" style="3" customWidth="1"/>
    <col min="9" max="9" width="11.42578125" style="3" customWidth="1"/>
    <col min="10" max="10" width="10.85546875" style="3" customWidth="1"/>
    <col min="11" max="11" width="5.85546875" style="3" customWidth="1"/>
    <col min="12" max="12" width="13.140625" style="3" customWidth="1"/>
    <col min="13" max="13" width="10.140625" style="3" bestFit="1" customWidth="1"/>
    <col min="14" max="14" width="11.7109375" style="3" customWidth="1"/>
    <col min="15" max="15" width="10.140625" style="3" bestFit="1" customWidth="1"/>
    <col min="16" max="16" width="11.28515625" style="3" customWidth="1"/>
    <col min="17" max="17" width="11.140625" style="3" customWidth="1"/>
    <col min="18" max="18" width="10.85546875" style="3" customWidth="1"/>
    <col min="19" max="16384" width="9.140625" style="3"/>
  </cols>
  <sheetData>
    <row r="1" spans="1:17" x14ac:dyDescent="0.25">
      <c r="A1" s="11" t="s">
        <v>23</v>
      </c>
      <c r="B1" s="11"/>
      <c r="C1" s="11"/>
      <c r="D1" s="11"/>
      <c r="E1" s="11"/>
      <c r="F1" s="12"/>
    </row>
    <row r="3" spans="1:17" x14ac:dyDescent="0.25">
      <c r="A3" s="3" t="s">
        <v>0</v>
      </c>
      <c r="B3" s="9" t="s">
        <v>1</v>
      </c>
      <c r="C3" s="9" t="s">
        <v>2</v>
      </c>
      <c r="D3" s="9" t="s">
        <v>3</v>
      </c>
      <c r="E3" s="9" t="s">
        <v>4</v>
      </c>
      <c r="F3" s="9" t="s">
        <v>8</v>
      </c>
      <c r="G3" s="9" t="s">
        <v>9</v>
      </c>
      <c r="H3" s="9" t="s">
        <v>27</v>
      </c>
      <c r="I3" s="9" t="s">
        <v>10</v>
      </c>
      <c r="J3" s="9" t="s">
        <v>12</v>
      </c>
      <c r="L3" s="5"/>
      <c r="M3" s="15" t="s">
        <v>36</v>
      </c>
      <c r="N3" s="15"/>
      <c r="O3" s="15" t="s">
        <v>37</v>
      </c>
      <c r="P3" s="15"/>
      <c r="Q3" s="10" t="s">
        <v>10</v>
      </c>
    </row>
    <row r="4" spans="1:17" x14ac:dyDescent="0.25">
      <c r="B4" s="3">
        <v>600</v>
      </c>
      <c r="C4" s="13">
        <v>20</v>
      </c>
      <c r="D4" s="3">
        <v>700</v>
      </c>
      <c r="E4" s="13">
        <v>25</v>
      </c>
      <c r="F4" s="3">
        <f>B4*E4</f>
        <v>15000</v>
      </c>
      <c r="G4" s="3">
        <f>D4*C4</f>
        <v>14000</v>
      </c>
      <c r="I4" s="3">
        <f>F4-G4</f>
        <v>1000</v>
      </c>
      <c r="J4" s="3" t="s">
        <v>11</v>
      </c>
      <c r="L4" s="5" t="s">
        <v>0</v>
      </c>
      <c r="M4" s="1"/>
      <c r="N4" s="3">
        <f>G4</f>
        <v>14000</v>
      </c>
      <c r="O4" s="1"/>
      <c r="P4" s="1">
        <f>F4</f>
        <v>15000</v>
      </c>
      <c r="Q4" s="1">
        <f>P4-N4</f>
        <v>1000</v>
      </c>
    </row>
    <row r="5" spans="1:17" x14ac:dyDescent="0.25">
      <c r="A5" s="3" t="s">
        <v>5</v>
      </c>
      <c r="B5" s="9" t="s">
        <v>1</v>
      </c>
      <c r="C5" s="9" t="s">
        <v>14</v>
      </c>
      <c r="D5" s="9" t="s">
        <v>3</v>
      </c>
      <c r="E5" s="9" t="s">
        <v>13</v>
      </c>
      <c r="F5" s="9" t="s">
        <v>15</v>
      </c>
      <c r="G5" s="9" t="s">
        <v>16</v>
      </c>
      <c r="H5" s="9" t="s">
        <v>28</v>
      </c>
      <c r="I5" s="9"/>
      <c r="J5" s="9"/>
      <c r="L5" s="5" t="s">
        <v>38</v>
      </c>
      <c r="M5" s="1"/>
      <c r="N5" s="1"/>
      <c r="O5" s="1"/>
      <c r="P5" s="1"/>
      <c r="Q5" s="1"/>
    </row>
    <row r="6" spans="1:17" x14ac:dyDescent="0.25">
      <c r="B6" s="3">
        <v>460</v>
      </c>
      <c r="C6" s="14">
        <v>4.5</v>
      </c>
      <c r="D6" s="3">
        <v>410</v>
      </c>
      <c r="E6" s="13">
        <v>4.2</v>
      </c>
      <c r="F6" s="3">
        <f>B6*E6</f>
        <v>1932</v>
      </c>
      <c r="G6" s="3">
        <f>C6*D6</f>
        <v>1845</v>
      </c>
      <c r="I6" s="3">
        <f>G6-F6</f>
        <v>-87</v>
      </c>
      <c r="J6" s="8" t="s">
        <v>17</v>
      </c>
      <c r="L6" s="5" t="s">
        <v>5</v>
      </c>
      <c r="M6" s="1">
        <f>G6</f>
        <v>1845</v>
      </c>
      <c r="N6" s="1"/>
      <c r="O6" s="1">
        <f>F6</f>
        <v>1932</v>
      </c>
      <c r="P6" s="1"/>
      <c r="Q6" s="1">
        <f>M6-O6</f>
        <v>-87</v>
      </c>
    </row>
    <row r="7" spans="1:17" x14ac:dyDescent="0.25">
      <c r="A7" s="3" t="s">
        <v>6</v>
      </c>
      <c r="B7" s="9" t="s">
        <v>1</v>
      </c>
      <c r="C7" s="9" t="s">
        <v>18</v>
      </c>
      <c r="D7" s="9" t="s">
        <v>3</v>
      </c>
      <c r="E7" s="9" t="s">
        <v>19</v>
      </c>
      <c r="F7" s="9" t="s">
        <v>20</v>
      </c>
      <c r="G7" s="9" t="s">
        <v>21</v>
      </c>
      <c r="H7" s="9" t="s">
        <v>26</v>
      </c>
      <c r="J7" s="8"/>
      <c r="L7" s="5" t="s">
        <v>6</v>
      </c>
      <c r="M7" s="2">
        <f>G8</f>
        <v>3500</v>
      </c>
      <c r="O7" s="2">
        <f>F8</f>
        <v>3600</v>
      </c>
      <c r="Q7" s="1">
        <f>M7-O7</f>
        <v>-100</v>
      </c>
    </row>
    <row r="8" spans="1:17" x14ac:dyDescent="0.25">
      <c r="B8" s="3">
        <v>600</v>
      </c>
      <c r="C8" s="13">
        <v>5</v>
      </c>
      <c r="D8" s="3">
        <v>700</v>
      </c>
      <c r="E8" s="13">
        <v>6</v>
      </c>
      <c r="F8" s="3">
        <f>B8*E8</f>
        <v>3600</v>
      </c>
      <c r="G8" s="3">
        <f>D8*C8</f>
        <v>3500</v>
      </c>
      <c r="I8" s="3">
        <f>G8-F8</f>
        <v>-100</v>
      </c>
      <c r="J8" s="8" t="s">
        <v>17</v>
      </c>
      <c r="M8" s="1"/>
      <c r="N8" s="4">
        <f>SUM(M6:M7)</f>
        <v>5345</v>
      </c>
      <c r="O8" s="1"/>
      <c r="P8" s="4">
        <f>SUM(O6:O7)</f>
        <v>5532</v>
      </c>
      <c r="Q8" s="1"/>
    </row>
    <row r="9" spans="1:17" x14ac:dyDescent="0.25">
      <c r="A9" s="3" t="s">
        <v>7</v>
      </c>
      <c r="B9" s="3" t="s">
        <v>22</v>
      </c>
      <c r="C9" s="3" t="s">
        <v>18</v>
      </c>
      <c r="J9" s="8"/>
      <c r="Q9" s="1"/>
    </row>
    <row r="10" spans="1:17" x14ac:dyDescent="0.25">
      <c r="B10" s="3">
        <v>2500</v>
      </c>
      <c r="C10" s="3">
        <v>2100</v>
      </c>
      <c r="I10" s="3">
        <f>C10-B10</f>
        <v>-400</v>
      </c>
      <c r="J10" s="8" t="s">
        <v>17</v>
      </c>
      <c r="L10" s="5" t="s">
        <v>39</v>
      </c>
      <c r="M10" s="1"/>
      <c r="N10" s="3">
        <f>N4-N8</f>
        <v>8655</v>
      </c>
      <c r="O10" s="1"/>
      <c r="P10" s="1">
        <f>P4-P8</f>
        <v>9468</v>
      </c>
      <c r="Q10" s="1">
        <f>P10-N10</f>
        <v>813</v>
      </c>
    </row>
    <row r="11" spans="1:17" x14ac:dyDescent="0.25">
      <c r="J11" s="8"/>
      <c r="L11" s="5" t="s">
        <v>7</v>
      </c>
      <c r="M11" s="1"/>
      <c r="N11" s="2">
        <f>C10</f>
        <v>2100</v>
      </c>
      <c r="O11" s="1"/>
      <c r="P11" s="2">
        <f>B10</f>
        <v>2500</v>
      </c>
      <c r="Q11" s="1">
        <f>N11-P11</f>
        <v>-400</v>
      </c>
    </row>
    <row r="12" spans="1:17" x14ac:dyDescent="0.25">
      <c r="H12" s="3" t="s">
        <v>29</v>
      </c>
      <c r="I12" s="3">
        <f ca="1">SUM(I4:I12)</f>
        <v>413</v>
      </c>
      <c r="J12" s="8" t="s">
        <v>11</v>
      </c>
      <c r="L12" s="5" t="s">
        <v>40</v>
      </c>
      <c r="M12" s="1"/>
      <c r="N12" s="1">
        <f>N10-N11</f>
        <v>6555</v>
      </c>
      <c r="O12" s="1"/>
      <c r="P12" s="1">
        <f>P10-P11</f>
        <v>6968</v>
      </c>
      <c r="Q12" s="3">
        <f>P12-N12</f>
        <v>413</v>
      </c>
    </row>
    <row r="13" spans="1:17" x14ac:dyDescent="0.25">
      <c r="J13" s="8"/>
    </row>
    <row r="14" spans="1:17" x14ac:dyDescent="0.25">
      <c r="A14" s="12" t="s">
        <v>24</v>
      </c>
      <c r="B14" s="12"/>
      <c r="C14" s="12"/>
      <c r="J14" s="8"/>
    </row>
    <row r="15" spans="1:17" x14ac:dyDescent="0.25">
      <c r="J15" s="8"/>
    </row>
    <row r="16" spans="1:17" x14ac:dyDescent="0.25">
      <c r="A16" s="3" t="s">
        <v>0</v>
      </c>
      <c r="B16" s="9" t="s">
        <v>1</v>
      </c>
      <c r="C16" s="9" t="s">
        <v>2</v>
      </c>
      <c r="D16" s="9" t="s">
        <v>3</v>
      </c>
      <c r="E16" s="9" t="s">
        <v>4</v>
      </c>
      <c r="F16" s="9" t="s">
        <v>8</v>
      </c>
      <c r="G16" s="9" t="s">
        <v>9</v>
      </c>
      <c r="H16" s="9" t="s">
        <v>27</v>
      </c>
      <c r="I16" s="9" t="s">
        <v>10</v>
      </c>
      <c r="J16" s="8" t="s">
        <v>12</v>
      </c>
      <c r="L16" s="5"/>
      <c r="M16" s="15" t="s">
        <v>36</v>
      </c>
      <c r="N16" s="15"/>
      <c r="O16" s="15" t="s">
        <v>37</v>
      </c>
      <c r="P16" s="15"/>
      <c r="Q16" s="6" t="s">
        <v>10</v>
      </c>
    </row>
    <row r="17" spans="1:18" x14ac:dyDescent="0.25">
      <c r="B17" s="3">
        <v>3000</v>
      </c>
      <c r="C17" s="13">
        <v>5</v>
      </c>
      <c r="D17" s="3">
        <v>3300</v>
      </c>
      <c r="E17" s="13">
        <v>5.0999999999999996</v>
      </c>
      <c r="F17" s="3">
        <f>B17*E17</f>
        <v>15299.999999999998</v>
      </c>
      <c r="G17" s="3">
        <f>D17*C17</f>
        <v>16500</v>
      </c>
      <c r="H17" s="3">
        <f>B17*C17</f>
        <v>15000</v>
      </c>
      <c r="I17" s="3">
        <f>F17-G17</f>
        <v>-1200.0000000000018</v>
      </c>
      <c r="J17" s="8" t="s">
        <v>17</v>
      </c>
      <c r="L17" s="5" t="s">
        <v>0</v>
      </c>
      <c r="M17" s="1"/>
      <c r="N17" s="1">
        <f>G17</f>
        <v>16500</v>
      </c>
      <c r="O17" s="1"/>
      <c r="P17" s="1">
        <f>F17</f>
        <v>15299.999999999998</v>
      </c>
      <c r="Q17" s="1">
        <f>P17-N17</f>
        <v>-1200.0000000000018</v>
      </c>
    </row>
    <row r="18" spans="1:18" x14ac:dyDescent="0.25">
      <c r="A18" s="3" t="s">
        <v>25</v>
      </c>
      <c r="B18" s="9" t="s">
        <v>1</v>
      </c>
      <c r="C18" s="9" t="s">
        <v>14</v>
      </c>
      <c r="D18" s="9" t="s">
        <v>3</v>
      </c>
      <c r="E18" s="9" t="s">
        <v>13</v>
      </c>
      <c r="F18" s="9" t="s">
        <v>15</v>
      </c>
      <c r="G18" s="9" t="s">
        <v>16</v>
      </c>
      <c r="H18" s="9" t="s">
        <v>28</v>
      </c>
      <c r="J18" s="8"/>
      <c r="L18" s="5" t="s">
        <v>38</v>
      </c>
      <c r="M18" s="1"/>
      <c r="N18" s="1"/>
      <c r="O18" s="1"/>
      <c r="P18" s="1"/>
      <c r="Q18" s="1"/>
    </row>
    <row r="19" spans="1:18" x14ac:dyDescent="0.25">
      <c r="B19" s="3">
        <v>500</v>
      </c>
      <c r="C19" s="13">
        <v>13</v>
      </c>
      <c r="D19" s="3">
        <v>500</v>
      </c>
      <c r="E19" s="13">
        <v>13.45</v>
      </c>
      <c r="F19" s="3">
        <f>B19*E19</f>
        <v>6725</v>
      </c>
      <c r="G19" s="3">
        <f>D19*C19</f>
        <v>6500</v>
      </c>
      <c r="H19" s="3">
        <f>B19*C19</f>
        <v>6500</v>
      </c>
      <c r="I19" s="3">
        <f>G19-F19</f>
        <v>-225</v>
      </c>
      <c r="J19" s="8" t="s">
        <v>17</v>
      </c>
      <c r="L19" s="5" t="s">
        <v>5</v>
      </c>
      <c r="M19" s="1">
        <f>G19</f>
        <v>6500</v>
      </c>
      <c r="N19" s="1"/>
      <c r="O19" s="1">
        <f>F19</f>
        <v>6725</v>
      </c>
      <c r="P19" s="1"/>
      <c r="Q19" s="1">
        <f>M19-O19</f>
        <v>-225</v>
      </c>
    </row>
    <row r="20" spans="1:18" x14ac:dyDescent="0.25">
      <c r="A20" s="3" t="s">
        <v>6</v>
      </c>
      <c r="B20" s="9" t="s">
        <v>1</v>
      </c>
      <c r="C20" s="9" t="s">
        <v>18</v>
      </c>
      <c r="D20" s="9" t="s">
        <v>3</v>
      </c>
      <c r="E20" s="9" t="s">
        <v>19</v>
      </c>
      <c r="F20" s="9" t="s">
        <v>20</v>
      </c>
      <c r="G20" s="9" t="s">
        <v>21</v>
      </c>
      <c r="H20" s="9" t="s">
        <v>26</v>
      </c>
      <c r="J20" s="8"/>
      <c r="L20" s="5" t="s">
        <v>6</v>
      </c>
      <c r="M20" s="2">
        <f>G21</f>
        <v>4750</v>
      </c>
      <c r="O20" s="2">
        <f>F21</f>
        <v>4200</v>
      </c>
      <c r="Q20" s="1">
        <f>M20-O20</f>
        <v>550</v>
      </c>
    </row>
    <row r="21" spans="1:18" x14ac:dyDescent="0.25">
      <c r="B21" s="3">
        <v>1000</v>
      </c>
      <c r="C21" s="13">
        <v>5</v>
      </c>
      <c r="D21" s="3">
        <v>950</v>
      </c>
      <c r="E21" s="13">
        <v>4.2</v>
      </c>
      <c r="F21" s="3">
        <f>B21*E21</f>
        <v>4200</v>
      </c>
      <c r="G21" s="3">
        <f>D21*C21</f>
        <v>4750</v>
      </c>
      <c r="H21" s="3">
        <f>B21*C21</f>
        <v>5000</v>
      </c>
      <c r="I21" s="3">
        <f>G21-F21</f>
        <v>550</v>
      </c>
      <c r="J21" s="8" t="s">
        <v>11</v>
      </c>
      <c r="M21" s="1"/>
      <c r="N21" s="2">
        <f>M19+M20</f>
        <v>11250</v>
      </c>
      <c r="O21" s="1"/>
      <c r="P21" s="2">
        <f>O19+O20</f>
        <v>10925</v>
      </c>
      <c r="Q21" s="1"/>
    </row>
    <row r="22" spans="1:18" ht="21" customHeight="1" x14ac:dyDescent="0.25">
      <c r="A22" s="3" t="s">
        <v>7</v>
      </c>
      <c r="B22" s="3" t="s">
        <v>22</v>
      </c>
      <c r="C22" s="3" t="s">
        <v>18</v>
      </c>
      <c r="J22" s="8"/>
      <c r="L22" s="5" t="s">
        <v>39</v>
      </c>
      <c r="M22" s="1"/>
      <c r="N22" s="3">
        <f>N17-N21</f>
        <v>5250</v>
      </c>
      <c r="O22" s="1"/>
      <c r="P22" s="1">
        <f>P17-P21</f>
        <v>4374.9999999999982</v>
      </c>
      <c r="Q22" s="1">
        <f>P22-N22</f>
        <v>-875.00000000000182</v>
      </c>
    </row>
    <row r="23" spans="1:18" ht="21" customHeight="1" x14ac:dyDescent="0.25">
      <c r="B23" s="3">
        <v>2100</v>
      </c>
      <c r="C23" s="3">
        <v>2000</v>
      </c>
      <c r="I23" s="3">
        <f>C23-B23</f>
        <v>-100</v>
      </c>
      <c r="J23" s="8" t="s">
        <v>17</v>
      </c>
      <c r="L23" s="5" t="s">
        <v>7</v>
      </c>
      <c r="M23" s="1"/>
      <c r="N23" s="2">
        <f>C23</f>
        <v>2000</v>
      </c>
      <c r="O23" s="1"/>
      <c r="P23" s="2">
        <f>B23</f>
        <v>2100</v>
      </c>
      <c r="Q23" s="1">
        <f>P23-N23</f>
        <v>100</v>
      </c>
    </row>
    <row r="24" spans="1:18" ht="21.75" customHeight="1" x14ac:dyDescent="0.25">
      <c r="J24" s="8"/>
      <c r="L24" s="5" t="s">
        <v>40</v>
      </c>
      <c r="M24" s="1"/>
      <c r="N24" s="1">
        <f>N22-N23</f>
        <v>3250</v>
      </c>
      <c r="O24" s="1"/>
      <c r="P24" s="1">
        <f>P22-P23</f>
        <v>2274.9999999999982</v>
      </c>
      <c r="Q24" s="1">
        <f>P24-N24</f>
        <v>-975.00000000000182</v>
      </c>
    </row>
    <row r="25" spans="1:18" x14ac:dyDescent="0.25">
      <c r="H25" s="3" t="s">
        <v>29</v>
      </c>
      <c r="I25" s="3">
        <f>SUM(I17:I24)</f>
        <v>-975.00000000000182</v>
      </c>
      <c r="J25" s="8" t="s">
        <v>17</v>
      </c>
      <c r="M25" s="1"/>
      <c r="N25" s="1"/>
      <c r="O25" s="1"/>
      <c r="P25" s="1"/>
      <c r="Q25" s="1"/>
    </row>
    <row r="26" spans="1:18" x14ac:dyDescent="0.25">
      <c r="A26" s="16" t="s">
        <v>30</v>
      </c>
      <c r="B26" s="16"/>
      <c r="C26" s="16"/>
      <c r="D26" s="16"/>
      <c r="J26" s="8"/>
      <c r="L26" s="5"/>
      <c r="M26" s="1"/>
      <c r="N26" s="1"/>
      <c r="O26" s="1"/>
      <c r="P26" s="1"/>
      <c r="Q26" s="1"/>
    </row>
    <row r="27" spans="1:18" x14ac:dyDescent="0.25">
      <c r="J27" s="8"/>
      <c r="L27" s="7"/>
    </row>
    <row r="28" spans="1:18" x14ac:dyDescent="0.25">
      <c r="A28" s="3" t="s">
        <v>0</v>
      </c>
      <c r="B28" s="9" t="s">
        <v>1</v>
      </c>
      <c r="C28" s="9" t="s">
        <v>2</v>
      </c>
      <c r="D28" s="9" t="s">
        <v>3</v>
      </c>
      <c r="E28" s="9" t="s">
        <v>4</v>
      </c>
      <c r="F28" s="9" t="s">
        <v>8</v>
      </c>
      <c r="G28" s="9" t="s">
        <v>9</v>
      </c>
      <c r="H28" s="9" t="s">
        <v>27</v>
      </c>
      <c r="I28" s="9" t="s">
        <v>10</v>
      </c>
      <c r="J28" s="8" t="s">
        <v>12</v>
      </c>
      <c r="L28" s="5"/>
      <c r="M28" s="15" t="s">
        <v>36</v>
      </c>
      <c r="N28" s="15"/>
      <c r="O28" s="15" t="s">
        <v>37</v>
      </c>
      <c r="P28" s="15"/>
      <c r="Q28" s="6" t="s">
        <v>10</v>
      </c>
    </row>
    <row r="29" spans="1:18" x14ac:dyDescent="0.25">
      <c r="B29" s="3">
        <v>20000</v>
      </c>
      <c r="C29" s="13">
        <v>2.4</v>
      </c>
      <c r="D29" s="3">
        <v>20000</v>
      </c>
      <c r="E29" s="13">
        <v>2.4500000000000002</v>
      </c>
      <c r="F29" s="3">
        <f>B29*E29</f>
        <v>49000</v>
      </c>
      <c r="G29" s="3">
        <f>D29*C29</f>
        <v>48000</v>
      </c>
      <c r="H29" s="3">
        <f>B29*C29</f>
        <v>48000</v>
      </c>
      <c r="I29" s="3">
        <f>F29-G29</f>
        <v>1000</v>
      </c>
      <c r="J29" s="8" t="s">
        <v>11</v>
      </c>
      <c r="L29" s="5" t="s">
        <v>0</v>
      </c>
      <c r="M29" s="1"/>
      <c r="N29" s="1">
        <f>G29</f>
        <v>48000</v>
      </c>
      <c r="O29" s="1"/>
      <c r="P29" s="1">
        <f>F29</f>
        <v>49000</v>
      </c>
      <c r="Q29" s="1">
        <f>P29-N29</f>
        <v>1000</v>
      </c>
      <c r="R29" s="3" t="s">
        <v>11</v>
      </c>
    </row>
    <row r="30" spans="1:18" x14ac:dyDescent="0.25">
      <c r="A30" s="3" t="s">
        <v>25</v>
      </c>
      <c r="B30" s="9" t="s">
        <v>1</v>
      </c>
      <c r="C30" s="9" t="s">
        <v>14</v>
      </c>
      <c r="D30" s="9" t="s">
        <v>3</v>
      </c>
      <c r="E30" s="9" t="s">
        <v>13</v>
      </c>
      <c r="F30" s="9" t="s">
        <v>15</v>
      </c>
      <c r="G30" s="9" t="s">
        <v>16</v>
      </c>
      <c r="H30" s="9" t="s">
        <v>28</v>
      </c>
      <c r="J30" s="8"/>
      <c r="L30" s="5" t="s">
        <v>38</v>
      </c>
      <c r="M30" s="1"/>
      <c r="N30" s="1"/>
      <c r="O30" s="1"/>
      <c r="P30" s="1"/>
      <c r="Q30" s="1"/>
    </row>
    <row r="31" spans="1:18" x14ac:dyDescent="0.25">
      <c r="B31" s="3">
        <v>1800</v>
      </c>
      <c r="C31" s="13">
        <v>9.5</v>
      </c>
      <c r="D31" s="3">
        <v>1500</v>
      </c>
      <c r="E31" s="13">
        <v>9</v>
      </c>
      <c r="F31" s="3">
        <f>B31*E31</f>
        <v>16200</v>
      </c>
      <c r="G31" s="3">
        <f>D31*C31</f>
        <v>14250</v>
      </c>
      <c r="H31" s="3">
        <f>B31*C31</f>
        <v>17100</v>
      </c>
      <c r="I31" s="3">
        <f>G31-F31</f>
        <v>-1950</v>
      </c>
      <c r="J31" s="8" t="s">
        <v>17</v>
      </c>
      <c r="L31" s="5" t="s">
        <v>5</v>
      </c>
      <c r="M31" s="1">
        <f>G31</f>
        <v>14250</v>
      </c>
      <c r="N31" s="1"/>
      <c r="O31" s="1">
        <f>F31</f>
        <v>16200</v>
      </c>
      <c r="P31" s="1"/>
      <c r="Q31" s="1">
        <f>M31-O31</f>
        <v>-1950</v>
      </c>
      <c r="R31" s="3" t="s">
        <v>17</v>
      </c>
    </row>
    <row r="32" spans="1:18" x14ac:dyDescent="0.25">
      <c r="A32" s="3" t="s">
        <v>6</v>
      </c>
      <c r="B32" s="9" t="s">
        <v>1</v>
      </c>
      <c r="C32" s="9" t="s">
        <v>18</v>
      </c>
      <c r="D32" s="9" t="s">
        <v>3</v>
      </c>
      <c r="E32" s="9" t="s">
        <v>19</v>
      </c>
      <c r="F32" s="9" t="s">
        <v>20</v>
      </c>
      <c r="G32" s="9" t="s">
        <v>21</v>
      </c>
      <c r="H32" s="9" t="s">
        <v>26</v>
      </c>
      <c r="J32" s="8"/>
      <c r="L32" s="5" t="s">
        <v>6</v>
      </c>
      <c r="M32" s="2">
        <f>G33</f>
        <v>80</v>
      </c>
      <c r="O32" s="2">
        <f>F33</f>
        <v>110</v>
      </c>
      <c r="Q32" s="1">
        <f>M32-O32</f>
        <v>-30</v>
      </c>
      <c r="R32" s="3" t="s">
        <v>17</v>
      </c>
    </row>
    <row r="33" spans="1:18" x14ac:dyDescent="0.25">
      <c r="B33" s="3">
        <v>500</v>
      </c>
      <c r="C33" s="13">
        <v>0.2</v>
      </c>
      <c r="D33" s="3">
        <v>400</v>
      </c>
      <c r="E33" s="13">
        <v>0.22</v>
      </c>
      <c r="F33" s="3">
        <f>B33*E33</f>
        <v>110</v>
      </c>
      <c r="G33" s="3">
        <f>D33*C33</f>
        <v>80</v>
      </c>
      <c r="H33" s="3">
        <f>B33*C33</f>
        <v>100</v>
      </c>
      <c r="I33" s="3">
        <f>G33-F33</f>
        <v>-30</v>
      </c>
      <c r="J33" s="8" t="s">
        <v>17</v>
      </c>
      <c r="M33" s="1"/>
      <c r="N33" s="4">
        <f>M31+M32</f>
        <v>14330</v>
      </c>
      <c r="P33" s="2">
        <f>O31+O32</f>
        <v>16310</v>
      </c>
      <c r="Q33" s="1"/>
    </row>
    <row r="34" spans="1:18" x14ac:dyDescent="0.25">
      <c r="A34" s="3" t="s">
        <v>7</v>
      </c>
      <c r="B34" s="3" t="s">
        <v>22</v>
      </c>
      <c r="C34" s="3" t="s">
        <v>18</v>
      </c>
      <c r="J34" s="8"/>
      <c r="L34" s="5" t="s">
        <v>39</v>
      </c>
      <c r="M34" s="1"/>
      <c r="N34" s="1">
        <f>N29-N33</f>
        <v>33670</v>
      </c>
      <c r="O34" s="1"/>
      <c r="P34" s="1">
        <f>P29-P33</f>
        <v>32690</v>
      </c>
      <c r="Q34" s="1">
        <f>P34-N34</f>
        <v>-980</v>
      </c>
      <c r="R34" s="3" t="s">
        <v>17</v>
      </c>
    </row>
    <row r="35" spans="1:18" x14ac:dyDescent="0.25">
      <c r="B35" s="3">
        <v>1100</v>
      </c>
      <c r="C35" s="3">
        <v>1200</v>
      </c>
      <c r="I35" s="3">
        <f>C35-B35</f>
        <v>100</v>
      </c>
      <c r="J35" s="8" t="s">
        <v>11</v>
      </c>
      <c r="L35" s="5" t="s">
        <v>7</v>
      </c>
      <c r="M35" s="1"/>
      <c r="N35" s="4">
        <f>C35</f>
        <v>1200</v>
      </c>
      <c r="O35" s="1"/>
      <c r="P35" s="2">
        <f>B35</f>
        <v>1100</v>
      </c>
      <c r="Q35" s="1">
        <f>N35-P35</f>
        <v>100</v>
      </c>
      <c r="R35" s="3" t="s">
        <v>11</v>
      </c>
    </row>
    <row r="36" spans="1:18" x14ac:dyDescent="0.25">
      <c r="J36" s="8"/>
      <c r="L36" s="5" t="s">
        <v>40</v>
      </c>
      <c r="M36" s="1"/>
      <c r="N36" s="1">
        <f>N34-N35</f>
        <v>32470</v>
      </c>
      <c r="O36" s="1"/>
      <c r="P36" s="1">
        <f>P34-P35</f>
        <v>31590</v>
      </c>
      <c r="Q36" s="1">
        <f>P36-N36</f>
        <v>-880</v>
      </c>
      <c r="R36" s="3" t="s">
        <v>17</v>
      </c>
    </row>
    <row r="37" spans="1:18" x14ac:dyDescent="0.25">
      <c r="H37" s="3" t="s">
        <v>29</v>
      </c>
      <c r="I37" s="3">
        <f>SUM(I29:I36)</f>
        <v>-880</v>
      </c>
      <c r="J37" s="8"/>
    </row>
    <row r="40" spans="1:18" x14ac:dyDescent="0.25">
      <c r="A40" s="16" t="s">
        <v>31</v>
      </c>
      <c r="B40" s="16"/>
      <c r="C40" s="16"/>
      <c r="D40" s="16"/>
      <c r="J40" s="8"/>
    </row>
    <row r="41" spans="1:18" x14ac:dyDescent="0.25">
      <c r="J41" s="8"/>
    </row>
    <row r="42" spans="1:18" x14ac:dyDescent="0.25">
      <c r="A42" s="3" t="s">
        <v>0</v>
      </c>
      <c r="B42" s="9" t="s">
        <v>1</v>
      </c>
      <c r="C42" s="9" t="s">
        <v>2</v>
      </c>
      <c r="D42" s="9" t="s">
        <v>3</v>
      </c>
      <c r="E42" s="9" t="s">
        <v>4</v>
      </c>
      <c r="F42" s="9" t="s">
        <v>8</v>
      </c>
      <c r="G42" s="9" t="s">
        <v>9</v>
      </c>
      <c r="H42" s="9" t="s">
        <v>27</v>
      </c>
      <c r="I42" s="9" t="s">
        <v>10</v>
      </c>
      <c r="J42" s="8"/>
      <c r="L42" s="5"/>
      <c r="M42" s="15" t="s">
        <v>36</v>
      </c>
      <c r="N42" s="15"/>
      <c r="O42" s="15" t="s">
        <v>37</v>
      </c>
      <c r="P42" s="15"/>
      <c r="Q42" s="6" t="s">
        <v>10</v>
      </c>
    </row>
    <row r="43" spans="1:18" x14ac:dyDescent="0.25">
      <c r="B43" s="3">
        <v>1500</v>
      </c>
      <c r="C43" s="3">
        <v>50</v>
      </c>
      <c r="D43" s="3">
        <v>1250</v>
      </c>
      <c r="E43" s="3">
        <v>45</v>
      </c>
      <c r="F43" s="3">
        <f>B43*E43</f>
        <v>67500</v>
      </c>
      <c r="G43" s="3">
        <f>D43*C43</f>
        <v>62500</v>
      </c>
      <c r="H43" s="3">
        <f>B43*C43</f>
        <v>75000</v>
      </c>
      <c r="I43" s="3">
        <f>F43-G43</f>
        <v>5000</v>
      </c>
      <c r="J43" s="8" t="s">
        <v>11</v>
      </c>
      <c r="L43" s="5" t="s">
        <v>0</v>
      </c>
      <c r="M43" s="1"/>
      <c r="N43" s="1">
        <f>G43</f>
        <v>62500</v>
      </c>
      <c r="O43" s="1"/>
      <c r="P43" s="1">
        <f>F43</f>
        <v>67500</v>
      </c>
      <c r="Q43" s="1">
        <f>P43-N43</f>
        <v>5000</v>
      </c>
      <c r="R43" s="3" t="s">
        <v>11</v>
      </c>
    </row>
    <row r="44" spans="1:18" x14ac:dyDescent="0.25">
      <c r="A44" s="3" t="s">
        <v>25</v>
      </c>
      <c r="B44" s="9" t="s">
        <v>1</v>
      </c>
      <c r="C44" s="9" t="s">
        <v>14</v>
      </c>
      <c r="D44" s="9" t="s">
        <v>3</v>
      </c>
      <c r="E44" s="9" t="s">
        <v>13</v>
      </c>
      <c r="F44" s="9" t="s">
        <v>15</v>
      </c>
      <c r="G44" s="9" t="s">
        <v>16</v>
      </c>
      <c r="H44" s="9" t="s">
        <v>28</v>
      </c>
      <c r="J44" s="8"/>
      <c r="L44" s="5" t="s">
        <v>38</v>
      </c>
      <c r="M44" s="1"/>
      <c r="N44" s="1"/>
      <c r="O44" s="1"/>
      <c r="P44" s="1"/>
      <c r="Q44" s="1"/>
    </row>
    <row r="45" spans="1:18" x14ac:dyDescent="0.25">
      <c r="B45" s="3">
        <v>840</v>
      </c>
      <c r="C45" s="3">
        <v>9.5</v>
      </c>
      <c r="D45" s="3">
        <v>925</v>
      </c>
      <c r="E45" s="3">
        <v>9</v>
      </c>
      <c r="F45" s="3">
        <f>B45*E45</f>
        <v>7560</v>
      </c>
      <c r="G45" s="3">
        <f>D45*C45</f>
        <v>8787.5</v>
      </c>
      <c r="H45" s="3">
        <f>B45*C45</f>
        <v>7980</v>
      </c>
      <c r="I45" s="3">
        <f>G45-F45</f>
        <v>1227.5</v>
      </c>
      <c r="J45" s="8" t="s">
        <v>11</v>
      </c>
      <c r="L45" s="5" t="s">
        <v>5</v>
      </c>
      <c r="M45" s="1">
        <f>G45</f>
        <v>8787.5</v>
      </c>
      <c r="N45" s="1"/>
      <c r="O45" s="1">
        <f>F45</f>
        <v>7560</v>
      </c>
      <c r="P45" s="1"/>
      <c r="Q45" s="1">
        <f>M45-O45</f>
        <v>1227.5</v>
      </c>
      <c r="R45" s="3" t="s">
        <v>11</v>
      </c>
    </row>
    <row r="46" spans="1:18" x14ac:dyDescent="0.25">
      <c r="A46" s="3" t="s">
        <v>6</v>
      </c>
      <c r="B46" s="9" t="s">
        <v>1</v>
      </c>
      <c r="C46" s="9" t="s">
        <v>18</v>
      </c>
      <c r="D46" s="9" t="s">
        <v>3</v>
      </c>
      <c r="E46" s="9" t="s">
        <v>19</v>
      </c>
      <c r="F46" s="9" t="s">
        <v>20</v>
      </c>
      <c r="G46" s="9" t="s">
        <v>21</v>
      </c>
      <c r="H46" s="9" t="s">
        <v>26</v>
      </c>
      <c r="J46" s="8"/>
      <c r="L46" s="5" t="s">
        <v>6</v>
      </c>
      <c r="M46" s="2">
        <f>G47</f>
        <v>24300</v>
      </c>
      <c r="O46" s="2">
        <f>F47</f>
        <v>30000</v>
      </c>
      <c r="Q46" s="1">
        <f>M46-O46</f>
        <v>-5700</v>
      </c>
      <c r="R46" s="3" t="s">
        <v>17</v>
      </c>
    </row>
    <row r="47" spans="1:18" x14ac:dyDescent="0.25">
      <c r="B47" s="3">
        <v>1500</v>
      </c>
      <c r="C47" s="3">
        <v>18</v>
      </c>
      <c r="D47" s="3">
        <v>1350</v>
      </c>
      <c r="E47" s="3">
        <v>20</v>
      </c>
      <c r="F47" s="3">
        <f>B47*E47</f>
        <v>30000</v>
      </c>
      <c r="G47" s="3">
        <f>D47*C47</f>
        <v>24300</v>
      </c>
      <c r="H47" s="3">
        <f>B47*C47</f>
        <v>27000</v>
      </c>
      <c r="I47" s="3">
        <f>G47-F47</f>
        <v>-5700</v>
      </c>
      <c r="J47" s="8" t="s">
        <v>17</v>
      </c>
      <c r="M47" s="1"/>
      <c r="N47" s="4">
        <f>M45+M46</f>
        <v>33087.5</v>
      </c>
      <c r="P47" s="2">
        <f>O45+O46</f>
        <v>37560</v>
      </c>
      <c r="Q47" s="1"/>
    </row>
    <row r="48" spans="1:18" x14ac:dyDescent="0.25">
      <c r="J48" s="8"/>
      <c r="L48" s="5" t="s">
        <v>39</v>
      </c>
      <c r="M48" s="1"/>
      <c r="N48" s="1">
        <f>N43-N47</f>
        <v>29412.5</v>
      </c>
      <c r="O48" s="1"/>
      <c r="P48" s="1">
        <f>P43-P47</f>
        <v>29940</v>
      </c>
      <c r="Q48" s="1">
        <f>P48-N48</f>
        <v>527.5</v>
      </c>
      <c r="R48" s="3" t="s">
        <v>11</v>
      </c>
    </row>
    <row r="49" spans="1:18" x14ac:dyDescent="0.25">
      <c r="A49" s="3" t="s">
        <v>7</v>
      </c>
      <c r="B49" s="3" t="s">
        <v>22</v>
      </c>
      <c r="C49" s="3" t="s">
        <v>18</v>
      </c>
      <c r="I49" s="3">
        <f>C50-B50</f>
        <v>-200</v>
      </c>
      <c r="J49" s="8" t="s">
        <v>17</v>
      </c>
      <c r="L49" s="5" t="s">
        <v>7</v>
      </c>
      <c r="M49" s="1"/>
      <c r="N49" s="4">
        <f>C50</f>
        <v>4000</v>
      </c>
      <c r="O49" s="1"/>
      <c r="P49" s="2">
        <f>B50</f>
        <v>4200</v>
      </c>
      <c r="Q49" s="1">
        <f>N49-P49</f>
        <v>-200</v>
      </c>
      <c r="R49" s="3" t="s">
        <v>17</v>
      </c>
    </row>
    <row r="50" spans="1:18" x14ac:dyDescent="0.25">
      <c r="B50" s="3">
        <v>4200</v>
      </c>
      <c r="C50" s="3">
        <v>4000</v>
      </c>
      <c r="E50" s="3" t="s">
        <v>32</v>
      </c>
      <c r="J50" s="8"/>
      <c r="L50" s="5" t="s">
        <v>40</v>
      </c>
      <c r="M50" s="1"/>
      <c r="N50" s="1">
        <f>N48-N49</f>
        <v>25412.5</v>
      </c>
      <c r="O50" s="1"/>
      <c r="P50" s="1">
        <f>P48-P49</f>
        <v>25740</v>
      </c>
      <c r="Q50" s="1">
        <f>P50-N50</f>
        <v>327.5</v>
      </c>
      <c r="R50" s="3" t="s">
        <v>11</v>
      </c>
    </row>
    <row r="51" spans="1:18" x14ac:dyDescent="0.25">
      <c r="H51" s="3" t="s">
        <v>29</v>
      </c>
      <c r="I51" s="3">
        <f>SUM(I43:I50)</f>
        <v>327.5</v>
      </c>
      <c r="J51" s="8" t="s">
        <v>11</v>
      </c>
    </row>
    <row r="52" spans="1:18" x14ac:dyDescent="0.25">
      <c r="A52" s="16" t="s">
        <v>33</v>
      </c>
      <c r="B52" s="16"/>
      <c r="C52" s="16"/>
      <c r="D52" s="16"/>
      <c r="J52" s="8"/>
    </row>
    <row r="53" spans="1:18" x14ac:dyDescent="0.25">
      <c r="J53" s="8"/>
    </row>
    <row r="54" spans="1:18" x14ac:dyDescent="0.25">
      <c r="A54" s="3" t="s">
        <v>0</v>
      </c>
      <c r="B54" s="9" t="s">
        <v>1</v>
      </c>
      <c r="C54" s="9" t="s">
        <v>2</v>
      </c>
      <c r="D54" s="9" t="s">
        <v>3</v>
      </c>
      <c r="E54" s="9" t="s">
        <v>4</v>
      </c>
      <c r="F54" s="9" t="s">
        <v>8</v>
      </c>
      <c r="G54" s="9" t="s">
        <v>9</v>
      </c>
      <c r="H54" s="9" t="s">
        <v>27</v>
      </c>
      <c r="I54" s="9" t="s">
        <v>10</v>
      </c>
      <c r="J54" s="8"/>
      <c r="L54" s="5"/>
      <c r="M54" s="15" t="s">
        <v>36</v>
      </c>
      <c r="N54" s="15"/>
      <c r="O54" s="15" t="s">
        <v>37</v>
      </c>
      <c r="P54" s="15"/>
      <c r="Q54" s="6" t="s">
        <v>10</v>
      </c>
    </row>
    <row r="55" spans="1:18" x14ac:dyDescent="0.25">
      <c r="B55" s="3">
        <v>1500</v>
      </c>
      <c r="C55" s="3">
        <v>36</v>
      </c>
      <c r="D55" s="3">
        <v>1500</v>
      </c>
      <c r="E55" s="3">
        <v>35</v>
      </c>
      <c r="F55" s="3">
        <f>B55*E55</f>
        <v>52500</v>
      </c>
      <c r="G55" s="3">
        <f>D55*C55</f>
        <v>54000</v>
      </c>
      <c r="H55" s="3">
        <f>B55*C55</f>
        <v>54000</v>
      </c>
      <c r="I55" s="3">
        <f>F55-G55</f>
        <v>-1500</v>
      </c>
      <c r="J55" s="8" t="s">
        <v>17</v>
      </c>
      <c r="L55" s="5" t="s">
        <v>0</v>
      </c>
      <c r="M55" s="1"/>
      <c r="N55" s="1">
        <f>G55</f>
        <v>54000</v>
      </c>
      <c r="O55" s="1"/>
      <c r="P55" s="1">
        <f>F55</f>
        <v>52500</v>
      </c>
      <c r="Q55" s="1">
        <f>P55-N55</f>
        <v>-1500</v>
      </c>
      <c r="R55" s="3" t="s">
        <v>17</v>
      </c>
    </row>
    <row r="56" spans="1:18" x14ac:dyDescent="0.25">
      <c r="A56" s="3" t="s">
        <v>25</v>
      </c>
      <c r="B56" s="9" t="s">
        <v>1</v>
      </c>
      <c r="C56" s="9" t="s">
        <v>14</v>
      </c>
      <c r="D56" s="9" t="s">
        <v>3</v>
      </c>
      <c r="E56" s="9" t="s">
        <v>13</v>
      </c>
      <c r="F56" s="9" t="s">
        <v>15</v>
      </c>
      <c r="G56" s="9" t="s">
        <v>16</v>
      </c>
      <c r="H56" s="9" t="s">
        <v>28</v>
      </c>
      <c r="J56" s="8"/>
      <c r="L56" s="5" t="s">
        <v>38</v>
      </c>
      <c r="M56" s="1"/>
      <c r="N56" s="1"/>
      <c r="O56" s="1"/>
      <c r="P56" s="1"/>
      <c r="Q56" s="1"/>
    </row>
    <row r="57" spans="1:18" x14ac:dyDescent="0.25">
      <c r="B57" s="3">
        <v>900</v>
      </c>
      <c r="C57" s="3">
        <v>9.5</v>
      </c>
      <c r="D57" s="3">
        <v>1000</v>
      </c>
      <c r="E57" s="3">
        <v>9</v>
      </c>
      <c r="F57" s="3">
        <f>B57*E57</f>
        <v>8100</v>
      </c>
      <c r="G57" s="3">
        <f>D57*C57</f>
        <v>9500</v>
      </c>
      <c r="H57" s="3">
        <f>B57*C57</f>
        <v>8550</v>
      </c>
      <c r="I57" s="3">
        <f>G57-F57</f>
        <v>1400</v>
      </c>
      <c r="J57" s="8" t="s">
        <v>11</v>
      </c>
      <c r="L57" s="5" t="s">
        <v>5</v>
      </c>
      <c r="M57" s="1">
        <f>G57</f>
        <v>9500</v>
      </c>
      <c r="N57" s="1"/>
      <c r="O57" s="1">
        <f>F57</f>
        <v>8100</v>
      </c>
      <c r="P57" s="1"/>
      <c r="Q57" s="1">
        <f>M57-O57</f>
        <v>1400</v>
      </c>
      <c r="R57" s="3" t="s">
        <v>11</v>
      </c>
    </row>
    <row r="58" spans="1:18" x14ac:dyDescent="0.25">
      <c r="A58" s="3" t="s">
        <v>6</v>
      </c>
      <c r="B58" s="9" t="s">
        <v>1</v>
      </c>
      <c r="C58" s="9" t="s">
        <v>18</v>
      </c>
      <c r="D58" s="9" t="s">
        <v>3</v>
      </c>
      <c r="E58" s="9" t="s">
        <v>19</v>
      </c>
      <c r="F58" s="9" t="s">
        <v>20</v>
      </c>
      <c r="G58" s="9" t="s">
        <v>21</v>
      </c>
      <c r="H58" s="9" t="s">
        <v>26</v>
      </c>
      <c r="J58" s="8"/>
      <c r="L58" s="5" t="s">
        <v>6</v>
      </c>
      <c r="M58" s="1">
        <f>G59</f>
        <v>4500</v>
      </c>
      <c r="O58" s="1">
        <f>F59</f>
        <v>4800</v>
      </c>
      <c r="Q58" s="1">
        <f>M58-O58</f>
        <v>-300</v>
      </c>
      <c r="R58" s="3" t="s">
        <v>17</v>
      </c>
    </row>
    <row r="59" spans="1:18" x14ac:dyDescent="0.25">
      <c r="B59" s="3">
        <v>3000</v>
      </c>
      <c r="C59" s="3">
        <v>1.5</v>
      </c>
      <c r="D59" s="3">
        <v>3000</v>
      </c>
      <c r="E59" s="3">
        <v>1.6</v>
      </c>
      <c r="F59" s="3">
        <f>B59*E59</f>
        <v>4800</v>
      </c>
      <c r="G59" s="3">
        <f>D59*C59</f>
        <v>4500</v>
      </c>
      <c r="H59" s="3">
        <f>B59*C59</f>
        <v>4500</v>
      </c>
      <c r="I59" s="3">
        <f>G59-F59</f>
        <v>-300</v>
      </c>
      <c r="J59" s="8" t="s">
        <v>17</v>
      </c>
      <c r="L59" s="3" t="s">
        <v>34</v>
      </c>
      <c r="M59" s="1">
        <f>G61</f>
        <v>1500</v>
      </c>
      <c r="N59" s="4"/>
      <c r="O59" s="3">
        <f>G61</f>
        <v>1500</v>
      </c>
      <c r="P59" s="2"/>
      <c r="Q59" s="1">
        <f>M59-O59</f>
        <v>0</v>
      </c>
    </row>
    <row r="60" spans="1:18" x14ac:dyDescent="0.25">
      <c r="A60" s="3" t="s">
        <v>34</v>
      </c>
      <c r="B60" s="9" t="s">
        <v>1</v>
      </c>
      <c r="C60" s="9" t="s">
        <v>18</v>
      </c>
      <c r="D60" s="9" t="s">
        <v>3</v>
      </c>
      <c r="E60" s="9" t="s">
        <v>19</v>
      </c>
      <c r="F60" s="9" t="s">
        <v>20</v>
      </c>
      <c r="G60" s="9" t="s">
        <v>21</v>
      </c>
      <c r="H60" s="9" t="s">
        <v>26</v>
      </c>
      <c r="J60" s="8"/>
      <c r="L60" s="3" t="s">
        <v>35</v>
      </c>
      <c r="M60" s="2">
        <f>G63</f>
        <v>6000</v>
      </c>
      <c r="O60" s="2">
        <f>G63</f>
        <v>6000</v>
      </c>
      <c r="Q60" s="1">
        <f>M60-O60</f>
        <v>0</v>
      </c>
    </row>
    <row r="61" spans="1:18" x14ac:dyDescent="0.25">
      <c r="B61" s="3">
        <v>1500</v>
      </c>
      <c r="C61" s="3">
        <v>1</v>
      </c>
      <c r="D61" s="3">
        <v>1500</v>
      </c>
      <c r="E61" s="3">
        <v>1.1000000000000001</v>
      </c>
      <c r="F61" s="3">
        <f>B61*E61</f>
        <v>1650.0000000000002</v>
      </c>
      <c r="G61" s="3">
        <f>D61*C61</f>
        <v>1500</v>
      </c>
      <c r="H61" s="3">
        <f>B61*C61</f>
        <v>1500</v>
      </c>
      <c r="I61" s="3">
        <f>F61-G61</f>
        <v>150.00000000000023</v>
      </c>
      <c r="J61" s="8" t="s">
        <v>11</v>
      </c>
      <c r="N61" s="2">
        <f>SUM(M57:M60)</f>
        <v>21500</v>
      </c>
      <c r="O61" s="1"/>
      <c r="P61" s="2">
        <f>SUM(O57:O60)</f>
        <v>20400</v>
      </c>
      <c r="Q61" s="1"/>
    </row>
    <row r="62" spans="1:18" x14ac:dyDescent="0.25">
      <c r="A62" s="3" t="s">
        <v>35</v>
      </c>
      <c r="B62" s="9" t="s">
        <v>1</v>
      </c>
      <c r="C62" s="9" t="s">
        <v>18</v>
      </c>
      <c r="D62" s="9" t="s">
        <v>3</v>
      </c>
      <c r="E62" s="9" t="s">
        <v>19</v>
      </c>
      <c r="F62" s="9" t="s">
        <v>20</v>
      </c>
      <c r="G62" s="9" t="s">
        <v>21</v>
      </c>
      <c r="H62" s="9" t="s">
        <v>26</v>
      </c>
      <c r="J62" s="8"/>
      <c r="L62" s="5" t="s">
        <v>39</v>
      </c>
      <c r="M62" s="1"/>
      <c r="N62" s="3">
        <f>N55-N61</f>
        <v>32500</v>
      </c>
      <c r="O62" s="1"/>
      <c r="P62" s="1">
        <f>P55-P61</f>
        <v>32100</v>
      </c>
      <c r="Q62" s="1">
        <f>N62-P62</f>
        <v>400</v>
      </c>
      <c r="R62" s="3" t="s">
        <v>17</v>
      </c>
    </row>
    <row r="63" spans="1:18" x14ac:dyDescent="0.25">
      <c r="B63" s="3">
        <v>6000</v>
      </c>
      <c r="C63" s="3">
        <v>1</v>
      </c>
      <c r="D63" s="3">
        <v>6000</v>
      </c>
      <c r="E63" s="3">
        <v>1.1000000000000001</v>
      </c>
      <c r="F63" s="3">
        <f>B63*E63</f>
        <v>6600.0000000000009</v>
      </c>
      <c r="G63" s="3">
        <f>C63*D63</f>
        <v>6000</v>
      </c>
      <c r="H63" s="3">
        <f>B63*C63</f>
        <v>6000</v>
      </c>
      <c r="I63" s="3">
        <f>F63-G63</f>
        <v>600.00000000000091</v>
      </c>
      <c r="J63" s="8" t="s">
        <v>11</v>
      </c>
      <c r="L63" s="5" t="s">
        <v>7</v>
      </c>
      <c r="M63" s="1"/>
      <c r="N63" s="2">
        <f>C65</f>
        <v>4000</v>
      </c>
      <c r="P63" s="4">
        <f>B65</f>
        <v>4200</v>
      </c>
      <c r="Q63" s="3">
        <f>N63-P63</f>
        <v>-200</v>
      </c>
      <c r="R63" s="3" t="s">
        <v>17</v>
      </c>
    </row>
    <row r="64" spans="1:18" x14ac:dyDescent="0.25">
      <c r="A64" s="3" t="s">
        <v>7</v>
      </c>
      <c r="B64" s="3" t="s">
        <v>22</v>
      </c>
      <c r="C64" s="3" t="s">
        <v>18</v>
      </c>
      <c r="J64" s="8"/>
      <c r="L64" s="5" t="s">
        <v>40</v>
      </c>
      <c r="N64" s="3">
        <f>N62-N63</f>
        <v>28500</v>
      </c>
      <c r="P64" s="3">
        <f t="shared" ref="P64" si="0">P62-P63</f>
        <v>27900</v>
      </c>
      <c r="Q64" s="3">
        <f>P64-N64</f>
        <v>-600</v>
      </c>
      <c r="R64" s="3" t="s">
        <v>17</v>
      </c>
    </row>
    <row r="65" spans="1:18" x14ac:dyDescent="0.25">
      <c r="B65" s="3">
        <v>4200</v>
      </c>
      <c r="C65" s="3">
        <v>4000</v>
      </c>
      <c r="I65" s="3">
        <f>B65-C65</f>
        <v>200</v>
      </c>
      <c r="J65" s="8" t="s">
        <v>11</v>
      </c>
    </row>
    <row r="66" spans="1:18" x14ac:dyDescent="0.25">
      <c r="J66" s="8"/>
    </row>
    <row r="67" spans="1:18" x14ac:dyDescent="0.25">
      <c r="H67" s="3" t="s">
        <v>29</v>
      </c>
      <c r="I67" s="3">
        <f>SUM(I55:I66)</f>
        <v>550.00000000000114</v>
      </c>
      <c r="J67" s="8" t="s">
        <v>11</v>
      </c>
    </row>
    <row r="69" spans="1:18" x14ac:dyDescent="0.25">
      <c r="A69" s="16" t="s">
        <v>42</v>
      </c>
      <c r="B69" s="16"/>
      <c r="C69" s="16"/>
      <c r="D69" s="16"/>
      <c r="J69" s="8"/>
    </row>
    <row r="70" spans="1:18" x14ac:dyDescent="0.25">
      <c r="J70" s="8"/>
      <c r="L70" s="5"/>
      <c r="M70" s="15" t="s">
        <v>36</v>
      </c>
      <c r="N70" s="15"/>
      <c r="O70" s="15" t="s">
        <v>37</v>
      </c>
      <c r="P70" s="15"/>
      <c r="Q70" s="6" t="s">
        <v>10</v>
      </c>
    </row>
    <row r="71" spans="1:18" x14ac:dyDescent="0.25">
      <c r="A71" s="3" t="s">
        <v>0</v>
      </c>
      <c r="B71" s="9" t="s">
        <v>1</v>
      </c>
      <c r="C71" s="9" t="s">
        <v>2</v>
      </c>
      <c r="D71" s="9" t="s">
        <v>3</v>
      </c>
      <c r="E71" s="9" t="s">
        <v>4</v>
      </c>
      <c r="F71" s="9" t="s">
        <v>8</v>
      </c>
      <c r="G71" s="9" t="s">
        <v>9</v>
      </c>
      <c r="H71" s="9" t="s">
        <v>27</v>
      </c>
      <c r="I71" s="9" t="s">
        <v>10</v>
      </c>
      <c r="J71" s="8"/>
      <c r="L71" s="5" t="s">
        <v>0</v>
      </c>
      <c r="M71" s="1"/>
      <c r="N71" s="1">
        <f>G72</f>
        <v>50000</v>
      </c>
      <c r="O71" s="1"/>
      <c r="P71" s="1">
        <f>F72</f>
        <v>57000</v>
      </c>
      <c r="Q71" s="1">
        <f>P71-N71</f>
        <v>7000</v>
      </c>
      <c r="R71" s="3" t="s">
        <v>11</v>
      </c>
    </row>
    <row r="72" spans="1:18" x14ac:dyDescent="0.25">
      <c r="B72" s="3">
        <v>3000</v>
      </c>
      <c r="C72" s="3">
        <v>20</v>
      </c>
      <c r="D72" s="3">
        <v>2500</v>
      </c>
      <c r="E72" s="13">
        <v>19</v>
      </c>
      <c r="F72" s="3">
        <f>B72*E72</f>
        <v>57000</v>
      </c>
      <c r="G72" s="3">
        <f>C72*D72</f>
        <v>50000</v>
      </c>
      <c r="H72" s="3">
        <f>B72*C72</f>
        <v>60000</v>
      </c>
      <c r="J72" s="8" t="s">
        <v>17</v>
      </c>
      <c r="L72" s="5" t="s">
        <v>38</v>
      </c>
      <c r="M72" s="1"/>
      <c r="N72" s="1"/>
      <c r="O72" s="1"/>
      <c r="P72" s="1"/>
      <c r="Q72" s="1"/>
    </row>
    <row r="73" spans="1:18" x14ac:dyDescent="0.25">
      <c r="A73" s="3" t="s">
        <v>25</v>
      </c>
      <c r="B73" s="9" t="s">
        <v>1</v>
      </c>
      <c r="C73" s="9" t="s">
        <v>14</v>
      </c>
      <c r="D73" s="9" t="s">
        <v>3</v>
      </c>
      <c r="E73" s="9" t="s">
        <v>13</v>
      </c>
      <c r="F73" s="9" t="s">
        <v>15</v>
      </c>
      <c r="G73" s="9" t="s">
        <v>16</v>
      </c>
      <c r="H73" s="9" t="s">
        <v>28</v>
      </c>
      <c r="J73" s="8"/>
      <c r="L73" s="5" t="s">
        <v>5</v>
      </c>
      <c r="M73" s="1">
        <f>G74</f>
        <v>10500</v>
      </c>
      <c r="N73" s="1"/>
      <c r="O73" s="1">
        <f>F74</f>
        <v>9450</v>
      </c>
      <c r="P73" s="1"/>
      <c r="Q73" s="1">
        <f>M73-O73</f>
        <v>1050</v>
      </c>
      <c r="R73" s="3" t="s">
        <v>11</v>
      </c>
    </row>
    <row r="74" spans="1:18" x14ac:dyDescent="0.25">
      <c r="B74" s="3">
        <v>900</v>
      </c>
      <c r="C74" s="13">
        <v>10</v>
      </c>
      <c r="D74" s="3">
        <v>1000</v>
      </c>
      <c r="E74" s="13">
        <v>10.5</v>
      </c>
      <c r="F74" s="3">
        <f>B74*E74</f>
        <v>9450</v>
      </c>
      <c r="G74" s="3">
        <f>D74*E74</f>
        <v>10500</v>
      </c>
      <c r="H74" s="3">
        <f>B74*C74</f>
        <v>9000</v>
      </c>
      <c r="I74" s="3">
        <f>G74-F74</f>
        <v>1050</v>
      </c>
      <c r="J74" s="8" t="s">
        <v>11</v>
      </c>
      <c r="L74" s="5" t="s">
        <v>6</v>
      </c>
      <c r="M74" s="1">
        <f>G76</f>
        <v>7500</v>
      </c>
      <c r="O74" s="1">
        <f>F76</f>
        <v>9600</v>
      </c>
      <c r="Q74" s="1">
        <f>M74-O74</f>
        <v>-2100</v>
      </c>
      <c r="R74" s="3" t="s">
        <v>17</v>
      </c>
    </row>
    <row r="75" spans="1:18" x14ac:dyDescent="0.25">
      <c r="A75" s="3" t="s">
        <v>6</v>
      </c>
      <c r="B75" s="9" t="s">
        <v>1</v>
      </c>
      <c r="C75" s="9" t="s">
        <v>18</v>
      </c>
      <c r="D75" s="9" t="s">
        <v>3</v>
      </c>
      <c r="E75" s="9" t="s">
        <v>19</v>
      </c>
      <c r="F75" s="9" t="s">
        <v>20</v>
      </c>
      <c r="G75" s="9" t="s">
        <v>21</v>
      </c>
      <c r="H75" s="9" t="s">
        <v>26</v>
      </c>
      <c r="J75" s="8"/>
      <c r="L75" s="3" t="s">
        <v>41</v>
      </c>
      <c r="M75" s="2">
        <f>G78</f>
        <v>11250</v>
      </c>
      <c r="O75" s="4">
        <f>F78</f>
        <v>10400</v>
      </c>
    </row>
    <row r="76" spans="1:18" x14ac:dyDescent="0.25">
      <c r="B76" s="3">
        <v>3000</v>
      </c>
      <c r="C76" s="13">
        <v>3</v>
      </c>
      <c r="D76" s="3">
        <v>2500</v>
      </c>
      <c r="E76" s="13">
        <v>3.2</v>
      </c>
      <c r="F76" s="3">
        <f>B76*E76</f>
        <v>9600</v>
      </c>
      <c r="G76" s="3">
        <f>D76*C76</f>
        <v>7500</v>
      </c>
      <c r="H76" s="3">
        <f>B76*C76</f>
        <v>9000</v>
      </c>
      <c r="I76" s="3">
        <f>G76-F76</f>
        <v>-2100</v>
      </c>
      <c r="J76" s="8" t="s">
        <v>17</v>
      </c>
      <c r="M76" s="1"/>
      <c r="N76" s="4">
        <f>SUM(M73:M75)</f>
        <v>29250</v>
      </c>
      <c r="O76" s="1"/>
      <c r="P76" s="2">
        <f>SUM(O73:O75)</f>
        <v>29450</v>
      </c>
      <c r="Q76" s="1"/>
    </row>
    <row r="77" spans="1:18" x14ac:dyDescent="0.25">
      <c r="A77" s="3" t="s">
        <v>41</v>
      </c>
      <c r="B77" s="9" t="s">
        <v>1</v>
      </c>
      <c r="C77" s="9" t="s">
        <v>18</v>
      </c>
      <c r="D77" s="9" t="s">
        <v>3</v>
      </c>
      <c r="E77" s="9" t="s">
        <v>19</v>
      </c>
      <c r="F77" s="9" t="s">
        <v>20</v>
      </c>
      <c r="G77" s="9" t="s">
        <v>21</v>
      </c>
      <c r="H77" s="9" t="s">
        <v>26</v>
      </c>
      <c r="J77" s="8"/>
      <c r="L77" s="5" t="s">
        <v>39</v>
      </c>
      <c r="M77" s="1"/>
      <c r="N77" s="1">
        <f>N71-N76</f>
        <v>20750</v>
      </c>
      <c r="O77" s="1"/>
      <c r="P77" s="1">
        <f>P71-P76</f>
        <v>27550</v>
      </c>
      <c r="Q77" s="1">
        <f>P77-N77</f>
        <v>6800</v>
      </c>
      <c r="R77" s="3" t="s">
        <v>11</v>
      </c>
    </row>
    <row r="78" spans="1:18" x14ac:dyDescent="0.25">
      <c r="B78" s="3">
        <v>2600</v>
      </c>
      <c r="C78" s="13">
        <v>4.5</v>
      </c>
      <c r="D78" s="3">
        <v>2500</v>
      </c>
      <c r="E78" s="13">
        <v>4</v>
      </c>
      <c r="F78" s="3">
        <f>B78*E78</f>
        <v>10400</v>
      </c>
      <c r="G78" s="3">
        <f>C78*D78</f>
        <v>11250</v>
      </c>
      <c r="H78" s="3">
        <f>B78*C78</f>
        <v>11700</v>
      </c>
      <c r="I78" s="3">
        <f>F78-G78</f>
        <v>-850</v>
      </c>
      <c r="J78" s="8" t="s">
        <v>11</v>
      </c>
      <c r="L78" s="5" t="s">
        <v>7</v>
      </c>
      <c r="N78" s="2">
        <f>C81</f>
        <v>6000</v>
      </c>
      <c r="O78" s="1"/>
      <c r="P78" s="2">
        <f>B81</f>
        <v>6200</v>
      </c>
      <c r="Q78" s="1">
        <f>N78-P78</f>
        <v>-200</v>
      </c>
      <c r="R78" s="3" t="s">
        <v>17</v>
      </c>
    </row>
    <row r="79" spans="1:18" x14ac:dyDescent="0.25">
      <c r="B79" s="9"/>
      <c r="C79" s="9"/>
      <c r="D79" s="9"/>
      <c r="E79" s="9"/>
      <c r="F79" s="9"/>
      <c r="G79" s="9"/>
      <c r="H79" s="9"/>
      <c r="J79" s="8"/>
      <c r="L79" s="5" t="s">
        <v>40</v>
      </c>
      <c r="N79" s="3">
        <f>N77-N78</f>
        <v>14750</v>
      </c>
      <c r="P79" s="1">
        <f>P77-P78</f>
        <v>21350</v>
      </c>
      <c r="Q79" s="1">
        <f>P79-N79</f>
        <v>6600</v>
      </c>
      <c r="R79" s="3" t="s">
        <v>11</v>
      </c>
    </row>
    <row r="80" spans="1:18" x14ac:dyDescent="0.25">
      <c r="A80" s="3" t="s">
        <v>7</v>
      </c>
      <c r="B80" s="3" t="s">
        <v>22</v>
      </c>
      <c r="C80" s="3" t="s">
        <v>18</v>
      </c>
      <c r="I80" s="3">
        <f>F80-G80</f>
        <v>0</v>
      </c>
      <c r="J80" s="8" t="s">
        <v>11</v>
      </c>
    </row>
    <row r="81" spans="2:10" x14ac:dyDescent="0.25">
      <c r="B81" s="3">
        <v>6200</v>
      </c>
      <c r="C81" s="3">
        <v>6000</v>
      </c>
      <c r="H81" s="3">
        <f>C81-B81</f>
        <v>-200</v>
      </c>
      <c r="J81" s="8"/>
    </row>
    <row r="82" spans="2:10" x14ac:dyDescent="0.25">
      <c r="I82" s="3">
        <f>B82-C82</f>
        <v>0</v>
      </c>
      <c r="J82" s="8" t="s">
        <v>11</v>
      </c>
    </row>
    <row r="83" spans="2:10" x14ac:dyDescent="0.25">
      <c r="J83" s="8"/>
    </row>
    <row r="84" spans="2:10" x14ac:dyDescent="0.25">
      <c r="H84" s="3" t="s">
        <v>29</v>
      </c>
      <c r="I84" s="3">
        <f>SUM(I72:I83)</f>
        <v>-1900</v>
      </c>
      <c r="J84" s="8" t="s">
        <v>11</v>
      </c>
    </row>
  </sheetData>
  <mergeCells count="16">
    <mergeCell ref="M70:N70"/>
    <mergeCell ref="O70:P70"/>
    <mergeCell ref="M54:N54"/>
    <mergeCell ref="O54:P54"/>
    <mergeCell ref="A69:D69"/>
    <mergeCell ref="M3:N3"/>
    <mergeCell ref="O3:P3"/>
    <mergeCell ref="A26:D26"/>
    <mergeCell ref="A40:D40"/>
    <mergeCell ref="A52:D52"/>
    <mergeCell ref="M16:N16"/>
    <mergeCell ref="O16:P16"/>
    <mergeCell ref="M28:N28"/>
    <mergeCell ref="O28:P28"/>
    <mergeCell ref="M42:N42"/>
    <mergeCell ref="O42:P4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Jenkins</dc:creator>
  <cp:lastModifiedBy>David Jenkins</cp:lastModifiedBy>
  <dcterms:created xsi:type="dcterms:W3CDTF">2018-03-02T08:24:38Z</dcterms:created>
  <dcterms:modified xsi:type="dcterms:W3CDTF">2018-03-05T08:10:20Z</dcterms:modified>
</cp:coreProperties>
</file>