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7F38A288-A181-420F-B18D-2A8CF1B254DB}"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8" i="7" l="1"/>
  <c r="E10" i="31" s="1" a="1"/>
  <c r="E10" i="31" s="1"/>
  <c r="O23" i="27"/>
  <c r="E6" i="31" s="1"/>
  <c r="P38" i="20"/>
  <c r="E5" i="31" s="1"/>
  <c r="F11" i="31"/>
  <c r="P22" i="28"/>
  <c r="E7" i="31" s="1"/>
  <c r="N44" i="26"/>
  <c r="E4"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<sst xmlns="http://schemas.openxmlformats.org/spreadsheetml/2006/main" count="350" uniqueCount="230">
  <si>
    <t>Health and Safety Overview Logbook Entry</t>
  </si>
  <si>
    <t>Student to complete all white boxes</t>
  </si>
  <si>
    <t>All boxes coloured orange to be completed by the marker</t>
  </si>
  <si>
    <t>Student Name</t>
  </si>
  <si>
    <t>Benjamin Hinchliffe</t>
  </si>
  <si>
    <t>Applicable Health &amp; Safety Legislation</t>
  </si>
  <si>
    <t>Health and Safety Protocol to be followed before any session</t>
  </si>
  <si>
    <t>Staff</t>
  </si>
  <si>
    <t>Mark Fall</t>
  </si>
  <si>
    <t>Health and Safety at Work Act 1974.
 Provision and Use of Work Equipment Regulations (PUWER) 1998.
Personal Protective Equipment (PPE) at Work Regulations 1992.
Control of Substances Hazardous to Health (COSHH) Regulations 2002.
Manual Handling Operations Regulations 1992.</t>
  </si>
  <si>
    <t>Before starting any session a risk assessment should be carried out to examine and determine the safety of the people, the session, and the workshop itself.
Appropriate PPE to be worn BEFORE entering any workshop, this ensures the safety of the people.
All equipment to be used to be checked for any faults or damage, if found, item to be reported to an appropriate person.
workshop must be clean before entering, and before leaving.
Students to follow instructions given by staff at all times, and to be aware of fire exit locations.
Students to complete an assessment to prove competence within the workshops.</t>
  </si>
  <si>
    <t>Adrian Dix</t>
  </si>
  <si>
    <t>David Cooper</t>
  </si>
  <si>
    <t>Health &amp; Safety Considerations for Machine Workshop</t>
  </si>
  <si>
    <t>Make sure all guards and safety mechanisms are in working order.
Wear appropriate PPE, no jewelry or loose clothing.
Tie back long hair.
All areas, tools, and machines to be kept tidy and free from hazards, such as trip, and slip hazards.
Fire exits clearly labelled, with appropriate fire extinguishers on site,</t>
  </si>
  <si>
    <t>Health &amp; Safety Considerations for Engine Strip Workshop</t>
  </si>
  <si>
    <t>Make sure that the engine is properly secured to engine stand.
use lifting techniques provided in Manual Handing 1992, and HSW 1974.
wear appropriate PPE when handling,
 Liquids and chemicals can be harmful to health, to be kept in COSHH cupboard.
make sure workshop is free from hazards and clean.</t>
  </si>
  <si>
    <t>Equipment Used</t>
  </si>
  <si>
    <t>Observations &amp; Feedback</t>
  </si>
  <si>
    <t>Engine Strip: Ratchets, torque wrench, vernier caliper, engine stand, rule, micrometer,valve remover, screwdriver
Machine Workshop: Hack saw, digital height guage, scribe, metal drill bits, pilot drill bit, metal punch, centre lathe, mil, micrometer, rule</t>
  </si>
  <si>
    <t>The workshops were clean and tidy and noticed all students wearing correct PPE. All tools were in corect places and explanations of tools, and their uses demonstrated excellently.</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</si>
  <si>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</si>
  <si>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</si>
  <si>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</si>
  <si>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</si>
  <si>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</si>
  <si>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</si>
  <si>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</si>
  <si>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</si>
  <si>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</si>
  <si>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</si>
  <si>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</si>
  <si>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</si>
  <si>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</si>
  <si>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</si>
  <si>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Overalls, steel toe boots, and eye protection</t>
  </si>
  <si>
    <t>Session Location</t>
  </si>
  <si>
    <t>IQ021A</t>
  </si>
  <si>
    <t xml:space="preserve">Staff </t>
  </si>
  <si>
    <t>Adrian Dix, David Cooper</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</si>
  <si>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</si>
  <si>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</si>
  <si>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</si>
  <si>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</si>
  <si>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</si>
  <si>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</si>
  <si>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</si>
  <si>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</si>
  <si>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</si>
  <si>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</si>
  <si>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</si>
  <si>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</si>
  <si>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Hacksaw: steady, consistent cuts, cutting in the forward motion, do not bend as it will curve the cut.
Vertical height guage: place on level surface, bring guage all the way down then zero it for accurate measurement.
Centre Punch: place where centre of hole should be, firmly hit with hammer in one swing. 
If slightly off, angle punch to the centre and hit again to correct.</t>
  </si>
  <si>
    <t>Out of 4</t>
  </si>
  <si>
    <t xml:space="preserve">When using the Mill and Lathe, how can you ensure the quality of the piece that you are producing? </t>
  </si>
  <si>
    <t xml:space="preserve">Zero the machine
cut in even incremenents at a steady pace.
 make the cut, come away, go back, repeat.
once close to desired measurement, take product off and re measure to see where you're at, then if needed zero the machine and cut
</t>
  </si>
  <si>
    <t>Total for Machine Shop</t>
  </si>
  <si>
    <t>out of 20</t>
  </si>
  <si>
    <t>Engine Strip Logbook Entry</t>
  </si>
  <si>
    <t>Please note the Engine Used</t>
  </si>
  <si>
    <t xml:space="preserve">1.4L ford </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</si>
  <si>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</si>
  <si>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</si>
  <si>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</si>
  <si>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</si>
  <si>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</si>
  <si>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</si>
  <si>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</si>
  <si>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</si>
  <si>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</si>
  <si>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</si>
  <si>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</si>
  <si>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</si>
  <si>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</si>
  <si>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</si>
  <si>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</si>
  <si>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</si>
  <si>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</si>
  <si>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 xml:space="preserve">Engine CC = (π/4) × (bore²) × stroke × number of cylinders
= 1342.972cc </t>
  </si>
  <si>
    <t>Equation</t>
  </si>
  <si>
    <t>Engine cc</t>
  </si>
  <si>
    <t xml:space="preserve">What components during the rebuld process have to be torqued, what is the torque setting and where would you find it? </t>
  </si>
  <si>
    <t>Cylinder head bolts, Rod bearing caps
Found on data sheets, such as the ford repair manual for this engine, and also available at websites like AutoData.</t>
  </si>
  <si>
    <t>Components identified</t>
  </si>
  <si>
    <t>Torque settings</t>
  </si>
  <si>
    <t>Torque location</t>
  </si>
  <si>
    <t xml:space="preserve">Describe areas in the engine where it might be possible to see evidence of wear? What can that wear tell us about the engine? </t>
  </si>
  <si>
    <t>bearings will have streaks in them from where they have worn, could be lack of lubrication
the gapping in piston rings, if there is a gap there could be lack of compression or oil control.</t>
  </si>
  <si>
    <t>out of 5</t>
  </si>
  <si>
    <t>Out of 25</t>
  </si>
  <si>
    <t>Suspension Logbook Entry</t>
  </si>
  <si>
    <t xml:space="preserve">Week 1 </t>
  </si>
  <si>
    <t>During the first week, you will measure the steering points. Record these measurements here</t>
  </si>
  <si>
    <t>Inboard Co-ordinates</t>
  </si>
  <si>
    <t xml:space="preserve">x </t>
  </si>
  <si>
    <t>145mm</t>
  </si>
  <si>
    <t>y</t>
  </si>
  <si>
    <t>183.35mm</t>
  </si>
  <si>
    <t>z</t>
  </si>
  <si>
    <t>311.03mm</t>
  </si>
  <si>
    <t>Out of 1.5</t>
  </si>
  <si>
    <t>Outboard Co-ordinates</t>
  </si>
  <si>
    <t>64.9 mm</t>
  </si>
  <si>
    <t>736.5mm</t>
  </si>
  <si>
    <t>345.45mm</t>
  </si>
  <si>
    <t>Week 2</t>
  </si>
  <si>
    <t>During the second week, you will be collecting data to enable you to calculate the torisional stiffness, please input the torsional stiffness equation and calculate the value</t>
  </si>
  <si>
    <t xml:space="preserve">Equations </t>
  </si>
  <si>
    <t>k= T/θ</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</si>
  <si>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</si>
  <si>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</si>
  <si>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</si>
  <si>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</si>
  <si>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</si>
  <si>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</si>
  <si>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</si>
  <si>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</si>
  <si>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</si>
  <si>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</si>
  <si>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</si>
  <si>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</si>
  <si>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</si>
  <si>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</si>
  <si>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</si>
  <si>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</si>
  <si>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</si>
  <si>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</si>
  <si>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</si>
  <si>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</si>
  <si>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</si>
  <si>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</si>
  <si>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</si>
  <si>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Advancved manufacturing uses mordern technology such as CAD, robotics and machinery like 3D pritners to produce quality components with precision and efficiency.</t>
  </si>
  <si>
    <t>What equipment does UWTSD have for Advanced Manufacturing?</t>
  </si>
  <si>
    <t>UWTSD uses lots of equipment for advanced manufacturing such as: 
3D printers, CNC machines, a robotics lab, CAD and CAM softwares like AutoDesk and laser cutters</t>
  </si>
  <si>
    <t>What is used to programme the CNC machines to produce components?</t>
  </si>
  <si>
    <t>G-code</t>
  </si>
  <si>
    <t>Out of 1</t>
  </si>
  <si>
    <t>What type of material do the 3d printers use?</t>
  </si>
  <si>
    <t>PLA, ABS</t>
  </si>
  <si>
    <t xml:space="preserve">If you wanted to 3D print a component for a project, what would be the steps that you would need to take? </t>
  </si>
  <si>
    <t>Create component in 3D software like Inventor
Export the file in the correct format for the printer
set the printing settings (layer height, supports, etc)
Send, and load the file onto the printer and print.</t>
  </si>
  <si>
    <t>Out of 3</t>
  </si>
  <si>
    <t>out of 12</t>
  </si>
  <si>
    <t>Composites Logbook Entry</t>
  </si>
  <si>
    <t>What materials are needed ?</t>
  </si>
  <si>
    <t>Reinforcement fibres, like carbon fibres, or fibre glass.
A resin like epoxy or polyester
A hardener/Catalyst
A release agent so the component doesnt stick tot the mould</t>
  </si>
  <si>
    <t>How are component made? What are the steps required?</t>
  </si>
  <si>
    <t>Make and prepare a mould, making sure it is clean, and a release agent has been applied.
Measure, cut, and place the fibres into the mould
Mix the resin and the hardener together using the correct ratios.
Apply resin to the fibres in the mould, layer another fibre layer on and repeat
If possible, remove all air bubbles by using as vacuum
And then leave to cure until composite is ready to be released from the mould
trim any excess and polish.</t>
  </si>
  <si>
    <t>out of 4</t>
  </si>
  <si>
    <t>Are there any health &amp; safety risks with using composites</t>
  </si>
  <si>
    <t>Yes, inhillation of fibres, risk of cuts from sharp fibres and edges, harmful fumes
 from resins.</t>
  </si>
  <si>
    <t>Any observations or good practice hints to note</t>
  </si>
  <si>
    <t>Always wear PPE, Work in well ventilated area, dispose of waste as required, 
consistent timing and temps</t>
  </si>
  <si>
    <t>out of 10</t>
  </si>
  <si>
    <t>Personal Development Plan</t>
  </si>
  <si>
    <t xml:space="preserve">Short Term Career Goals (0- 5 years)? </t>
  </si>
  <si>
    <t>Access to apprenteship through a scheme into an engineering fiield at an advanced level
Gain a following and build an account to video on a platform like youtube - Engineering and motorsport based.</t>
  </si>
  <si>
    <t>Long Term Career Goals (5-10 years)?</t>
  </si>
  <si>
    <t xml:space="preserve">Gain sponsorships through the video platform and earn through it
Advance through the ranks to become a manager of sorts within an engineering company
</t>
  </si>
  <si>
    <t>Goal</t>
  </si>
  <si>
    <t>Objective</t>
  </si>
  <si>
    <t>Resources Needed</t>
  </si>
  <si>
    <t>Measurement of Success</t>
  </si>
  <si>
    <t>Target Date</t>
  </si>
  <si>
    <t>Apprenteship qualification.</t>
  </si>
  <si>
    <t>Achieve level 4/5 through means of apprenteship.</t>
  </si>
  <si>
    <t>A c.v to showcase my skills.
A personal development plan to help gain the highest grade possible.</t>
  </si>
  <si>
    <t>Positive feedback from an employer - successful applicant of apprenteship.</t>
  </si>
  <si>
    <t>31.05.2029</t>
  </si>
  <si>
    <t>to start creating content on a social media platform.</t>
  </si>
  <si>
    <t>Gain a large following, start small scale advertisement.</t>
  </si>
  <si>
    <t>Quality camera &amp; sound equipment.
A viable platform to upload videos
Suitable knowledge on created content.</t>
  </si>
  <si>
    <t>A trend of consistent uploads.
Reach 10,000 subscribers.
Start to monetisation.</t>
  </si>
  <si>
    <t>31.12.2030</t>
  </si>
  <si>
    <t>To become a trusted  and reliable source of information.</t>
  </si>
  <si>
    <t>Gain sponsorships and further increase my knowledge in the engineering field.</t>
  </si>
  <si>
    <t>Sponsorships, books and advanced courses on engineering and motorsports.</t>
  </si>
  <si>
    <t>Reach 100,000 subscribers.
Collaberations and sponsors.
Returning and new subscribers with good reaction to informative videos.</t>
  </si>
  <si>
    <t>31.12.2033</t>
  </si>
  <si>
    <t>Manager of engineering firm.</t>
  </si>
  <si>
    <t>Advance my qualifications and gain integral real world experience.</t>
  </si>
  <si>
    <t>Advanced apprenteship/courses,
connections with other companies.</t>
  </si>
  <si>
    <t>Promoted to team leader/supervisor
managing small scale projects.
Completion of advanced apprenteship.
Positive reviews from management.</t>
  </si>
  <si>
    <t>20.03.2036</t>
  </si>
  <si>
    <t xml:space="preserve">What do you think could be the biggest impact on you achieving your goals? </t>
  </si>
  <si>
    <t>The biggest impact on the content creating goal is not be unable to gain a following, to then earn revenue.
The biggest impact on becoming a successful engineer would be to lack real world experience.</t>
  </si>
  <si>
    <t>Why is having a PDP important for an engineer?</t>
  </si>
  <si>
    <t>Having a PDP is beneficial for an engineer as it helps them stay on track with their goals,
 it also measures the level of success at which they have completed/Incompleted their goals to.</t>
  </si>
  <si>
    <t>Pass or Fail</t>
  </si>
  <si>
    <t>Continuous Professional Development</t>
  </si>
  <si>
    <t>Briefly describe what is meant by Continuous Professional Development (CPD) and why it is important to engineers?</t>
  </si>
  <si>
    <t>A continuous professional delevopment is a way to learn and improve new skills and competence whilst in a professional career.A CPD works by intentionally documenting and keeping goals on track.  It is important for engineers as it helps them stay up to date, and maintains quality in their goals, and their work which in turn helps them progress further in their career.</t>
  </si>
  <si>
    <t>Identify a CPD event or activity that you could attend/complete that would help to support your learning or desired career path. Please provide details of the date &amp; location or URL.</t>
  </si>
  <si>
    <t>The CPD activity I could complete to help support my learning is one found on "https://www.coursera.org/", to be specific the course is one for learning how to draft blueprints andschematics, available at: "https://www.coursera.org/projects/autocad-for-beginners-drafting-blueprints-and-schematics?action=enroll"
There is no specific date or time for this as the learing is done online, which takes 2 hours to complete.</t>
  </si>
  <si>
    <t xml:space="preserve">What did you learn from the CPD event or activity? How do you feel this has helped your professional development? </t>
  </si>
  <si>
    <t>From this CPD activity I learned how to start a project in AutoCAD and learned the basics of drafting blueprints. This skill is important to me as I would like to head into the design field and the learning ability to draft blueprints and schematics early helps me stand out with potential career opportunities.</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</si>
  <si>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</si>
  <si>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</si>
  <si>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</si>
  <si>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</si>
  <si>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</si>
  <si>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</si>
  <si>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</si>
  <si>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</si>
  <si>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</si>
  <si>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</si>
  <si>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</si>
  <si>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</si>
  <si>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</si>
  <si>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</si>
  <si>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</si>
  <si>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</si>
  <si>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Was submitted late so will be capped at 40%</t>
  </si>
  <si>
    <t>KT had to enter dimensions in logbook</t>
  </si>
  <si>
    <t>0.2mm</t>
  </si>
  <si>
    <t>115mm</t>
  </si>
  <si>
    <t>60mm</t>
  </si>
  <si>
    <t>90mm</t>
  </si>
  <si>
    <t>Y</t>
  </si>
  <si>
    <t>Signed off by Technician</t>
  </si>
  <si>
    <t>What level of torque would did you do them up to?</t>
  </si>
  <si>
    <t xml:space="preserve">Anything else? </t>
  </si>
  <si>
    <t xml:space="preserve">What do the letters stand for? </t>
  </si>
  <si>
    <t>You could have also mentioned the autoclave</t>
  </si>
  <si>
    <t>What type of file is needed? You don't mentioned slicing in your answer.</t>
  </si>
  <si>
    <t>Good that the settings are metioned</t>
  </si>
  <si>
    <t xml:space="preserve">How are the layers applied? </t>
  </si>
  <si>
    <t>Are they always in the same way etc.</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</si>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</sst>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s>
  <cellStyleXfs count="1">
    <xf numFmtId="0" fontId="0" fillId="0" borderId="0"/>
  </cellStyleXfs>
  <cellXfs count="54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127" xfId="0" applyBorder="1"/>
    <xf numFmtId="0" fontId="0" fillId="0" borderId="128" xfId="0"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wrapText="1"/>
    </xf>
    <xf numFmtId="0" fontId="0" fillId="0" borderId="29" xfId="0" applyBorder="1" applyAlignment="1">
      <alignment horizontal="left" wrapText="1"/>
    </xf>
    <xf numFmtId="0" fontId="0" fillId="0" borderId="37" xfId="0" applyBorder="1" applyAlignment="1">
      <alignment horizontal="left"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center" wrapText="1"/>
    </xf>
    <xf numFmtId="0" fontId="0" fillId="10" borderId="43" xfId="0" applyFill="1" applyBorder="1" applyAlignment="1">
      <alignment horizontal="left" vertical="center"/>
    </xf>
    <xf numFmtId="0" fontId="0" fillId="10" borderId="29" xfId="0" applyFill="1" applyBorder="1" applyAlignment="1">
      <alignment horizontal="left" vertical="center"/>
    </xf>
    <xf numFmtId="0" fontId="0" fillId="10" borderId="37" xfId="0" applyFill="1" applyBorder="1" applyAlignment="1">
      <alignment horizontal="left" vertical="center"/>
    </xf>
    <xf numFmtId="0" fontId="11" fillId="13" borderId="29" xfId="0" applyFont="1" applyFill="1" applyBorder="1" applyAlignment="1">
      <alignment horizontal="center"/>
    </xf>
    <xf numFmtId="0" fontId="11" fillId="13" borderId="37" xfId="0" applyFont="1" applyFill="1" applyBorder="1" applyAlignment="1">
      <alignment horizontal="center"/>
    </xf>
    <xf numFmtId="0" fontId="11" fillId="13" borderId="30" xfId="0" applyFont="1" applyFill="1" applyBorder="1" applyAlignment="1">
      <alignment horizontal="center"/>
    </xf>
    <xf numFmtId="0" fontId="11" fillId="13" borderId="38" xfId="0" applyFon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11" fillId="13" borderId="28" xfId="0" applyFont="1" applyFill="1" applyBorder="1" applyAlignment="1">
      <alignment horizontal="center"/>
    </xf>
    <xf numFmtId="0" fontId="11" fillId="13" borderId="36" xfId="0" applyFont="1"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79" xfId="0" applyFont="1" applyBorder="1" applyAlignment="1">
      <alignment horizontal="center"/>
    </xf>
    <xf numFmtId="0" fontId="9" fillId="0" borderId="62"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0" borderId="45" xfId="0" applyBorder="1" applyAlignment="1">
      <alignment horizontal="center"/>
    </xf>
    <xf numFmtId="0" fontId="0" fillId="0" borderId="110"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72"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wrapText="1"/>
    </xf>
    <xf numFmtId="0" fontId="0" fillId="0" borderId="29" xfId="0" applyBorder="1" applyAlignment="1">
      <alignment horizontal="left"/>
    </xf>
    <xf numFmtId="0" fontId="0" fillId="0" borderId="73" xfId="0" applyBorder="1" applyAlignment="1">
      <alignment horizontal="left"/>
    </xf>
    <xf numFmtId="0" fontId="0" fillId="0" borderId="72" xfId="0" applyBorder="1" applyAlignment="1">
      <alignment horizontal="left"/>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xf>
    <xf numFmtId="0" fontId="0" fillId="0" borderId="37" xfId="0" applyBorder="1" applyAlignment="1">
      <alignment horizontal="left"/>
    </xf>
    <xf numFmtId="0" fontId="0" fillId="0" borderId="47" xfId="0" applyBorder="1" applyAlignment="1">
      <alignment horizontal="left"/>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wrapText="1"/>
    </xf>
    <xf numFmtId="0" fontId="0" fillId="0" borderId="43" xfId="0" applyBorder="1" applyAlignment="1">
      <alignment horizontal="left"/>
    </xf>
    <xf numFmtId="0" fontId="0" fillId="0" borderId="69" xfId="0" applyBorder="1" applyAlignment="1">
      <alignment horizontal="left"/>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64"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63" xfId="0" applyBorder="1" applyAlignment="1">
      <alignment horizontal="left" vertical="top"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0" borderId="30" xfId="0" applyBorder="1" applyAlignment="1">
      <alignment horizontal="left"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45">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4.65" thickBot="1" x14ac:dyDescent="0.5">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25" x14ac:dyDescent="0.4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3.65" thickBot="1" x14ac:dyDescent="0.5">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4.65" thickBot="1" x14ac:dyDescent="0.5">
      <c r="A6" s="125" t="s">
        <v>3</v>
      </c>
      <c r="B6" s="125"/>
      <c r="C6" s="125"/>
      <c r="D6" s="125"/>
      <c r="E6" s="127" t="s">
        <v>4</v>
      </c>
      <c r="F6" s="127"/>
      <c r="G6" s="127"/>
      <c r="H6" s="127"/>
      <c r="I6" s="125" t="s">
        <v>5</v>
      </c>
      <c r="J6" s="125"/>
      <c r="K6" s="125"/>
      <c r="L6" s="125"/>
      <c r="M6" s="125"/>
      <c r="N6" s="125"/>
      <c r="O6" s="125"/>
      <c r="P6" s="125"/>
      <c r="Q6" s="119" t="s">
        <v>6</v>
      </c>
      <c r="R6" s="120"/>
      <c r="S6" s="120"/>
      <c r="T6" s="120"/>
      <c r="U6" s="120"/>
      <c r="V6" s="120"/>
      <c r="W6" s="120"/>
      <c r="X6" s="120"/>
      <c r="Y6" s="120"/>
      <c r="Z6" s="120"/>
      <c r="AA6" s="120"/>
      <c r="AB6" s="120"/>
      <c r="AC6" s="120"/>
      <c r="AD6" s="120"/>
      <c r="AE6" s="121"/>
    </row>
    <row r="7" spans="1:31" ht="15" thickTop="1" thickBot="1" x14ac:dyDescent="0.5">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x14ac:dyDescent="0.45">
      <c r="A8" s="95" t="s">
        <v>7</v>
      </c>
      <c r="B8" s="96"/>
      <c r="C8" s="96"/>
      <c r="D8" s="97"/>
      <c r="E8" s="114" t="s">
        <v>8</v>
      </c>
      <c r="F8" s="114"/>
      <c r="G8" s="114"/>
      <c r="H8" s="114"/>
      <c r="I8" s="122" t="s">
        <v>9</v>
      </c>
      <c r="J8" s="122"/>
      <c r="K8" s="122"/>
      <c r="L8" s="122"/>
      <c r="M8" s="122"/>
      <c r="N8" s="122"/>
      <c r="O8" s="122"/>
      <c r="P8" s="122"/>
      <c r="Q8" s="98" t="s">
        <v>10</v>
      </c>
      <c r="R8" s="99"/>
      <c r="S8" s="99"/>
      <c r="T8" s="99"/>
      <c r="U8" s="99"/>
      <c r="V8" s="99"/>
      <c r="W8" s="99"/>
      <c r="X8" s="99"/>
      <c r="Y8" s="99"/>
      <c r="Z8" s="99"/>
      <c r="AA8" s="99"/>
      <c r="AB8" s="99"/>
      <c r="AC8" s="99"/>
      <c r="AD8" s="99"/>
      <c r="AE8" s="115"/>
    </row>
    <row r="9" spans="1:31" ht="15" thickTop="1" thickBot="1" x14ac:dyDescent="0.5">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5" thickTop="1" thickBot="1" x14ac:dyDescent="0.5">
      <c r="A10" s="116"/>
      <c r="B10" s="117"/>
      <c r="C10" s="117"/>
      <c r="D10" s="118"/>
      <c r="E10" s="114" t="s">
        <v>11</v>
      </c>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5" thickTop="1" thickBot="1" x14ac:dyDescent="0.5">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5" thickTop="1" thickBot="1" x14ac:dyDescent="0.5">
      <c r="A12" s="116"/>
      <c r="B12" s="117"/>
      <c r="C12" s="117"/>
      <c r="D12" s="118"/>
      <c r="E12" s="114" t="s">
        <v>12</v>
      </c>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5" thickTop="1" thickBot="1" x14ac:dyDescent="0.5">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5" thickTop="1" thickBot="1" x14ac:dyDescent="0.5">
      <c r="A14" s="92" t="s">
        <v>13</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5" thickTop="1" thickBot="1" x14ac:dyDescent="0.5">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x14ac:dyDescent="0.45">
      <c r="A16" s="98" t="s">
        <v>14</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5" thickTop="1" thickBot="1" x14ac:dyDescent="0.5">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5" thickTop="1" thickBot="1" x14ac:dyDescent="0.5">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5" thickTop="1" thickBot="1" x14ac:dyDescent="0.5">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5" thickTop="1" thickBot="1" x14ac:dyDescent="0.5">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5" thickTop="1" thickBot="1" x14ac:dyDescent="0.5">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5" thickTop="1" thickBot="1" x14ac:dyDescent="0.5">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5" thickTop="1" thickBot="1" x14ac:dyDescent="0.5">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5" thickTop="1" thickBot="1" x14ac:dyDescent="0.5">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5" thickTop="1" thickBot="1" x14ac:dyDescent="0.5">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5" thickTop="1" thickBot="1" x14ac:dyDescent="0.5">
      <c r="A26" s="92" t="s">
        <v>15</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5" thickTop="1" thickBot="1" x14ac:dyDescent="0.5">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x14ac:dyDescent="0.45">
      <c r="A28" s="98" t="s">
        <v>16</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5" thickTop="1" thickBot="1" x14ac:dyDescent="0.5">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5" thickTop="1" thickBot="1" x14ac:dyDescent="0.5">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5" thickTop="1" thickBot="1" x14ac:dyDescent="0.5">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5" thickTop="1" thickBot="1" x14ac:dyDescent="0.5">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5" thickTop="1" thickBot="1" x14ac:dyDescent="0.5">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5" thickTop="1" thickBot="1" x14ac:dyDescent="0.5">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5" thickTop="1" thickBot="1" x14ac:dyDescent="0.5">
      <c r="A35" s="92" t="s">
        <v>17</v>
      </c>
      <c r="B35" s="93"/>
      <c r="C35" s="93"/>
      <c r="D35" s="93"/>
      <c r="E35" s="93"/>
      <c r="F35" s="93"/>
      <c r="G35" s="93"/>
      <c r="H35" s="93"/>
      <c r="I35" s="93"/>
      <c r="J35" s="93"/>
      <c r="K35" s="93"/>
      <c r="L35" s="93"/>
      <c r="M35" s="93"/>
      <c r="N35" s="93"/>
      <c r="O35" s="93"/>
      <c r="P35" s="94"/>
      <c r="Q35" s="92" t="s">
        <v>18</v>
      </c>
      <c r="R35" s="93"/>
      <c r="S35" s="93"/>
      <c r="T35" s="93"/>
      <c r="U35" s="93"/>
      <c r="V35" s="93"/>
      <c r="W35" s="93"/>
      <c r="X35" s="93"/>
      <c r="Y35" s="93"/>
      <c r="Z35" s="93"/>
      <c r="AA35" s="93"/>
      <c r="AB35" s="93"/>
      <c r="AC35" s="93"/>
      <c r="AD35" s="93"/>
      <c r="AE35" s="94"/>
    </row>
    <row r="36" spans="1:31" ht="15" thickTop="1" thickBot="1" x14ac:dyDescent="0.5">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x14ac:dyDescent="0.45">
      <c r="A37" s="98" t="s">
        <v>19</v>
      </c>
      <c r="B37" s="99"/>
      <c r="C37" s="99"/>
      <c r="D37" s="99"/>
      <c r="E37" s="99"/>
      <c r="F37" s="99"/>
      <c r="G37" s="99"/>
      <c r="H37" s="99"/>
      <c r="I37" s="99"/>
      <c r="J37" s="99"/>
      <c r="K37" s="99"/>
      <c r="L37" s="99"/>
      <c r="M37" s="99"/>
      <c r="N37" s="99"/>
      <c r="O37" s="99"/>
      <c r="P37" s="99"/>
      <c r="Q37" s="102" t="s">
        <v>20</v>
      </c>
      <c r="R37" s="103"/>
      <c r="S37" s="103"/>
      <c r="T37" s="103"/>
      <c r="U37" s="103"/>
      <c r="V37" s="103"/>
      <c r="W37" s="103"/>
      <c r="X37" s="103"/>
      <c r="Y37" s="103"/>
      <c r="Z37" s="103"/>
      <c r="AA37" s="103"/>
      <c r="AB37" s="103"/>
      <c r="AC37" s="103"/>
      <c r="AD37" s="103"/>
      <c r="AE37" s="104"/>
    </row>
    <row r="38" spans="1:31" ht="15" thickTop="1" thickBot="1" x14ac:dyDescent="0.5">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 thickTop="1" thickBot="1" x14ac:dyDescent="0.5">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 thickTop="1" thickBot="1" x14ac:dyDescent="0.5">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 thickTop="1" thickBot="1" x14ac:dyDescent="0.5">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 thickTop="1" thickBot="1" x14ac:dyDescent="0.5">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 thickTop="1" thickBot="1" x14ac:dyDescent="0.5">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8.399999999999999" thickBot="1" x14ac:dyDescent="0.6">
      <c r="A44" s="111" t="s">
        <v>21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45">
      <c r="A45" s="88" t="s">
        <v>22</v>
      </c>
      <c r="B45" s="89"/>
      <c r="C45" s="89"/>
      <c r="D45" s="89"/>
      <c r="E45" s="89"/>
      <c r="F45" s="89"/>
      <c r="G45" s="79">
        <v>4</v>
      </c>
      <c r="H45" s="80"/>
      <c r="I45" s="70" t="s">
        <v>23</v>
      </c>
      <c r="J45" s="71"/>
      <c r="K45" s="71"/>
      <c r="L45" s="71"/>
      <c r="M45" s="71"/>
      <c r="N45" s="71"/>
      <c r="O45" s="71"/>
      <c r="P45" s="72"/>
    </row>
    <row r="46" spans="1:31" x14ac:dyDescent="0.45">
      <c r="A46" s="90" t="s">
        <v>24</v>
      </c>
      <c r="B46" s="91"/>
      <c r="C46" s="91"/>
      <c r="D46" s="91"/>
      <c r="E46" s="91"/>
      <c r="F46" s="91"/>
      <c r="G46" s="81">
        <v>2</v>
      </c>
      <c r="H46" s="82"/>
      <c r="I46" s="73" t="s">
        <v>25</v>
      </c>
      <c r="J46" s="74"/>
      <c r="K46" s="74"/>
      <c r="L46" s="74"/>
      <c r="M46" s="74"/>
      <c r="N46" s="74"/>
      <c r="O46" s="74"/>
      <c r="P46" s="75"/>
      <c r="Q46" s="2"/>
      <c r="R46" s="2"/>
      <c r="S46" s="2"/>
      <c r="T46" s="2"/>
      <c r="U46" s="2"/>
      <c r="V46" s="2"/>
      <c r="W46" s="2"/>
      <c r="X46" s="2"/>
      <c r="Y46" s="2"/>
      <c r="Z46" s="2"/>
      <c r="AA46" s="2"/>
      <c r="AB46" s="2"/>
      <c r="AC46" s="2"/>
      <c r="AD46" s="2"/>
      <c r="AE46" s="2"/>
    </row>
    <row r="47" spans="1:31" x14ac:dyDescent="0.45">
      <c r="A47" s="90" t="s">
        <v>26</v>
      </c>
      <c r="B47" s="91"/>
      <c r="C47" s="91"/>
      <c r="D47" s="91"/>
      <c r="E47" s="91"/>
      <c r="F47" s="91"/>
      <c r="G47" s="81">
        <v>2</v>
      </c>
      <c r="H47" s="82"/>
      <c r="I47" s="85" t="s">
        <v>25</v>
      </c>
      <c r="J47" s="86"/>
      <c r="K47" s="86"/>
      <c r="L47" s="86"/>
      <c r="M47" s="86"/>
      <c r="N47" s="86"/>
      <c r="O47" s="86"/>
      <c r="P47" s="87"/>
    </row>
    <row r="48" spans="1:31" ht="14.65" thickBot="1" x14ac:dyDescent="0.5">
      <c r="A48" s="68" t="s">
        <v>27</v>
      </c>
      <c r="B48" s="69"/>
      <c r="C48" s="69"/>
      <c r="D48" s="69"/>
      <c r="E48" s="69"/>
      <c r="F48" s="69"/>
      <c r="G48" s="83">
        <v>2</v>
      </c>
      <c r="H48" s="84"/>
      <c r="I48" s="76" t="s">
        <v>28</v>
      </c>
      <c r="J48" s="77"/>
      <c r="K48" s="77"/>
      <c r="L48" s="77"/>
      <c r="M48" s="77"/>
      <c r="N48" s="77"/>
      <c r="O48" s="77"/>
      <c r="P48" s="78"/>
      <c r="Q48" s="2"/>
      <c r="R48" s="2"/>
      <c r="S48" s="2"/>
      <c r="T48" s="2"/>
      <c r="U48" s="2"/>
      <c r="V48" s="2"/>
      <c r="W48" s="2"/>
      <c r="X48" s="2"/>
      <c r="Y48" s="2"/>
      <c r="Z48" s="2"/>
      <c r="AA48" s="2"/>
      <c r="AB48" s="2"/>
      <c r="AC48" s="2"/>
      <c r="AD48" s="2"/>
      <c r="AE48" s="2"/>
    </row>
    <row r="49" spans="5:10" x14ac:dyDescent="0.45">
      <c r="E49" s="58" t="s">
        <v>29</v>
      </c>
      <c r="F49" s="58"/>
      <c r="G49" s="9">
        <f>SUM(G45:H48)</f>
        <v>10</v>
      </c>
      <c r="H49" s="65" t="s">
        <v>30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0" max="10" width="20.1328125" customWidth="1"/>
    <col min="13" max="13" width="34.265625" customWidth="1"/>
  </cols>
  <sheetData>
    <row r="1" spans="1:30" ht="23.25" x14ac:dyDescent="0.45">
      <c r="A1" s="192" t="s">
        <v>31</v>
      </c>
      <c r="B1" s="193"/>
      <c r="C1" s="193"/>
      <c r="D1" s="193"/>
      <c r="E1" s="193"/>
      <c r="F1" s="193"/>
      <c r="G1" s="193"/>
      <c r="H1" s="193"/>
      <c r="I1" s="193"/>
      <c r="J1" s="193"/>
      <c r="K1" s="193"/>
      <c r="L1" s="193"/>
      <c r="M1" s="193"/>
      <c r="N1" s="193"/>
      <c r="O1" s="194"/>
      <c r="P1" s="3"/>
      <c r="Q1" s="3"/>
      <c r="R1" s="3"/>
      <c r="S1" s="3"/>
      <c r="T1" s="3"/>
      <c r="U1" s="3"/>
      <c r="V1" s="3"/>
      <c r="W1" s="3"/>
      <c r="X1" s="3"/>
      <c r="Y1" s="3"/>
      <c r="Z1" s="3"/>
      <c r="AA1" s="3"/>
      <c r="AB1" s="3"/>
      <c r="AC1" s="3"/>
      <c r="AD1" s="3"/>
    </row>
    <row r="2" spans="1:30" ht="23.25" x14ac:dyDescent="0.45">
      <c r="A2" s="195"/>
      <c r="B2" s="124"/>
      <c r="C2" s="124"/>
      <c r="D2" s="124"/>
      <c r="E2" s="124"/>
      <c r="F2" s="124"/>
      <c r="G2" s="124"/>
      <c r="H2" s="124"/>
      <c r="I2" s="124"/>
      <c r="J2" s="124"/>
      <c r="K2" s="124"/>
      <c r="L2" s="124"/>
      <c r="M2" s="124"/>
      <c r="N2" s="124"/>
      <c r="O2" s="196"/>
      <c r="P2" s="3"/>
      <c r="Q2" s="3"/>
      <c r="R2" s="3"/>
      <c r="S2" s="3"/>
      <c r="T2" s="3"/>
      <c r="U2" s="3"/>
      <c r="V2" s="3"/>
      <c r="W2" s="3"/>
      <c r="X2" s="3"/>
      <c r="Y2" s="3"/>
      <c r="Z2" s="3"/>
      <c r="AA2" s="3"/>
      <c r="AB2" s="3"/>
      <c r="AC2" s="3"/>
      <c r="AD2" s="3"/>
    </row>
    <row r="3" spans="1:30" ht="23.65" thickBot="1" x14ac:dyDescent="0.5">
      <c r="A3" s="197"/>
      <c r="B3" s="198"/>
      <c r="C3" s="198"/>
      <c r="D3" s="198"/>
      <c r="E3" s="198"/>
      <c r="F3" s="198"/>
      <c r="G3" s="198"/>
      <c r="H3" s="198"/>
      <c r="I3" s="198"/>
      <c r="J3" s="198"/>
      <c r="K3" s="198"/>
      <c r="L3" s="198"/>
      <c r="M3" s="198"/>
      <c r="N3" s="198"/>
      <c r="O3" s="199"/>
      <c r="P3" s="3"/>
      <c r="Q3" s="3"/>
      <c r="R3" s="3"/>
      <c r="S3" s="3"/>
      <c r="T3" s="3"/>
      <c r="U3" s="3"/>
      <c r="V3" s="3"/>
      <c r="W3" s="3"/>
      <c r="X3" s="3"/>
      <c r="Y3" s="3"/>
      <c r="Z3" s="3"/>
      <c r="AA3" s="3"/>
      <c r="AB3" s="3"/>
      <c r="AC3" s="3"/>
      <c r="AD3" s="3"/>
    </row>
    <row r="4" spans="1:30" ht="52.9" customHeight="1" thickBot="1" x14ac:dyDescent="0.5">
      <c r="A4" s="200" t="s">
        <v>32</v>
      </c>
      <c r="B4" s="201"/>
      <c r="C4" s="201"/>
      <c r="D4" s="201"/>
      <c r="E4" s="201"/>
      <c r="F4" s="201"/>
      <c r="G4" s="201"/>
      <c r="H4" s="201"/>
      <c r="I4" s="201"/>
      <c r="J4" s="201"/>
      <c r="K4" s="201"/>
      <c r="L4" s="201"/>
      <c r="M4" s="201"/>
      <c r="N4" s="201"/>
      <c r="O4" s="202"/>
      <c r="P4" s="4"/>
      <c r="Q4" s="4"/>
      <c r="R4" s="4"/>
      <c r="S4" s="4"/>
      <c r="T4" s="4"/>
      <c r="U4" s="4"/>
      <c r="V4" s="4"/>
      <c r="W4" s="4"/>
      <c r="X4" s="4"/>
      <c r="Y4" s="4"/>
      <c r="Z4" s="4"/>
      <c r="AA4" s="4"/>
      <c r="AB4" s="4"/>
      <c r="AC4" s="4"/>
      <c r="AD4" s="4"/>
    </row>
    <row r="5" spans="1:30" ht="23.65" thickBot="1" x14ac:dyDescent="0.5">
      <c r="A5" s="203" t="s">
        <v>2</v>
      </c>
      <c r="B5" s="204"/>
      <c r="C5" s="204"/>
      <c r="D5" s="204"/>
      <c r="E5" s="204"/>
      <c r="F5" s="204"/>
      <c r="G5" s="204"/>
      <c r="H5" s="204"/>
      <c r="I5" s="63"/>
      <c r="J5" s="63"/>
      <c r="K5" s="63"/>
      <c r="L5" s="63"/>
      <c r="M5" s="63"/>
      <c r="N5" s="63"/>
      <c r="O5" s="64"/>
      <c r="P5" s="4"/>
      <c r="Q5" s="4"/>
      <c r="R5" s="4"/>
      <c r="S5" s="4"/>
      <c r="T5" s="4"/>
      <c r="U5" s="4"/>
      <c r="V5" s="4"/>
      <c r="W5" s="4"/>
      <c r="X5" s="4"/>
      <c r="Y5" s="4"/>
      <c r="Z5" s="4"/>
      <c r="AA5" s="4"/>
      <c r="AB5" s="4"/>
      <c r="AC5" s="4"/>
      <c r="AD5" s="4"/>
    </row>
    <row r="6" spans="1:30" ht="14.65" thickBot="1" x14ac:dyDescent="0.5">
      <c r="A6" s="205" t="s">
        <v>3</v>
      </c>
      <c r="B6" s="206"/>
      <c r="C6" s="206"/>
      <c r="D6" s="206"/>
      <c r="E6" s="209" t="s">
        <v>4</v>
      </c>
      <c r="F6" s="209"/>
      <c r="G6" s="209"/>
      <c r="H6" s="210"/>
      <c r="I6" s="213" t="s">
        <v>33</v>
      </c>
      <c r="J6" s="214"/>
      <c r="K6" s="214"/>
      <c r="L6" s="214"/>
      <c r="M6" s="214"/>
      <c r="N6" s="214"/>
      <c r="O6" s="214"/>
    </row>
    <row r="7" spans="1:30" ht="15" thickTop="1" thickBot="1" x14ac:dyDescent="0.5">
      <c r="A7" s="207"/>
      <c r="B7" s="208"/>
      <c r="C7" s="208"/>
      <c r="D7" s="208"/>
      <c r="E7" s="211"/>
      <c r="F7" s="211"/>
      <c r="G7" s="211"/>
      <c r="H7" s="212"/>
      <c r="I7" s="215"/>
      <c r="J7" s="216"/>
      <c r="K7" s="216"/>
      <c r="L7" s="216"/>
      <c r="M7" s="216"/>
      <c r="N7" s="216"/>
      <c r="O7" s="216"/>
    </row>
    <row r="8" spans="1:30" x14ac:dyDescent="0.45">
      <c r="A8" s="207" t="s">
        <v>34</v>
      </c>
      <c r="B8" s="208"/>
      <c r="C8" s="208"/>
      <c r="D8" s="208"/>
      <c r="E8" s="217">
        <v>45303</v>
      </c>
      <c r="F8" s="211"/>
      <c r="G8" s="211"/>
      <c r="H8" s="212"/>
      <c r="I8" s="218" t="s">
        <v>35</v>
      </c>
      <c r="J8" s="219"/>
      <c r="K8" s="219"/>
      <c r="L8" s="219"/>
      <c r="M8" s="219"/>
      <c r="N8" s="219"/>
      <c r="O8" s="220"/>
    </row>
    <row r="9" spans="1:30" ht="15" thickTop="1" thickBot="1" x14ac:dyDescent="0.5">
      <c r="A9" s="207"/>
      <c r="B9" s="208"/>
      <c r="C9" s="208"/>
      <c r="D9" s="208"/>
      <c r="E9" s="211"/>
      <c r="F9" s="211"/>
      <c r="G9" s="211"/>
      <c r="H9" s="212"/>
      <c r="I9" s="115"/>
      <c r="J9" s="122"/>
      <c r="K9" s="122"/>
      <c r="L9" s="122"/>
      <c r="M9" s="122"/>
      <c r="N9" s="122"/>
      <c r="O9" s="221"/>
    </row>
    <row r="10" spans="1:30" ht="15" thickTop="1" thickBot="1" x14ac:dyDescent="0.5">
      <c r="A10" s="207"/>
      <c r="B10" s="208"/>
      <c r="C10" s="208"/>
      <c r="D10" s="208"/>
      <c r="E10" s="211"/>
      <c r="F10" s="211"/>
      <c r="G10" s="211"/>
      <c r="H10" s="212"/>
      <c r="I10" s="115"/>
      <c r="J10" s="122"/>
      <c r="K10" s="122"/>
      <c r="L10" s="122"/>
      <c r="M10" s="122"/>
      <c r="N10" s="122"/>
      <c r="O10" s="221"/>
    </row>
    <row r="11" spans="1:30" ht="15" thickTop="1" thickBot="1" x14ac:dyDescent="0.5">
      <c r="A11" s="207"/>
      <c r="B11" s="208"/>
      <c r="C11" s="208"/>
      <c r="D11" s="208"/>
      <c r="E11" s="211"/>
      <c r="F11" s="211"/>
      <c r="G11" s="211"/>
      <c r="H11" s="212"/>
      <c r="I11" s="115"/>
      <c r="J11" s="122"/>
      <c r="K11" s="122"/>
      <c r="L11" s="122"/>
      <c r="M11" s="122"/>
      <c r="N11" s="122"/>
      <c r="O11" s="221"/>
    </row>
    <row r="12" spans="1:30" ht="15" thickTop="1" thickBot="1" x14ac:dyDescent="0.5">
      <c r="A12" s="207" t="s">
        <v>36</v>
      </c>
      <c r="B12" s="208"/>
      <c r="C12" s="208"/>
      <c r="D12" s="208"/>
      <c r="E12" s="211" t="s">
        <v>37</v>
      </c>
      <c r="F12" s="211"/>
      <c r="G12" s="211"/>
      <c r="H12" s="212"/>
      <c r="I12" s="115"/>
      <c r="J12" s="122"/>
      <c r="K12" s="122"/>
      <c r="L12" s="122"/>
      <c r="M12" s="122"/>
      <c r="N12" s="122"/>
      <c r="O12" s="221"/>
    </row>
    <row r="13" spans="1:30" ht="15" thickTop="1" thickBot="1" x14ac:dyDescent="0.5">
      <c r="A13" s="207"/>
      <c r="B13" s="208"/>
      <c r="C13" s="208"/>
      <c r="D13" s="208"/>
      <c r="E13" s="211"/>
      <c r="F13" s="211"/>
      <c r="G13" s="211"/>
      <c r="H13" s="212"/>
      <c r="I13" s="115"/>
      <c r="J13" s="122"/>
      <c r="K13" s="122"/>
      <c r="L13" s="122"/>
      <c r="M13" s="122"/>
      <c r="N13" s="122"/>
      <c r="O13" s="221"/>
    </row>
    <row r="14" spans="1:30" ht="15" thickTop="1" thickBot="1" x14ac:dyDescent="0.5">
      <c r="A14" s="207" t="s">
        <v>38</v>
      </c>
      <c r="B14" s="208"/>
      <c r="C14" s="208"/>
      <c r="D14" s="208"/>
      <c r="E14" s="211" t="s">
        <v>39</v>
      </c>
      <c r="F14" s="211"/>
      <c r="G14" s="211"/>
      <c r="H14" s="212"/>
      <c r="I14" s="115"/>
      <c r="J14" s="122"/>
      <c r="K14" s="122"/>
      <c r="L14" s="122"/>
      <c r="M14" s="122"/>
      <c r="N14" s="122"/>
      <c r="O14" s="221"/>
    </row>
    <row r="15" spans="1:30" ht="15" thickTop="1" thickBot="1" x14ac:dyDescent="0.5">
      <c r="A15" s="225"/>
      <c r="B15" s="226"/>
      <c r="C15" s="226"/>
      <c r="D15" s="226"/>
      <c r="E15" s="227"/>
      <c r="F15" s="227"/>
      <c r="G15" s="227"/>
      <c r="H15" s="228"/>
      <c r="I15" s="222"/>
      <c r="J15" s="223"/>
      <c r="K15" s="223"/>
      <c r="L15" s="223"/>
      <c r="M15" s="223"/>
      <c r="N15" s="223"/>
      <c r="O15" s="224"/>
    </row>
    <row r="16" spans="1:30" x14ac:dyDescent="0.45">
      <c r="A16" s="175" t="s">
        <v>40</v>
      </c>
      <c r="B16" s="176"/>
      <c r="C16" s="176"/>
      <c r="D16" s="176"/>
      <c r="E16" s="176"/>
      <c r="F16" s="176"/>
      <c r="G16" s="176"/>
      <c r="H16" s="176"/>
      <c r="I16" s="176"/>
      <c r="J16" s="176"/>
      <c r="K16" s="176"/>
      <c r="L16" s="176"/>
      <c r="M16" s="176"/>
      <c r="N16" s="176"/>
      <c r="O16" s="177"/>
    </row>
    <row r="17" spans="1:16" ht="14.65" thickBot="1" x14ac:dyDescent="0.5">
      <c r="A17" s="178"/>
      <c r="B17" s="179"/>
      <c r="C17" s="179"/>
      <c r="D17" s="179"/>
      <c r="E17" s="179"/>
      <c r="F17" s="179"/>
      <c r="G17" s="179"/>
      <c r="H17" s="179"/>
      <c r="I17" s="179"/>
      <c r="J17" s="179"/>
      <c r="K17" s="179"/>
      <c r="L17" s="179"/>
      <c r="M17" s="179"/>
      <c r="N17" s="179"/>
      <c r="O17" s="180"/>
    </row>
    <row r="18" spans="1:16" ht="14.65" thickBot="1" x14ac:dyDescent="0.5">
      <c r="A18" s="181" t="s">
        <v>41</v>
      </c>
      <c r="B18" s="182"/>
      <c r="C18" s="182"/>
      <c r="D18" s="182"/>
      <c r="E18" s="182"/>
      <c r="F18" s="182" t="s">
        <v>42</v>
      </c>
      <c r="G18" s="182"/>
      <c r="H18" s="182"/>
      <c r="I18" s="182"/>
      <c r="J18" s="182"/>
      <c r="K18" s="182" t="s">
        <v>43</v>
      </c>
      <c r="L18" s="182"/>
      <c r="M18" s="182"/>
      <c r="N18" s="182"/>
      <c r="O18" s="183"/>
    </row>
    <row r="19" spans="1:16" ht="28.5" x14ac:dyDescent="0.45">
      <c r="A19" s="184" t="s">
        <v>44</v>
      </c>
      <c r="B19" s="185"/>
      <c r="C19" s="24" t="s">
        <v>45</v>
      </c>
      <c r="D19" s="185" t="s">
        <v>46</v>
      </c>
      <c r="E19" s="185"/>
      <c r="F19" s="185" t="s">
        <v>44</v>
      </c>
      <c r="G19" s="185"/>
      <c r="H19" s="24" t="s">
        <v>45</v>
      </c>
      <c r="I19" s="185" t="s">
        <v>46</v>
      </c>
      <c r="J19" s="185"/>
      <c r="K19" s="185" t="s">
        <v>44</v>
      </c>
      <c r="L19" s="185"/>
      <c r="M19" s="24" t="s">
        <v>45</v>
      </c>
      <c r="N19" s="185" t="s">
        <v>46</v>
      </c>
      <c r="O19" s="186"/>
    </row>
    <row r="20" spans="1:16" x14ac:dyDescent="0.45">
      <c r="A20" s="173" t="s">
        <v>216</v>
      </c>
      <c r="B20" s="165"/>
      <c r="C20" s="165" t="s">
        <v>215</v>
      </c>
      <c r="D20" s="165">
        <v>115.94</v>
      </c>
      <c r="E20" s="165"/>
      <c r="F20" s="165" t="s">
        <v>217</v>
      </c>
      <c r="G20" s="165"/>
      <c r="H20" s="165" t="s">
        <v>215</v>
      </c>
      <c r="I20" s="165">
        <v>60.06</v>
      </c>
      <c r="J20" s="165"/>
      <c r="K20" s="165" t="s">
        <v>218</v>
      </c>
      <c r="L20" s="165"/>
      <c r="M20" s="165" t="s">
        <v>215</v>
      </c>
      <c r="N20" s="165">
        <v>90.16</v>
      </c>
      <c r="O20" s="167"/>
    </row>
    <row r="21" spans="1:16" ht="14.65" thickBot="1" x14ac:dyDescent="0.5">
      <c r="A21" s="174"/>
      <c r="B21" s="166"/>
      <c r="C21" s="166"/>
      <c r="D21" s="166"/>
      <c r="E21" s="166"/>
      <c r="F21" s="166"/>
      <c r="G21" s="166"/>
      <c r="H21" s="166"/>
      <c r="I21" s="166"/>
      <c r="J21" s="166"/>
      <c r="K21" s="166"/>
      <c r="L21" s="166"/>
      <c r="M21" s="166"/>
      <c r="N21" s="166"/>
      <c r="O21" s="168"/>
    </row>
    <row r="22" spans="1:16" x14ac:dyDescent="0.45">
      <c r="A22" s="169" t="s">
        <v>47</v>
      </c>
      <c r="B22" s="170"/>
      <c r="C22" s="170"/>
      <c r="D22" s="171" t="s">
        <v>219</v>
      </c>
      <c r="E22" s="172"/>
      <c r="F22" s="169" t="s">
        <v>47</v>
      </c>
      <c r="G22" s="170"/>
      <c r="H22" s="170"/>
      <c r="I22" s="171" t="s">
        <v>219</v>
      </c>
      <c r="J22" s="172"/>
      <c r="K22" s="169" t="s">
        <v>47</v>
      </c>
      <c r="L22" s="170"/>
      <c r="M22" s="170"/>
      <c r="N22" s="171" t="s">
        <v>219</v>
      </c>
      <c r="O22" s="172"/>
    </row>
    <row r="23" spans="1:16" x14ac:dyDescent="0.45">
      <c r="A23" s="134" t="s">
        <v>220</v>
      </c>
      <c r="B23" s="135"/>
      <c r="C23" s="135"/>
      <c r="D23" s="135"/>
      <c r="E23" s="136"/>
      <c r="F23" s="134" t="s">
        <v>220</v>
      </c>
      <c r="G23" s="135"/>
      <c r="H23" s="135"/>
      <c r="I23" s="135"/>
      <c r="J23" s="136"/>
      <c r="K23" s="134" t="s">
        <v>220</v>
      </c>
      <c r="L23" s="135"/>
      <c r="M23" s="135"/>
      <c r="N23" s="135"/>
      <c r="O23" s="136"/>
    </row>
    <row r="24" spans="1:16" x14ac:dyDescent="0.45">
      <c r="A24" s="137" t="s">
        <v>21</v>
      </c>
      <c r="B24" s="138"/>
      <c r="C24" s="138"/>
      <c r="D24" s="138"/>
      <c r="E24" s="139"/>
      <c r="F24" s="137" t="s">
        <v>21</v>
      </c>
      <c r="G24" s="138"/>
      <c r="H24" s="138"/>
      <c r="I24" s="138"/>
      <c r="J24" s="139"/>
      <c r="K24" s="137" t="s">
        <v>21</v>
      </c>
      <c r="L24" s="138"/>
      <c r="M24" s="138"/>
      <c r="N24" s="138"/>
      <c r="O24" s="139"/>
    </row>
    <row r="25" spans="1:16" x14ac:dyDescent="0.45">
      <c r="A25" s="140" t="s">
        <v>48</v>
      </c>
      <c r="B25" s="141"/>
      <c r="C25" s="141"/>
      <c r="D25" s="142">
        <v>0</v>
      </c>
      <c r="E25" s="143"/>
      <c r="F25" s="140" t="s">
        <v>48</v>
      </c>
      <c r="G25" s="141"/>
      <c r="H25" s="141"/>
      <c r="I25" s="142">
        <v>0</v>
      </c>
      <c r="J25" s="143"/>
      <c r="K25" s="140" t="s">
        <v>48</v>
      </c>
      <c r="L25" s="141"/>
      <c r="M25" s="141"/>
      <c r="N25" s="142">
        <v>0</v>
      </c>
      <c r="O25" s="143"/>
      <c r="P25" s="46" t="s">
        <v>214</v>
      </c>
    </row>
    <row r="26" spans="1:16" ht="28.9" customHeight="1" thickBot="1" x14ac:dyDescent="0.5">
      <c r="A26" s="130" t="s">
        <v>49</v>
      </c>
      <c r="B26" s="131"/>
      <c r="C26" s="131"/>
      <c r="D26" s="83">
        <v>1</v>
      </c>
      <c r="E26" s="187"/>
      <c r="F26" s="130" t="s">
        <v>49</v>
      </c>
      <c r="G26" s="131"/>
      <c r="H26" s="131"/>
      <c r="I26" s="83">
        <v>1</v>
      </c>
      <c r="J26" s="187"/>
      <c r="K26" s="130" t="s">
        <v>49</v>
      </c>
      <c r="L26" s="131"/>
      <c r="M26" s="131"/>
      <c r="N26" s="83">
        <v>1</v>
      </c>
      <c r="O26" s="187"/>
    </row>
    <row r="27" spans="1:16" x14ac:dyDescent="0.45">
      <c r="A27" s="175" t="s">
        <v>50</v>
      </c>
      <c r="B27" s="176"/>
      <c r="C27" s="176"/>
      <c r="D27" s="176"/>
      <c r="E27" s="176"/>
      <c r="F27" s="176"/>
      <c r="G27" s="176"/>
      <c r="H27" s="176"/>
      <c r="I27" s="176"/>
      <c r="J27" s="176"/>
      <c r="K27" s="176"/>
      <c r="L27" s="176"/>
      <c r="M27" s="176"/>
      <c r="N27" s="176"/>
      <c r="O27" s="177"/>
    </row>
    <row r="28" spans="1:16" ht="14.65" thickBot="1" x14ac:dyDescent="0.5">
      <c r="A28" s="178"/>
      <c r="B28" s="179"/>
      <c r="C28" s="179"/>
      <c r="D28" s="179"/>
      <c r="E28" s="179"/>
      <c r="F28" s="179"/>
      <c r="G28" s="179"/>
      <c r="H28" s="179"/>
      <c r="I28" s="179"/>
      <c r="J28" s="179"/>
      <c r="K28" s="179"/>
      <c r="L28" s="179"/>
      <c r="M28" s="179"/>
      <c r="N28" s="179"/>
      <c r="O28" s="180"/>
    </row>
    <row r="29" spans="1:16" ht="14.65" thickBot="1" x14ac:dyDescent="0.5">
      <c r="A29" s="181" t="s">
        <v>41</v>
      </c>
      <c r="B29" s="182"/>
      <c r="C29" s="182"/>
      <c r="D29" s="182"/>
      <c r="E29" s="182"/>
      <c r="F29" s="182" t="s">
        <v>42</v>
      </c>
      <c r="G29" s="182"/>
      <c r="H29" s="182"/>
      <c r="I29" s="182"/>
      <c r="J29" s="182"/>
      <c r="K29" s="182" t="s">
        <v>43</v>
      </c>
      <c r="L29" s="182"/>
      <c r="M29" s="182"/>
      <c r="N29" s="182"/>
      <c r="O29" s="183"/>
    </row>
    <row r="30" spans="1:16" ht="28.5" x14ac:dyDescent="0.45">
      <c r="A30" s="184" t="s">
        <v>44</v>
      </c>
      <c r="B30" s="185"/>
      <c r="C30" s="24" t="s">
        <v>45</v>
      </c>
      <c r="D30" s="185" t="s">
        <v>46</v>
      </c>
      <c r="E30" s="185"/>
      <c r="F30" s="185" t="s">
        <v>44</v>
      </c>
      <c r="G30" s="185"/>
      <c r="H30" s="24" t="s">
        <v>45</v>
      </c>
      <c r="I30" s="185" t="s">
        <v>46</v>
      </c>
      <c r="J30" s="185"/>
      <c r="K30" s="185" t="s">
        <v>44</v>
      </c>
      <c r="L30" s="185"/>
      <c r="M30" s="24" t="s">
        <v>45</v>
      </c>
      <c r="N30" s="185" t="s">
        <v>46</v>
      </c>
      <c r="O30" s="186"/>
    </row>
    <row r="31" spans="1:16" x14ac:dyDescent="0.45">
      <c r="A31" s="173">
        <v>30</v>
      </c>
      <c r="B31" s="165"/>
      <c r="C31" s="165">
        <v>0.2</v>
      </c>
      <c r="D31" s="165">
        <v>29.98</v>
      </c>
      <c r="E31" s="165"/>
      <c r="F31" s="165">
        <v>105</v>
      </c>
      <c r="G31" s="165"/>
      <c r="H31" s="165">
        <v>0.2</v>
      </c>
      <c r="I31" s="165">
        <v>104.92</v>
      </c>
      <c r="J31" s="165"/>
      <c r="K31" s="165">
        <v>36</v>
      </c>
      <c r="L31" s="165"/>
      <c r="M31" s="165">
        <v>0.05</v>
      </c>
      <c r="N31" s="165">
        <v>36.020000000000003</v>
      </c>
      <c r="O31" s="167"/>
    </row>
    <row r="32" spans="1:16" ht="14.65" thickBot="1" x14ac:dyDescent="0.5">
      <c r="A32" s="174"/>
      <c r="B32" s="166"/>
      <c r="C32" s="166"/>
      <c r="D32" s="166"/>
      <c r="E32" s="166"/>
      <c r="F32" s="166"/>
      <c r="G32" s="166"/>
      <c r="H32" s="166"/>
      <c r="I32" s="166"/>
      <c r="J32" s="166"/>
      <c r="K32" s="166"/>
      <c r="L32" s="166"/>
      <c r="M32" s="166"/>
      <c r="N32" s="166"/>
      <c r="O32" s="168"/>
    </row>
    <row r="33" spans="1:16" x14ac:dyDescent="0.45">
      <c r="A33" s="169" t="s">
        <v>47</v>
      </c>
      <c r="B33" s="170"/>
      <c r="C33" s="170"/>
      <c r="D33" s="171" t="s">
        <v>219</v>
      </c>
      <c r="E33" s="172"/>
      <c r="F33" s="169" t="s">
        <v>47</v>
      </c>
      <c r="G33" s="170"/>
      <c r="H33" s="170"/>
      <c r="I33" s="171" t="s">
        <v>219</v>
      </c>
      <c r="J33" s="172"/>
      <c r="K33" s="169" t="s">
        <v>47</v>
      </c>
      <c r="L33" s="170"/>
      <c r="M33" s="170"/>
      <c r="N33" s="171" t="s">
        <v>219</v>
      </c>
      <c r="O33" s="172"/>
    </row>
    <row r="34" spans="1:16" x14ac:dyDescent="0.45">
      <c r="A34" s="134" t="s">
        <v>220</v>
      </c>
      <c r="B34" s="135"/>
      <c r="C34" s="135"/>
      <c r="D34" s="135"/>
      <c r="E34" s="136"/>
      <c r="F34" s="134" t="s">
        <v>220</v>
      </c>
      <c r="G34" s="135"/>
      <c r="H34" s="135"/>
      <c r="I34" s="135"/>
      <c r="J34" s="136"/>
      <c r="K34" s="134" t="s">
        <v>220</v>
      </c>
      <c r="L34" s="135"/>
      <c r="M34" s="135"/>
      <c r="N34" s="135"/>
      <c r="O34" s="136"/>
    </row>
    <row r="35" spans="1:16" x14ac:dyDescent="0.45">
      <c r="A35" s="137" t="s">
        <v>21</v>
      </c>
      <c r="B35" s="138"/>
      <c r="C35" s="138"/>
      <c r="D35" s="138"/>
      <c r="E35" s="139"/>
      <c r="F35" s="137" t="s">
        <v>21</v>
      </c>
      <c r="G35" s="138"/>
      <c r="H35" s="138"/>
      <c r="I35" s="138"/>
      <c r="J35" s="139"/>
      <c r="K35" s="137" t="s">
        <v>21</v>
      </c>
      <c r="L35" s="138"/>
      <c r="M35" s="138"/>
      <c r="N35" s="138"/>
      <c r="O35" s="139"/>
    </row>
    <row r="36" spans="1:16" x14ac:dyDescent="0.45">
      <c r="A36" s="140" t="s">
        <v>48</v>
      </c>
      <c r="B36" s="141"/>
      <c r="C36" s="141"/>
      <c r="D36" s="142">
        <v>0</v>
      </c>
      <c r="E36" s="143"/>
      <c r="F36" s="140" t="s">
        <v>48</v>
      </c>
      <c r="G36" s="141"/>
      <c r="H36" s="141"/>
      <c r="I36" s="142">
        <v>0</v>
      </c>
      <c r="J36" s="143"/>
      <c r="K36" s="140" t="s">
        <v>48</v>
      </c>
      <c r="L36" s="141"/>
      <c r="M36" s="141"/>
      <c r="N36" s="142">
        <v>0</v>
      </c>
      <c r="O36" s="143"/>
      <c r="P36" s="46" t="s">
        <v>214</v>
      </c>
    </row>
    <row r="37" spans="1:16" ht="28.9" customHeight="1" thickBot="1" x14ac:dyDescent="0.5">
      <c r="A37" s="130" t="s">
        <v>49</v>
      </c>
      <c r="B37" s="131"/>
      <c r="C37" s="131"/>
      <c r="D37" s="132">
        <v>1</v>
      </c>
      <c r="E37" s="133"/>
      <c r="F37" s="130" t="s">
        <v>49</v>
      </c>
      <c r="G37" s="131"/>
      <c r="H37" s="131"/>
      <c r="I37" s="132">
        <v>1</v>
      </c>
      <c r="J37" s="133"/>
      <c r="K37" s="130" t="s">
        <v>49</v>
      </c>
      <c r="L37" s="131"/>
      <c r="M37" s="131"/>
      <c r="N37" s="132">
        <v>1</v>
      </c>
      <c r="O37" s="133"/>
    </row>
    <row r="38" spans="1:16" ht="14.25" customHeight="1" x14ac:dyDescent="0.45">
      <c r="A38" s="144" t="s">
        <v>51</v>
      </c>
      <c r="B38" s="145"/>
      <c r="C38" s="145"/>
      <c r="D38" s="145"/>
      <c r="E38" s="145"/>
      <c r="F38" s="145"/>
      <c r="G38" s="150" t="s">
        <v>52</v>
      </c>
      <c r="H38" s="150"/>
      <c r="I38" s="150"/>
      <c r="J38" s="150"/>
      <c r="K38" s="150"/>
      <c r="L38" s="150"/>
      <c r="M38" s="150"/>
      <c r="N38" s="153" t="s">
        <v>21</v>
      </c>
      <c r="O38" s="154"/>
    </row>
    <row r="39" spans="1:16" x14ac:dyDescent="0.45">
      <c r="A39" s="146"/>
      <c r="B39" s="147"/>
      <c r="C39" s="147"/>
      <c r="D39" s="147"/>
      <c r="E39" s="147"/>
      <c r="F39" s="147"/>
      <c r="G39" s="151"/>
      <c r="H39" s="151"/>
      <c r="I39" s="151"/>
      <c r="J39" s="151"/>
      <c r="K39" s="151"/>
      <c r="L39" s="151"/>
      <c r="M39" s="151"/>
      <c r="N39" s="142">
        <v>4</v>
      </c>
      <c r="O39" s="139" t="s">
        <v>53</v>
      </c>
    </row>
    <row r="40" spans="1:16" ht="69" customHeight="1" x14ac:dyDescent="0.45">
      <c r="A40" s="148"/>
      <c r="B40" s="149"/>
      <c r="C40" s="149"/>
      <c r="D40" s="149"/>
      <c r="E40" s="149"/>
      <c r="F40" s="149"/>
      <c r="G40" s="152"/>
      <c r="H40" s="152"/>
      <c r="I40" s="152"/>
      <c r="J40" s="152"/>
      <c r="K40" s="152"/>
      <c r="L40" s="152"/>
      <c r="M40" s="152"/>
      <c r="N40" s="188"/>
      <c r="O40" s="189"/>
    </row>
    <row r="41" spans="1:16" x14ac:dyDescent="0.45">
      <c r="A41" s="155" t="s">
        <v>54</v>
      </c>
      <c r="B41" s="156"/>
      <c r="C41" s="156"/>
      <c r="D41" s="156"/>
      <c r="E41" s="156"/>
      <c r="F41" s="156"/>
      <c r="G41" s="161" t="s">
        <v>55</v>
      </c>
      <c r="H41" s="162"/>
      <c r="I41" s="162"/>
      <c r="J41" s="162"/>
      <c r="K41" s="162"/>
      <c r="L41" s="162"/>
      <c r="M41" s="162"/>
      <c r="N41" s="190"/>
      <c r="O41" s="191"/>
    </row>
    <row r="42" spans="1:16" x14ac:dyDescent="0.45">
      <c r="A42" s="157"/>
      <c r="B42" s="158"/>
      <c r="C42" s="158"/>
      <c r="D42" s="158"/>
      <c r="E42" s="158"/>
      <c r="F42" s="158"/>
      <c r="G42" s="163"/>
      <c r="H42" s="163"/>
      <c r="I42" s="163"/>
      <c r="J42" s="163"/>
      <c r="K42" s="163"/>
      <c r="L42" s="163"/>
      <c r="M42" s="163"/>
      <c r="N42" s="142">
        <v>4</v>
      </c>
      <c r="O42" s="139" t="s">
        <v>53</v>
      </c>
    </row>
    <row r="43" spans="1:16" ht="69.75" customHeight="1" thickBot="1" x14ac:dyDescent="0.5">
      <c r="A43" s="159"/>
      <c r="B43" s="160"/>
      <c r="C43" s="160"/>
      <c r="D43" s="160"/>
      <c r="E43" s="160"/>
      <c r="F43" s="160"/>
      <c r="G43" s="164"/>
      <c r="H43" s="164"/>
      <c r="I43" s="164"/>
      <c r="J43" s="164"/>
      <c r="K43" s="164"/>
      <c r="L43" s="164"/>
      <c r="M43" s="164"/>
      <c r="N43" s="188"/>
      <c r="O43" s="189"/>
    </row>
    <row r="44" spans="1:16" ht="14.65" thickBot="1" x14ac:dyDescent="0.5">
      <c r="J44" s="128" t="s">
        <v>56</v>
      </c>
      <c r="K44" s="129"/>
      <c r="L44" s="129"/>
      <c r="M44" s="129"/>
      <c r="N44" s="22">
        <f>D25+D26+I25+I26+N25+N26+N36+N37+I37+I36+D37+D36+N42+N39</f>
        <v>14</v>
      </c>
      <c r="O44" s="31" t="s">
        <v>57</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9" zoomScale="70" zoomScaleNormal="70" workbookViewId="0">
      <selection activeCell="R36" sqref="R36"/>
    </sheetView>
  </sheetViews>
  <sheetFormatPr defaultRowHeight="14.25" x14ac:dyDescent="0.45"/>
  <cols>
    <col min="15" max="15" width="17.265625" customWidth="1"/>
    <col min="16" max="16" width="10" customWidth="1"/>
    <col min="17" max="17" width="10.265625" customWidth="1"/>
  </cols>
  <sheetData>
    <row r="1" spans="1:17" x14ac:dyDescent="0.45">
      <c r="A1" s="192" t="s">
        <v>58</v>
      </c>
      <c r="B1" s="193"/>
      <c r="C1" s="193"/>
      <c r="D1" s="193"/>
      <c r="E1" s="193"/>
      <c r="F1" s="193"/>
      <c r="G1" s="193"/>
      <c r="H1" s="193"/>
      <c r="I1" s="193"/>
      <c r="J1" s="193"/>
      <c r="K1" s="193"/>
      <c r="L1" s="193"/>
      <c r="M1" s="193"/>
      <c r="N1" s="194"/>
      <c r="O1" s="229" t="s">
        <v>59</v>
      </c>
      <c r="P1" s="230"/>
      <c r="Q1" s="231"/>
    </row>
    <row r="2" spans="1:17" ht="14.65" thickBot="1" x14ac:dyDescent="0.5">
      <c r="A2" s="195"/>
      <c r="B2" s="124"/>
      <c r="C2" s="124"/>
      <c r="D2" s="124"/>
      <c r="E2" s="124"/>
      <c r="F2" s="124"/>
      <c r="G2" s="124"/>
      <c r="H2" s="124"/>
      <c r="I2" s="124"/>
      <c r="J2" s="124"/>
      <c r="K2" s="124"/>
      <c r="L2" s="124"/>
      <c r="M2" s="124"/>
      <c r="N2" s="196"/>
      <c r="O2" s="232"/>
      <c r="P2" s="233"/>
      <c r="Q2" s="234"/>
    </row>
    <row r="3" spans="1:17" ht="14.65" thickBot="1" x14ac:dyDescent="0.5">
      <c r="A3" s="197"/>
      <c r="B3" s="198"/>
      <c r="C3" s="198"/>
      <c r="D3" s="198"/>
      <c r="E3" s="198"/>
      <c r="F3" s="198"/>
      <c r="G3" s="198"/>
      <c r="H3" s="198"/>
      <c r="I3" s="198"/>
      <c r="J3" s="198"/>
      <c r="K3" s="198"/>
      <c r="L3" s="198"/>
      <c r="M3" s="198"/>
      <c r="N3" s="199"/>
      <c r="O3" s="235" t="s">
        <v>60</v>
      </c>
      <c r="P3" s="236"/>
      <c r="Q3" s="237"/>
    </row>
    <row r="4" spans="1:17" ht="23.65" thickBot="1" x14ac:dyDescent="0.5">
      <c r="A4" s="330" t="s">
        <v>1</v>
      </c>
      <c r="B4" s="331"/>
      <c r="C4" s="331"/>
      <c r="D4" s="331"/>
      <c r="E4" s="331"/>
      <c r="F4" s="331"/>
      <c r="G4" s="331"/>
      <c r="H4" s="331"/>
      <c r="I4" s="331"/>
      <c r="J4" s="331"/>
      <c r="K4" s="331"/>
      <c r="L4" s="331"/>
      <c r="M4" s="331"/>
      <c r="N4" s="332"/>
      <c r="O4" s="238"/>
      <c r="P4" s="239"/>
      <c r="Q4" s="240"/>
    </row>
    <row r="5" spans="1:17" ht="23.65" thickBot="1" x14ac:dyDescent="0.5">
      <c r="A5" s="333" t="s">
        <v>2</v>
      </c>
      <c r="B5" s="334"/>
      <c r="C5" s="334"/>
      <c r="D5" s="334"/>
      <c r="E5" s="334"/>
      <c r="F5" s="334"/>
      <c r="G5" s="334"/>
      <c r="H5" s="334"/>
      <c r="I5" s="334"/>
      <c r="J5" s="334"/>
      <c r="K5" s="334"/>
      <c r="L5" s="334"/>
      <c r="M5" s="334"/>
      <c r="N5" s="334"/>
      <c r="O5" s="241" t="s">
        <v>21</v>
      </c>
      <c r="P5" s="242"/>
      <c r="Q5" s="243"/>
    </row>
    <row r="6" spans="1:17" ht="23.65" thickBot="1" x14ac:dyDescent="0.75">
      <c r="A6" s="335" t="s">
        <v>61</v>
      </c>
      <c r="B6" s="336"/>
      <c r="C6" s="336"/>
      <c r="D6" s="336"/>
      <c r="E6" s="336"/>
      <c r="F6" s="337"/>
      <c r="G6" s="338" t="s">
        <v>62</v>
      </c>
      <c r="H6" s="336"/>
      <c r="I6" s="336"/>
      <c r="J6" s="336"/>
      <c r="K6" s="336"/>
      <c r="L6" s="336"/>
      <c r="M6" s="336"/>
      <c r="N6" s="339"/>
      <c r="O6" s="244"/>
      <c r="P6" s="245"/>
      <c r="Q6" s="246"/>
    </row>
    <row r="7" spans="1:17" ht="23.65" thickBot="1" x14ac:dyDescent="0.75">
      <c r="A7" s="285" t="s">
        <v>63</v>
      </c>
      <c r="B7" s="286"/>
      <c r="C7" s="286"/>
      <c r="D7" s="286"/>
      <c r="E7" s="286"/>
      <c r="F7" s="287"/>
      <c r="G7" s="328">
        <v>75.400000000000006</v>
      </c>
      <c r="H7" s="329"/>
      <c r="I7" s="289">
        <v>75.45</v>
      </c>
      <c r="J7" s="289"/>
      <c r="K7" s="289">
        <v>75.41</v>
      </c>
      <c r="L7" s="289"/>
      <c r="M7" s="289">
        <v>75.459999999999994</v>
      </c>
      <c r="N7" s="290"/>
      <c r="O7" s="252">
        <v>1</v>
      </c>
      <c r="P7" s="253"/>
      <c r="Q7" s="11" t="s">
        <v>64</v>
      </c>
    </row>
    <row r="8" spans="1:17" ht="23.25" x14ac:dyDescent="0.7">
      <c r="A8" s="315" t="s">
        <v>65</v>
      </c>
      <c r="B8" s="316"/>
      <c r="C8" s="316"/>
      <c r="D8" s="316"/>
      <c r="E8" s="316"/>
      <c r="F8" s="317"/>
      <c r="G8" s="318">
        <v>75.97</v>
      </c>
      <c r="H8" s="319"/>
      <c r="I8" s="319">
        <v>75.98</v>
      </c>
      <c r="J8" s="319"/>
      <c r="K8" s="319">
        <v>75.97</v>
      </c>
      <c r="L8" s="319"/>
      <c r="M8" s="319">
        <v>75.97</v>
      </c>
      <c r="N8" s="320"/>
      <c r="O8" s="254">
        <v>1</v>
      </c>
      <c r="P8" s="142"/>
      <c r="Q8" s="12" t="s">
        <v>64</v>
      </c>
    </row>
    <row r="9" spans="1:17" ht="23.25" customHeight="1" x14ac:dyDescent="0.7">
      <c r="A9" s="300" t="s">
        <v>66</v>
      </c>
      <c r="B9" s="301"/>
      <c r="C9" s="301"/>
      <c r="D9" s="301"/>
      <c r="E9" s="301"/>
      <c r="F9" s="302"/>
      <c r="G9" s="306">
        <v>47.99</v>
      </c>
      <c r="H9" s="307"/>
      <c r="I9" s="306">
        <v>47.99</v>
      </c>
      <c r="J9" s="307"/>
      <c r="K9" s="306">
        <v>47.99</v>
      </c>
      <c r="L9" s="307"/>
      <c r="M9" s="306">
        <v>47.99</v>
      </c>
      <c r="N9" s="307"/>
      <c r="O9" s="254">
        <v>1</v>
      </c>
      <c r="P9" s="142"/>
      <c r="Q9" s="251" t="s">
        <v>64</v>
      </c>
    </row>
    <row r="10" spans="1:17" ht="24" customHeight="1" x14ac:dyDescent="0.7">
      <c r="A10" s="321"/>
      <c r="B10" s="322"/>
      <c r="C10" s="322"/>
      <c r="D10" s="322"/>
      <c r="E10" s="322"/>
      <c r="F10" s="323"/>
      <c r="G10" s="324">
        <v>48.02</v>
      </c>
      <c r="H10" s="325"/>
      <c r="I10" s="326"/>
      <c r="J10" s="326"/>
      <c r="K10" s="326"/>
      <c r="L10" s="326"/>
      <c r="M10" s="326"/>
      <c r="N10" s="327"/>
      <c r="O10" s="254"/>
      <c r="P10" s="142"/>
      <c r="Q10" s="251"/>
    </row>
    <row r="11" spans="1:17" ht="23.25" x14ac:dyDescent="0.7">
      <c r="A11" s="315" t="s">
        <v>67</v>
      </c>
      <c r="B11" s="316"/>
      <c r="C11" s="316"/>
      <c r="D11" s="316"/>
      <c r="E11" s="316"/>
      <c r="F11" s="317"/>
      <c r="G11" s="318">
        <v>40</v>
      </c>
      <c r="H11" s="319"/>
      <c r="I11" s="319">
        <v>39.99</v>
      </c>
      <c r="J11" s="319"/>
      <c r="K11" s="319">
        <v>39.99</v>
      </c>
      <c r="L11" s="319"/>
      <c r="M11" s="319">
        <v>39.99</v>
      </c>
      <c r="N11" s="319"/>
      <c r="O11" s="254">
        <v>1</v>
      </c>
      <c r="P11" s="142"/>
      <c r="Q11" s="12" t="s">
        <v>64</v>
      </c>
    </row>
    <row r="12" spans="1:17" ht="23.25" x14ac:dyDescent="0.7">
      <c r="A12" s="285" t="s">
        <v>68</v>
      </c>
      <c r="B12" s="286"/>
      <c r="C12" s="286"/>
      <c r="D12" s="286"/>
      <c r="E12" s="286"/>
      <c r="F12" s="287"/>
      <c r="G12" s="288">
        <v>0.28999999999999998</v>
      </c>
      <c r="H12" s="289"/>
      <c r="I12" s="289"/>
      <c r="J12" s="289"/>
      <c r="K12" s="289">
        <v>1.88</v>
      </c>
      <c r="L12" s="289"/>
      <c r="M12" s="289"/>
      <c r="N12" s="290"/>
      <c r="O12" s="254">
        <v>2</v>
      </c>
      <c r="P12" s="142"/>
      <c r="Q12" s="12" t="s">
        <v>69</v>
      </c>
    </row>
    <row r="13" spans="1:17" ht="23.65" thickBot="1" x14ac:dyDescent="0.75">
      <c r="A13" s="315" t="s">
        <v>70</v>
      </c>
      <c r="B13" s="316"/>
      <c r="C13" s="316"/>
      <c r="D13" s="316"/>
      <c r="E13" s="316"/>
      <c r="F13" s="317"/>
      <c r="G13" s="318">
        <v>76.03</v>
      </c>
      <c r="H13" s="319"/>
      <c r="I13" s="319">
        <v>76.010000000000005</v>
      </c>
      <c r="J13" s="319"/>
      <c r="K13" s="319">
        <v>75.989999999999995</v>
      </c>
      <c r="L13" s="319"/>
      <c r="M13" s="319">
        <v>75.97</v>
      </c>
      <c r="N13" s="320"/>
      <c r="O13" s="254">
        <v>1</v>
      </c>
      <c r="P13" s="142"/>
      <c r="Q13" s="12" t="s">
        <v>64</v>
      </c>
    </row>
    <row r="14" spans="1:17" ht="23.65" thickBot="1" x14ac:dyDescent="0.75">
      <c r="A14" s="285" t="s">
        <v>71</v>
      </c>
      <c r="B14" s="286"/>
      <c r="C14" s="286"/>
      <c r="D14" s="286"/>
      <c r="E14" s="286"/>
      <c r="F14" s="287"/>
      <c r="G14" s="288">
        <v>74.010000000000005</v>
      </c>
      <c r="H14" s="289"/>
      <c r="I14" s="289"/>
      <c r="J14" s="289"/>
      <c r="K14" s="289"/>
      <c r="L14" s="289"/>
      <c r="M14" s="289"/>
      <c r="N14" s="290"/>
      <c r="O14" s="254">
        <v>1</v>
      </c>
      <c r="P14" s="142"/>
      <c r="Q14" s="12" t="s">
        <v>64</v>
      </c>
    </row>
    <row r="15" spans="1:17" ht="23.25" x14ac:dyDescent="0.7">
      <c r="A15" s="309" t="s">
        <v>72</v>
      </c>
      <c r="B15" s="310"/>
      <c r="C15" s="310"/>
      <c r="D15" s="310"/>
      <c r="E15" s="310"/>
      <c r="F15" s="311"/>
      <c r="G15" s="312">
        <v>3.09</v>
      </c>
      <c r="H15" s="313"/>
      <c r="I15" s="313">
        <v>3.1</v>
      </c>
      <c r="J15" s="313"/>
      <c r="K15" s="313">
        <v>3</v>
      </c>
      <c r="L15" s="313"/>
      <c r="M15" s="313">
        <v>3.11</v>
      </c>
      <c r="N15" s="314"/>
      <c r="O15" s="254">
        <v>1</v>
      </c>
      <c r="P15" s="142"/>
      <c r="Q15" s="251" t="s">
        <v>64</v>
      </c>
    </row>
    <row r="16" spans="1:17" ht="23.65" thickBot="1" x14ac:dyDescent="0.75">
      <c r="A16" s="303"/>
      <c r="B16" s="304"/>
      <c r="C16" s="304"/>
      <c r="D16" s="304"/>
      <c r="E16" s="304"/>
      <c r="F16" s="305"/>
      <c r="G16" s="299">
        <v>3.07</v>
      </c>
      <c r="H16" s="297"/>
      <c r="I16" s="297">
        <v>3.04</v>
      </c>
      <c r="J16" s="297"/>
      <c r="K16" s="297">
        <v>3.08</v>
      </c>
      <c r="L16" s="297"/>
      <c r="M16" s="297">
        <v>3.03</v>
      </c>
      <c r="N16" s="298"/>
      <c r="O16" s="254"/>
      <c r="P16" s="142"/>
      <c r="Q16" s="251"/>
    </row>
    <row r="17" spans="1:18" ht="23.25" x14ac:dyDescent="0.7">
      <c r="A17" s="300" t="s">
        <v>73</v>
      </c>
      <c r="B17" s="301"/>
      <c r="C17" s="301"/>
      <c r="D17" s="301"/>
      <c r="E17" s="301"/>
      <c r="F17" s="302"/>
      <c r="G17" s="306">
        <v>1.53</v>
      </c>
      <c r="H17" s="307"/>
      <c r="I17" s="307">
        <v>1.52</v>
      </c>
      <c r="J17" s="307"/>
      <c r="K17" s="307">
        <v>1.56</v>
      </c>
      <c r="L17" s="307"/>
      <c r="M17" s="307">
        <v>1.55</v>
      </c>
      <c r="N17" s="308"/>
      <c r="O17" s="254">
        <v>1</v>
      </c>
      <c r="P17" s="142"/>
      <c r="Q17" s="251" t="s">
        <v>64</v>
      </c>
    </row>
    <row r="18" spans="1:18" ht="23.65" thickBot="1" x14ac:dyDescent="0.75">
      <c r="A18" s="303"/>
      <c r="B18" s="304"/>
      <c r="C18" s="304"/>
      <c r="D18" s="304"/>
      <c r="E18" s="304"/>
      <c r="F18" s="305"/>
      <c r="G18" s="299">
        <v>1.63</v>
      </c>
      <c r="H18" s="297"/>
      <c r="I18" s="297">
        <v>1.55</v>
      </c>
      <c r="J18" s="297"/>
      <c r="K18" s="297">
        <v>1.62</v>
      </c>
      <c r="L18" s="297"/>
      <c r="M18" s="297">
        <v>1.6</v>
      </c>
      <c r="N18" s="298"/>
      <c r="O18" s="254"/>
      <c r="P18" s="142"/>
      <c r="Q18" s="251"/>
    </row>
    <row r="19" spans="1:18" ht="23.65" thickBot="1" x14ac:dyDescent="0.75">
      <c r="A19" s="285" t="s">
        <v>74</v>
      </c>
      <c r="B19" s="286"/>
      <c r="C19" s="286"/>
      <c r="D19" s="286"/>
      <c r="E19" s="286"/>
      <c r="F19" s="287"/>
      <c r="G19" s="288">
        <v>48.77</v>
      </c>
      <c r="H19" s="289"/>
      <c r="I19" s="289"/>
      <c r="J19" s="289"/>
      <c r="K19" s="289"/>
      <c r="L19" s="289"/>
      <c r="M19" s="289"/>
      <c r="N19" s="290"/>
      <c r="O19" s="254">
        <v>1</v>
      </c>
      <c r="P19" s="142"/>
      <c r="Q19" s="12" t="s">
        <v>64</v>
      </c>
    </row>
    <row r="20" spans="1:18" ht="23.65" thickBot="1" x14ac:dyDescent="0.75">
      <c r="A20" s="285" t="s">
        <v>75</v>
      </c>
      <c r="B20" s="286"/>
      <c r="C20" s="286"/>
      <c r="D20" s="286"/>
      <c r="E20" s="286"/>
      <c r="F20" s="287"/>
      <c r="G20" s="288">
        <v>5.96</v>
      </c>
      <c r="H20" s="289"/>
      <c r="I20" s="289"/>
      <c r="J20" s="289"/>
      <c r="K20" s="289"/>
      <c r="L20" s="289"/>
      <c r="M20" s="289"/>
      <c r="N20" s="290"/>
      <c r="O20" s="254">
        <v>1</v>
      </c>
      <c r="P20" s="142"/>
      <c r="Q20" s="12" t="s">
        <v>64</v>
      </c>
    </row>
    <row r="21" spans="1:18" ht="23.65" thickBot="1" x14ac:dyDescent="0.75">
      <c r="A21" s="285" t="s">
        <v>76</v>
      </c>
      <c r="B21" s="286"/>
      <c r="C21" s="286"/>
      <c r="D21" s="286"/>
      <c r="E21" s="286"/>
      <c r="F21" s="287"/>
      <c r="G21" s="288">
        <v>27.92</v>
      </c>
      <c r="H21" s="289"/>
      <c r="I21" s="289"/>
      <c r="J21" s="289"/>
      <c r="K21" s="289"/>
      <c r="L21" s="289"/>
      <c r="M21" s="289"/>
      <c r="N21" s="290"/>
      <c r="O21" s="255">
        <v>1</v>
      </c>
      <c r="P21" s="256"/>
      <c r="Q21" s="13" t="s">
        <v>64</v>
      </c>
    </row>
    <row r="22" spans="1:18" x14ac:dyDescent="0.45">
      <c r="A22" s="291" t="s">
        <v>77</v>
      </c>
      <c r="B22" s="292"/>
      <c r="C22" s="292"/>
      <c r="D22" s="292"/>
      <c r="E22" s="292"/>
      <c r="F22" s="292"/>
      <c r="G22" s="292"/>
      <c r="H22" s="292"/>
      <c r="I22" s="292"/>
      <c r="J22" s="292"/>
      <c r="K22" s="292"/>
      <c r="L22" s="292"/>
      <c r="M22" s="292"/>
      <c r="N22" s="293"/>
      <c r="O22" s="263"/>
      <c r="P22" s="264"/>
      <c r="Q22" s="265"/>
    </row>
    <row r="23" spans="1:18" ht="34.5" customHeight="1" thickBot="1" x14ac:dyDescent="0.5">
      <c r="A23" s="294"/>
      <c r="B23" s="295"/>
      <c r="C23" s="295"/>
      <c r="D23" s="295"/>
      <c r="E23" s="295"/>
      <c r="F23" s="295"/>
      <c r="G23" s="295"/>
      <c r="H23" s="295"/>
      <c r="I23" s="295"/>
      <c r="J23" s="295"/>
      <c r="K23" s="295"/>
      <c r="L23" s="295"/>
      <c r="M23" s="295"/>
      <c r="N23" s="296"/>
      <c r="O23" s="266"/>
      <c r="P23" s="267"/>
      <c r="Q23" s="268"/>
    </row>
    <row r="24" spans="1:18" ht="21" x14ac:dyDescent="0.65">
      <c r="A24" s="284" t="s">
        <v>78</v>
      </c>
      <c r="B24" s="260"/>
      <c r="C24" s="260"/>
      <c r="D24" s="260"/>
      <c r="E24" s="260"/>
      <c r="F24" s="260"/>
      <c r="G24" s="260"/>
      <c r="H24" s="260"/>
      <c r="I24" s="260"/>
      <c r="J24" s="260"/>
      <c r="K24" s="260"/>
      <c r="L24" s="260"/>
      <c r="M24" s="260"/>
      <c r="N24" s="260"/>
      <c r="O24" s="14" t="s">
        <v>79</v>
      </c>
      <c r="P24" s="9">
        <v>2</v>
      </c>
      <c r="Q24" s="15" t="s">
        <v>69</v>
      </c>
    </row>
    <row r="25" spans="1:18" ht="21.4" thickBot="1" x14ac:dyDescent="0.7">
      <c r="A25" s="261"/>
      <c r="B25" s="262"/>
      <c r="C25" s="262"/>
      <c r="D25" s="262"/>
      <c r="E25" s="262"/>
      <c r="F25" s="262"/>
      <c r="G25" s="262"/>
      <c r="H25" s="262"/>
      <c r="I25" s="262"/>
      <c r="J25" s="262"/>
      <c r="K25" s="262"/>
      <c r="L25" s="262"/>
      <c r="M25" s="262"/>
      <c r="N25" s="262"/>
      <c r="O25" s="16" t="s">
        <v>80</v>
      </c>
      <c r="P25" s="10">
        <v>1</v>
      </c>
      <c r="Q25" s="13" t="s">
        <v>64</v>
      </c>
    </row>
    <row r="26" spans="1:18" x14ac:dyDescent="0.45">
      <c r="A26" s="278" t="s">
        <v>81</v>
      </c>
      <c r="B26" s="279"/>
      <c r="C26" s="279"/>
      <c r="D26" s="279"/>
      <c r="E26" s="279"/>
      <c r="F26" s="279"/>
      <c r="G26" s="279"/>
      <c r="H26" s="279"/>
      <c r="I26" s="279"/>
      <c r="J26" s="279"/>
      <c r="K26" s="279"/>
      <c r="L26" s="279"/>
      <c r="M26" s="279"/>
      <c r="N26" s="280"/>
      <c r="O26" s="263"/>
      <c r="P26" s="264"/>
      <c r="Q26" s="265"/>
    </row>
    <row r="27" spans="1:18" ht="33" customHeight="1" thickBot="1" x14ac:dyDescent="0.5">
      <c r="A27" s="281"/>
      <c r="B27" s="282"/>
      <c r="C27" s="282"/>
      <c r="D27" s="282"/>
      <c r="E27" s="282"/>
      <c r="F27" s="282"/>
      <c r="G27" s="282"/>
      <c r="H27" s="282"/>
      <c r="I27" s="282"/>
      <c r="J27" s="282"/>
      <c r="K27" s="282"/>
      <c r="L27" s="282"/>
      <c r="M27" s="282"/>
      <c r="N27" s="283"/>
      <c r="O27" s="266"/>
      <c r="P27" s="267"/>
      <c r="Q27" s="268"/>
    </row>
    <row r="28" spans="1:18" x14ac:dyDescent="0.45">
      <c r="A28" s="284" t="s">
        <v>82</v>
      </c>
      <c r="B28" s="260"/>
      <c r="C28" s="260"/>
      <c r="D28" s="260"/>
      <c r="E28" s="260"/>
      <c r="F28" s="260"/>
      <c r="G28" s="260"/>
      <c r="H28" s="260"/>
      <c r="I28" s="260"/>
      <c r="J28" s="260"/>
      <c r="K28" s="260"/>
      <c r="L28" s="260"/>
      <c r="M28" s="260"/>
      <c r="N28" s="260"/>
      <c r="O28" s="247" t="s">
        <v>83</v>
      </c>
      <c r="P28" s="249">
        <v>2</v>
      </c>
      <c r="Q28" s="250" t="s">
        <v>69</v>
      </c>
    </row>
    <row r="29" spans="1:18" ht="19.5" customHeight="1" x14ac:dyDescent="0.45">
      <c r="A29" s="259"/>
      <c r="B29" s="260"/>
      <c r="C29" s="260"/>
      <c r="D29" s="260"/>
      <c r="E29" s="260"/>
      <c r="F29" s="260"/>
      <c r="G29" s="260"/>
      <c r="H29" s="260"/>
      <c r="I29" s="260"/>
      <c r="J29" s="260"/>
      <c r="K29" s="260"/>
      <c r="L29" s="260"/>
      <c r="M29" s="260"/>
      <c r="N29" s="260"/>
      <c r="O29" s="248"/>
      <c r="P29" s="142"/>
      <c r="Q29" s="251"/>
    </row>
    <row r="30" spans="1:18" ht="12.75" customHeight="1" x14ac:dyDescent="0.55000000000000004">
      <c r="A30" s="259"/>
      <c r="B30" s="260"/>
      <c r="C30" s="260"/>
      <c r="D30" s="260"/>
      <c r="E30" s="260"/>
      <c r="F30" s="260"/>
      <c r="G30" s="260"/>
      <c r="H30" s="260"/>
      <c r="I30" s="260"/>
      <c r="J30" s="260"/>
      <c r="K30" s="260"/>
      <c r="L30" s="260"/>
      <c r="M30" s="260"/>
      <c r="N30" s="260"/>
      <c r="O30" s="17" t="s">
        <v>84</v>
      </c>
      <c r="P30" s="5">
        <v>0</v>
      </c>
      <c r="Q30" s="12" t="s">
        <v>64</v>
      </c>
      <c r="R30" s="46" t="s">
        <v>221</v>
      </c>
    </row>
    <row r="31" spans="1:18" ht="21.75" customHeight="1" thickBot="1" x14ac:dyDescent="0.6">
      <c r="A31" s="261"/>
      <c r="B31" s="262"/>
      <c r="C31" s="262"/>
      <c r="D31" s="262"/>
      <c r="E31" s="262"/>
      <c r="F31" s="262"/>
      <c r="G31" s="262"/>
      <c r="H31" s="262"/>
      <c r="I31" s="262"/>
      <c r="J31" s="262"/>
      <c r="K31" s="262"/>
      <c r="L31" s="262"/>
      <c r="M31" s="262"/>
      <c r="N31" s="262"/>
      <c r="O31" s="18" t="s">
        <v>85</v>
      </c>
      <c r="P31" s="10">
        <v>1</v>
      </c>
      <c r="Q31" s="13" t="s">
        <v>64</v>
      </c>
    </row>
    <row r="32" spans="1:18" x14ac:dyDescent="0.45">
      <c r="A32" s="278" t="s">
        <v>86</v>
      </c>
      <c r="B32" s="279"/>
      <c r="C32" s="279"/>
      <c r="D32" s="279"/>
      <c r="E32" s="279"/>
      <c r="F32" s="279"/>
      <c r="G32" s="279"/>
      <c r="H32" s="279"/>
      <c r="I32" s="279"/>
      <c r="J32" s="279"/>
      <c r="K32" s="279"/>
      <c r="L32" s="279"/>
      <c r="M32" s="279"/>
      <c r="N32" s="280"/>
      <c r="O32" s="269"/>
      <c r="P32" s="270"/>
      <c r="Q32" s="271"/>
    </row>
    <row r="33" spans="1:18" ht="33.75" customHeight="1" thickBot="1" x14ac:dyDescent="0.5">
      <c r="A33" s="281"/>
      <c r="B33" s="282"/>
      <c r="C33" s="282"/>
      <c r="D33" s="282"/>
      <c r="E33" s="282"/>
      <c r="F33" s="282"/>
      <c r="G33" s="282"/>
      <c r="H33" s="282"/>
      <c r="I33" s="282"/>
      <c r="J33" s="282"/>
      <c r="K33" s="282"/>
      <c r="L33" s="282"/>
      <c r="M33" s="282"/>
      <c r="N33" s="283"/>
      <c r="O33" s="272"/>
      <c r="P33" s="273"/>
      <c r="Q33" s="274"/>
    </row>
    <row r="34" spans="1:18" ht="33.75" customHeight="1" x14ac:dyDescent="0.45">
      <c r="A34" s="257" t="s">
        <v>87</v>
      </c>
      <c r="B34" s="258"/>
      <c r="C34" s="258"/>
      <c r="D34" s="258"/>
      <c r="E34" s="258"/>
      <c r="F34" s="258"/>
      <c r="G34" s="258"/>
      <c r="H34" s="258"/>
      <c r="I34" s="258"/>
      <c r="J34" s="258"/>
      <c r="K34" s="258"/>
      <c r="L34" s="258"/>
      <c r="M34" s="258"/>
      <c r="N34" s="258"/>
      <c r="O34" s="276">
        <v>4</v>
      </c>
      <c r="P34" s="249"/>
      <c r="Q34" s="250" t="s">
        <v>88</v>
      </c>
    </row>
    <row r="35" spans="1:18" x14ac:dyDescent="0.45">
      <c r="A35" s="259"/>
      <c r="B35" s="260"/>
      <c r="C35" s="260"/>
      <c r="D35" s="260"/>
      <c r="E35" s="260"/>
      <c r="F35" s="260"/>
      <c r="G35" s="260"/>
      <c r="H35" s="260"/>
      <c r="I35" s="260"/>
      <c r="J35" s="260"/>
      <c r="K35" s="260"/>
      <c r="L35" s="260"/>
      <c r="M35" s="260"/>
      <c r="N35" s="260"/>
      <c r="O35" s="254"/>
      <c r="P35" s="142"/>
      <c r="Q35" s="251"/>
      <c r="R35" s="46" t="s">
        <v>222</v>
      </c>
    </row>
    <row r="36" spans="1:18" x14ac:dyDescent="0.45">
      <c r="A36" s="259"/>
      <c r="B36" s="260"/>
      <c r="C36" s="260"/>
      <c r="D36" s="260"/>
      <c r="E36" s="260"/>
      <c r="F36" s="260"/>
      <c r="G36" s="260"/>
      <c r="H36" s="260"/>
      <c r="I36" s="260"/>
      <c r="J36" s="260"/>
      <c r="K36" s="260"/>
      <c r="L36" s="260"/>
      <c r="M36" s="260"/>
      <c r="N36" s="260"/>
      <c r="O36" s="254"/>
      <c r="P36" s="142"/>
      <c r="Q36" s="251"/>
    </row>
    <row r="37" spans="1:18" ht="35.25" customHeight="1" thickBot="1" x14ac:dyDescent="0.5">
      <c r="A37" s="261"/>
      <c r="B37" s="262"/>
      <c r="C37" s="262"/>
      <c r="D37" s="262"/>
      <c r="E37" s="262"/>
      <c r="F37" s="262"/>
      <c r="G37" s="262"/>
      <c r="H37" s="262"/>
      <c r="I37" s="262"/>
      <c r="J37" s="262"/>
      <c r="K37" s="262"/>
      <c r="L37" s="262"/>
      <c r="M37" s="262"/>
      <c r="N37" s="262"/>
      <c r="O37" s="277"/>
      <c r="P37" s="188"/>
      <c r="Q37" s="275"/>
    </row>
    <row r="38" spans="1:18" ht="18.399999999999999" thickBot="1" x14ac:dyDescent="0.6">
      <c r="O38" s="6" t="s">
        <v>29</v>
      </c>
      <c r="P38" s="7">
        <f>O34+P31+P30+P28+P25+P24+SUM(O7:P21)</f>
        <v>23</v>
      </c>
      <c r="Q38" s="8" t="s">
        <v>89</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Q11" sqref="Q11"/>
    </sheetView>
  </sheetViews>
  <sheetFormatPr defaultRowHeight="14.25" x14ac:dyDescent="0.45"/>
  <cols>
    <col min="6" max="6" width="10" customWidth="1"/>
    <col min="7" max="7" width="10.59765625" customWidth="1"/>
    <col min="11" max="11" width="10.265625" bestFit="1" customWidth="1"/>
    <col min="13" max="13" width="10.265625" bestFit="1" customWidth="1"/>
  </cols>
  <sheetData>
    <row r="1" spans="1:17" x14ac:dyDescent="0.45">
      <c r="A1" s="192" t="s">
        <v>90</v>
      </c>
      <c r="B1" s="193"/>
      <c r="C1" s="193"/>
      <c r="D1" s="193"/>
      <c r="E1" s="193"/>
      <c r="F1" s="193"/>
      <c r="G1" s="193"/>
      <c r="H1" s="193"/>
      <c r="I1" s="193"/>
      <c r="J1" s="193"/>
      <c r="K1" s="193"/>
      <c r="L1" s="193"/>
      <c r="M1" s="193"/>
      <c r="N1" s="194"/>
    </row>
    <row r="2" spans="1:17" x14ac:dyDescent="0.45">
      <c r="A2" s="195"/>
      <c r="B2" s="124"/>
      <c r="C2" s="124"/>
      <c r="D2" s="124"/>
      <c r="E2" s="124"/>
      <c r="F2" s="124"/>
      <c r="G2" s="124"/>
      <c r="H2" s="124"/>
      <c r="I2" s="124"/>
      <c r="J2" s="124"/>
      <c r="K2" s="124"/>
      <c r="L2" s="124"/>
      <c r="M2" s="124"/>
      <c r="N2" s="196"/>
    </row>
    <row r="3" spans="1:17" ht="14.65" thickBot="1" x14ac:dyDescent="0.5">
      <c r="A3" s="197"/>
      <c r="B3" s="198"/>
      <c r="C3" s="198"/>
      <c r="D3" s="198"/>
      <c r="E3" s="198"/>
      <c r="F3" s="198"/>
      <c r="G3" s="198"/>
      <c r="H3" s="198"/>
      <c r="I3" s="198"/>
      <c r="J3" s="198"/>
      <c r="K3" s="198"/>
      <c r="L3" s="198"/>
      <c r="M3" s="198"/>
      <c r="N3" s="199"/>
    </row>
    <row r="4" spans="1:17" ht="23.25" x14ac:dyDescent="0.45">
      <c r="A4" s="330" t="s">
        <v>1</v>
      </c>
      <c r="B4" s="331"/>
      <c r="C4" s="331"/>
      <c r="D4" s="331"/>
      <c r="E4" s="331"/>
      <c r="F4" s="331"/>
      <c r="G4" s="331"/>
      <c r="H4" s="331"/>
      <c r="I4" s="331"/>
      <c r="J4" s="331"/>
      <c r="K4" s="331"/>
      <c r="L4" s="331"/>
      <c r="M4" s="331"/>
      <c r="N4" s="332"/>
    </row>
    <row r="5" spans="1:17" ht="23.25" x14ac:dyDescent="0.45">
      <c r="A5" s="364" t="s">
        <v>2</v>
      </c>
      <c r="B5" s="365"/>
      <c r="C5" s="365"/>
      <c r="D5" s="365"/>
      <c r="E5" s="365"/>
      <c r="F5" s="365"/>
      <c r="G5" s="365"/>
      <c r="H5" s="365"/>
      <c r="I5" s="365"/>
      <c r="J5" s="365"/>
      <c r="K5" s="365"/>
      <c r="L5" s="365"/>
      <c r="M5" s="365"/>
      <c r="N5" s="365"/>
      <c r="O5" s="382" t="s">
        <v>21</v>
      </c>
      <c r="P5" s="383"/>
    </row>
    <row r="6" spans="1:17" x14ac:dyDescent="0.45">
      <c r="A6" s="372" t="s">
        <v>91</v>
      </c>
      <c r="B6" s="373"/>
      <c r="C6" s="373"/>
      <c r="D6" s="373"/>
      <c r="E6" s="373"/>
      <c r="F6" s="373"/>
      <c r="G6" s="373"/>
      <c r="H6" s="373"/>
      <c r="I6" s="373"/>
      <c r="J6" s="373"/>
      <c r="K6" s="373"/>
      <c r="L6" s="373"/>
      <c r="M6" s="373"/>
      <c r="N6" s="374"/>
      <c r="O6" s="384"/>
      <c r="P6" s="385"/>
    </row>
    <row r="7" spans="1:17" ht="14.25" customHeight="1" x14ac:dyDescent="0.45">
      <c r="A7" s="366" t="s">
        <v>92</v>
      </c>
      <c r="B7" s="367"/>
      <c r="C7" s="367"/>
      <c r="D7" s="367"/>
      <c r="E7" s="368"/>
      <c r="F7" s="375" t="s">
        <v>93</v>
      </c>
      <c r="G7" s="375"/>
      <c r="H7" s="48" t="s">
        <v>94</v>
      </c>
      <c r="I7" s="48" t="s">
        <v>95</v>
      </c>
      <c r="J7" s="48" t="s">
        <v>96</v>
      </c>
      <c r="K7" s="48" t="s">
        <v>97</v>
      </c>
      <c r="L7" s="57" t="s">
        <v>98</v>
      </c>
      <c r="M7" s="56" t="s">
        <v>99</v>
      </c>
      <c r="N7" s="377"/>
      <c r="O7" s="50">
        <v>1.5</v>
      </c>
      <c r="P7" s="51" t="s">
        <v>100</v>
      </c>
    </row>
    <row r="8" spans="1:17" ht="14.65" customHeight="1" x14ac:dyDescent="0.45">
      <c r="A8" s="369"/>
      <c r="B8" s="370"/>
      <c r="C8" s="370"/>
      <c r="D8" s="370"/>
      <c r="E8" s="371"/>
      <c r="F8" s="376" t="s">
        <v>101</v>
      </c>
      <c r="G8" s="376"/>
      <c r="H8" s="49" t="s">
        <v>94</v>
      </c>
      <c r="I8" t="s">
        <v>102</v>
      </c>
      <c r="J8" s="49" t="s">
        <v>96</v>
      </c>
      <c r="K8" s="49" t="s">
        <v>103</v>
      </c>
      <c r="L8" s="49" t="s">
        <v>98</v>
      </c>
      <c r="M8" t="s">
        <v>104</v>
      </c>
      <c r="N8" s="378"/>
      <c r="O8" s="50">
        <v>1.5</v>
      </c>
      <c r="P8" s="51" t="s">
        <v>100</v>
      </c>
    </row>
    <row r="9" spans="1:17" x14ac:dyDescent="0.45">
      <c r="A9" s="404" t="s">
        <v>105</v>
      </c>
      <c r="B9" s="405"/>
      <c r="C9" s="405"/>
      <c r="D9" s="405"/>
      <c r="E9" s="405"/>
      <c r="F9" s="406"/>
      <c r="G9" s="406"/>
      <c r="H9" s="406"/>
      <c r="I9" s="406"/>
      <c r="J9" s="406"/>
      <c r="K9" s="406"/>
      <c r="L9" s="406"/>
      <c r="M9" s="406"/>
      <c r="N9" s="407"/>
      <c r="O9" s="392"/>
      <c r="P9" s="393"/>
    </row>
    <row r="10" spans="1:17" ht="26.25" customHeight="1" x14ac:dyDescent="0.45">
      <c r="A10" s="155" t="s">
        <v>106</v>
      </c>
      <c r="B10" s="156"/>
      <c r="C10" s="156"/>
      <c r="D10" s="156"/>
      <c r="E10" s="408"/>
      <c r="F10" s="356" t="s">
        <v>107</v>
      </c>
      <c r="G10" s="348" t="s">
        <v>108</v>
      </c>
      <c r="H10" s="348"/>
      <c r="I10" s="348"/>
      <c r="J10" s="348"/>
      <c r="K10" s="348"/>
      <c r="L10" s="348"/>
      <c r="M10" s="348"/>
      <c r="N10" s="349"/>
      <c r="O10" s="396">
        <v>1</v>
      </c>
      <c r="P10" s="394" t="s">
        <v>53</v>
      </c>
      <c r="Q10" s="46" t="s">
        <v>223</v>
      </c>
    </row>
    <row r="11" spans="1:17" ht="26.25" customHeight="1" x14ac:dyDescent="0.45">
      <c r="A11" s="157"/>
      <c r="B11" s="158"/>
      <c r="C11" s="158"/>
      <c r="D11" s="158"/>
      <c r="E11" s="409"/>
      <c r="F11" s="357"/>
      <c r="G11" s="358"/>
      <c r="H11" s="359"/>
      <c r="I11" s="359"/>
      <c r="J11" s="359"/>
      <c r="K11" s="359"/>
      <c r="L11" s="359"/>
      <c r="M11" s="359"/>
      <c r="N11" s="360"/>
      <c r="O11" s="397"/>
      <c r="P11" s="395"/>
    </row>
    <row r="12" spans="1:17" ht="21.75" customHeight="1" x14ac:dyDescent="0.45">
      <c r="A12" s="159"/>
      <c r="B12" s="160"/>
      <c r="C12" s="160"/>
      <c r="D12" s="160"/>
      <c r="E12" s="410"/>
      <c r="F12" s="33" t="s">
        <v>109</v>
      </c>
      <c r="G12" s="227"/>
      <c r="H12" s="227"/>
      <c r="I12" s="227"/>
      <c r="J12" s="227"/>
      <c r="K12" s="227"/>
      <c r="L12" s="227"/>
      <c r="M12" s="227"/>
      <c r="N12" s="350"/>
      <c r="O12" s="52">
        <v>0</v>
      </c>
      <c r="P12" s="51" t="s">
        <v>110</v>
      </c>
    </row>
    <row r="13" spans="1:17" x14ac:dyDescent="0.45">
      <c r="A13" s="411" t="s">
        <v>111</v>
      </c>
      <c r="B13" s="412"/>
      <c r="C13" s="412"/>
      <c r="D13" s="412"/>
      <c r="E13" s="412"/>
      <c r="F13" s="412"/>
      <c r="G13" s="412"/>
      <c r="H13" s="412"/>
      <c r="I13" s="412"/>
      <c r="J13" s="412"/>
      <c r="K13" s="412"/>
      <c r="L13" s="412"/>
      <c r="M13" s="412"/>
      <c r="N13" s="412"/>
      <c r="O13" s="386"/>
      <c r="P13" s="387"/>
    </row>
    <row r="14" spans="1:17" ht="14.25" customHeight="1" x14ac:dyDescent="0.45">
      <c r="A14" s="342" t="s">
        <v>112</v>
      </c>
      <c r="B14" s="343"/>
      <c r="C14" s="343"/>
      <c r="D14" s="343"/>
      <c r="E14" s="344"/>
      <c r="F14" s="340" t="s">
        <v>113</v>
      </c>
      <c r="G14" s="341"/>
      <c r="H14" s="341" t="s">
        <v>114</v>
      </c>
      <c r="I14" s="341"/>
      <c r="J14" s="26" t="s">
        <v>115</v>
      </c>
      <c r="K14" s="351" t="s">
        <v>116</v>
      </c>
      <c r="L14" s="352"/>
      <c r="M14" s="351" t="s">
        <v>117</v>
      </c>
      <c r="N14" s="353"/>
      <c r="O14" s="388"/>
      <c r="P14" s="389"/>
    </row>
    <row r="15" spans="1:17" x14ac:dyDescent="0.45">
      <c r="A15" s="345"/>
      <c r="B15" s="346"/>
      <c r="C15" s="346"/>
      <c r="D15" s="346"/>
      <c r="E15" s="347"/>
      <c r="F15" s="27" t="s">
        <v>118</v>
      </c>
      <c r="G15" s="25" t="s">
        <v>119</v>
      </c>
      <c r="H15" s="25" t="s">
        <v>118</v>
      </c>
      <c r="I15" s="25" t="s">
        <v>119</v>
      </c>
      <c r="J15" s="354" t="s">
        <v>120</v>
      </c>
      <c r="K15" s="25" t="s">
        <v>118</v>
      </c>
      <c r="L15" s="25" t="s">
        <v>119</v>
      </c>
      <c r="M15" s="25" t="s">
        <v>118</v>
      </c>
      <c r="N15" s="47" t="s">
        <v>119</v>
      </c>
      <c r="O15" s="390"/>
      <c r="P15" s="391"/>
    </row>
    <row r="16" spans="1:17" x14ac:dyDescent="0.45">
      <c r="A16" s="345"/>
      <c r="B16" s="346"/>
      <c r="C16" s="346"/>
      <c r="D16" s="346"/>
      <c r="E16" s="347"/>
      <c r="F16" s="28"/>
      <c r="G16" s="23"/>
      <c r="H16" s="23"/>
      <c r="I16" s="23"/>
      <c r="J16" s="355"/>
      <c r="K16" s="23"/>
      <c r="L16" s="23"/>
      <c r="M16" s="23"/>
      <c r="N16" s="53"/>
      <c r="O16" s="50">
        <v>0</v>
      </c>
      <c r="P16" s="51" t="s">
        <v>53</v>
      </c>
    </row>
    <row r="17" spans="1:16" x14ac:dyDescent="0.45">
      <c r="A17" s="345"/>
      <c r="B17" s="346"/>
      <c r="C17" s="346"/>
      <c r="D17" s="346"/>
      <c r="E17" s="347"/>
      <c r="F17" s="402" t="s">
        <v>121</v>
      </c>
      <c r="G17" s="363"/>
      <c r="H17" s="362" t="s">
        <v>122</v>
      </c>
      <c r="I17" s="363"/>
      <c r="J17" s="361" t="s">
        <v>123</v>
      </c>
      <c r="K17" s="361"/>
      <c r="L17" s="361" t="s">
        <v>124</v>
      </c>
      <c r="M17" s="361"/>
      <c r="N17" s="400"/>
      <c r="O17" s="392"/>
      <c r="P17" s="393"/>
    </row>
    <row r="18" spans="1:16" x14ac:dyDescent="0.45">
      <c r="A18" s="345"/>
      <c r="B18" s="346"/>
      <c r="C18" s="346"/>
      <c r="D18" s="346"/>
      <c r="E18" s="347"/>
      <c r="F18" s="29"/>
      <c r="G18" s="19"/>
      <c r="H18" s="20"/>
      <c r="I18" s="19"/>
      <c r="J18" s="227"/>
      <c r="K18" s="227"/>
      <c r="L18" s="227"/>
      <c r="M18" s="227"/>
      <c r="N18" s="401"/>
      <c r="O18" s="52">
        <v>0</v>
      </c>
      <c r="P18" s="51" t="s">
        <v>53</v>
      </c>
    </row>
    <row r="19" spans="1:16" x14ac:dyDescent="0.45">
      <c r="A19" s="340" t="s">
        <v>125</v>
      </c>
      <c r="B19" s="341"/>
      <c r="C19" s="341"/>
      <c r="D19" s="341"/>
      <c r="E19" s="341"/>
      <c r="F19" s="341"/>
      <c r="G19" s="341"/>
      <c r="H19" s="341"/>
      <c r="I19" s="341"/>
      <c r="J19" s="341"/>
      <c r="K19" s="341"/>
      <c r="L19" s="341"/>
      <c r="M19" s="341"/>
      <c r="N19" s="351"/>
      <c r="O19" s="386"/>
      <c r="P19" s="387"/>
    </row>
    <row r="20" spans="1:16" x14ac:dyDescent="0.45">
      <c r="A20" s="403" t="s">
        <v>126</v>
      </c>
      <c r="B20" s="361"/>
      <c r="C20" s="361"/>
      <c r="D20" s="361"/>
      <c r="E20" s="361"/>
      <c r="F20" s="361"/>
      <c r="G20" s="361"/>
      <c r="H20" s="361"/>
      <c r="I20" s="361"/>
      <c r="J20" s="361"/>
      <c r="K20" s="361"/>
      <c r="L20" s="361"/>
      <c r="M20" s="361"/>
      <c r="N20" s="362"/>
      <c r="O20" s="388"/>
      <c r="P20" s="389"/>
    </row>
    <row r="21" spans="1:16" x14ac:dyDescent="0.45">
      <c r="A21" s="403" t="s">
        <v>127</v>
      </c>
      <c r="B21" s="361"/>
      <c r="C21" s="361"/>
      <c r="D21" s="361"/>
      <c r="E21" s="361"/>
      <c r="F21" s="361"/>
      <c r="G21" s="361"/>
      <c r="H21" s="361"/>
      <c r="I21" s="361"/>
      <c r="J21" s="361"/>
      <c r="K21" s="361"/>
      <c r="L21" s="361"/>
      <c r="M21" s="361"/>
      <c r="N21" s="362"/>
      <c r="O21" s="388"/>
      <c r="P21" s="389"/>
    </row>
    <row r="22" spans="1:16" x14ac:dyDescent="0.45">
      <c r="A22" s="379" t="s">
        <v>128</v>
      </c>
      <c r="B22" s="380"/>
      <c r="C22" s="380"/>
      <c r="D22" s="380"/>
      <c r="E22" s="380"/>
      <c r="F22" s="380"/>
      <c r="G22" s="380"/>
      <c r="H22" s="380"/>
      <c r="I22" s="380"/>
      <c r="J22" s="380"/>
      <c r="K22" s="380"/>
      <c r="L22" s="380"/>
      <c r="M22" s="380"/>
      <c r="N22" s="381"/>
      <c r="O22" s="398"/>
      <c r="P22" s="399"/>
    </row>
    <row r="23" spans="1:16" x14ac:dyDescent="0.45">
      <c r="N23" s="30" t="s">
        <v>29</v>
      </c>
      <c r="O23" s="22">
        <f>O18+O16+O12+O10+O8+O7</f>
        <v>4</v>
      </c>
      <c r="P23" s="31" t="s">
        <v>129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M26" sqref="M26"/>
    </sheetView>
  </sheetViews>
  <sheetFormatPr defaultRowHeight="14.25" x14ac:dyDescent="0.45"/>
  <sheetData>
    <row r="1" spans="1:18" x14ac:dyDescent="0.45">
      <c r="A1" s="192" t="s">
        <v>130</v>
      </c>
      <c r="B1" s="193"/>
      <c r="C1" s="193"/>
      <c r="D1" s="193"/>
      <c r="E1" s="193"/>
      <c r="F1" s="193"/>
      <c r="G1" s="193"/>
      <c r="H1" s="193"/>
      <c r="I1" s="193"/>
      <c r="J1" s="193"/>
      <c r="K1" s="193"/>
      <c r="L1" s="193"/>
      <c r="M1" s="193"/>
      <c r="N1" s="194"/>
    </row>
    <row r="2" spans="1:18" x14ac:dyDescent="0.45">
      <c r="A2" s="195"/>
      <c r="B2" s="124"/>
      <c r="C2" s="124"/>
      <c r="D2" s="124"/>
      <c r="E2" s="124"/>
      <c r="F2" s="124"/>
      <c r="G2" s="124"/>
      <c r="H2" s="124"/>
      <c r="I2" s="124"/>
      <c r="J2" s="124"/>
      <c r="K2" s="124"/>
      <c r="L2" s="124"/>
      <c r="M2" s="124"/>
      <c r="N2" s="196"/>
    </row>
    <row r="3" spans="1:18" ht="14.65" thickBot="1" x14ac:dyDescent="0.5">
      <c r="A3" s="197"/>
      <c r="B3" s="198"/>
      <c r="C3" s="198"/>
      <c r="D3" s="198"/>
      <c r="E3" s="198"/>
      <c r="F3" s="198"/>
      <c r="G3" s="198"/>
      <c r="H3" s="198"/>
      <c r="I3" s="198"/>
      <c r="J3" s="198"/>
      <c r="K3" s="198"/>
      <c r="L3" s="198"/>
      <c r="M3" s="198"/>
      <c r="N3" s="199"/>
    </row>
    <row r="4" spans="1:18" ht="23.65" thickBot="1" x14ac:dyDescent="0.5">
      <c r="A4" s="330" t="s">
        <v>1</v>
      </c>
      <c r="B4" s="331"/>
      <c r="C4" s="331"/>
      <c r="D4" s="331"/>
      <c r="E4" s="331"/>
      <c r="F4" s="331"/>
      <c r="G4" s="331"/>
      <c r="H4" s="331"/>
      <c r="I4" s="331"/>
      <c r="J4" s="331"/>
      <c r="K4" s="331"/>
      <c r="L4" s="331"/>
      <c r="M4" s="331"/>
      <c r="N4" s="332"/>
      <c r="O4" s="241" t="s">
        <v>21</v>
      </c>
      <c r="P4" s="242"/>
      <c r="Q4" s="243"/>
    </row>
    <row r="5" spans="1:18" ht="23.65" thickBot="1" x14ac:dyDescent="0.5">
      <c r="A5" s="364" t="s">
        <v>2</v>
      </c>
      <c r="B5" s="365"/>
      <c r="C5" s="365"/>
      <c r="D5" s="365"/>
      <c r="E5" s="365"/>
      <c r="F5" s="365"/>
      <c r="G5" s="365"/>
      <c r="H5" s="365"/>
      <c r="I5" s="365"/>
      <c r="J5" s="365"/>
      <c r="K5" s="365"/>
      <c r="L5" s="365"/>
      <c r="M5" s="365"/>
      <c r="N5" s="365"/>
      <c r="O5" s="430"/>
      <c r="P5" s="431"/>
      <c r="Q5" s="432"/>
    </row>
    <row r="6" spans="1:18" x14ac:dyDescent="0.45">
      <c r="A6" s="413" t="s">
        <v>131</v>
      </c>
      <c r="B6" s="414"/>
      <c r="C6" s="414"/>
      <c r="D6" s="414"/>
      <c r="E6" s="414"/>
      <c r="F6" s="415"/>
      <c r="G6" s="419" t="s">
        <v>132</v>
      </c>
      <c r="H6" s="420"/>
      <c r="I6" s="420"/>
      <c r="J6" s="420"/>
      <c r="K6" s="420"/>
      <c r="L6" s="420"/>
      <c r="M6" s="420"/>
      <c r="N6" s="421"/>
      <c r="O6" s="252">
        <v>2</v>
      </c>
      <c r="P6" s="253"/>
      <c r="Q6" s="433" t="s">
        <v>110</v>
      </c>
    </row>
    <row r="7" spans="1:18" ht="37.5" customHeight="1" x14ac:dyDescent="0.45">
      <c r="A7" s="416"/>
      <c r="B7" s="417"/>
      <c r="C7" s="417"/>
      <c r="D7" s="417"/>
      <c r="E7" s="417"/>
      <c r="F7" s="418"/>
      <c r="G7" s="422"/>
      <c r="H7" s="423"/>
      <c r="I7" s="423"/>
      <c r="J7" s="423"/>
      <c r="K7" s="423"/>
      <c r="L7" s="423"/>
      <c r="M7" s="423"/>
      <c r="N7" s="424"/>
      <c r="O7" s="254"/>
      <c r="P7" s="142"/>
      <c r="Q7" s="143"/>
    </row>
    <row r="8" spans="1:18" x14ac:dyDescent="0.45">
      <c r="A8" s="416" t="s">
        <v>133</v>
      </c>
      <c r="B8" s="417"/>
      <c r="C8" s="417"/>
      <c r="D8" s="417"/>
      <c r="E8" s="417"/>
      <c r="F8" s="418"/>
      <c r="G8" s="425" t="s">
        <v>134</v>
      </c>
      <c r="H8" s="423"/>
      <c r="I8" s="423"/>
      <c r="J8" s="423"/>
      <c r="K8" s="423"/>
      <c r="L8" s="423"/>
      <c r="M8" s="423"/>
      <c r="N8" s="424"/>
      <c r="O8" s="254">
        <v>3.5</v>
      </c>
      <c r="P8" s="142"/>
      <c r="Q8" s="143" t="s">
        <v>53</v>
      </c>
    </row>
    <row r="9" spans="1:18" x14ac:dyDescent="0.45">
      <c r="A9" s="416"/>
      <c r="B9" s="417"/>
      <c r="C9" s="417"/>
      <c r="D9" s="417"/>
      <c r="E9" s="417"/>
      <c r="F9" s="418"/>
      <c r="G9" s="422"/>
      <c r="H9" s="423"/>
      <c r="I9" s="423"/>
      <c r="J9" s="423"/>
      <c r="K9" s="423"/>
      <c r="L9" s="423"/>
      <c r="M9" s="423"/>
      <c r="N9" s="424"/>
      <c r="O9" s="254"/>
      <c r="P9" s="142"/>
      <c r="Q9" s="143"/>
    </row>
    <row r="10" spans="1:18" x14ac:dyDescent="0.45">
      <c r="A10" s="416"/>
      <c r="B10" s="417"/>
      <c r="C10" s="417"/>
      <c r="D10" s="417"/>
      <c r="E10" s="417"/>
      <c r="F10" s="418"/>
      <c r="G10" s="422"/>
      <c r="H10" s="423"/>
      <c r="I10" s="423"/>
      <c r="J10" s="423"/>
      <c r="K10" s="423"/>
      <c r="L10" s="423"/>
      <c r="M10" s="423"/>
      <c r="N10" s="424"/>
      <c r="O10" s="254"/>
      <c r="P10" s="142"/>
      <c r="Q10" s="143"/>
    </row>
    <row r="11" spans="1:18" x14ac:dyDescent="0.45">
      <c r="A11" s="416"/>
      <c r="B11" s="417"/>
      <c r="C11" s="417"/>
      <c r="D11" s="417"/>
      <c r="E11" s="417"/>
      <c r="F11" s="418"/>
      <c r="G11" s="422"/>
      <c r="H11" s="423"/>
      <c r="I11" s="423"/>
      <c r="J11" s="423"/>
      <c r="K11" s="423"/>
      <c r="L11" s="423"/>
      <c r="M11" s="423"/>
      <c r="N11" s="424"/>
      <c r="O11" s="254"/>
      <c r="P11" s="142"/>
      <c r="Q11" s="143"/>
      <c r="R11" s="46" t="s">
        <v>224</v>
      </c>
    </row>
    <row r="12" spans="1:18" x14ac:dyDescent="0.45">
      <c r="A12" s="416"/>
      <c r="B12" s="417"/>
      <c r="C12" s="417"/>
      <c r="D12" s="417"/>
      <c r="E12" s="417"/>
      <c r="F12" s="418"/>
      <c r="G12" s="422"/>
      <c r="H12" s="423"/>
      <c r="I12" s="423"/>
      <c r="J12" s="423"/>
      <c r="K12" s="423"/>
      <c r="L12" s="423"/>
      <c r="M12" s="423"/>
      <c r="N12" s="424"/>
      <c r="O12" s="254"/>
      <c r="P12" s="142"/>
      <c r="Q12" s="143"/>
    </row>
    <row r="13" spans="1:18" x14ac:dyDescent="0.45">
      <c r="A13" s="416"/>
      <c r="B13" s="417"/>
      <c r="C13" s="417"/>
      <c r="D13" s="417"/>
      <c r="E13" s="417"/>
      <c r="F13" s="418"/>
      <c r="G13" s="422"/>
      <c r="H13" s="423"/>
      <c r="I13" s="423"/>
      <c r="J13" s="423"/>
      <c r="K13" s="423"/>
      <c r="L13" s="423"/>
      <c r="M13" s="423"/>
      <c r="N13" s="424"/>
      <c r="O13" s="254"/>
      <c r="P13" s="142"/>
      <c r="Q13" s="143"/>
    </row>
    <row r="14" spans="1:18" x14ac:dyDescent="0.45">
      <c r="A14" s="416"/>
      <c r="B14" s="417"/>
      <c r="C14" s="417"/>
      <c r="D14" s="417"/>
      <c r="E14" s="417"/>
      <c r="F14" s="418"/>
      <c r="G14" s="422"/>
      <c r="H14" s="423"/>
      <c r="I14" s="423"/>
      <c r="J14" s="423"/>
      <c r="K14" s="423"/>
      <c r="L14" s="423"/>
      <c r="M14" s="423"/>
      <c r="N14" s="424"/>
      <c r="O14" s="254"/>
      <c r="P14" s="142"/>
      <c r="Q14" s="143"/>
    </row>
    <row r="15" spans="1:18" x14ac:dyDescent="0.45">
      <c r="A15" s="416"/>
      <c r="B15" s="417"/>
      <c r="C15" s="417"/>
      <c r="D15" s="417"/>
      <c r="E15" s="417"/>
      <c r="F15" s="418"/>
      <c r="G15" s="422"/>
      <c r="H15" s="423"/>
      <c r="I15" s="423"/>
      <c r="J15" s="423"/>
      <c r="K15" s="423"/>
      <c r="L15" s="423"/>
      <c r="M15" s="423"/>
      <c r="N15" s="424"/>
      <c r="O15" s="254"/>
      <c r="P15" s="142"/>
      <c r="Q15" s="143"/>
    </row>
    <row r="16" spans="1:18" x14ac:dyDescent="0.45">
      <c r="A16" s="426" t="s">
        <v>135</v>
      </c>
      <c r="B16" s="427"/>
      <c r="C16" s="427"/>
      <c r="D16" s="427"/>
      <c r="E16" s="427"/>
      <c r="F16" s="428"/>
      <c r="G16" s="429" t="s">
        <v>136</v>
      </c>
      <c r="H16" s="211"/>
      <c r="I16" s="211"/>
      <c r="J16" s="211"/>
      <c r="K16" s="211"/>
      <c r="L16" s="211"/>
      <c r="M16" s="211"/>
      <c r="N16" s="212"/>
      <c r="O16" s="254">
        <v>1</v>
      </c>
      <c r="P16" s="142"/>
      <c r="Q16" s="143" t="s">
        <v>137</v>
      </c>
    </row>
    <row r="17" spans="1:18" x14ac:dyDescent="0.45">
      <c r="A17" s="426"/>
      <c r="B17" s="427"/>
      <c r="C17" s="427"/>
      <c r="D17" s="427"/>
      <c r="E17" s="427"/>
      <c r="F17" s="428"/>
      <c r="G17" s="429"/>
      <c r="H17" s="211"/>
      <c r="I17" s="211"/>
      <c r="J17" s="211"/>
      <c r="K17" s="211"/>
      <c r="L17" s="211"/>
      <c r="M17" s="211"/>
      <c r="N17" s="212"/>
      <c r="O17" s="254"/>
      <c r="P17" s="142"/>
      <c r="Q17" s="143"/>
    </row>
    <row r="18" spans="1:18" x14ac:dyDescent="0.45">
      <c r="A18" s="416" t="s">
        <v>138</v>
      </c>
      <c r="B18" s="417"/>
      <c r="C18" s="417"/>
      <c r="D18" s="417"/>
      <c r="E18" s="417"/>
      <c r="F18" s="418"/>
      <c r="G18" s="429" t="s">
        <v>139</v>
      </c>
      <c r="H18" s="211"/>
      <c r="I18" s="211"/>
      <c r="J18" s="211"/>
      <c r="K18" s="211"/>
      <c r="L18" s="211"/>
      <c r="M18" s="211"/>
      <c r="N18" s="212"/>
      <c r="O18" s="254">
        <v>2</v>
      </c>
      <c r="P18" s="142"/>
      <c r="Q18" s="143" t="s">
        <v>110</v>
      </c>
    </row>
    <row r="19" spans="1:18" x14ac:dyDescent="0.45">
      <c r="A19" s="416"/>
      <c r="B19" s="417"/>
      <c r="C19" s="417"/>
      <c r="D19" s="417"/>
      <c r="E19" s="417"/>
      <c r="F19" s="418"/>
      <c r="G19" s="429"/>
      <c r="H19" s="211"/>
      <c r="I19" s="211"/>
      <c r="J19" s="211"/>
      <c r="K19" s="211"/>
      <c r="L19" s="211"/>
      <c r="M19" s="211"/>
      <c r="N19" s="212"/>
      <c r="O19" s="254"/>
      <c r="P19" s="142"/>
      <c r="Q19" s="143"/>
    </row>
    <row r="20" spans="1:18" x14ac:dyDescent="0.45">
      <c r="A20" s="426" t="s">
        <v>140</v>
      </c>
      <c r="B20" s="427"/>
      <c r="C20" s="427"/>
      <c r="D20" s="427"/>
      <c r="E20" s="427"/>
      <c r="F20" s="428"/>
      <c r="G20" s="437" t="s">
        <v>141</v>
      </c>
      <c r="H20" s="211"/>
      <c r="I20" s="211"/>
      <c r="J20" s="211"/>
      <c r="K20" s="211"/>
      <c r="L20" s="211"/>
      <c r="M20" s="211"/>
      <c r="N20" s="212"/>
      <c r="O20" s="254">
        <v>2</v>
      </c>
      <c r="P20" s="142"/>
      <c r="Q20" s="143" t="s">
        <v>142</v>
      </c>
      <c r="R20" s="46" t="s">
        <v>225</v>
      </c>
    </row>
    <row r="21" spans="1:18" ht="45.75" customHeight="1" thickBot="1" x14ac:dyDescent="0.5">
      <c r="A21" s="434"/>
      <c r="B21" s="435"/>
      <c r="C21" s="435"/>
      <c r="D21" s="435"/>
      <c r="E21" s="435"/>
      <c r="F21" s="436"/>
      <c r="G21" s="438"/>
      <c r="H21" s="227"/>
      <c r="I21" s="227"/>
      <c r="J21" s="227"/>
      <c r="K21" s="227"/>
      <c r="L21" s="227"/>
      <c r="M21" s="227"/>
      <c r="N21" s="228"/>
      <c r="O21" s="277"/>
      <c r="P21" s="188"/>
      <c r="Q21" s="439"/>
      <c r="R21" s="46" t="s">
        <v>226</v>
      </c>
    </row>
    <row r="22" spans="1:18" ht="14.65" thickBot="1" x14ac:dyDescent="0.5">
      <c r="O22" s="21" t="s">
        <v>29</v>
      </c>
      <c r="P22" s="22">
        <f>SUM(O6:P21)</f>
        <v>10.5</v>
      </c>
      <c r="Q22" s="31" t="s">
        <v>143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RowHeight="14.25" x14ac:dyDescent="0.45"/>
  <cols>
    <col min="6" max="6" width="5.3984375" customWidth="1"/>
    <col min="14" max="14" width="15.59765625" customWidth="1"/>
  </cols>
  <sheetData>
    <row r="1" spans="1:18" x14ac:dyDescent="0.45">
      <c r="A1" s="192" t="s">
        <v>144</v>
      </c>
      <c r="B1" s="193"/>
      <c r="C1" s="193"/>
      <c r="D1" s="193"/>
      <c r="E1" s="193"/>
      <c r="F1" s="193"/>
      <c r="G1" s="193"/>
      <c r="H1" s="193"/>
      <c r="I1" s="193"/>
      <c r="J1" s="193"/>
      <c r="K1" s="193"/>
      <c r="L1" s="193"/>
      <c r="M1" s="193"/>
      <c r="N1" s="194"/>
    </row>
    <row r="2" spans="1:18" x14ac:dyDescent="0.45">
      <c r="A2" s="195"/>
      <c r="B2" s="124"/>
      <c r="C2" s="124"/>
      <c r="D2" s="124"/>
      <c r="E2" s="124"/>
      <c r="F2" s="124"/>
      <c r="G2" s="124"/>
      <c r="H2" s="124"/>
      <c r="I2" s="124"/>
      <c r="J2" s="124"/>
      <c r="K2" s="124"/>
      <c r="L2" s="124"/>
      <c r="M2" s="124"/>
      <c r="N2" s="196"/>
    </row>
    <row r="3" spans="1:18" ht="14.65" thickBot="1" x14ac:dyDescent="0.5">
      <c r="A3" s="197"/>
      <c r="B3" s="198"/>
      <c r="C3" s="198"/>
      <c r="D3" s="198"/>
      <c r="E3" s="198"/>
      <c r="F3" s="198"/>
      <c r="G3" s="198"/>
      <c r="H3" s="198"/>
      <c r="I3" s="198"/>
      <c r="J3" s="198"/>
      <c r="K3" s="198"/>
      <c r="L3" s="198"/>
      <c r="M3" s="198"/>
      <c r="N3" s="199"/>
    </row>
    <row r="4" spans="1:18" ht="23.65" thickBot="1" x14ac:dyDescent="0.5">
      <c r="A4" s="330" t="s">
        <v>1</v>
      </c>
      <c r="B4" s="331"/>
      <c r="C4" s="331"/>
      <c r="D4" s="331"/>
      <c r="E4" s="331"/>
      <c r="F4" s="331"/>
      <c r="G4" s="331"/>
      <c r="H4" s="331"/>
      <c r="I4" s="331"/>
      <c r="J4" s="331"/>
      <c r="K4" s="331"/>
      <c r="L4" s="331"/>
      <c r="M4" s="331"/>
      <c r="N4" s="332"/>
      <c r="O4" s="241" t="s">
        <v>21</v>
      </c>
      <c r="P4" s="242"/>
      <c r="Q4" s="243"/>
    </row>
    <row r="5" spans="1:18" ht="23.65" thickBot="1" x14ac:dyDescent="0.5">
      <c r="A5" s="333" t="s">
        <v>2</v>
      </c>
      <c r="B5" s="334"/>
      <c r="C5" s="334"/>
      <c r="D5" s="334"/>
      <c r="E5" s="334"/>
      <c r="F5" s="334"/>
      <c r="G5" s="334"/>
      <c r="H5" s="334"/>
      <c r="I5" s="334"/>
      <c r="J5" s="334"/>
      <c r="K5" s="334"/>
      <c r="L5" s="334"/>
      <c r="M5" s="334"/>
      <c r="N5" s="459"/>
      <c r="O5" s="430"/>
      <c r="P5" s="431"/>
      <c r="Q5" s="432"/>
    </row>
    <row r="6" spans="1:18" ht="14.65" customHeight="1" x14ac:dyDescent="0.45">
      <c r="A6" s="413" t="s">
        <v>145</v>
      </c>
      <c r="B6" s="414"/>
      <c r="C6" s="414"/>
      <c r="D6" s="414"/>
      <c r="E6" s="414"/>
      <c r="F6" s="415"/>
      <c r="G6" s="455" t="s">
        <v>146</v>
      </c>
      <c r="H6" s="456"/>
      <c r="I6" s="456"/>
      <c r="J6" s="456"/>
      <c r="K6" s="456"/>
      <c r="L6" s="456"/>
      <c r="M6" s="456"/>
      <c r="N6" s="457"/>
      <c r="O6" s="252">
        <v>2</v>
      </c>
      <c r="P6" s="253"/>
      <c r="Q6" s="452" t="s">
        <v>69</v>
      </c>
    </row>
    <row r="7" spans="1:18" ht="53.25" customHeight="1" x14ac:dyDescent="0.45">
      <c r="A7" s="416"/>
      <c r="B7" s="417"/>
      <c r="C7" s="417"/>
      <c r="D7" s="417"/>
      <c r="E7" s="417"/>
      <c r="F7" s="418"/>
      <c r="G7" s="445"/>
      <c r="H7" s="443"/>
      <c r="I7" s="443"/>
      <c r="J7" s="443"/>
      <c r="K7" s="443"/>
      <c r="L7" s="443"/>
      <c r="M7" s="443"/>
      <c r="N7" s="444"/>
      <c r="O7" s="254"/>
      <c r="P7" s="142"/>
      <c r="Q7" s="440"/>
    </row>
    <row r="8" spans="1:18" x14ac:dyDescent="0.45">
      <c r="A8" s="416" t="s">
        <v>147</v>
      </c>
      <c r="B8" s="417"/>
      <c r="C8" s="417"/>
      <c r="D8" s="417"/>
      <c r="E8" s="417"/>
      <c r="F8" s="418"/>
      <c r="G8" s="425" t="s">
        <v>148</v>
      </c>
      <c r="H8" s="423"/>
      <c r="I8" s="423"/>
      <c r="J8" s="423"/>
      <c r="K8" s="423"/>
      <c r="L8" s="423"/>
      <c r="M8" s="423"/>
      <c r="N8" s="458"/>
      <c r="O8" s="453">
        <v>3.5</v>
      </c>
      <c r="P8" s="454"/>
      <c r="Q8" s="440" t="s">
        <v>149</v>
      </c>
    </row>
    <row r="9" spans="1:18" x14ac:dyDescent="0.45">
      <c r="A9" s="416"/>
      <c r="B9" s="417"/>
      <c r="C9" s="417"/>
      <c r="D9" s="417"/>
      <c r="E9" s="417"/>
      <c r="F9" s="418"/>
      <c r="G9" s="422"/>
      <c r="H9" s="423"/>
      <c r="I9" s="423"/>
      <c r="J9" s="423"/>
      <c r="K9" s="423"/>
      <c r="L9" s="423"/>
      <c r="M9" s="423"/>
      <c r="N9" s="458"/>
      <c r="O9" s="453"/>
      <c r="P9" s="454"/>
      <c r="Q9" s="440"/>
    </row>
    <row r="10" spans="1:18" x14ac:dyDescent="0.45">
      <c r="A10" s="416"/>
      <c r="B10" s="417"/>
      <c r="C10" s="417"/>
      <c r="D10" s="417"/>
      <c r="E10" s="417"/>
      <c r="F10" s="418"/>
      <c r="G10" s="422"/>
      <c r="H10" s="423"/>
      <c r="I10" s="423"/>
      <c r="J10" s="423"/>
      <c r="K10" s="423"/>
      <c r="L10" s="423"/>
      <c r="M10" s="423"/>
      <c r="N10" s="458"/>
      <c r="O10" s="453"/>
      <c r="P10" s="454"/>
      <c r="Q10" s="440"/>
    </row>
    <row r="11" spans="1:18" x14ac:dyDescent="0.45">
      <c r="A11" s="416"/>
      <c r="B11" s="417"/>
      <c r="C11" s="417"/>
      <c r="D11" s="417"/>
      <c r="E11" s="417"/>
      <c r="F11" s="418"/>
      <c r="G11" s="422"/>
      <c r="H11" s="423"/>
      <c r="I11" s="423"/>
      <c r="J11" s="423"/>
      <c r="K11" s="423"/>
      <c r="L11" s="423"/>
      <c r="M11" s="423"/>
      <c r="N11" s="458"/>
      <c r="O11" s="453"/>
      <c r="P11" s="454"/>
      <c r="Q11" s="440"/>
    </row>
    <row r="12" spans="1:18" x14ac:dyDescent="0.45">
      <c r="A12" s="416"/>
      <c r="B12" s="417"/>
      <c r="C12" s="417"/>
      <c r="D12" s="417"/>
      <c r="E12" s="417"/>
      <c r="F12" s="418"/>
      <c r="G12" s="422"/>
      <c r="H12" s="423"/>
      <c r="I12" s="423"/>
      <c r="J12" s="423"/>
      <c r="K12" s="423"/>
      <c r="L12" s="423"/>
      <c r="M12" s="423"/>
      <c r="N12" s="458"/>
      <c r="O12" s="453"/>
      <c r="P12" s="454"/>
      <c r="Q12" s="440"/>
      <c r="R12" s="46" t="s">
        <v>227</v>
      </c>
    </row>
    <row r="13" spans="1:18" x14ac:dyDescent="0.45">
      <c r="A13" s="416"/>
      <c r="B13" s="417"/>
      <c r="C13" s="417"/>
      <c r="D13" s="417"/>
      <c r="E13" s="417"/>
      <c r="F13" s="418"/>
      <c r="G13" s="422"/>
      <c r="H13" s="423"/>
      <c r="I13" s="423"/>
      <c r="J13" s="423"/>
      <c r="K13" s="423"/>
      <c r="L13" s="423"/>
      <c r="M13" s="423"/>
      <c r="N13" s="458"/>
      <c r="O13" s="453"/>
      <c r="P13" s="454"/>
      <c r="Q13" s="440"/>
      <c r="R13" s="46" t="s">
        <v>228</v>
      </c>
    </row>
    <row r="14" spans="1:18" x14ac:dyDescent="0.45">
      <c r="A14" s="416"/>
      <c r="B14" s="417"/>
      <c r="C14" s="417"/>
      <c r="D14" s="417"/>
      <c r="E14" s="417"/>
      <c r="F14" s="418"/>
      <c r="G14" s="422"/>
      <c r="H14" s="423"/>
      <c r="I14" s="423"/>
      <c r="J14" s="423"/>
      <c r="K14" s="423"/>
      <c r="L14" s="423"/>
      <c r="M14" s="423"/>
      <c r="N14" s="458"/>
      <c r="O14" s="453"/>
      <c r="P14" s="454"/>
      <c r="Q14" s="440"/>
    </row>
    <row r="15" spans="1:18" x14ac:dyDescent="0.45">
      <c r="A15" s="416"/>
      <c r="B15" s="417"/>
      <c r="C15" s="417"/>
      <c r="D15" s="417"/>
      <c r="E15" s="417"/>
      <c r="F15" s="418"/>
      <c r="G15" s="422"/>
      <c r="H15" s="423"/>
      <c r="I15" s="423"/>
      <c r="J15" s="423"/>
      <c r="K15" s="423"/>
      <c r="L15" s="423"/>
      <c r="M15" s="423"/>
      <c r="N15" s="458"/>
      <c r="O15" s="453"/>
      <c r="P15" s="454"/>
      <c r="Q15" s="440"/>
    </row>
    <row r="16" spans="1:18" x14ac:dyDescent="0.45">
      <c r="A16" s="416"/>
      <c r="B16" s="417"/>
      <c r="C16" s="417"/>
      <c r="D16" s="417"/>
      <c r="E16" s="417"/>
      <c r="F16" s="418"/>
      <c r="G16" s="422"/>
      <c r="H16" s="423"/>
      <c r="I16" s="423"/>
      <c r="J16" s="423"/>
      <c r="K16" s="423"/>
      <c r="L16" s="423"/>
      <c r="M16" s="423"/>
      <c r="N16" s="458"/>
      <c r="O16" s="453"/>
      <c r="P16" s="454"/>
      <c r="Q16" s="440"/>
    </row>
    <row r="17" spans="1:17" x14ac:dyDescent="0.45">
      <c r="A17" s="416"/>
      <c r="B17" s="417"/>
      <c r="C17" s="417"/>
      <c r="D17" s="417"/>
      <c r="E17" s="417"/>
      <c r="F17" s="418"/>
      <c r="G17" s="422"/>
      <c r="H17" s="423"/>
      <c r="I17" s="423"/>
      <c r="J17" s="423"/>
      <c r="K17" s="423"/>
      <c r="L17" s="423"/>
      <c r="M17" s="423"/>
      <c r="N17" s="458"/>
      <c r="O17" s="453"/>
      <c r="P17" s="454"/>
      <c r="Q17" s="440"/>
    </row>
    <row r="18" spans="1:17" x14ac:dyDescent="0.45">
      <c r="A18" s="416"/>
      <c r="B18" s="417"/>
      <c r="C18" s="417"/>
      <c r="D18" s="417"/>
      <c r="E18" s="417"/>
      <c r="F18" s="418"/>
      <c r="G18" s="422"/>
      <c r="H18" s="423"/>
      <c r="I18" s="423"/>
      <c r="J18" s="423"/>
      <c r="K18" s="423"/>
      <c r="L18" s="423"/>
      <c r="M18" s="423"/>
      <c r="N18" s="458"/>
      <c r="O18" s="453"/>
      <c r="P18" s="454"/>
      <c r="Q18" s="440"/>
    </row>
    <row r="19" spans="1:17" x14ac:dyDescent="0.45">
      <c r="A19" s="416"/>
      <c r="B19" s="417"/>
      <c r="C19" s="417"/>
      <c r="D19" s="417"/>
      <c r="E19" s="417"/>
      <c r="F19" s="418"/>
      <c r="G19" s="422"/>
      <c r="H19" s="423"/>
      <c r="I19" s="423"/>
      <c r="J19" s="423"/>
      <c r="K19" s="423"/>
      <c r="L19" s="423"/>
      <c r="M19" s="423"/>
      <c r="N19" s="458"/>
      <c r="O19" s="453"/>
      <c r="P19" s="454"/>
      <c r="Q19" s="440"/>
    </row>
    <row r="20" spans="1:17" ht="30" customHeight="1" x14ac:dyDescent="0.45">
      <c r="A20" s="416" t="s">
        <v>150</v>
      </c>
      <c r="B20" s="417"/>
      <c r="C20" s="417"/>
      <c r="D20" s="417"/>
      <c r="E20" s="417"/>
      <c r="F20" s="418"/>
      <c r="G20" s="442" t="s">
        <v>151</v>
      </c>
      <c r="H20" s="443"/>
      <c r="I20" s="443"/>
      <c r="J20" s="443"/>
      <c r="K20" s="443"/>
      <c r="L20" s="443"/>
      <c r="M20" s="443"/>
      <c r="N20" s="444"/>
      <c r="O20" s="254">
        <v>2</v>
      </c>
      <c r="P20" s="142"/>
      <c r="Q20" s="440" t="s">
        <v>69</v>
      </c>
    </row>
    <row r="21" spans="1:17" x14ac:dyDescent="0.45">
      <c r="A21" s="416"/>
      <c r="B21" s="417"/>
      <c r="C21" s="417"/>
      <c r="D21" s="417"/>
      <c r="E21" s="417"/>
      <c r="F21" s="418"/>
      <c r="G21" s="445"/>
      <c r="H21" s="443"/>
      <c r="I21" s="443"/>
      <c r="J21" s="443"/>
      <c r="K21" s="443"/>
      <c r="L21" s="443"/>
      <c r="M21" s="443"/>
      <c r="N21" s="444"/>
      <c r="O21" s="254"/>
      <c r="P21" s="142"/>
      <c r="Q21" s="440"/>
    </row>
    <row r="22" spans="1:17" x14ac:dyDescent="0.45">
      <c r="A22" s="416" t="s">
        <v>152</v>
      </c>
      <c r="B22" s="417"/>
      <c r="C22" s="417"/>
      <c r="D22" s="417"/>
      <c r="E22" s="417"/>
      <c r="F22" s="418"/>
      <c r="G22" s="442" t="s">
        <v>153</v>
      </c>
      <c r="H22" s="443"/>
      <c r="I22" s="443"/>
      <c r="J22" s="443"/>
      <c r="K22" s="443"/>
      <c r="L22" s="443"/>
      <c r="M22" s="443"/>
      <c r="N22" s="444"/>
      <c r="O22" s="254">
        <v>2</v>
      </c>
      <c r="P22" s="142"/>
      <c r="Q22" s="440" t="s">
        <v>69</v>
      </c>
    </row>
    <row r="23" spans="1:17" ht="14.65" thickBot="1" x14ac:dyDescent="0.5">
      <c r="A23" s="446"/>
      <c r="B23" s="447"/>
      <c r="C23" s="447"/>
      <c r="D23" s="447"/>
      <c r="E23" s="447"/>
      <c r="F23" s="448"/>
      <c r="G23" s="449"/>
      <c r="H23" s="450"/>
      <c r="I23" s="450"/>
      <c r="J23" s="450"/>
      <c r="K23" s="450"/>
      <c r="L23" s="450"/>
      <c r="M23" s="450"/>
      <c r="N23" s="451"/>
      <c r="O23" s="277"/>
      <c r="P23" s="188"/>
      <c r="Q23" s="441"/>
    </row>
    <row r="24" spans="1:17" ht="14.65" thickBot="1" x14ac:dyDescent="0.5">
      <c r="O24" s="21" t="s">
        <v>29</v>
      </c>
      <c r="P24" s="22">
        <f>SUM(O6:P23)</f>
        <v>9.5</v>
      </c>
      <c r="Q24" s="31" t="s">
        <v>154</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G26" sqref="G26"/>
    </sheetView>
  </sheetViews>
  <sheetFormatPr defaultRowHeight="14.25" x14ac:dyDescent="0.45"/>
  <cols>
    <col min="1" max="1" width="5.3984375" customWidth="1"/>
    <col min="6" max="6" width="21.59765625" customWidth="1"/>
    <col min="7" max="7" width="2.1328125" customWidth="1"/>
    <col min="10" max="10" width="14.86328125" customWidth="1"/>
    <col min="13" max="13" width="22.73046875" customWidth="1"/>
    <col min="15" max="15" width="13.59765625" customWidth="1"/>
  </cols>
  <sheetData>
    <row r="1" spans="1:15" x14ac:dyDescent="0.45">
      <c r="A1" s="192" t="s">
        <v>155</v>
      </c>
      <c r="B1" s="193"/>
      <c r="C1" s="193"/>
      <c r="D1" s="193"/>
      <c r="E1" s="193"/>
      <c r="F1" s="193"/>
      <c r="G1" s="193"/>
      <c r="H1" s="193"/>
      <c r="I1" s="193"/>
      <c r="J1" s="193"/>
      <c r="K1" s="193"/>
      <c r="L1" s="193"/>
      <c r="M1" s="193"/>
      <c r="N1" s="193"/>
      <c r="O1" s="194"/>
    </row>
    <row r="2" spans="1:15" x14ac:dyDescent="0.45">
      <c r="A2" s="195"/>
      <c r="B2" s="124"/>
      <c r="C2" s="124"/>
      <c r="D2" s="124"/>
      <c r="E2" s="124"/>
      <c r="F2" s="124"/>
      <c r="G2" s="124"/>
      <c r="H2" s="124"/>
      <c r="I2" s="124"/>
      <c r="J2" s="124"/>
      <c r="K2" s="124"/>
      <c r="L2" s="124"/>
      <c r="M2" s="124"/>
      <c r="N2" s="124"/>
      <c r="O2" s="196"/>
    </row>
    <row r="3" spans="1:15" ht="14.65" thickBot="1" x14ac:dyDescent="0.5">
      <c r="A3" s="197"/>
      <c r="B3" s="198"/>
      <c r="C3" s="198"/>
      <c r="D3" s="198"/>
      <c r="E3" s="198"/>
      <c r="F3" s="198"/>
      <c r="G3" s="198"/>
      <c r="H3" s="198"/>
      <c r="I3" s="198"/>
      <c r="J3" s="198"/>
      <c r="K3" s="198"/>
      <c r="L3" s="198"/>
      <c r="M3" s="198"/>
      <c r="N3" s="198"/>
      <c r="O3" s="199"/>
    </row>
    <row r="4" spans="1:15" ht="23.65" thickBot="1" x14ac:dyDescent="0.5">
      <c r="A4" s="330" t="s">
        <v>1</v>
      </c>
      <c r="B4" s="331"/>
      <c r="C4" s="331"/>
      <c r="D4" s="331"/>
      <c r="E4" s="331"/>
      <c r="F4" s="331"/>
      <c r="G4" s="331"/>
      <c r="H4" s="331"/>
      <c r="I4" s="331"/>
      <c r="J4" s="331"/>
      <c r="K4" s="331"/>
      <c r="L4" s="331"/>
      <c r="M4" s="331"/>
      <c r="N4" s="331"/>
      <c r="O4" s="332"/>
    </row>
    <row r="5" spans="1:15" ht="23.65" thickBot="1" x14ac:dyDescent="0.5">
      <c r="A5" s="333" t="s">
        <v>2</v>
      </c>
      <c r="B5" s="334"/>
      <c r="C5" s="334"/>
      <c r="D5" s="334"/>
      <c r="E5" s="334"/>
      <c r="F5" s="334"/>
      <c r="G5" s="365"/>
      <c r="H5" s="365"/>
      <c r="I5" s="365"/>
      <c r="J5" s="365"/>
      <c r="K5" s="365"/>
      <c r="L5" s="365"/>
      <c r="M5" s="365"/>
      <c r="N5" s="365"/>
      <c r="O5" s="494"/>
    </row>
    <row r="6" spans="1:15" x14ac:dyDescent="0.45">
      <c r="A6" s="413" t="s">
        <v>156</v>
      </c>
      <c r="B6" s="414"/>
      <c r="C6" s="414"/>
      <c r="D6" s="414"/>
      <c r="E6" s="414"/>
      <c r="F6" s="495"/>
      <c r="G6" s="488" t="s">
        <v>157</v>
      </c>
      <c r="H6" s="488"/>
      <c r="I6" s="488"/>
      <c r="J6" s="488"/>
      <c r="K6" s="488"/>
      <c r="L6" s="488"/>
      <c r="M6" s="488"/>
      <c r="N6" s="488"/>
      <c r="O6" s="490"/>
    </row>
    <row r="7" spans="1:15" ht="31.15" customHeight="1" x14ac:dyDescent="0.45">
      <c r="A7" s="416"/>
      <c r="B7" s="417"/>
      <c r="C7" s="417"/>
      <c r="D7" s="417"/>
      <c r="E7" s="417"/>
      <c r="F7" s="496"/>
      <c r="G7" s="488"/>
      <c r="H7" s="488"/>
      <c r="I7" s="488"/>
      <c r="J7" s="488"/>
      <c r="K7" s="488"/>
      <c r="L7" s="488"/>
      <c r="M7" s="488"/>
      <c r="N7" s="488"/>
      <c r="O7" s="490"/>
    </row>
    <row r="8" spans="1:15" x14ac:dyDescent="0.45">
      <c r="A8" s="476" t="s">
        <v>158</v>
      </c>
      <c r="B8" s="477"/>
      <c r="C8" s="477"/>
      <c r="D8" s="477"/>
      <c r="E8" s="477"/>
      <c r="F8" s="477"/>
      <c r="G8" s="460" t="s">
        <v>159</v>
      </c>
      <c r="H8" s="461"/>
      <c r="I8" s="461"/>
      <c r="J8" s="461"/>
      <c r="K8" s="461"/>
      <c r="L8" s="461"/>
      <c r="M8" s="461"/>
      <c r="N8" s="461"/>
      <c r="O8" s="480"/>
    </row>
    <row r="9" spans="1:15" ht="39.75" customHeight="1" x14ac:dyDescent="0.45">
      <c r="A9" s="478"/>
      <c r="B9" s="479"/>
      <c r="C9" s="479"/>
      <c r="D9" s="479"/>
      <c r="E9" s="479"/>
      <c r="F9" s="479"/>
      <c r="G9" s="463"/>
      <c r="H9" s="464"/>
      <c r="I9" s="464"/>
      <c r="J9" s="464"/>
      <c r="K9" s="464"/>
      <c r="L9" s="464"/>
      <c r="M9" s="464"/>
      <c r="N9" s="464"/>
      <c r="O9" s="481"/>
    </row>
    <row r="10" spans="1:15" x14ac:dyDescent="0.45">
      <c r="A10" s="54"/>
      <c r="B10" s="482" t="s">
        <v>160</v>
      </c>
      <c r="C10" s="482"/>
      <c r="D10" s="483"/>
      <c r="E10" s="486" t="s">
        <v>161</v>
      </c>
      <c r="F10" s="482"/>
      <c r="G10" s="483"/>
      <c r="H10" s="486" t="s">
        <v>162</v>
      </c>
      <c r="I10" s="482"/>
      <c r="J10" s="483"/>
      <c r="K10" s="486" t="s">
        <v>163</v>
      </c>
      <c r="L10" s="482"/>
      <c r="M10" s="483"/>
      <c r="N10" s="486" t="s">
        <v>164</v>
      </c>
      <c r="O10" s="491"/>
    </row>
    <row r="11" spans="1:15" x14ac:dyDescent="0.45">
      <c r="A11" s="55"/>
      <c r="B11" s="484"/>
      <c r="C11" s="484"/>
      <c r="D11" s="485"/>
      <c r="E11" s="487"/>
      <c r="F11" s="484"/>
      <c r="G11" s="485"/>
      <c r="H11" s="487"/>
      <c r="I11" s="484"/>
      <c r="J11" s="485"/>
      <c r="K11" s="487"/>
      <c r="L11" s="484"/>
      <c r="M11" s="485"/>
      <c r="N11" s="487"/>
      <c r="O11" s="492"/>
    </row>
    <row r="12" spans="1:15" ht="43.5" customHeight="1" x14ac:dyDescent="0.45">
      <c r="A12" s="493">
        <v>1</v>
      </c>
      <c r="B12" s="460" t="s">
        <v>165</v>
      </c>
      <c r="C12" s="461"/>
      <c r="D12" s="462"/>
      <c r="E12" s="460" t="s">
        <v>166</v>
      </c>
      <c r="F12" s="461"/>
      <c r="G12" s="462"/>
      <c r="H12" s="460" t="s">
        <v>167</v>
      </c>
      <c r="I12" s="461"/>
      <c r="J12" s="462"/>
      <c r="K12" s="460" t="s">
        <v>168</v>
      </c>
      <c r="L12" s="461"/>
      <c r="M12" s="462"/>
      <c r="N12" s="460" t="s">
        <v>169</v>
      </c>
      <c r="O12" s="480"/>
    </row>
    <row r="13" spans="1:15" x14ac:dyDescent="0.45">
      <c r="A13" s="356"/>
      <c r="B13" s="463"/>
      <c r="C13" s="464"/>
      <c r="D13" s="465"/>
      <c r="E13" s="463"/>
      <c r="F13" s="464"/>
      <c r="G13" s="465"/>
      <c r="H13" s="463"/>
      <c r="I13" s="464"/>
      <c r="J13" s="465"/>
      <c r="K13" s="463"/>
      <c r="L13" s="464"/>
      <c r="M13" s="465"/>
      <c r="N13" s="463"/>
      <c r="O13" s="481"/>
    </row>
    <row r="14" spans="1:15" x14ac:dyDescent="0.45">
      <c r="A14" s="493">
        <v>2</v>
      </c>
      <c r="B14" s="460" t="s">
        <v>170</v>
      </c>
      <c r="C14" s="461"/>
      <c r="D14" s="462"/>
      <c r="E14" s="460" t="s">
        <v>171</v>
      </c>
      <c r="F14" s="461"/>
      <c r="G14" s="462"/>
      <c r="H14" s="460" t="s">
        <v>172</v>
      </c>
      <c r="I14" s="461"/>
      <c r="J14" s="462"/>
      <c r="K14" s="460" t="s">
        <v>173</v>
      </c>
      <c r="L14" s="461"/>
      <c r="M14" s="462"/>
      <c r="N14" s="460" t="s">
        <v>174</v>
      </c>
      <c r="O14" s="480"/>
    </row>
    <row r="15" spans="1:15" ht="45.75" customHeight="1" x14ac:dyDescent="0.45">
      <c r="A15" s="356"/>
      <c r="B15" s="463"/>
      <c r="C15" s="464"/>
      <c r="D15" s="465"/>
      <c r="E15" s="463"/>
      <c r="F15" s="464"/>
      <c r="G15" s="465"/>
      <c r="H15" s="463"/>
      <c r="I15" s="464"/>
      <c r="J15" s="465"/>
      <c r="K15" s="463"/>
      <c r="L15" s="464"/>
      <c r="M15" s="465"/>
      <c r="N15" s="463"/>
      <c r="O15" s="481"/>
    </row>
    <row r="16" spans="1:15" x14ac:dyDescent="0.45">
      <c r="A16" s="493">
        <v>3</v>
      </c>
      <c r="B16" s="460" t="s">
        <v>175</v>
      </c>
      <c r="C16" s="461"/>
      <c r="D16" s="462"/>
      <c r="E16" s="460" t="s">
        <v>176</v>
      </c>
      <c r="F16" s="461"/>
      <c r="G16" s="462"/>
      <c r="H16" s="460" t="s">
        <v>177</v>
      </c>
      <c r="I16" s="461"/>
      <c r="J16" s="462"/>
      <c r="K16" s="460" t="s">
        <v>178</v>
      </c>
      <c r="L16" s="461"/>
      <c r="M16" s="462"/>
      <c r="N16" s="460" t="s">
        <v>179</v>
      </c>
      <c r="O16" s="480"/>
    </row>
    <row r="17" spans="1:16" ht="53.25" customHeight="1" x14ac:dyDescent="0.45">
      <c r="A17" s="356"/>
      <c r="B17" s="463"/>
      <c r="C17" s="464"/>
      <c r="D17" s="465"/>
      <c r="E17" s="463"/>
      <c r="F17" s="464"/>
      <c r="G17" s="465"/>
      <c r="H17" s="463"/>
      <c r="I17" s="464"/>
      <c r="J17" s="465"/>
      <c r="K17" s="463"/>
      <c r="L17" s="464"/>
      <c r="M17" s="465"/>
      <c r="N17" s="463"/>
      <c r="O17" s="481"/>
    </row>
    <row r="18" spans="1:16" x14ac:dyDescent="0.45">
      <c r="A18" s="493">
        <v>4</v>
      </c>
      <c r="B18" s="460" t="s">
        <v>180</v>
      </c>
      <c r="C18" s="461"/>
      <c r="D18" s="462"/>
      <c r="E18" s="460" t="s">
        <v>181</v>
      </c>
      <c r="F18" s="461"/>
      <c r="G18" s="462"/>
      <c r="H18" s="460" t="s">
        <v>182</v>
      </c>
      <c r="I18" s="461"/>
      <c r="J18" s="462"/>
      <c r="K18" s="460" t="s">
        <v>183</v>
      </c>
      <c r="L18" s="461"/>
      <c r="M18" s="462"/>
      <c r="N18" s="460" t="s">
        <v>184</v>
      </c>
      <c r="O18" s="480"/>
    </row>
    <row r="19" spans="1:16" ht="52.5" customHeight="1" x14ac:dyDescent="0.45">
      <c r="A19" s="356"/>
      <c r="B19" s="463"/>
      <c r="C19" s="464"/>
      <c r="D19" s="465"/>
      <c r="E19" s="463"/>
      <c r="F19" s="464"/>
      <c r="G19" s="465"/>
      <c r="H19" s="463"/>
      <c r="I19" s="464"/>
      <c r="J19" s="465"/>
      <c r="K19" s="463"/>
      <c r="L19" s="464"/>
      <c r="M19" s="465"/>
      <c r="N19" s="463"/>
      <c r="O19" s="481"/>
    </row>
    <row r="20" spans="1:16" x14ac:dyDescent="0.45">
      <c r="A20" s="426" t="s">
        <v>185</v>
      </c>
      <c r="B20" s="427"/>
      <c r="C20" s="427"/>
      <c r="D20" s="427"/>
      <c r="E20" s="427"/>
      <c r="F20" s="428"/>
      <c r="G20" s="425" t="s">
        <v>186</v>
      </c>
      <c r="H20" s="488"/>
      <c r="I20" s="488"/>
      <c r="J20" s="488"/>
      <c r="K20" s="488"/>
      <c r="L20" s="488"/>
      <c r="M20" s="488"/>
      <c r="N20" s="489"/>
      <c r="O20" s="490"/>
    </row>
    <row r="21" spans="1:16" ht="46.5" customHeight="1" x14ac:dyDescent="0.45">
      <c r="A21" s="426"/>
      <c r="B21" s="427"/>
      <c r="C21" s="427"/>
      <c r="D21" s="427"/>
      <c r="E21" s="427"/>
      <c r="F21" s="428"/>
      <c r="G21" s="425"/>
      <c r="H21" s="488"/>
      <c r="I21" s="488"/>
      <c r="J21" s="488"/>
      <c r="K21" s="488"/>
      <c r="L21" s="488"/>
      <c r="M21" s="488"/>
      <c r="N21" s="489"/>
      <c r="O21" s="490"/>
    </row>
    <row r="22" spans="1:16" x14ac:dyDescent="0.45">
      <c r="A22" s="416" t="s">
        <v>187</v>
      </c>
      <c r="B22" s="417"/>
      <c r="C22" s="417"/>
      <c r="D22" s="417"/>
      <c r="E22" s="417"/>
      <c r="F22" s="418"/>
      <c r="G22" s="425" t="s">
        <v>188</v>
      </c>
      <c r="H22" s="423"/>
      <c r="I22" s="423"/>
      <c r="J22" s="423"/>
      <c r="K22" s="423"/>
      <c r="L22" s="423"/>
      <c r="M22" s="423"/>
      <c r="N22" s="458"/>
      <c r="O22" s="424"/>
    </row>
    <row r="23" spans="1:16" x14ac:dyDescent="0.45">
      <c r="A23" s="469"/>
      <c r="B23" s="470"/>
      <c r="C23" s="470"/>
      <c r="D23" s="470"/>
      <c r="E23" s="470"/>
      <c r="F23" s="471"/>
      <c r="G23" s="472"/>
      <c r="H23" s="473"/>
      <c r="I23" s="473"/>
      <c r="J23" s="473"/>
      <c r="K23" s="473"/>
      <c r="L23" s="473"/>
      <c r="M23" s="473"/>
      <c r="N23" s="474"/>
      <c r="O23" s="475"/>
    </row>
    <row r="24" spans="1:16" ht="18" x14ac:dyDescent="0.55000000000000004">
      <c r="A24" s="468" t="s">
        <v>21</v>
      </c>
      <c r="B24" s="468"/>
      <c r="C24" s="468"/>
      <c r="D24" s="468"/>
      <c r="E24" s="468"/>
      <c r="F24" s="468"/>
      <c r="G24" s="468"/>
      <c r="H24" s="468"/>
      <c r="I24" s="468"/>
      <c r="J24" s="468"/>
      <c r="K24" s="468"/>
      <c r="L24" s="468"/>
      <c r="M24" s="468"/>
      <c r="N24" s="468"/>
      <c r="O24" s="468"/>
      <c r="P24" s="1"/>
    </row>
    <row r="25" spans="1:16" x14ac:dyDescent="0.45">
      <c r="A25" s="466" t="s">
        <v>189</v>
      </c>
      <c r="B25" s="467"/>
      <c r="C25" s="467"/>
      <c r="D25" s="467"/>
      <c r="E25" s="467"/>
      <c r="F25" s="467"/>
      <c r="G25" s="249" t="s">
        <v>229</v>
      </c>
      <c r="H25" s="249"/>
      <c r="I25" s="249"/>
      <c r="J25" s="249"/>
      <c r="K25" s="249"/>
      <c r="L25" s="249"/>
      <c r="M25" s="249"/>
      <c r="N25" s="249"/>
      <c r="O25" s="249"/>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3" t="s">
        <v>190</v>
      </c>
      <c r="B1" s="124"/>
      <c r="C1" s="124"/>
      <c r="D1" s="124"/>
      <c r="E1" s="124"/>
      <c r="F1" s="124"/>
      <c r="G1" s="124"/>
      <c r="H1" s="124"/>
      <c r="I1" s="124"/>
      <c r="J1" s="124"/>
      <c r="K1" s="124"/>
      <c r="L1" s="124"/>
      <c r="M1" s="124"/>
      <c r="N1" s="124"/>
      <c r="O1" s="124"/>
      <c r="P1" s="124"/>
    </row>
    <row r="2" spans="1:18" ht="15.6" customHeight="1" x14ac:dyDescent="0.45">
      <c r="A2" s="123"/>
      <c r="B2" s="124"/>
      <c r="C2" s="124"/>
      <c r="D2" s="124"/>
      <c r="E2" s="124"/>
      <c r="F2" s="124"/>
      <c r="G2" s="124"/>
      <c r="H2" s="124"/>
      <c r="I2" s="124"/>
      <c r="J2" s="124"/>
      <c r="K2" s="124"/>
      <c r="L2" s="124"/>
      <c r="M2" s="124"/>
      <c r="N2" s="124"/>
      <c r="O2" s="124"/>
      <c r="P2" s="124"/>
    </row>
    <row r="3" spans="1:18" ht="14.65" customHeight="1" thickBot="1" x14ac:dyDescent="0.5">
      <c r="A3" s="123"/>
      <c r="B3" s="124"/>
      <c r="C3" s="124"/>
      <c r="D3" s="124"/>
      <c r="E3" s="124"/>
      <c r="F3" s="124"/>
      <c r="G3" s="124"/>
      <c r="H3" s="124"/>
      <c r="I3" s="124"/>
      <c r="J3" s="124"/>
      <c r="K3" s="124"/>
      <c r="L3" s="124"/>
      <c r="M3" s="124"/>
      <c r="N3" s="124"/>
      <c r="O3" s="124"/>
      <c r="P3" s="124"/>
    </row>
    <row r="4" spans="1:18" ht="23.65" thickBot="1" x14ac:dyDescent="0.5">
      <c r="A4" s="330" t="s">
        <v>1</v>
      </c>
      <c r="B4" s="331"/>
      <c r="C4" s="331"/>
      <c r="D4" s="331"/>
      <c r="E4" s="331"/>
      <c r="F4" s="331"/>
      <c r="G4" s="331"/>
      <c r="H4" s="331"/>
      <c r="I4" s="331"/>
      <c r="J4" s="331"/>
      <c r="K4" s="331"/>
      <c r="L4" s="331"/>
      <c r="M4" s="331"/>
      <c r="N4" s="331"/>
      <c r="O4" s="331"/>
      <c r="P4" s="332"/>
    </row>
    <row r="5" spans="1:18" ht="23.65" thickBot="1" x14ac:dyDescent="0.5">
      <c r="A5" s="62" t="s">
        <v>2</v>
      </c>
      <c r="B5" s="63"/>
      <c r="C5" s="63"/>
      <c r="D5" s="63"/>
      <c r="E5" s="63"/>
      <c r="F5" s="63"/>
      <c r="G5" s="63"/>
      <c r="H5" s="63"/>
      <c r="I5" s="63"/>
      <c r="J5" s="63"/>
      <c r="K5" s="63"/>
      <c r="L5" s="63"/>
      <c r="M5" s="63"/>
      <c r="N5" s="63"/>
      <c r="O5" s="63"/>
      <c r="P5" s="64"/>
    </row>
    <row r="6" spans="1:18" ht="15" thickTop="1" thickBot="1" x14ac:dyDescent="0.5">
      <c r="A6" s="505" t="s">
        <v>191</v>
      </c>
      <c r="B6" s="506"/>
      <c r="C6" s="506"/>
      <c r="D6" s="506"/>
      <c r="E6" s="506"/>
      <c r="F6" s="506"/>
      <c r="G6" s="506"/>
      <c r="H6" s="506"/>
      <c r="I6" s="506"/>
      <c r="J6" s="506"/>
      <c r="K6" s="506"/>
      <c r="L6" s="506"/>
      <c r="M6" s="506"/>
      <c r="N6" s="506"/>
      <c r="O6" s="506"/>
      <c r="P6" s="506"/>
      <c r="Q6" s="241" t="s">
        <v>21</v>
      </c>
      <c r="R6" s="243"/>
    </row>
    <row r="7" spans="1:18" ht="15" thickTop="1" thickBot="1" x14ac:dyDescent="0.5">
      <c r="A7" s="505"/>
      <c r="B7" s="506"/>
      <c r="C7" s="506"/>
      <c r="D7" s="506"/>
      <c r="E7" s="506"/>
      <c r="F7" s="506"/>
      <c r="G7" s="506"/>
      <c r="H7" s="506"/>
      <c r="I7" s="506"/>
      <c r="J7" s="506"/>
      <c r="K7" s="506"/>
      <c r="L7" s="506"/>
      <c r="M7" s="506"/>
      <c r="N7" s="506"/>
      <c r="O7" s="506"/>
      <c r="P7" s="506"/>
      <c r="Q7" s="244"/>
      <c r="R7" s="246"/>
    </row>
    <row r="8" spans="1:18" x14ac:dyDescent="0.45">
      <c r="A8" s="98" t="s">
        <v>192</v>
      </c>
      <c r="B8" s="99"/>
      <c r="C8" s="99"/>
      <c r="D8" s="99"/>
      <c r="E8" s="99"/>
      <c r="F8" s="99"/>
      <c r="G8" s="99"/>
      <c r="H8" s="99"/>
      <c r="I8" s="99"/>
      <c r="J8" s="99"/>
      <c r="K8" s="99"/>
      <c r="L8" s="99"/>
      <c r="M8" s="99"/>
      <c r="N8" s="99"/>
      <c r="O8" s="99"/>
      <c r="P8" s="99"/>
      <c r="Q8" s="252">
        <v>3</v>
      </c>
      <c r="R8" s="519" t="s">
        <v>142</v>
      </c>
    </row>
    <row r="9" spans="1:18" ht="15" thickTop="1" thickBot="1" x14ac:dyDescent="0.5">
      <c r="A9" s="98"/>
      <c r="B9" s="99"/>
      <c r="C9" s="99"/>
      <c r="D9" s="99"/>
      <c r="E9" s="99"/>
      <c r="F9" s="99"/>
      <c r="G9" s="99"/>
      <c r="H9" s="99"/>
      <c r="I9" s="99"/>
      <c r="J9" s="99"/>
      <c r="K9" s="99"/>
      <c r="L9" s="99"/>
      <c r="M9" s="99"/>
      <c r="N9" s="99"/>
      <c r="O9" s="99"/>
      <c r="P9" s="99"/>
      <c r="Q9" s="254"/>
      <c r="R9" s="520"/>
    </row>
    <row r="10" spans="1:18" ht="15" thickTop="1" thickBot="1" x14ac:dyDescent="0.5">
      <c r="A10" s="98"/>
      <c r="B10" s="99"/>
      <c r="C10" s="99"/>
      <c r="D10" s="99"/>
      <c r="E10" s="99"/>
      <c r="F10" s="99"/>
      <c r="G10" s="99"/>
      <c r="H10" s="99"/>
      <c r="I10" s="99"/>
      <c r="J10" s="99"/>
      <c r="K10" s="99"/>
      <c r="L10" s="99"/>
      <c r="M10" s="99"/>
      <c r="N10" s="99"/>
      <c r="O10" s="99"/>
      <c r="P10" s="99"/>
      <c r="Q10" s="254"/>
      <c r="R10" s="520"/>
    </row>
    <row r="11" spans="1:18" ht="15" thickTop="1" thickBot="1" x14ac:dyDescent="0.5">
      <c r="A11" s="98"/>
      <c r="B11" s="99"/>
      <c r="C11" s="99"/>
      <c r="D11" s="99"/>
      <c r="E11" s="99"/>
      <c r="F11" s="99"/>
      <c r="G11" s="99"/>
      <c r="H11" s="99"/>
      <c r="I11" s="99"/>
      <c r="J11" s="99"/>
      <c r="K11" s="99"/>
      <c r="L11" s="99"/>
      <c r="M11" s="99"/>
      <c r="N11" s="99"/>
      <c r="O11" s="99"/>
      <c r="P11" s="99"/>
      <c r="Q11" s="254"/>
      <c r="R11" s="520"/>
    </row>
    <row r="12" spans="1:18" ht="15" thickTop="1" thickBot="1" x14ac:dyDescent="0.5">
      <c r="A12" s="98"/>
      <c r="B12" s="99"/>
      <c r="C12" s="99"/>
      <c r="D12" s="99"/>
      <c r="E12" s="99"/>
      <c r="F12" s="99"/>
      <c r="G12" s="99"/>
      <c r="H12" s="99"/>
      <c r="I12" s="99"/>
      <c r="J12" s="99"/>
      <c r="K12" s="99"/>
      <c r="L12" s="99"/>
      <c r="M12" s="99"/>
      <c r="N12" s="99"/>
      <c r="O12" s="99"/>
      <c r="P12" s="99"/>
      <c r="Q12" s="254"/>
      <c r="R12" s="520"/>
    </row>
    <row r="13" spans="1:18" ht="15" thickTop="1" thickBot="1" x14ac:dyDescent="0.5">
      <c r="A13" s="98"/>
      <c r="B13" s="99"/>
      <c r="C13" s="99"/>
      <c r="D13" s="99"/>
      <c r="E13" s="99"/>
      <c r="F13" s="99"/>
      <c r="G13" s="99"/>
      <c r="H13" s="99"/>
      <c r="I13" s="99"/>
      <c r="J13" s="99"/>
      <c r="K13" s="99"/>
      <c r="L13" s="99"/>
      <c r="M13" s="99"/>
      <c r="N13" s="99"/>
      <c r="O13" s="99"/>
      <c r="P13" s="99"/>
      <c r="Q13" s="254"/>
      <c r="R13" s="520"/>
    </row>
    <row r="14" spans="1:18" ht="15" thickTop="1" thickBot="1" x14ac:dyDescent="0.5">
      <c r="A14" s="98"/>
      <c r="B14" s="99"/>
      <c r="C14" s="99"/>
      <c r="D14" s="99"/>
      <c r="E14" s="99"/>
      <c r="F14" s="99"/>
      <c r="G14" s="99"/>
      <c r="H14" s="99"/>
      <c r="I14" s="99"/>
      <c r="J14" s="99"/>
      <c r="K14" s="99"/>
      <c r="L14" s="99"/>
      <c r="M14" s="99"/>
      <c r="N14" s="99"/>
      <c r="O14" s="99"/>
      <c r="P14" s="99"/>
      <c r="Q14" s="254"/>
      <c r="R14" s="520"/>
    </row>
    <row r="15" spans="1:18" ht="15" thickTop="1" thickBot="1" x14ac:dyDescent="0.5">
      <c r="A15" s="98"/>
      <c r="B15" s="99"/>
      <c r="C15" s="99"/>
      <c r="D15" s="99"/>
      <c r="E15" s="99"/>
      <c r="F15" s="99"/>
      <c r="G15" s="99"/>
      <c r="H15" s="99"/>
      <c r="I15" s="99"/>
      <c r="J15" s="99"/>
      <c r="K15" s="99"/>
      <c r="L15" s="99"/>
      <c r="M15" s="99"/>
      <c r="N15" s="99"/>
      <c r="O15" s="99"/>
      <c r="P15" s="99"/>
      <c r="Q15" s="254"/>
      <c r="R15" s="520"/>
    </row>
    <row r="16" spans="1:18" ht="15" thickTop="1" thickBot="1" x14ac:dyDescent="0.5">
      <c r="A16" s="98"/>
      <c r="B16" s="99"/>
      <c r="C16" s="99"/>
      <c r="D16" s="99"/>
      <c r="E16" s="99"/>
      <c r="F16" s="99"/>
      <c r="G16" s="99"/>
      <c r="H16" s="99"/>
      <c r="I16" s="99"/>
      <c r="J16" s="99"/>
      <c r="K16" s="99"/>
      <c r="L16" s="99"/>
      <c r="M16" s="99"/>
      <c r="N16" s="99"/>
      <c r="O16" s="99"/>
      <c r="P16" s="99"/>
      <c r="Q16" s="254"/>
      <c r="R16" s="520"/>
    </row>
    <row r="17" spans="1:18" ht="15" thickTop="1" thickBot="1" x14ac:dyDescent="0.5">
      <c r="A17" s="98"/>
      <c r="B17" s="99"/>
      <c r="C17" s="99"/>
      <c r="D17" s="99"/>
      <c r="E17" s="99"/>
      <c r="F17" s="99"/>
      <c r="G17" s="99"/>
      <c r="H17" s="99"/>
      <c r="I17" s="99"/>
      <c r="J17" s="99"/>
      <c r="K17" s="99"/>
      <c r="L17" s="99"/>
      <c r="M17" s="99"/>
      <c r="N17" s="99"/>
      <c r="O17" s="99"/>
      <c r="P17" s="99"/>
      <c r="Q17" s="277"/>
      <c r="R17" s="521"/>
    </row>
    <row r="18" spans="1:18" ht="18" customHeight="1" x14ac:dyDescent="0.45">
      <c r="A18" s="498" t="s">
        <v>193</v>
      </c>
      <c r="B18" s="499"/>
      <c r="C18" s="499"/>
      <c r="D18" s="499"/>
      <c r="E18" s="499"/>
      <c r="F18" s="499"/>
      <c r="G18" s="499"/>
      <c r="H18" s="499"/>
      <c r="I18" s="499"/>
      <c r="J18" s="499"/>
      <c r="K18" s="499"/>
      <c r="L18" s="499"/>
      <c r="M18" s="499"/>
      <c r="N18" s="499"/>
      <c r="O18" s="499"/>
      <c r="P18" s="499"/>
      <c r="Q18" s="515"/>
      <c r="R18" s="516"/>
    </row>
    <row r="19" spans="1:18" ht="18.75" customHeight="1" thickTop="1" thickBot="1" x14ac:dyDescent="0.5">
      <c r="A19" s="498"/>
      <c r="B19" s="499"/>
      <c r="C19" s="499"/>
      <c r="D19" s="499"/>
      <c r="E19" s="499"/>
      <c r="F19" s="499"/>
      <c r="G19" s="499"/>
      <c r="H19" s="499"/>
      <c r="I19" s="499"/>
      <c r="J19" s="499"/>
      <c r="K19" s="499"/>
      <c r="L19" s="499"/>
      <c r="M19" s="499"/>
      <c r="N19" s="499"/>
      <c r="O19" s="499"/>
      <c r="P19" s="499"/>
      <c r="Q19" s="517"/>
      <c r="R19" s="518"/>
    </row>
    <row r="20" spans="1:18" x14ac:dyDescent="0.45">
      <c r="A20" s="100" t="s">
        <v>194</v>
      </c>
      <c r="B20" s="101"/>
      <c r="C20" s="101"/>
      <c r="D20" s="101"/>
      <c r="E20" s="101"/>
      <c r="F20" s="101"/>
      <c r="G20" s="101"/>
      <c r="H20" s="101"/>
      <c r="I20" s="101"/>
      <c r="J20" s="101"/>
      <c r="K20" s="101"/>
      <c r="L20" s="101"/>
      <c r="M20" s="101"/>
      <c r="N20" s="101"/>
      <c r="O20" s="101"/>
      <c r="P20" s="500"/>
      <c r="Q20" s="252">
        <v>1</v>
      </c>
      <c r="R20" s="519" t="s">
        <v>137</v>
      </c>
    </row>
    <row r="21" spans="1:18" x14ac:dyDescent="0.45">
      <c r="A21" s="501"/>
      <c r="B21" s="106"/>
      <c r="C21" s="106"/>
      <c r="D21" s="106"/>
      <c r="E21" s="106"/>
      <c r="F21" s="106"/>
      <c r="G21" s="106"/>
      <c r="H21" s="106"/>
      <c r="I21" s="106"/>
      <c r="J21" s="106"/>
      <c r="K21" s="106"/>
      <c r="L21" s="106"/>
      <c r="M21" s="106"/>
      <c r="N21" s="106"/>
      <c r="O21" s="106"/>
      <c r="P21" s="107"/>
      <c r="Q21" s="254"/>
      <c r="R21" s="520"/>
    </row>
    <row r="22" spans="1:18" x14ac:dyDescent="0.45">
      <c r="A22" s="501"/>
      <c r="B22" s="106"/>
      <c r="C22" s="106"/>
      <c r="D22" s="106"/>
      <c r="E22" s="106"/>
      <c r="F22" s="106"/>
      <c r="G22" s="106"/>
      <c r="H22" s="106"/>
      <c r="I22" s="106"/>
      <c r="J22" s="106"/>
      <c r="K22" s="106"/>
      <c r="L22" s="106"/>
      <c r="M22" s="106"/>
      <c r="N22" s="106"/>
      <c r="O22" s="106"/>
      <c r="P22" s="107"/>
      <c r="Q22" s="254"/>
      <c r="R22" s="520"/>
    </row>
    <row r="23" spans="1:18" x14ac:dyDescent="0.45">
      <c r="A23" s="501"/>
      <c r="B23" s="106"/>
      <c r="C23" s="106"/>
      <c r="D23" s="106"/>
      <c r="E23" s="106"/>
      <c r="F23" s="106"/>
      <c r="G23" s="106"/>
      <c r="H23" s="106"/>
      <c r="I23" s="106"/>
      <c r="J23" s="106"/>
      <c r="K23" s="106"/>
      <c r="L23" s="106"/>
      <c r="M23" s="106"/>
      <c r="N23" s="106"/>
      <c r="O23" s="106"/>
      <c r="P23" s="107"/>
      <c r="Q23" s="254"/>
      <c r="R23" s="520"/>
    </row>
    <row r="24" spans="1:18" x14ac:dyDescent="0.45">
      <c r="A24" s="501"/>
      <c r="B24" s="106"/>
      <c r="C24" s="106"/>
      <c r="D24" s="106"/>
      <c r="E24" s="106"/>
      <c r="F24" s="106"/>
      <c r="G24" s="106"/>
      <c r="H24" s="106"/>
      <c r="I24" s="106"/>
      <c r="J24" s="106"/>
      <c r="K24" s="106"/>
      <c r="L24" s="106"/>
      <c r="M24" s="106"/>
      <c r="N24" s="106"/>
      <c r="O24" s="106"/>
      <c r="P24" s="107"/>
      <c r="Q24" s="254"/>
      <c r="R24" s="520"/>
    </row>
    <row r="25" spans="1:18" x14ac:dyDescent="0.45">
      <c r="A25" s="501"/>
      <c r="B25" s="106"/>
      <c r="C25" s="106"/>
      <c r="D25" s="106"/>
      <c r="E25" s="106"/>
      <c r="F25" s="106"/>
      <c r="G25" s="106"/>
      <c r="H25" s="106"/>
      <c r="I25" s="106"/>
      <c r="J25" s="106"/>
      <c r="K25" s="106"/>
      <c r="L25" s="106"/>
      <c r="M25" s="106"/>
      <c r="N25" s="106"/>
      <c r="O25" s="106"/>
      <c r="P25" s="107"/>
      <c r="Q25" s="254"/>
      <c r="R25" s="520"/>
    </row>
    <row r="26" spans="1:18" ht="14.65" thickBot="1" x14ac:dyDescent="0.5">
      <c r="A26" s="502"/>
      <c r="B26" s="503"/>
      <c r="C26" s="503"/>
      <c r="D26" s="503"/>
      <c r="E26" s="503"/>
      <c r="F26" s="503"/>
      <c r="G26" s="503"/>
      <c r="H26" s="503"/>
      <c r="I26" s="503"/>
      <c r="J26" s="503"/>
      <c r="K26" s="503"/>
      <c r="L26" s="503"/>
      <c r="M26" s="503"/>
      <c r="N26" s="503"/>
      <c r="O26" s="503"/>
      <c r="P26" s="504"/>
      <c r="Q26" s="277"/>
      <c r="R26" s="521"/>
    </row>
    <row r="27" spans="1:18" ht="15" thickTop="1" thickBot="1" x14ac:dyDescent="0.5">
      <c r="A27" s="505" t="s">
        <v>195</v>
      </c>
      <c r="B27" s="506"/>
      <c r="C27" s="506"/>
      <c r="D27" s="506"/>
      <c r="E27" s="506"/>
      <c r="F27" s="506"/>
      <c r="G27" s="506"/>
      <c r="H27" s="506"/>
      <c r="I27" s="506"/>
      <c r="J27" s="506"/>
      <c r="K27" s="506"/>
      <c r="L27" s="506"/>
      <c r="M27" s="506"/>
      <c r="N27" s="506"/>
      <c r="O27" s="506"/>
      <c r="P27" s="506"/>
      <c r="Q27" s="515"/>
      <c r="R27" s="516"/>
    </row>
    <row r="28" spans="1:18" ht="15" thickTop="1" thickBot="1" x14ac:dyDescent="0.5">
      <c r="A28" s="507"/>
      <c r="B28" s="508"/>
      <c r="C28" s="508"/>
      <c r="D28" s="508"/>
      <c r="E28" s="508"/>
      <c r="F28" s="508"/>
      <c r="G28" s="508"/>
      <c r="H28" s="508"/>
      <c r="I28" s="508"/>
      <c r="J28" s="508"/>
      <c r="K28" s="508"/>
      <c r="L28" s="508"/>
      <c r="M28" s="508"/>
      <c r="N28" s="508"/>
      <c r="O28" s="508"/>
      <c r="P28" s="508"/>
      <c r="Q28" s="517"/>
      <c r="R28" s="518"/>
    </row>
    <row r="29" spans="1:18" x14ac:dyDescent="0.45">
      <c r="A29" s="510" t="s">
        <v>196</v>
      </c>
      <c r="B29" s="511"/>
      <c r="C29" s="511"/>
      <c r="D29" s="511"/>
      <c r="E29" s="511"/>
      <c r="F29" s="511"/>
      <c r="G29" s="511"/>
      <c r="H29" s="511"/>
      <c r="I29" s="511"/>
      <c r="J29" s="511"/>
      <c r="K29" s="511"/>
      <c r="L29" s="511"/>
      <c r="M29" s="511"/>
      <c r="N29" s="511"/>
      <c r="O29" s="511"/>
      <c r="P29" s="511"/>
      <c r="Q29" s="252">
        <v>2</v>
      </c>
      <c r="R29" s="519" t="s">
        <v>110</v>
      </c>
    </row>
    <row r="30" spans="1:18" ht="15" thickTop="1" thickBot="1" x14ac:dyDescent="0.5">
      <c r="A30" s="512"/>
      <c r="B30" s="99"/>
      <c r="C30" s="99"/>
      <c r="D30" s="99"/>
      <c r="E30" s="99"/>
      <c r="F30" s="99"/>
      <c r="G30" s="99"/>
      <c r="H30" s="99"/>
      <c r="I30" s="99"/>
      <c r="J30" s="99"/>
      <c r="K30" s="99"/>
      <c r="L30" s="99"/>
      <c r="M30" s="99"/>
      <c r="N30" s="99"/>
      <c r="O30" s="99"/>
      <c r="P30" s="99"/>
      <c r="Q30" s="254"/>
      <c r="R30" s="520"/>
    </row>
    <row r="31" spans="1:18" ht="15" thickTop="1" thickBot="1" x14ac:dyDescent="0.5">
      <c r="A31" s="512"/>
      <c r="B31" s="99"/>
      <c r="C31" s="99"/>
      <c r="D31" s="99"/>
      <c r="E31" s="99"/>
      <c r="F31" s="99"/>
      <c r="G31" s="99"/>
      <c r="H31" s="99"/>
      <c r="I31" s="99"/>
      <c r="J31" s="99"/>
      <c r="K31" s="99"/>
      <c r="L31" s="99"/>
      <c r="M31" s="99"/>
      <c r="N31" s="99"/>
      <c r="O31" s="99"/>
      <c r="P31" s="99"/>
      <c r="Q31" s="254"/>
      <c r="R31" s="520"/>
    </row>
    <row r="32" spans="1:18" ht="15" thickTop="1" thickBot="1" x14ac:dyDescent="0.5">
      <c r="A32" s="512"/>
      <c r="B32" s="99"/>
      <c r="C32" s="99"/>
      <c r="D32" s="99"/>
      <c r="E32" s="99"/>
      <c r="F32" s="99"/>
      <c r="G32" s="99"/>
      <c r="H32" s="99"/>
      <c r="I32" s="99"/>
      <c r="J32" s="99"/>
      <c r="K32" s="99"/>
      <c r="L32" s="99"/>
      <c r="M32" s="99"/>
      <c r="N32" s="99"/>
      <c r="O32" s="99"/>
      <c r="P32" s="99"/>
      <c r="Q32" s="254"/>
      <c r="R32" s="520"/>
    </row>
    <row r="33" spans="1:20" ht="18.75" thickTop="1" thickBot="1" x14ac:dyDescent="0.6">
      <c r="A33" s="512"/>
      <c r="B33" s="99"/>
      <c r="C33" s="99"/>
      <c r="D33" s="99"/>
      <c r="E33" s="99"/>
      <c r="F33" s="99"/>
      <c r="G33" s="99"/>
      <c r="H33" s="99"/>
      <c r="I33" s="99"/>
      <c r="J33" s="99"/>
      <c r="K33" s="99"/>
      <c r="L33" s="99"/>
      <c r="M33" s="99"/>
      <c r="N33" s="99"/>
      <c r="O33" s="99"/>
      <c r="P33" s="99"/>
      <c r="Q33" s="254"/>
      <c r="R33" s="520"/>
      <c r="T33" s="1"/>
    </row>
    <row r="34" spans="1:20" ht="15" thickTop="1" thickBot="1" x14ac:dyDescent="0.5">
      <c r="A34" s="512"/>
      <c r="B34" s="99"/>
      <c r="C34" s="99"/>
      <c r="D34" s="99"/>
      <c r="E34" s="99"/>
      <c r="F34" s="99"/>
      <c r="G34" s="99"/>
      <c r="H34" s="99"/>
      <c r="I34" s="99"/>
      <c r="J34" s="99"/>
      <c r="K34" s="99"/>
      <c r="L34" s="99"/>
      <c r="M34" s="99"/>
      <c r="N34" s="99"/>
      <c r="O34" s="99"/>
      <c r="P34" s="99"/>
      <c r="Q34" s="254"/>
      <c r="R34" s="520"/>
    </row>
    <row r="35" spans="1:20" ht="15" thickTop="1" thickBot="1" x14ac:dyDescent="0.5">
      <c r="A35" s="512"/>
      <c r="B35" s="99"/>
      <c r="C35" s="99"/>
      <c r="D35" s="99"/>
      <c r="E35" s="99"/>
      <c r="F35" s="99"/>
      <c r="G35" s="99"/>
      <c r="H35" s="99"/>
      <c r="I35" s="99"/>
      <c r="J35" s="99"/>
      <c r="K35" s="99"/>
      <c r="L35" s="99"/>
      <c r="M35" s="99"/>
      <c r="N35" s="99"/>
      <c r="O35" s="99"/>
      <c r="P35" s="99"/>
      <c r="Q35" s="254"/>
      <c r="R35" s="520"/>
    </row>
    <row r="36" spans="1:20" ht="15" thickTop="1" thickBot="1" x14ac:dyDescent="0.5">
      <c r="A36" s="512"/>
      <c r="B36" s="99"/>
      <c r="C36" s="99"/>
      <c r="D36" s="99"/>
      <c r="E36" s="99"/>
      <c r="F36" s="99"/>
      <c r="G36" s="99"/>
      <c r="H36" s="99"/>
      <c r="I36" s="99"/>
      <c r="J36" s="99"/>
      <c r="K36" s="99"/>
      <c r="L36" s="99"/>
      <c r="M36" s="99"/>
      <c r="N36" s="99"/>
      <c r="O36" s="99"/>
      <c r="P36" s="99"/>
      <c r="Q36" s="254"/>
      <c r="R36" s="520"/>
    </row>
    <row r="37" spans="1:20" ht="15" thickTop="1" thickBot="1" x14ac:dyDescent="0.5">
      <c r="A37" s="513"/>
      <c r="B37" s="514"/>
      <c r="C37" s="514"/>
      <c r="D37" s="514"/>
      <c r="E37" s="514"/>
      <c r="F37" s="514"/>
      <c r="G37" s="514"/>
      <c r="H37" s="514"/>
      <c r="I37" s="514"/>
      <c r="J37" s="514"/>
      <c r="K37" s="514"/>
      <c r="L37" s="514"/>
      <c r="M37" s="514"/>
      <c r="N37" s="514"/>
      <c r="O37" s="514"/>
      <c r="P37" s="514"/>
      <c r="Q37" s="277"/>
      <c r="R37" s="521"/>
    </row>
    <row r="38" spans="1:20" ht="18.399999999999999" thickBot="1" x14ac:dyDescent="0.6">
      <c r="A38" s="509"/>
      <c r="B38" s="509"/>
      <c r="C38" s="509"/>
      <c r="D38" s="509"/>
      <c r="E38" s="509"/>
      <c r="F38" s="1"/>
      <c r="G38" s="1"/>
      <c r="H38" s="1"/>
      <c r="I38" s="1"/>
      <c r="J38" s="1"/>
      <c r="K38" s="1"/>
      <c r="L38" s="1"/>
      <c r="M38" s="1"/>
      <c r="N38" s="128" t="s">
        <v>29</v>
      </c>
      <c r="O38" s="129"/>
      <c r="P38" s="129"/>
      <c r="Q38" s="38">
        <f>SUM(Q29+Q20+Q8)</f>
        <v>6</v>
      </c>
      <c r="R38" s="37" t="s">
        <v>197</v>
      </c>
    </row>
    <row r="39" spans="1:20" x14ac:dyDescent="0.45">
      <c r="A39" s="497"/>
      <c r="B39" s="497"/>
      <c r="C39" s="497"/>
      <c r="E39" s="34"/>
    </row>
    <row r="40" spans="1:20" x14ac:dyDescent="0.45">
      <c r="A40" s="497"/>
      <c r="B40" s="497"/>
      <c r="C40" s="497"/>
      <c r="E40" s="34"/>
      <c r="J40" s="2"/>
      <c r="K40" s="2"/>
      <c r="L40" s="2"/>
      <c r="M40" s="2"/>
      <c r="N40" s="2"/>
      <c r="O40" s="2"/>
      <c r="P40" s="2"/>
    </row>
    <row r="41" spans="1:20" x14ac:dyDescent="0.45">
      <c r="A41" s="497"/>
      <c r="B41" s="497"/>
      <c r="C41" s="497"/>
      <c r="E41" s="34"/>
    </row>
    <row r="42" spans="1:20" x14ac:dyDescent="0.45">
      <c r="A42" s="497"/>
      <c r="B42" s="497"/>
      <c r="C42" s="497"/>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H14"/>
  <sheetViews>
    <sheetView tabSelected="1" workbookViewId="0">
      <selection activeCell="H14" sqref="H14"/>
    </sheetView>
  </sheetViews>
  <sheetFormatPr defaultRowHeight="14.25" x14ac:dyDescent="0.45"/>
  <cols>
    <col min="6" max="6" width="9.59765625" customWidth="1"/>
  </cols>
  <sheetData>
    <row r="2" spans="2:8" ht="14.65" thickBot="1" x14ac:dyDescent="0.5">
      <c r="B2" s="522" t="s">
        <v>198</v>
      </c>
      <c r="C2" s="522"/>
      <c r="D2" s="522"/>
      <c r="E2" s="39" t="s">
        <v>199</v>
      </c>
      <c r="F2" s="39" t="s">
        <v>200</v>
      </c>
    </row>
    <row r="3" spans="2:8" x14ac:dyDescent="0.45">
      <c r="B3" s="535" t="s">
        <v>201</v>
      </c>
      <c r="C3" s="536"/>
      <c r="D3" s="537"/>
      <c r="E3" s="32">
        <f>'H&amp;S Overview'!G49</f>
        <v>10</v>
      </c>
      <c r="F3" s="5">
        <v>10</v>
      </c>
    </row>
    <row r="4" spans="2:8" x14ac:dyDescent="0.45">
      <c r="B4" s="140" t="s">
        <v>202</v>
      </c>
      <c r="C4" s="141"/>
      <c r="D4" s="538"/>
      <c r="E4" s="32">
        <f>'Machine Shop'!N44</f>
        <v>14</v>
      </c>
      <c r="F4" s="5">
        <v>20</v>
      </c>
    </row>
    <row r="5" spans="2:8" x14ac:dyDescent="0.45">
      <c r="B5" s="140" t="s">
        <v>203</v>
      </c>
      <c r="C5" s="141"/>
      <c r="D5" s="538"/>
      <c r="E5" s="32">
        <f>'Engine Strip'!P38</f>
        <v>23</v>
      </c>
      <c r="F5" s="5">
        <v>25</v>
      </c>
    </row>
    <row r="6" spans="2:8" x14ac:dyDescent="0.45">
      <c r="B6" s="140" t="s">
        <v>204</v>
      </c>
      <c r="C6" s="141"/>
      <c r="D6" s="538"/>
      <c r="E6" s="32">
        <f>Suspension!O23</f>
        <v>4</v>
      </c>
      <c r="F6" s="5">
        <v>17</v>
      </c>
    </row>
    <row r="7" spans="2:8" x14ac:dyDescent="0.45">
      <c r="B7" s="140" t="s">
        <v>205</v>
      </c>
      <c r="C7" s="141"/>
      <c r="D7" s="538"/>
      <c r="E7" s="32">
        <f>'Ad Manufacturing'!P22</f>
        <v>10.5</v>
      </c>
      <c r="F7" s="5">
        <v>12</v>
      </c>
    </row>
    <row r="8" spans="2:8" x14ac:dyDescent="0.45">
      <c r="B8" s="140" t="s">
        <v>206</v>
      </c>
      <c r="C8" s="141"/>
      <c r="D8" s="538"/>
      <c r="E8" s="32">
        <f>Composites!P24</f>
        <v>9.5</v>
      </c>
      <c r="F8" s="5">
        <v>10</v>
      </c>
    </row>
    <row r="9" spans="2:8" x14ac:dyDescent="0.45">
      <c r="B9" s="539" t="s">
        <v>207</v>
      </c>
      <c r="C9" s="540"/>
      <c r="D9" s="541"/>
      <c r="E9" s="43" t="s">
        <v>229</v>
      </c>
      <c r="F9" s="10" t="s">
        <v>189</v>
      </c>
    </row>
    <row r="10" spans="2:8" ht="14.65" thickBot="1" x14ac:dyDescent="0.5">
      <c r="B10" s="529" t="s">
        <v>208</v>
      </c>
      <c r="C10" s="530"/>
      <c r="D10" s="531"/>
      <c r="E10" s="43" cm="1">
        <f t="array" ref="E10">CPD!Q38:Q38</f>
        <v>6</v>
      </c>
      <c r="F10" s="10">
        <v>6</v>
      </c>
    </row>
    <row r="11" spans="2:8" ht="14.65" thickBot="1" x14ac:dyDescent="0.5">
      <c r="B11" s="532" t="s">
        <v>209</v>
      </c>
      <c r="C11" s="533"/>
      <c r="D11" s="534"/>
      <c r="E11" s="44">
        <f>SUM(E3:E10)</f>
        <v>77</v>
      </c>
      <c r="F11" s="41">
        <f>F3+F4+F5+F6+F7+F8+F10</f>
        <v>100</v>
      </c>
    </row>
    <row r="12" spans="2:8" ht="14.65" thickBot="1" x14ac:dyDescent="0.5">
      <c r="B12" s="523" t="s">
        <v>210</v>
      </c>
      <c r="C12" s="524"/>
      <c r="D12" s="525"/>
      <c r="E12" s="45">
        <v>30.1</v>
      </c>
      <c r="F12" s="40">
        <v>100</v>
      </c>
    </row>
    <row r="13" spans="2:8" ht="14.65" thickBot="1" x14ac:dyDescent="0.5"/>
    <row r="14" spans="2:8" ht="14.65" thickBot="1" x14ac:dyDescent="0.5">
      <c r="B14" s="526" t="s">
        <v>211</v>
      </c>
      <c r="C14" s="527"/>
      <c r="D14" s="528"/>
      <c r="E14" s="542">
        <f>(E11*0.75)+(E12*0.25)</f>
        <v>65.275000000000006</v>
      </c>
      <c r="F14" s="42" t="s">
        <v>212</v>
      </c>
      <c r="H14" s="46" t="s">
        <v>213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