
<file path=[Content_Types].xml><?xml version="1.0" encoding="utf-8"?>
<Types xmlns="http://schemas.openxmlformats.org/package/2006/content-types">
  <Default Extension="emf" ContentType="image/x-emf"/>
  <Default Extension="jpeg" ContentType="image/jpeg"/>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 /><Relationship Id="rId2" Type="http://schemas.openxmlformats.org/package/2006/relationships/metadata/core-properties" Target="docProps/core.xml" /><Relationship Id="rId1" Type="http://schemas.openxmlformats.org/officeDocument/2006/relationships/officeDocument" Target="xl/workbook.xml" /></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126"/>
  <workbookPr defaultThemeVersion="166925"/>
  <mc:AlternateContent xmlns:mc="http://schemas.openxmlformats.org/markup-compatibility/2006">
    <mc:Choice Requires="x15">
      <x15ac:absPath xmlns:x15ac="http://schemas.microsoft.com/office/spreadsheetml/2010/11/ac" url="/Users/safiyananton/Documents/ACBA5003 Assignement/"/>
    </mc:Choice>
  </mc:AlternateContent>
  <xr:revisionPtr revIDLastSave="0" documentId="8_{CFBE7F34-F64A-C84F-AAD6-E68AB17BF770}" xr6:coauthVersionLast="47" xr6:coauthVersionMax="47" xr10:uidLastSave="{00000000-0000-0000-0000-000000000000}"/>
  <bookViews>
    <workbookView xWindow="1180" yWindow="1000" windowWidth="27240" windowHeight="16440" activeTab="4" xr2:uid="{A5751C3E-70F0-0449-A7F3-90B1F90143F8}"/>
  </bookViews>
  <sheets>
    <sheet name="Take Off List" sheetId="2" r:id="rId1"/>
    <sheet name="Take Off Sheet" sheetId="1" r:id="rId2"/>
    <sheet name="RFI" sheetId="6" r:id="rId3"/>
    <sheet name="BOQ" sheetId="7" r:id="rId4"/>
    <sheet name="BOQ Summary Report" sheetId="8" r:id="rId5"/>
  </sheets>
  <definedNames>
    <definedName name="_Toc153308987">'BOQ Summary Report'!$A$8</definedName>
    <definedName name="_Toc153308988">'BOQ Summary Report'!$A$12</definedName>
    <definedName name="_Toc153308989">'BOQ Summary Report'!$A$20</definedName>
    <definedName name="_Toc153308990">'BOQ Summary Report'!$A$22</definedName>
    <definedName name="_Toc153308991">'BOQ Summary Report'!$A$29</definedName>
    <definedName name="_Toc153308992">'BOQ Summary Report'!$A$31</definedName>
    <definedName name="_Toc153308993">'BOQ Summary Report'!$A$33</definedName>
    <definedName name="_Toc153308994">'BOQ Summary Report'!$A$35</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F85" i="7" l="1"/>
  <c r="F82" i="7"/>
  <c r="F79" i="7"/>
  <c r="F77" i="7"/>
  <c r="F75" i="7"/>
  <c r="F67" i="7"/>
  <c r="F65" i="7"/>
  <c r="F63" i="7"/>
  <c r="F98" i="7"/>
  <c r="F30" i="7"/>
  <c r="F27" i="7"/>
  <c r="F24" i="7"/>
  <c r="F21" i="7"/>
  <c r="F18" i="7"/>
  <c r="F15" i="7"/>
  <c r="F13" i="7"/>
  <c r="F11" i="7"/>
  <c r="F49" i="7"/>
  <c r="F99" i="7"/>
  <c r="L65" i="1"/>
  <c r="L67" i="1"/>
  <c r="L75" i="1"/>
  <c r="L77" i="1"/>
  <c r="L79" i="1"/>
  <c r="L82" i="1"/>
  <c r="L85" i="1"/>
  <c r="L98" i="1"/>
  <c r="L63" i="1"/>
  <c r="L13" i="1"/>
  <c r="L15" i="1"/>
  <c r="L18" i="1"/>
  <c r="L21" i="1"/>
  <c r="L24" i="1"/>
  <c r="L27" i="1"/>
  <c r="L30" i="1"/>
  <c r="L11" i="1"/>
  <c r="D174" i="1"/>
  <c r="D162" i="1"/>
  <c r="D154" i="1"/>
  <c r="D141" i="1"/>
  <c r="D124" i="1"/>
  <c r="D111" i="1"/>
  <c r="D106" i="1"/>
  <c r="D101" i="1"/>
  <c r="D69" i="1"/>
  <c r="D58" i="1"/>
  <c r="L49" i="1"/>
  <c r="L99" i="1"/>
  <c r="D33" i="1"/>
  <c r="D39" i="1"/>
</calcChain>
</file>

<file path=xl/sharedStrings.xml><?xml version="1.0" encoding="utf-8"?>
<sst xmlns="http://schemas.openxmlformats.org/spreadsheetml/2006/main" count="314" uniqueCount="166">
  <si>
    <t>Substructure</t>
  </si>
  <si>
    <t>Work Packages</t>
  </si>
  <si>
    <t>NRM Code</t>
  </si>
  <si>
    <t>Unit</t>
  </si>
  <si>
    <t>Site Preparation</t>
  </si>
  <si>
    <t>m2</t>
  </si>
  <si>
    <t>Retianing excavated Material</t>
  </si>
  <si>
    <t xml:space="preserve">Foundation Excavation </t>
  </si>
  <si>
    <t xml:space="preserve">Disposal </t>
  </si>
  <si>
    <t xml:space="preserve">Horizontal work </t>
  </si>
  <si>
    <t xml:space="preserve">Walls: Block </t>
  </si>
  <si>
    <t xml:space="preserve">Brick </t>
  </si>
  <si>
    <t xml:space="preserve">Cavity Formation </t>
  </si>
  <si>
    <t>Cavity concrete infill</t>
  </si>
  <si>
    <t>Sand Blinding</t>
  </si>
  <si>
    <t>Hardcore filling</t>
  </si>
  <si>
    <t xml:space="preserve">DPM Horizontal </t>
  </si>
  <si>
    <t xml:space="preserve">DPM Vertical </t>
  </si>
  <si>
    <t>DPC</t>
  </si>
  <si>
    <t>Concrete Slab</t>
  </si>
  <si>
    <t xml:space="preserve">Insulation </t>
  </si>
  <si>
    <t>m3</t>
  </si>
  <si>
    <t>item</t>
  </si>
  <si>
    <t>m</t>
  </si>
  <si>
    <t>5.5.2</t>
  </si>
  <si>
    <t>5.10.1</t>
  </si>
  <si>
    <t>5.9.2</t>
  </si>
  <si>
    <t>11.2.1</t>
  </si>
  <si>
    <t>14.1.2</t>
  </si>
  <si>
    <t>14.14.1</t>
  </si>
  <si>
    <t>14.1.1</t>
  </si>
  <si>
    <t>11.5.1</t>
  </si>
  <si>
    <t>5.12.1</t>
  </si>
  <si>
    <t>5.12.2</t>
  </si>
  <si>
    <t>5.16.2</t>
  </si>
  <si>
    <t>5.16.1</t>
  </si>
  <si>
    <t>28.32.3</t>
  </si>
  <si>
    <t>14.16.</t>
  </si>
  <si>
    <t>Remove topsoil: 150mm depth.</t>
  </si>
  <si>
    <t>&amp;</t>
  </si>
  <si>
    <t xml:space="preserve">Retain excavated topsoil on site. To tempory spoil heaps, </t>
  </si>
  <si>
    <t>x 0.150 =        m3</t>
  </si>
  <si>
    <t>Total</t>
  </si>
  <si>
    <t xml:space="preserve">Disposal of Excavated Material off site. Destination at contractors </t>
  </si>
  <si>
    <t xml:space="preserve">discretion. </t>
  </si>
  <si>
    <t xml:space="preserve">Foundation Excavation exceeding 2m deep in stages. </t>
  </si>
  <si>
    <t>Excavation; after level 200mm below ground level</t>
  </si>
  <si>
    <t>5.6.3</t>
  </si>
  <si>
    <t>equal to 300mm thick</t>
  </si>
  <si>
    <t xml:space="preserve">Plain in-situ concrete foundation;  Horizontal Work less than or  </t>
  </si>
  <si>
    <t xml:space="preserve">Walls 100mm thick in trench blocks, to skins of hollow walls. </t>
  </si>
  <si>
    <t xml:space="preserve">Walls 102.5mm thick in half brick commons, to skins of hollow  </t>
  </si>
  <si>
    <t>walls.</t>
  </si>
  <si>
    <t xml:space="preserve">Forming cavity, 75mm thick formed as brick and blockwork proceeds. </t>
  </si>
  <si>
    <t xml:space="preserve">wall ties at 900mm per m2. </t>
  </si>
  <si>
    <t xml:space="preserve">In-situ weak mix concrete ; Vertical Work less than 300mm thick </t>
  </si>
  <si>
    <t xml:space="preserve">filled to cavity wall with 225mm DPC. </t>
  </si>
  <si>
    <t>Imported filling of Hardcore fill beds exceeding 500mm deep to</t>
  </si>
  <si>
    <t xml:space="preserve">Damp proof course less than 300mm. Pitch polymer DPC; Laid in </t>
  </si>
  <si>
    <t xml:space="preserve">cement mortar as work proceeds. Horizontal. </t>
  </si>
  <si>
    <t>laid on compacted Hardcore</t>
  </si>
  <si>
    <t>In-situ concrete bed. Horizontal work, less than 300mm thick.</t>
  </si>
  <si>
    <t>trench foundation. Vertical work.</t>
  </si>
  <si>
    <t>Damp proof membrane. Over 500mm width. 1200 gauge polythene</t>
  </si>
  <si>
    <t xml:space="preserve">DPM. Horizontal. </t>
  </si>
  <si>
    <t>Damp proof membrane. Not exceeding 500mm width, 1200 gauge</t>
  </si>
  <si>
    <t xml:space="preserve">polythene. Vertical </t>
  </si>
  <si>
    <t>Damp proof course of thickness 50mm to 75mm laid . Pitch Polymer.</t>
  </si>
  <si>
    <t xml:space="preserve">Horizontal </t>
  </si>
  <si>
    <t>11.9.1</t>
  </si>
  <si>
    <t>Surface finishes to in-situ concrete bed. Power floating finish to</t>
  </si>
  <si>
    <t xml:space="preserve">top surfaces. </t>
  </si>
  <si>
    <t>Board celotex insulation of thickness of 50mm within concrete slab.</t>
  </si>
  <si>
    <t>CODE</t>
  </si>
  <si>
    <t>Description</t>
  </si>
  <si>
    <t>Unit Rate</t>
  </si>
  <si>
    <t>Total £</t>
  </si>
  <si>
    <t>Brought Forward £</t>
  </si>
  <si>
    <t>nil</t>
  </si>
  <si>
    <t>GROUNDWORKS (package)</t>
  </si>
  <si>
    <r>
      <t>m</t>
    </r>
    <r>
      <rPr>
        <vertAlign val="superscript"/>
        <sz val="11"/>
        <color theme="1"/>
        <rFont val="Calibri"/>
        <family val="2"/>
        <scheme val="minor"/>
      </rPr>
      <t>2</t>
    </r>
  </si>
  <si>
    <t>Carried Forward £</t>
  </si>
  <si>
    <t>NRM Works Package Bill No.: 1. Groundworks</t>
  </si>
  <si>
    <t xml:space="preserve">Title: 5  Excavation &amp; Groundworks </t>
  </si>
  <si>
    <t>Imported  filling of Hardcore fill beds exceeding 500mm deep</t>
  </si>
  <si>
    <t xml:space="preserve">Damp proof membrane. Not exceeding 500mm width, 1200 </t>
  </si>
  <si>
    <t xml:space="preserve">gauge polythene. Vertical </t>
  </si>
  <si>
    <t xml:space="preserve">Damp proof membrane. Over 500mm width. 1200 gauge </t>
  </si>
  <si>
    <t xml:space="preserve">polythene DPM. Horizontal. </t>
  </si>
  <si>
    <t>In-situ concrete works</t>
  </si>
  <si>
    <t>NRM Works Package Bill No.: 2. In-situ concrete work</t>
  </si>
  <si>
    <t>IN-SITU CONCRETE WORKS (package)</t>
  </si>
  <si>
    <t>Plain in-situ concrete foundation;  Horizontal Work.</t>
  </si>
  <si>
    <t>In-situ weak mix concrete fill cavity wall.</t>
  </si>
  <si>
    <t>Concrete slab</t>
  </si>
  <si>
    <t>Masonry (package)</t>
  </si>
  <si>
    <t>Masonry walls</t>
  </si>
  <si>
    <t>Half brick commons, to skins of hollow walls</t>
  </si>
  <si>
    <t>Cavity formation against 75mm thick brick and blockwork</t>
  </si>
  <si>
    <t>Damp-proof courses less than 300mm.</t>
  </si>
  <si>
    <t>slab</t>
  </si>
  <si>
    <t>Board celotex insulation of thickness of 50mm within concrete</t>
  </si>
  <si>
    <t>the location left to discretion of the contractor.</t>
  </si>
  <si>
    <t>Foundation Excavation exceeding 2m deep and 600mm wide</t>
  </si>
  <si>
    <t xml:space="preserve">13km. Destination at contractors discretion. </t>
  </si>
  <si>
    <t xml:space="preserve">Retain excavated topsoil on site. To tempory spoil heaps 50m, </t>
  </si>
  <si>
    <t>300mm wide laid on compacted Hardcore</t>
  </si>
  <si>
    <t>trench foundation. Obtained offsite.</t>
  </si>
  <si>
    <t>SUBSTRUCTURE TAKE-OFF</t>
  </si>
  <si>
    <t>RFI - ACBA5003</t>
  </si>
  <si>
    <t>REQUEST FOR INFORMATION (RFI)</t>
  </si>
  <si>
    <t>RFI No.</t>
  </si>
  <si>
    <t>SUBMITTED TO: (NAME/TITLE COMPANY)</t>
  </si>
  <si>
    <t>DATE:</t>
  </si>
  <si>
    <t xml:space="preserve">Steve </t>
  </si>
  <si>
    <t>Tindall</t>
  </si>
  <si>
    <t>NEEDED BY:</t>
  </si>
  <si>
    <t>SUBMITTED BY: (NAME/TITLE COMPANY)</t>
  </si>
  <si>
    <t>PROJECT:</t>
  </si>
  <si>
    <t>ACBA5003: Assignment 1</t>
  </si>
  <si>
    <t xml:space="preserve">Safiya </t>
  </si>
  <si>
    <t>Nanton</t>
  </si>
  <si>
    <t>PROJECT No.</t>
  </si>
  <si>
    <t>RFI QUERY</t>
  </si>
  <si>
    <t xml:space="preserve">1. I would like some more detailed information about the Substructure (Foundation works) of the drawing for the Assignment.                                                                                                                                                                                                                                                     2. Does the Building have below ground drainage? If yes what Information would I need to show this in my takeoff sheet and BOQ? </t>
  </si>
  <si>
    <t>ATTACHMENTS:</t>
  </si>
  <si>
    <t>SUBMITTED BY: (NAME, TITLE, COMPANY)</t>
  </si>
  <si>
    <t>REPLY TO RFI</t>
  </si>
  <si>
    <t>2. No below ground drainage to be included in take off for substructure works</t>
  </si>
  <si>
    <t>RESPONSE BY: (NAME, TITLE, COMPANY)</t>
  </si>
  <si>
    <t>SJ Tindall UWTSD ACBA5003</t>
  </si>
  <si>
    <r>
      <t>m</t>
    </r>
    <r>
      <rPr>
        <vertAlign val="superscript"/>
        <sz val="12"/>
        <color theme="1"/>
        <rFont val="Times New Roman"/>
        <family val="1"/>
      </rPr>
      <t>3</t>
    </r>
  </si>
  <si>
    <t>100mm thick blocks to skins hollow walls.</t>
  </si>
  <si>
    <t xml:space="preserve">Poured on or against sand blinding  hardcore. </t>
  </si>
  <si>
    <t xml:space="preserve">Imported filling of 25mm sand blinding bed not exceeding 50mm </t>
  </si>
  <si>
    <t>Excavation &amp; Groundworks</t>
  </si>
  <si>
    <t>Disposal of Excavated Material off site. To tip not  exceeding</t>
  </si>
  <si>
    <t>distance, the location left to the discretion of the contractor.</t>
  </si>
  <si>
    <t xml:space="preserve">Imported filling of 25mm sand blinding bed not exceeding </t>
  </si>
  <si>
    <t>Title: 11  Concrete works , Masonry &amp; Insulation</t>
  </si>
  <si>
    <t>wall ties at three  per m2.</t>
  </si>
  <si>
    <t>Summary Report</t>
  </si>
  <si>
    <t>ACBA 5003: Principles of Measurement and Estimating.</t>
  </si>
  <si>
    <t>Safiya Nanton (2114630)</t>
  </si>
  <si>
    <t>University of Wales Trinity Saint David | 12/12/2023</t>
  </si>
  <si>
    <t> </t>
  </si>
  <si>
    <t>SITE BACKGROUND</t>
  </si>
  <si>
    <t>SUMMARY REPORT</t>
  </si>
  <si>
    <t>ASSUMPTIONS MADE</t>
  </si>
  <si>
    <t>The location of the site is adjacent to the marina and a mile-long shoreline in the port district of the city. The area is essentially encircled by water, including Kings Dock, the Prince of Wales Dock, and the tidal basin. It is adjacent to the IQ, the main building of the university, and the newly established library, Y Fforwm, which provides magnificent views of the city and sea and is accessible via a brief stroll. It was once used for parking automobiles, motorcycles, and bicycles of faculty and students. A layer of coarse aggregate was applied on top to improve traction.</t>
  </si>
  <si>
    <t>A Take-off sheet and Bills of quantity report were produced in accordance with the Spon's Architects' and Builders Price Book and the New Rules of Measurement (NRM) 2 to provide the client with an accurate assessment of the project's financial requirements. Furthermore, this enabled the commencement of the tendering and procurement procedure.</t>
  </si>
  <si>
    <t>The vertical construction of a wall commences with its interior encasing within the foundation. By enclosing the hollow walls with 102.5 mm half-brick common bricks and 100 mm thick blocks, a 75 mm wide cavity is produced. The material expense is ₤ 0.62 per square metre because of the thickness of the brick. While this brick appears undetectable to the client, it consistently maintains its strength to support the structure above and creates the cavity. As stated previously, concrete blocks consisting of compact aggregate and measuring 100 mm in thickness were chosen to bear the load of the structure that is to be built above them. It is ideal in terms of average unit cost at ₤31.85 per square metre, owing to the low cost of labour. In the extent of the cavity, three wall connections per square metre of stainless-steel butterfly wall are inserted. Utilizing stainless steel as the standard material ensures that the structure will be completely resistant to corrosion for the duration of its existence. The cost per unit for cavity formation is ₤1.90, with labour being the principal factor affecting that cost. To fortify the adjacent brickwork and blocks, a primitive in-situ ready mixed concrete is utilized to fill this opening. The principal element contributing to the average cost of ₤149.70 per cubic metre was the prime cost of materials.</t>
  </si>
  <si>
    <t>In anticipation of the subsequent placement of the concrete slab, the hardcore fill is subsequently poured. In total, ₤42.29 is spent. This is acquired offsite and filled in using machines. Subsequently, a 25 mm thick layer of sand blinding is applied over the Hardcore, serving as a fortifying barrier for the dampproof membrane. Following this, a damp-proof membrane is laid out horizontally over the solid fill and sand blinding. The damp-proof membrane is then vertically installed around the perimeter of the structure. The next step is to lay the Polythene Damp Proof Course horizontally over the brick and block construction in gauged mortar (1:1:6). By impeding the ascent of moisture from the ground, the damp-proof course protects the walls and maintains the structural integrity of the property. In areas prone to flooding, structures that lack an appropriate damp-proof layer or have a compromised damp-proof course may be susceptible to the adverse consequences of excessive moisture infiltration from the ground.</t>
  </si>
  <si>
    <t>It was imperative to establish assumptions throughout the duration of this project to ensure the precise preparation of a Take-off and Bills of Quantity report. Although the floor plans and a section of the structure were provided, several inconspicuous minor components were omitted and consequently excluded. A Request for Information (RFI) was issued to gather the essential data required to initiate calculations on the substructure. Underground drainage was the subject of the investigation because of the Swansea Council's yearly Flood Risk Assessments. Below-ground drainage systems efficiently enable the elimination of excess water from properties, thereby mitigating any potential harm to individuals. Intense precipitation may cause rapid flooding in areas that are near bodies of water, particularly since the site is encircled by water. This can be seen in the RFI provided below.</t>
  </si>
  <si>
    <t>RFI</t>
  </si>
  <si>
    <t>Due to the lack of sufficient room at the site, it remains unclear where the excavated topsoil was placed, despite the need of preserving it. The debris excavated from the retail location was presumed to be put on site using dumpers, which transported it to spoil heaps located around 50 metres away. This is because it is an optimal distance to save the valuable topsoil, which will be required for the subsequent labour-intensive construction and outside landscaping of the structure. Furthermore, it was inferred that the remaining non-hazardous material that was excavated up would be transferred away from the site using lorries, if the distance did not exceed 13 km. However, no particular area was chosen due to the implementation of the Landfill tax.</t>
  </si>
  <si>
    <t xml:space="preserve">As previously mentioned, some information was insufficiently depicted in the visuals. One factor to consider is the specific type of foundation required to adequately sustain a large-scale project. Given the presence of nearby bodies of water, it was inferred that the soil in the surrounding regions would be prone to water retention, like clay soil. Pad and pile foundations are the most suitable forms of foundations for soil types like these. Given the significant size of the structure, a pile foundation would be the most suitable choice. A total of 800mm must be dug, considering the removal of a 150mm layer of topsoil. </t>
  </si>
  <si>
    <t>When seeking price details for the disposal of excavated materials, the NRM2 specifies the unit of measurement as an item, whereas SPONS designates it as cubic metres (m3). It was assumed that the appropriate unit of measurement for the Bills of Quantity should be cubic metres (m3) due to its greater comprehensibility and ease of reading.</t>
  </si>
  <si>
    <t>Within the design that was provided section, it had initially specified that stainless steel wall ties would be used, and accordingly, butterfly wall ties were chosen. Due to its distinctive shape, the design of this component allows it to securely fit into the mortar, hence enhancing the stability of the hollow cavity. To keep in mind building stability, it was assumed that butterfly wall ties being placed at 3 wall ties per square metre was better than the initial 900mm stated.</t>
  </si>
  <si>
    <t>Prior to the beginning of any construction works, the site has to be cleared up and properly prepared. Given its original purpose as a parking area featuring aggregate on the top surface for traction purposes, the bike shelter, vegetation, and security measures that were initially installed would be removed first. Approximately 150 mm of the subsoil must be extracted. It is then stowed aside until further use. The unit cost for an average depth of 150 mm would be ₤1.16 per m3, based on the number of hours required and the labour force employed, preferably using machinery. As not all 800 mm of excavated earth is required, it is disposed of offsite at an average cost of ₤ 32.47 per cubic metre. The contractor may then proceed with the placement of the foundation bed, which has a width of 600 mm and a thickness of 225 mm, into the trench.</t>
  </si>
  <si>
    <t>With the completion of the necessary preparations, the concrete slab may now be poured at a thickness of 200mm. Reinforced in-situ concrete is used to accommodate a 50mm insulating board. Due to the use of reinforced concrete, the cost is much greater compared to in-situ concrete. The primary determinant is the prime cost of materials and labour. The starting price is ₤136.29 per m3. Subsequently, a Power float is used to effectively handle the extensive area, since manual troweling would need much more time and result in higher labour expenses. Alternative techniques such as hacking and grinding are quite unlikely. It would have been advantageous if the contractor had the authority to choose the surface finish that was most suitable for them. However, we are uncertain if the contract includes the "reasonable skill and care" clause, which grants a contractor some architectural design privileges to change some aspects of the work packages offered.</t>
  </si>
  <si>
    <t>1.     Omission of detailed information:</t>
  </si>
  <si>
    <t>2.     Retaining and disposal of excavated material</t>
  </si>
  <si>
    <t>3.     Foundation Type</t>
  </si>
  <si>
    <t>4.     Some packages use different Units.</t>
  </si>
  <si>
    <t>5.     Wall ties used.</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</si>
</sst>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64" formatCode="_(&quot;£&quot;* #,##0.00_);_(&quot;£&quot;* \(#,##0.00\);_(&quot;£&quot;* &quot;-&quot;??_);_(@_)"/>
    <numFmt numFmtId="165" formatCode="0.000"/>
    <numFmt numFmtId="166" formatCode="0.0E+00"/>
  </numFmts>
  <fonts count="28" x14ac:knownFonts="1">
    <font>
      <sz val="12"/>
      <color theme="1"/>
      <name val="Calibri"/>
      <family val="2"/>
      <scheme val="minor"/>
    </font>
    <font>
      <b/>
      <sz val="11"/>
      <color theme="1"/>
      <name val="Calibri"/>
      <family val="2"/>
      <scheme val="minor"/>
    </font>
    <font>
      <u/>
      <sz val="11"/>
      <color theme="1"/>
      <name val="Calibri"/>
      <family val="2"/>
      <scheme val="minor"/>
    </font>
    <font>
      <u/>
      <sz val="12"/>
      <color theme="1"/>
      <name val="Calibri"/>
      <family val="2"/>
      <scheme val="minor"/>
    </font>
    <font>
      <sz val="12"/>
      <color theme="1"/>
      <name val="Calibri"/>
      <family val="2"/>
      <scheme val="minor"/>
    </font>
    <font>
      <b/>
      <sz val="12"/>
      <color theme="1"/>
      <name val="Calibri"/>
      <family val="2"/>
      <scheme val="minor"/>
    </font>
    <font>
      <sz val="11"/>
      <color theme="1"/>
      <name val="Calibri"/>
      <family val="2"/>
      <scheme val="minor"/>
    </font>
    <font>
      <sz val="10"/>
      <color theme="1"/>
      <name val="Calibri"/>
      <family val="2"/>
      <scheme val="minor"/>
    </font>
    <font>
      <sz val="12"/>
      <color rgb="FF000000"/>
      <name val="Calibri"/>
      <family val="2"/>
      <scheme val="minor"/>
    </font>
    <font>
      <sz val="9"/>
      <color theme="1"/>
      <name val="Calibri"/>
      <family val="2"/>
      <scheme val="minor"/>
    </font>
    <font>
      <vertAlign val="superscript"/>
      <sz val="11"/>
      <color theme="1"/>
      <name val="Calibri"/>
      <family val="2"/>
      <scheme val="minor"/>
    </font>
    <font>
      <sz val="8"/>
      <name val="Calibri"/>
      <family val="2"/>
      <scheme val="minor"/>
    </font>
    <font>
      <sz val="11"/>
      <color theme="0"/>
      <name val="Calibri"/>
      <family val="2"/>
      <scheme val="minor"/>
    </font>
    <font>
      <b/>
      <sz val="11"/>
      <color rgb="FFFF0000"/>
      <name val="Calibri"/>
      <family val="2"/>
      <scheme val="minor"/>
    </font>
    <font>
      <sz val="8"/>
      <color theme="1"/>
      <name val="Calibri"/>
      <family val="2"/>
      <scheme val="minor"/>
    </font>
    <font>
      <sz val="12"/>
      <color theme="1"/>
      <name val="Times New Roman"/>
      <family val="1"/>
    </font>
    <font>
      <vertAlign val="superscript"/>
      <sz val="12"/>
      <color theme="1"/>
      <name val="Times New Roman"/>
      <family val="1"/>
    </font>
    <font>
      <b/>
      <sz val="60"/>
      <color rgb="FF262626"/>
      <name val="Calibri Light"/>
      <family val="34"/>
    </font>
    <font>
      <b/>
      <sz val="11"/>
      <color theme="1"/>
      <name val="Arial"/>
      <family val="18"/>
    </font>
    <font>
      <i/>
      <sz val="16"/>
      <color rgb="FF262626"/>
      <name val="Calibri"/>
      <family val="2"/>
      <scheme val="minor"/>
    </font>
    <font>
      <i/>
      <sz val="13"/>
      <color rgb="FF262626"/>
      <name val="Calibri"/>
      <family val="2"/>
      <scheme val="minor"/>
    </font>
    <font>
      <b/>
      <sz val="12"/>
      <color theme="1"/>
      <name val="Times New Roman"/>
      <family val="1"/>
    </font>
    <font>
      <b/>
      <i/>
      <sz val="12"/>
      <color rgb="FF2F5496"/>
      <name val="Times New Roman"/>
      <family val="1"/>
    </font>
    <font>
      <sz val="11"/>
      <color rgb="FF000000"/>
      <name val="Calibri"/>
      <family val="2"/>
      <scheme val="minor"/>
    </font>
    <font>
      <sz val="14"/>
      <color theme="1"/>
      <name val="Times New Roman"/>
      <family val="1"/>
    </font>
    <font>
      <sz val="14"/>
      <color theme="1"/>
      <name val="Calibri"/>
      <family val="2"/>
      <scheme val="minor"/>
    </font>
    <font>
      <b/>
      <sz val="16"/>
      <color rgb="FF1F3763"/>
      <name val="Times New Roman"/>
      <family val="1"/>
    </font>
    <font>
      <b/>
      <sz val="18"/>
      <color rgb="FF2F5496"/>
      <name val="Times New Roman"/>
      <family val="1"/>
    </font>
  </fonts>
  <fills count="4">
    <fill>
      <patternFill patternType="none"/>
    </fill>
    <fill>
      <patternFill patternType="gray125"/>
    </fill>
    <fill>
      <patternFill patternType="solid">
        <fgColor theme="9" tint="0.59999389629810485"/>
        <bgColor indexed="64"/>
      </patternFill>
    </fill>
    <fill>
      <patternFill patternType="solid">
        <fgColor theme="1"/>
        <bgColor indexed="64"/>
      </patternFill>
    </fill>
  </fills>
  <borders count="36">
    <border>
      <left/>
      <right/>
      <top/>
      <bottom/>
      <diagonal/>
    </border>
    <border>
      <left/>
      <right style="thin">
        <color indexed="64"/>
      </right>
      <top/>
      <bottom/>
      <diagonal/>
    </border>
    <border>
      <left style="thin">
        <color indexed="64"/>
      </left>
      <right style="thin">
        <color indexed="64"/>
      </right>
      <top/>
      <bottom/>
      <diagonal/>
    </border>
    <border>
      <left style="thin">
        <color indexed="64"/>
      </left>
      <right style="thin">
        <color indexed="64"/>
      </right>
      <top style="thin">
        <color indexed="64"/>
      </top>
      <bottom style="thin">
        <color indexed="64"/>
      </bottom>
      <diagonal/>
    </border>
    <border>
      <left/>
      <right/>
      <top style="thin">
        <color indexed="64"/>
      </top>
      <bottom style="thin">
        <color indexed="64"/>
      </bottom>
      <diagonal/>
    </border>
    <border>
      <left/>
      <right/>
      <top style="thin">
        <color indexed="64"/>
      </top>
      <bottom/>
      <diagonal/>
    </border>
    <border>
      <left/>
      <right/>
      <top/>
      <bottom style="thin">
        <color indexed="64"/>
      </bottom>
      <diagonal/>
    </border>
    <border>
      <left/>
      <right style="thin">
        <color rgb="FF505050"/>
      </right>
      <top/>
      <bottom/>
      <diagonal/>
    </border>
    <border>
      <left style="thin">
        <color indexed="64"/>
      </left>
      <right style="thin">
        <color indexed="64"/>
      </right>
      <top/>
      <bottom style="thin">
        <color indexed="64"/>
      </bottom>
      <diagonal/>
    </border>
    <border>
      <left/>
      <right style="thin">
        <color indexed="64"/>
      </right>
      <top style="thin">
        <color indexed="64"/>
      </top>
      <bottom style="thin">
        <color indexed="64"/>
      </bottom>
      <diagonal/>
    </border>
    <border>
      <left/>
      <right/>
      <top/>
      <bottom style="medium">
        <color auto="1"/>
      </bottom>
      <diagonal/>
    </border>
    <border>
      <left style="medium">
        <color auto="1"/>
      </left>
      <right style="medium">
        <color auto="1"/>
      </right>
      <top style="medium">
        <color auto="1"/>
      </top>
      <bottom style="medium">
        <color auto="1"/>
      </bottom>
      <diagonal/>
    </border>
    <border>
      <left style="medium">
        <color auto="1"/>
      </left>
      <right/>
      <top/>
      <bottom/>
      <diagonal/>
    </border>
    <border>
      <left style="medium">
        <color auto="1"/>
      </left>
      <right style="medium">
        <color auto="1"/>
      </right>
      <top style="medium">
        <color auto="1"/>
      </top>
      <bottom/>
      <diagonal/>
    </border>
    <border>
      <left/>
      <right style="medium">
        <color auto="1"/>
      </right>
      <top/>
      <bottom/>
      <diagonal/>
    </border>
    <border>
      <left style="medium">
        <color auto="1"/>
      </left>
      <right style="medium">
        <color auto="1"/>
      </right>
      <top/>
      <bottom/>
      <diagonal/>
    </border>
    <border>
      <left/>
      <right/>
      <top style="medium">
        <color auto="1"/>
      </top>
      <bottom style="medium">
        <color auto="1"/>
      </bottom>
      <diagonal/>
    </border>
    <border>
      <left/>
      <right style="medium">
        <color auto="1"/>
      </right>
      <top style="medium">
        <color auto="1"/>
      </top>
      <bottom style="medium">
        <color auto="1"/>
      </bottom>
      <diagonal/>
    </border>
    <border>
      <left style="medium">
        <color auto="1"/>
      </left>
      <right/>
      <top/>
      <bottom style="medium">
        <color auto="1"/>
      </bottom>
      <diagonal/>
    </border>
    <border>
      <left style="medium">
        <color auto="1"/>
      </left>
      <right/>
      <top style="medium">
        <color auto="1"/>
      </top>
      <bottom style="medium">
        <color auto="1"/>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style="thin">
        <color indexed="64"/>
      </top>
      <bottom style="thin">
        <color indexed="64"/>
      </bottom>
      <diagonal/>
    </border>
    <border>
      <left style="thin">
        <color indexed="64"/>
      </left>
      <right/>
      <top style="thin">
        <color indexed="64"/>
      </top>
      <bottom/>
      <diagonal/>
    </border>
    <border>
      <left/>
      <right style="medium">
        <color indexed="64"/>
      </right>
      <top style="thin">
        <color indexed="64"/>
      </top>
      <bottom/>
      <diagonal/>
    </border>
    <border>
      <left style="thin">
        <color indexed="64"/>
      </left>
      <right/>
      <top/>
      <bottom style="thin">
        <color indexed="64"/>
      </bottom>
      <diagonal/>
    </border>
    <border>
      <left/>
      <right style="medium">
        <color indexed="64"/>
      </right>
      <top/>
      <bottom style="thin">
        <color indexed="64"/>
      </bottom>
      <diagonal/>
    </border>
    <border>
      <left style="thin">
        <color indexed="64"/>
      </left>
      <right/>
      <top/>
      <bottom/>
      <diagonal/>
    </border>
    <border>
      <left/>
      <right style="medium">
        <color indexed="64"/>
      </right>
      <top style="thin">
        <color indexed="64"/>
      </top>
      <bottom style="thin">
        <color indexed="64"/>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right style="medium">
        <color indexed="64"/>
      </right>
      <top style="thin">
        <color indexed="64"/>
      </top>
      <bottom style="medium">
        <color indexed="64"/>
      </bottom>
      <diagonal/>
    </border>
    <border>
      <left style="thick">
        <color indexed="64"/>
      </left>
      <right style="medium">
        <color auto="1"/>
      </right>
      <top/>
      <bottom/>
      <diagonal/>
    </border>
  </borders>
  <cellStyleXfs count="2">
    <xf numFmtId="0" fontId="0" fillId="0" borderId="0"/>
    <xf numFmtId="164" fontId="4" fillId="0" borderId="0" applyFont="0" applyFill="0" applyBorder="0" applyAlignment="0" applyProtection="0"/>
  </cellStyleXfs>
  <cellXfs count="119">
    <xf numFmtId="0" fontId="0" fillId="0" borderId="0" xfId="0"/>
    <xf numFmtId="0" fontId="0" fillId="0" borderId="1" xfId="0" applyBorder="1"/>
    <xf numFmtId="0" fontId="0" fillId="0" borderId="2" xfId="0" applyBorder="1"/>
    <xf numFmtId="0" fontId="0" fillId="0" borderId="1" xfId="0" applyBorder="1" applyAlignment="1">
      <alignment horizontal="center"/>
    </xf>
    <xf numFmtId="0" fontId="0" fillId="0" borderId="2" xfId="0" applyBorder="1" applyAlignment="1">
      <alignment horizontal="center"/>
    </xf>
    <xf numFmtId="0" fontId="0" fillId="0" borderId="3" xfId="0" applyBorder="1" applyAlignment="1">
      <alignment horizontal="center"/>
    </xf>
    <xf numFmtId="0" fontId="0" fillId="2" borderId="2" xfId="0" applyFill="1" applyBorder="1"/>
    <xf numFmtId="0" fontId="1" fillId="2" borderId="2" xfId="0" applyFont="1" applyFill="1" applyBorder="1" applyAlignment="1">
      <alignment horizontal="center"/>
    </xf>
    <xf numFmtId="0" fontId="2" fillId="2" borderId="2" xfId="0" applyFont="1" applyFill="1" applyBorder="1"/>
    <xf numFmtId="165" fontId="0" fillId="0" borderId="0" xfId="0" applyNumberFormat="1" applyAlignment="1">
      <alignment horizontal="center"/>
    </xf>
    <xf numFmtId="165" fontId="0" fillId="0" borderId="2" xfId="0" applyNumberFormat="1" applyBorder="1" applyAlignment="1">
      <alignment horizontal="center"/>
    </xf>
    <xf numFmtId="165" fontId="0" fillId="0" borderId="3" xfId="0" applyNumberFormat="1" applyBorder="1" applyAlignment="1">
      <alignment horizontal="center"/>
    </xf>
    <xf numFmtId="0" fontId="0" fillId="2" borderId="7" xfId="0" applyFill="1" applyBorder="1"/>
    <xf numFmtId="0" fontId="0" fillId="2" borderId="7" xfId="0" applyFill="1" applyBorder="1" applyAlignment="1">
      <alignment horizontal="center"/>
    </xf>
    <xf numFmtId="2" fontId="0" fillId="0" borderId="2" xfId="0" applyNumberFormat="1" applyBorder="1" applyAlignment="1">
      <alignment horizontal="center"/>
    </xf>
    <xf numFmtId="2" fontId="0" fillId="0" borderId="0" xfId="0" applyNumberFormat="1" applyAlignment="1">
      <alignment horizontal="center"/>
    </xf>
    <xf numFmtId="165" fontId="0" fillId="0" borderId="8" xfId="0" applyNumberFormat="1" applyBorder="1" applyAlignment="1">
      <alignment horizontal="center"/>
    </xf>
    <xf numFmtId="165" fontId="0" fillId="0" borderId="0" xfId="0" applyNumberFormat="1"/>
    <xf numFmtId="0" fontId="0" fillId="0" borderId="7" xfId="0" applyBorder="1"/>
    <xf numFmtId="0" fontId="0" fillId="2" borderId="2" xfId="0" applyFill="1" applyBorder="1" applyAlignment="1">
      <alignment wrapText="1"/>
    </xf>
    <xf numFmtId="0" fontId="0" fillId="2" borderId="2" xfId="0" applyFill="1" applyBorder="1" applyAlignment="1">
      <alignment horizontal="center"/>
    </xf>
    <xf numFmtId="2" fontId="0" fillId="0" borderId="8" xfId="0" applyNumberFormat="1" applyBorder="1" applyAlignment="1">
      <alignment horizontal="center"/>
    </xf>
    <xf numFmtId="0" fontId="0" fillId="0" borderId="0" xfId="0" applyAlignment="1">
      <alignment horizontal="center"/>
    </xf>
    <xf numFmtId="0" fontId="0" fillId="0" borderId="12" xfId="0" applyBorder="1" applyAlignment="1">
      <alignment horizontal="left"/>
    </xf>
    <xf numFmtId="0" fontId="0" fillId="0" borderId="13" xfId="0" applyBorder="1" applyAlignment="1">
      <alignment horizontal="left"/>
    </xf>
    <xf numFmtId="0" fontId="0" fillId="0" borderId="13" xfId="0" applyBorder="1" applyAlignment="1">
      <alignment horizontal="center"/>
    </xf>
    <xf numFmtId="164" fontId="0" fillId="0" borderId="13" xfId="1" applyFont="1" applyBorder="1"/>
    <xf numFmtId="164" fontId="0" fillId="0" borderId="14" xfId="1" applyFont="1" applyBorder="1"/>
    <xf numFmtId="0" fontId="0" fillId="0" borderId="15" xfId="0" applyBorder="1" applyAlignment="1">
      <alignment horizontal="left"/>
    </xf>
    <xf numFmtId="0" fontId="0" fillId="0" borderId="15" xfId="0" applyBorder="1" applyAlignment="1">
      <alignment horizontal="center"/>
    </xf>
    <xf numFmtId="164" fontId="0" fillId="0" borderId="17" xfId="1" applyFont="1" applyBorder="1"/>
    <xf numFmtId="0" fontId="2" fillId="0" borderId="15" xfId="0" applyFont="1" applyBorder="1" applyAlignment="1">
      <alignment horizontal="left"/>
    </xf>
    <xf numFmtId="164" fontId="0" fillId="0" borderId="15" xfId="1" applyFont="1" applyBorder="1"/>
    <xf numFmtId="0" fontId="4" fillId="0" borderId="15" xfId="0" applyFont="1" applyBorder="1" applyAlignment="1">
      <alignment horizontal="left"/>
    </xf>
    <xf numFmtId="0" fontId="0" fillId="0" borderId="15" xfId="0" applyBorder="1"/>
    <xf numFmtId="0" fontId="0" fillId="0" borderId="18" xfId="0" applyBorder="1" applyAlignment="1">
      <alignment horizontal="left"/>
    </xf>
    <xf numFmtId="0" fontId="0" fillId="0" borderId="19" xfId="0" applyBorder="1" applyAlignment="1">
      <alignment horizontal="left"/>
    </xf>
    <xf numFmtId="0" fontId="0" fillId="0" borderId="17" xfId="0" applyBorder="1" applyAlignment="1">
      <alignment horizontal="center"/>
    </xf>
    <xf numFmtId="164" fontId="0" fillId="0" borderId="16" xfId="1" applyFont="1" applyBorder="1" applyAlignment="1">
      <alignment horizontal="right"/>
    </xf>
    <xf numFmtId="165" fontId="0" fillId="0" borderId="13" xfId="0" applyNumberFormat="1" applyBorder="1" applyAlignment="1">
      <alignment horizontal="center"/>
    </xf>
    <xf numFmtId="165" fontId="0" fillId="0" borderId="15" xfId="0" applyNumberFormat="1" applyBorder="1" applyAlignment="1">
      <alignment horizontal="center"/>
    </xf>
    <xf numFmtId="165" fontId="0" fillId="0" borderId="16" xfId="0" applyNumberFormat="1" applyBorder="1" applyAlignment="1">
      <alignment horizontal="center"/>
    </xf>
    <xf numFmtId="166" fontId="8" fillId="0" borderId="15" xfId="0" applyNumberFormat="1" applyFont="1" applyBorder="1" applyAlignment="1">
      <alignment horizontal="center"/>
    </xf>
    <xf numFmtId="165" fontId="0" fillId="0" borderId="14" xfId="0" applyNumberFormat="1" applyBorder="1" applyAlignment="1">
      <alignment horizontal="center"/>
    </xf>
    <xf numFmtId="0" fontId="0" fillId="0" borderId="15" xfId="0" applyBorder="1" applyAlignment="1">
      <alignment wrapText="1"/>
    </xf>
    <xf numFmtId="0" fontId="3" fillId="0" borderId="15" xfId="0" applyFont="1" applyBorder="1" applyAlignment="1">
      <alignment horizontal="left"/>
    </xf>
    <xf numFmtId="0" fontId="0" fillId="2" borderId="11" xfId="0" applyFill="1" applyBorder="1" applyAlignment="1">
      <alignment horizontal="center"/>
    </xf>
    <xf numFmtId="0" fontId="9" fillId="2" borderId="11" xfId="0" applyFont="1" applyFill="1" applyBorder="1" applyAlignment="1">
      <alignment horizontal="center" wrapText="1"/>
    </xf>
    <xf numFmtId="165" fontId="0" fillId="2" borderId="11" xfId="0" applyNumberFormat="1" applyFill="1" applyBorder="1" applyAlignment="1">
      <alignment horizontal="center"/>
    </xf>
    <xf numFmtId="164" fontId="5" fillId="0" borderId="16" xfId="1" applyFont="1" applyBorder="1" applyAlignment="1">
      <alignment horizontal="right"/>
    </xf>
    <xf numFmtId="164" fontId="5" fillId="0" borderId="17" xfId="1" applyFont="1" applyBorder="1"/>
    <xf numFmtId="0" fontId="3" fillId="0" borderId="3" xfId="0" applyFont="1" applyBorder="1"/>
    <xf numFmtId="0" fontId="3" fillId="0" borderId="4" xfId="0" applyFont="1" applyBorder="1" applyAlignment="1">
      <alignment horizontal="center"/>
    </xf>
    <xf numFmtId="2" fontId="0" fillId="0" borderId="4" xfId="0" applyNumberFormat="1" applyBorder="1" applyAlignment="1">
      <alignment horizontal="center"/>
    </xf>
    <xf numFmtId="0" fontId="0" fillId="0" borderId="4" xfId="0" applyBorder="1" applyAlignment="1">
      <alignment horizontal="center"/>
    </xf>
    <xf numFmtId="0" fontId="0" fillId="0" borderId="9" xfId="0" applyBorder="1"/>
    <xf numFmtId="0" fontId="0" fillId="0" borderId="23" xfId="0" applyBorder="1"/>
    <xf numFmtId="0" fontId="0" fillId="0" borderId="24" xfId="0" applyBorder="1"/>
    <xf numFmtId="0" fontId="0" fillId="0" borderId="5" xfId="0" applyBorder="1"/>
    <xf numFmtId="0" fontId="0" fillId="0" borderId="25" xfId="0" applyBorder="1"/>
    <xf numFmtId="0" fontId="13" fillId="0" borderId="23" xfId="0" applyFont="1" applyBorder="1"/>
    <xf numFmtId="14" fontId="0" fillId="0" borderId="9" xfId="0" applyNumberFormat="1" applyBorder="1"/>
    <xf numFmtId="0" fontId="0" fillId="0" borderId="26" xfId="0" applyBorder="1"/>
    <xf numFmtId="0" fontId="0" fillId="0" borderId="6" xfId="0" applyBorder="1"/>
    <xf numFmtId="0" fontId="0" fillId="0" borderId="27" xfId="0" applyBorder="1"/>
    <xf numFmtId="0" fontId="0" fillId="0" borderId="9" xfId="0" applyBorder="1" applyAlignment="1">
      <alignment horizontal="right"/>
    </xf>
    <xf numFmtId="0" fontId="0" fillId="0" borderId="28" xfId="0" applyBorder="1"/>
    <xf numFmtId="0" fontId="0" fillId="0" borderId="14" xfId="0" applyBorder="1"/>
    <xf numFmtId="0" fontId="0" fillId="0" borderId="4" xfId="0" applyBorder="1"/>
    <xf numFmtId="0" fontId="0" fillId="0" borderId="29" xfId="0" applyBorder="1"/>
    <xf numFmtId="0" fontId="0" fillId="0" borderId="30" xfId="0" applyBorder="1"/>
    <xf numFmtId="0" fontId="0" fillId="0" borderId="31" xfId="0" applyBorder="1"/>
    <xf numFmtId="0" fontId="0" fillId="0" borderId="32" xfId="0" applyBorder="1"/>
    <xf numFmtId="0" fontId="13" fillId="0" borderId="33" xfId="0" applyFont="1" applyBorder="1"/>
    <xf numFmtId="14" fontId="14" fillId="0" borderId="34" xfId="0" applyNumberFormat="1" applyFont="1" applyBorder="1"/>
    <xf numFmtId="0" fontId="15" fillId="0" borderId="0" xfId="0" applyFont="1" applyAlignment="1">
      <alignment horizontal="center"/>
    </xf>
    <xf numFmtId="0" fontId="3" fillId="0" borderId="0" xfId="0" applyFont="1"/>
    <xf numFmtId="0" fontId="0" fillId="0" borderId="0" xfId="0" applyAlignment="1">
      <alignment horizontal="right"/>
    </xf>
    <xf numFmtId="165" fontId="5" fillId="0" borderId="0" xfId="0" applyNumberFormat="1" applyFont="1"/>
    <xf numFmtId="0" fontId="7" fillId="0" borderId="0" xfId="0" applyFont="1" applyAlignment="1">
      <alignment horizontal="right"/>
    </xf>
    <xf numFmtId="0" fontId="6" fillId="0" borderId="0" xfId="0" applyFont="1" applyAlignment="1">
      <alignment horizontal="right"/>
    </xf>
    <xf numFmtId="0" fontId="0" fillId="0" borderId="35" xfId="0" applyBorder="1"/>
    <xf numFmtId="0" fontId="0" fillId="0" borderId="0" xfId="0" applyAlignment="1">
      <alignment wrapText="1"/>
    </xf>
    <xf numFmtId="0" fontId="21" fillId="0" borderId="0" xfId="0" applyFont="1" applyAlignment="1">
      <alignment wrapText="1"/>
    </xf>
    <xf numFmtId="0" fontId="0" fillId="0" borderId="0" xfId="0" applyFont="1" applyAlignment="1">
      <alignment wrapText="1"/>
    </xf>
    <xf numFmtId="0" fontId="15" fillId="0" borderId="0" xfId="0" applyFont="1" applyAlignment="1">
      <alignment wrapText="1"/>
    </xf>
    <xf numFmtId="0" fontId="22" fillId="0" borderId="0" xfId="0" applyFont="1" applyAlignment="1">
      <alignment wrapText="1"/>
    </xf>
    <xf numFmtId="0" fontId="5" fillId="0" borderId="0" xfId="0" applyFont="1" applyAlignment="1">
      <alignment wrapText="1"/>
    </xf>
    <xf numFmtId="0" fontId="23" fillId="0" borderId="0" xfId="0" applyFont="1" applyAlignment="1">
      <alignment wrapText="1"/>
    </xf>
    <xf numFmtId="0" fontId="0" fillId="0" borderId="0" xfId="0" applyFont="1" applyAlignment="1">
      <alignment wrapText="1"/>
    </xf>
    <xf numFmtId="0" fontId="0" fillId="0" borderId="0" xfId="0" applyAlignment="1">
      <alignment horizontal="left"/>
    </xf>
    <xf numFmtId="0" fontId="0" fillId="0" borderId="10" xfId="0" applyBorder="1" applyAlignment="1">
      <alignment horizontal="left"/>
    </xf>
    <xf numFmtId="164" fontId="0" fillId="0" borderId="16" xfId="1" applyFont="1" applyBorder="1" applyAlignment="1">
      <alignment horizontal="center"/>
    </xf>
    <xf numFmtId="0" fontId="0" fillId="0" borderId="23" xfId="0" applyBorder="1" applyAlignment="1">
      <alignment horizontal="center" vertical="center"/>
    </xf>
    <xf numFmtId="0" fontId="0" fillId="0" borderId="4" xfId="0" applyBorder="1" applyAlignment="1">
      <alignment horizontal="center" vertical="center"/>
    </xf>
    <xf numFmtId="0" fontId="0" fillId="0" borderId="29" xfId="0" applyBorder="1" applyAlignment="1">
      <alignment horizontal="center" vertical="center"/>
    </xf>
    <xf numFmtId="0" fontId="12" fillId="3" borderId="20" xfId="0" applyFont="1" applyFill="1" applyBorder="1" applyAlignment="1">
      <alignment horizontal="center"/>
    </xf>
    <xf numFmtId="0" fontId="12" fillId="3" borderId="21" xfId="0" applyFont="1" applyFill="1" applyBorder="1" applyAlignment="1">
      <alignment horizontal="center"/>
    </xf>
    <xf numFmtId="0" fontId="12" fillId="3" borderId="22" xfId="0" applyFont="1" applyFill="1" applyBorder="1" applyAlignment="1">
      <alignment horizontal="center"/>
    </xf>
    <xf numFmtId="0" fontId="12" fillId="3" borderId="12" xfId="0" applyFont="1" applyFill="1" applyBorder="1" applyAlignment="1">
      <alignment horizontal="center"/>
    </xf>
    <xf numFmtId="0" fontId="12" fillId="3" borderId="0" xfId="0" applyFont="1" applyFill="1" applyAlignment="1">
      <alignment horizontal="center"/>
    </xf>
    <xf numFmtId="0" fontId="12" fillId="3" borderId="14" xfId="0" applyFont="1" applyFill="1" applyBorder="1" applyAlignment="1">
      <alignment horizontal="center"/>
    </xf>
    <xf numFmtId="0" fontId="0" fillId="0" borderId="23" xfId="0" applyBorder="1" applyAlignment="1">
      <alignment horizontal="center" wrapText="1"/>
    </xf>
    <xf numFmtId="0" fontId="0" fillId="0" borderId="4" xfId="0" applyBorder="1" applyAlignment="1">
      <alignment horizontal="center" wrapText="1"/>
    </xf>
    <xf numFmtId="0" fontId="0" fillId="0" borderId="29" xfId="0" applyBorder="1" applyAlignment="1">
      <alignment horizontal="center" wrapText="1"/>
    </xf>
    <xf numFmtId="0" fontId="0" fillId="0" borderId="23" xfId="0" applyBorder="1" applyAlignment="1">
      <alignment horizontal="center"/>
    </xf>
    <xf numFmtId="0" fontId="0" fillId="0" borderId="4" xfId="0" applyBorder="1" applyAlignment="1">
      <alignment horizontal="center"/>
    </xf>
    <xf numFmtId="0" fontId="0" fillId="0" borderId="29" xfId="0" applyBorder="1" applyAlignment="1">
      <alignment horizontal="center"/>
    </xf>
    <xf numFmtId="0" fontId="0" fillId="0" borderId="0" xfId="0" applyFont="1" applyAlignment="1">
      <alignment wrapText="1"/>
    </xf>
    <xf numFmtId="0" fontId="17" fillId="0" borderId="0" xfId="0" applyFont="1" applyAlignment="1">
      <alignment horizontal="center" wrapText="1"/>
    </xf>
    <xf numFmtId="0" fontId="18" fillId="0" borderId="0" xfId="0" applyFont="1" applyAlignment="1">
      <alignment horizontal="center" wrapText="1"/>
    </xf>
    <xf numFmtId="0" fontId="19" fillId="0" borderId="0" xfId="0" applyFont="1" applyAlignment="1">
      <alignment horizontal="center" wrapText="1"/>
    </xf>
    <xf numFmtId="0" fontId="20" fillId="0" borderId="0" xfId="0" applyFont="1" applyAlignment="1">
      <alignment horizontal="center" wrapText="1"/>
    </xf>
    <xf numFmtId="0" fontId="25" fillId="0" borderId="0" xfId="0" applyFont="1" applyAlignment="1">
      <alignment wrapText="1"/>
    </xf>
    <xf numFmtId="0" fontId="25" fillId="0" borderId="0" xfId="0" applyFont="1"/>
    <xf numFmtId="0" fontId="27" fillId="0" borderId="0" xfId="0" applyFont="1" applyAlignment="1">
      <alignment horizontal="center" wrapText="1"/>
    </xf>
    <xf numFmtId="0" fontId="24" fillId="0" borderId="0" xfId="0" applyFont="1" applyAlignment="1">
      <alignment horizontal="center" wrapText="1"/>
    </xf>
    <xf numFmtId="0" fontId="26" fillId="0" borderId="0" xfId="0" applyFont="1" applyAlignment="1">
      <alignment horizontal="left" wrapText="1"/>
    </xf>
    <xf numFmtId="0" fontId="24" fillId="0" borderId="0" xfId="0" applyFont="1" applyAlignment="1">
      <alignment horizontal="left" wrapText="1"/>
    </xf>
  </cellXfs>
  <cellStyles count="2">
    <cellStyle name="Currency" xfId="1" builtinId="4"/>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 /><Relationship Id="rId3" Type="http://schemas.openxmlformats.org/officeDocument/2006/relationships/worksheet" Target="worksheets/sheet3.xml" /><Relationship Id="rId7" Type="http://schemas.openxmlformats.org/officeDocument/2006/relationships/styles" Target="styles.xml" /><Relationship Id="rId2" Type="http://schemas.openxmlformats.org/officeDocument/2006/relationships/worksheet" Target="worksheets/sheet2.xml" /><Relationship Id="rId1" Type="http://schemas.openxmlformats.org/officeDocument/2006/relationships/worksheet" Target="worksheets/sheet1.xml" /><Relationship Id="rId6" Type="http://schemas.openxmlformats.org/officeDocument/2006/relationships/theme" Target="theme/theme1.xml" /><Relationship Id="rId5" Type="http://schemas.openxmlformats.org/officeDocument/2006/relationships/worksheet" Target="worksheets/sheet5.xml" /><Relationship Id="rId4" Type="http://schemas.openxmlformats.org/officeDocument/2006/relationships/worksheet" Target="worksheets/sheet4.xml" /><Relationship Id="rId9" Type="http://schemas.openxmlformats.org/officeDocument/2006/relationships/calcChain" Target="calcChain.xml" /></Relationships>
</file>

<file path=xl/drawings/_rels/drawing1.xml.rels><?xml version="1.0" encoding="UTF-8" standalone="yes"?>
<Relationships xmlns="http://schemas.openxmlformats.org/package/2006/relationships"><Relationship Id="rId3" Type="http://schemas.openxmlformats.org/officeDocument/2006/relationships/image" Target="../media/image3.emf" /><Relationship Id="rId2" Type="http://schemas.openxmlformats.org/officeDocument/2006/relationships/image" Target="../media/image2.emf" /><Relationship Id="rId1" Type="http://schemas.openxmlformats.org/officeDocument/2006/relationships/image" Target="../media/image1.emf" /><Relationship Id="rId5" Type="http://schemas.openxmlformats.org/officeDocument/2006/relationships/image" Target="../media/image5.emf" /><Relationship Id="rId4" Type="http://schemas.openxmlformats.org/officeDocument/2006/relationships/image" Target="../media/image4.emf" /></Relationships>
</file>

<file path=xl/drawings/_rels/drawing2.xml.rels><?xml version="1.0" encoding="UTF-8" standalone="yes"?>
<Relationships xmlns="http://schemas.openxmlformats.org/package/2006/relationships"><Relationship Id="rId1" Type="http://schemas.openxmlformats.org/officeDocument/2006/relationships/image" Target="../media/image6.png" /></Relationships>
</file>

<file path=xl/drawings/_rels/drawing4.xml.rels><?xml version="1.0" encoding="UTF-8" standalone="yes"?>
<Relationships xmlns="http://schemas.openxmlformats.org/package/2006/relationships"><Relationship Id="rId1" Type="http://schemas.openxmlformats.org/officeDocument/2006/relationships/image" Target="../media/image7.jpeg" /></Relationships>
</file>

<file path=xl/drawings/drawing1.xml><?xml version="1.0" encoding="utf-8"?>
<xdr:wsDr xmlns:xdr="http://schemas.openxmlformats.org/drawingml/2006/spreadsheetDrawing" xmlns:a="http://schemas.openxmlformats.org/drawingml/2006/main">
  <xdr:twoCellAnchor editAs="oneCell">
    <xdr:from>
      <xdr:col>4</xdr:col>
      <xdr:colOff>2455333</xdr:colOff>
      <xdr:row>2</xdr:row>
      <xdr:rowOff>164963</xdr:rowOff>
    </xdr:from>
    <xdr:to>
      <xdr:col>4</xdr:col>
      <xdr:colOff>4262968</xdr:colOff>
      <xdr:row>26</xdr:row>
      <xdr:rowOff>204611</xdr:rowOff>
    </xdr:to>
    <xdr:pic>
      <xdr:nvPicPr>
        <xdr:cNvPr id="3" name="Picture 2">
          <a:extLst>
            <a:ext uri="{FF2B5EF4-FFF2-40B4-BE49-F238E27FC236}">
              <a16:creationId xmlns:a16="http://schemas.microsoft.com/office/drawing/2014/main" id="{588B62C6-64A6-80AF-FFF0-F48EF176920C}"/>
            </a:ext>
          </a:extLst>
        </xdr:cNvPr>
        <xdr:cNvPicPr>
          <a:picLocks noChangeAspect="1"/>
        </xdr:cNvPicPr>
      </xdr:nvPicPr>
      <xdr:blipFill>
        <a:blip xmlns:r="http://schemas.openxmlformats.org/officeDocument/2006/relationships" r:embed="rId1"/>
        <a:stretch>
          <a:fillRect/>
        </a:stretch>
      </xdr:blipFill>
      <xdr:spPr>
        <a:xfrm>
          <a:off x="5842000" y="560074"/>
          <a:ext cx="1807635" cy="5006759"/>
        </a:xfrm>
        <a:prstGeom prst="rect">
          <a:avLst/>
        </a:prstGeom>
      </xdr:spPr>
    </xdr:pic>
    <xdr:clientData/>
  </xdr:twoCellAnchor>
  <xdr:twoCellAnchor editAs="oneCell">
    <xdr:from>
      <xdr:col>4</xdr:col>
      <xdr:colOff>1665110</xdr:colOff>
      <xdr:row>39</xdr:row>
      <xdr:rowOff>155222</xdr:rowOff>
    </xdr:from>
    <xdr:to>
      <xdr:col>4</xdr:col>
      <xdr:colOff>4255910</xdr:colOff>
      <xdr:row>52</xdr:row>
      <xdr:rowOff>9878</xdr:rowOff>
    </xdr:to>
    <xdr:pic>
      <xdr:nvPicPr>
        <xdr:cNvPr id="4" name="Picture 3">
          <a:extLst>
            <a:ext uri="{FF2B5EF4-FFF2-40B4-BE49-F238E27FC236}">
              <a16:creationId xmlns:a16="http://schemas.microsoft.com/office/drawing/2014/main" id="{DBCB9370-7414-AABA-BBC8-452713C07153}"/>
            </a:ext>
          </a:extLst>
        </xdr:cNvPr>
        <xdr:cNvPicPr>
          <a:picLocks noChangeAspect="1"/>
        </xdr:cNvPicPr>
      </xdr:nvPicPr>
      <xdr:blipFill>
        <a:blip xmlns:r="http://schemas.openxmlformats.org/officeDocument/2006/relationships" r:embed="rId2"/>
        <a:stretch>
          <a:fillRect/>
        </a:stretch>
      </xdr:blipFill>
      <xdr:spPr>
        <a:xfrm>
          <a:off x="5051777" y="7464778"/>
          <a:ext cx="2590800" cy="2451100"/>
        </a:xfrm>
        <a:prstGeom prst="rect">
          <a:avLst/>
        </a:prstGeom>
      </xdr:spPr>
    </xdr:pic>
    <xdr:clientData/>
  </xdr:twoCellAnchor>
  <xdr:twoCellAnchor editAs="oneCell">
    <xdr:from>
      <xdr:col>4</xdr:col>
      <xdr:colOff>1312333</xdr:colOff>
      <xdr:row>70</xdr:row>
      <xdr:rowOff>42333</xdr:rowOff>
    </xdr:from>
    <xdr:to>
      <xdr:col>5</xdr:col>
      <xdr:colOff>424744</xdr:colOff>
      <xdr:row>95</xdr:row>
      <xdr:rowOff>139699</xdr:rowOff>
    </xdr:to>
    <xdr:pic>
      <xdr:nvPicPr>
        <xdr:cNvPr id="5" name="Picture 4">
          <a:extLst>
            <a:ext uri="{FF2B5EF4-FFF2-40B4-BE49-F238E27FC236}">
              <a16:creationId xmlns:a16="http://schemas.microsoft.com/office/drawing/2014/main" id="{8E12D2CD-9DE5-5100-5120-60759FEC744E}"/>
            </a:ext>
          </a:extLst>
        </xdr:cNvPr>
        <xdr:cNvPicPr>
          <a:picLocks noChangeAspect="1"/>
        </xdr:cNvPicPr>
      </xdr:nvPicPr>
      <xdr:blipFill>
        <a:blip xmlns:r="http://schemas.openxmlformats.org/officeDocument/2006/relationships" r:embed="rId3"/>
        <a:stretch>
          <a:fillRect/>
        </a:stretch>
      </xdr:blipFill>
      <xdr:spPr>
        <a:xfrm>
          <a:off x="4699000" y="13476111"/>
          <a:ext cx="3416300" cy="5092700"/>
        </a:xfrm>
        <a:prstGeom prst="rect">
          <a:avLst/>
        </a:prstGeom>
      </xdr:spPr>
    </xdr:pic>
    <xdr:clientData/>
  </xdr:twoCellAnchor>
  <xdr:twoCellAnchor editAs="oneCell">
    <xdr:from>
      <xdr:col>4</xdr:col>
      <xdr:colOff>2497667</xdr:colOff>
      <xdr:row>111</xdr:row>
      <xdr:rowOff>155221</xdr:rowOff>
    </xdr:from>
    <xdr:to>
      <xdr:col>4</xdr:col>
      <xdr:colOff>4262967</xdr:colOff>
      <xdr:row>118</xdr:row>
      <xdr:rowOff>4232</xdr:rowOff>
    </xdr:to>
    <xdr:pic>
      <xdr:nvPicPr>
        <xdr:cNvPr id="6" name="Picture 5">
          <a:extLst>
            <a:ext uri="{FF2B5EF4-FFF2-40B4-BE49-F238E27FC236}">
              <a16:creationId xmlns:a16="http://schemas.microsoft.com/office/drawing/2014/main" id="{E37F0437-FD4F-D30A-A5DD-92B6AFBE2993}"/>
            </a:ext>
          </a:extLst>
        </xdr:cNvPr>
        <xdr:cNvPicPr>
          <a:picLocks noChangeAspect="1"/>
        </xdr:cNvPicPr>
      </xdr:nvPicPr>
      <xdr:blipFill>
        <a:blip xmlns:r="http://schemas.openxmlformats.org/officeDocument/2006/relationships" r:embed="rId4"/>
        <a:stretch>
          <a:fillRect/>
        </a:stretch>
      </xdr:blipFill>
      <xdr:spPr>
        <a:xfrm>
          <a:off x="5884334" y="21688777"/>
          <a:ext cx="1765300" cy="1231900"/>
        </a:xfrm>
        <a:prstGeom prst="rect">
          <a:avLst/>
        </a:prstGeom>
      </xdr:spPr>
    </xdr:pic>
    <xdr:clientData/>
  </xdr:twoCellAnchor>
  <xdr:twoCellAnchor editAs="oneCell">
    <xdr:from>
      <xdr:col>4</xdr:col>
      <xdr:colOff>1693333</xdr:colOff>
      <xdr:row>125</xdr:row>
      <xdr:rowOff>169334</xdr:rowOff>
    </xdr:from>
    <xdr:to>
      <xdr:col>4</xdr:col>
      <xdr:colOff>4284133</xdr:colOff>
      <xdr:row>135</xdr:row>
      <xdr:rowOff>35279</xdr:rowOff>
    </xdr:to>
    <xdr:pic>
      <xdr:nvPicPr>
        <xdr:cNvPr id="7" name="Picture 6">
          <a:extLst>
            <a:ext uri="{FF2B5EF4-FFF2-40B4-BE49-F238E27FC236}">
              <a16:creationId xmlns:a16="http://schemas.microsoft.com/office/drawing/2014/main" id="{EF3CB864-DC01-01A8-DCC7-A55C000A5F53}"/>
            </a:ext>
          </a:extLst>
        </xdr:cNvPr>
        <xdr:cNvPicPr>
          <a:picLocks noChangeAspect="1"/>
        </xdr:cNvPicPr>
      </xdr:nvPicPr>
      <xdr:blipFill>
        <a:blip xmlns:r="http://schemas.openxmlformats.org/officeDocument/2006/relationships" r:embed="rId5"/>
        <a:stretch>
          <a:fillRect/>
        </a:stretch>
      </xdr:blipFill>
      <xdr:spPr>
        <a:xfrm>
          <a:off x="5080000" y="24468667"/>
          <a:ext cx="2590800" cy="1841500"/>
        </a:xfrm>
        <a:prstGeom prst="rect">
          <a:avLst/>
        </a:prstGeom>
      </xdr:spPr>
    </xdr:pic>
    <xdr:clientData/>
  </xdr:twoCellAnchor>
  <xdr:oneCellAnchor>
    <xdr:from>
      <xdr:col>7</xdr:col>
      <xdr:colOff>477277</xdr:colOff>
      <xdr:row>24</xdr:row>
      <xdr:rowOff>18996</xdr:rowOff>
    </xdr:from>
    <xdr:ext cx="65" cy="172227"/>
    <xdr:sp macro="" textlink="">
      <xdr:nvSpPr>
        <xdr:cNvPr id="8" name="TextBox 7">
          <a:extLst>
            <a:ext uri="{FF2B5EF4-FFF2-40B4-BE49-F238E27FC236}">
              <a16:creationId xmlns:a16="http://schemas.microsoft.com/office/drawing/2014/main" id="{210E1B49-2D50-40BE-FF79-55AD4A5D4044}"/>
            </a:ext>
          </a:extLst>
        </xdr:cNvPr>
        <xdr:cNvSpPr txBox="1"/>
      </xdr:nvSpPr>
      <xdr:spPr>
        <a:xfrm>
          <a:off x="10016388" y="4054774"/>
          <a:ext cx="65" cy="172227"/>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lIns="0" tIns="0" rIns="0" bIns="0" rtlCol="0" anchor="t">
          <a:spAutoFit/>
        </a:bodyPr>
        <a:lstStyle/>
        <a:p>
          <a:endParaRPr lang="en-GB" sz="1100"/>
        </a:p>
      </xdr:txBody>
    </xdr:sp>
    <xdr:clientData/>
  </xdr:oneCellAnchor>
</xdr:wsDr>
</file>

<file path=xl/drawings/drawing2.xml><?xml version="1.0" encoding="utf-8"?>
<xdr:wsDr xmlns:xdr="http://schemas.openxmlformats.org/drawingml/2006/spreadsheetDrawing" xmlns:a="http://schemas.openxmlformats.org/drawingml/2006/main">
  <xdr:twoCellAnchor editAs="oneCell">
    <xdr:from>
      <xdr:col>0</xdr:col>
      <xdr:colOff>266701</xdr:colOff>
      <xdr:row>14</xdr:row>
      <xdr:rowOff>203200</xdr:rowOff>
    </xdr:from>
    <xdr:to>
      <xdr:col>2</xdr:col>
      <xdr:colOff>689129</xdr:colOff>
      <xdr:row>14</xdr:row>
      <xdr:rowOff>1739900</xdr:rowOff>
    </xdr:to>
    <xdr:pic>
      <xdr:nvPicPr>
        <xdr:cNvPr id="2" name="Picture 1">
          <a:extLst>
            <a:ext uri="{FF2B5EF4-FFF2-40B4-BE49-F238E27FC236}">
              <a16:creationId xmlns:a16="http://schemas.microsoft.com/office/drawing/2014/main" id="{BDF2D00E-0EFF-FB49-AA55-623507A54D92}"/>
            </a:ext>
          </a:extLst>
        </xdr:cNvPr>
        <xdr:cNvPicPr>
          <a:picLocks noChangeAspect="1"/>
        </xdr:cNvPicPr>
      </xdr:nvPicPr>
      <xdr:blipFill>
        <a:blip xmlns:r="http://schemas.openxmlformats.org/officeDocument/2006/relationships" r:embed="rId1"/>
        <a:stretch>
          <a:fillRect/>
        </a:stretch>
      </xdr:blipFill>
      <xdr:spPr>
        <a:xfrm>
          <a:off x="266701" y="3060700"/>
          <a:ext cx="2073428" cy="1536700"/>
        </a:xfrm>
        <a:prstGeom prst="rect">
          <a:avLst/>
        </a:prstGeom>
      </xdr:spPr>
    </xdr:pic>
    <xdr:clientData/>
  </xdr:twoCellAnchor>
  <xdr:twoCellAnchor>
    <xdr:from>
      <xdr:col>2</xdr:col>
      <xdr:colOff>777874</xdr:colOff>
      <xdr:row>14</xdr:row>
      <xdr:rowOff>628650</xdr:rowOff>
    </xdr:from>
    <xdr:to>
      <xdr:col>5</xdr:col>
      <xdr:colOff>393699</xdr:colOff>
      <xdr:row>14</xdr:row>
      <xdr:rowOff>1346200</xdr:rowOff>
    </xdr:to>
    <xdr:sp macro="" textlink="">
      <xdr:nvSpPr>
        <xdr:cNvPr id="3" name="TextBox 2">
          <a:extLst>
            <a:ext uri="{FF2B5EF4-FFF2-40B4-BE49-F238E27FC236}">
              <a16:creationId xmlns:a16="http://schemas.microsoft.com/office/drawing/2014/main" id="{E1587B4B-FBF5-7A49-943E-8E91D131A7C0}"/>
            </a:ext>
          </a:extLst>
        </xdr:cNvPr>
        <xdr:cNvSpPr txBox="1"/>
      </xdr:nvSpPr>
      <xdr:spPr>
        <a:xfrm>
          <a:off x="2428874" y="3486150"/>
          <a:ext cx="2092325" cy="71755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GB" sz="1100"/>
            <a:t>1. Please use this section for the substructure take off</a:t>
          </a:r>
        </a:p>
      </xdr:txBody>
    </xdr:sp>
    <xdr:clientData/>
  </xdr:twoCellAnchor>
</xdr:wsDr>
</file>

<file path=xl/drawings/drawing3.xml><?xml version="1.0" encoding="utf-8"?>
<xdr:wsDr xmlns:xdr="http://schemas.openxmlformats.org/drawingml/2006/spreadsheetDrawing" xmlns:a="http://schemas.openxmlformats.org/drawingml/2006/main">
  <xdr:oneCellAnchor>
    <xdr:from>
      <xdr:col>1</xdr:col>
      <xdr:colOff>477277</xdr:colOff>
      <xdr:row>24</xdr:row>
      <xdr:rowOff>18996</xdr:rowOff>
    </xdr:from>
    <xdr:ext cx="65" cy="172227"/>
    <xdr:sp macro="" textlink="">
      <xdr:nvSpPr>
        <xdr:cNvPr id="2" name="TextBox 1">
          <a:extLst>
            <a:ext uri="{FF2B5EF4-FFF2-40B4-BE49-F238E27FC236}">
              <a16:creationId xmlns:a16="http://schemas.microsoft.com/office/drawing/2014/main" id="{5D731CB0-CDC1-D347-B269-E9C747146080}"/>
            </a:ext>
          </a:extLst>
        </xdr:cNvPr>
        <xdr:cNvSpPr txBox="1"/>
      </xdr:nvSpPr>
      <xdr:spPr>
        <a:xfrm>
          <a:off x="9989577" y="5086296"/>
          <a:ext cx="65" cy="172227"/>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lIns="0" tIns="0" rIns="0" bIns="0" rtlCol="0" anchor="t">
          <a:spAutoFit/>
        </a:bodyPr>
        <a:lstStyle/>
        <a:p>
          <a:endParaRPr lang="en-GB" sz="1100"/>
        </a:p>
      </xdr:txBody>
    </xdr:sp>
    <xdr:clientData/>
  </xdr:oneCellAnchor>
</xdr:wsDr>
</file>

<file path=xl/drawings/drawing4.xml><?xml version="1.0" encoding="utf-8"?>
<xdr:wsDr xmlns:xdr="http://schemas.openxmlformats.org/drawingml/2006/spreadsheetDrawing" xmlns:a="http://schemas.openxmlformats.org/drawingml/2006/main">
  <xdr:twoCellAnchor editAs="oneCell">
    <xdr:from>
      <xdr:col>0</xdr:col>
      <xdr:colOff>0</xdr:colOff>
      <xdr:row>26</xdr:row>
      <xdr:rowOff>127715</xdr:rowOff>
    </xdr:from>
    <xdr:to>
      <xdr:col>1</xdr:col>
      <xdr:colOff>2475346</xdr:colOff>
      <xdr:row>26</xdr:row>
      <xdr:rowOff>3566572</xdr:rowOff>
    </xdr:to>
    <xdr:pic>
      <xdr:nvPicPr>
        <xdr:cNvPr id="2" name="Picture 1">
          <a:extLst>
            <a:ext uri="{FF2B5EF4-FFF2-40B4-BE49-F238E27FC236}">
              <a16:creationId xmlns:a16="http://schemas.microsoft.com/office/drawing/2014/main" id="{A7C2568D-1C5F-9A37-E68E-6A4CB2348F21}"/>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0" y="29637897"/>
          <a:ext cx="5217391" cy="3438857"/>
        </a:xfrm>
        <a:prstGeom prst="rect">
          <a:avLst/>
        </a:prstGeom>
      </xdr:spPr>
    </xdr:pic>
    <xdr:clientData/>
  </xdr:twoCellAnchor>
</xdr:wsDr>
</file>

<file path=xl/theme/theme1.xml><?xml version="1.0" encoding="utf-8"?>
<a:theme xmlns:a="http://schemas.openxmlformats.org/drawingml/2006/main" name="Office 2013 - 2022 Theme">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2.xml.rels><?xml version="1.0" encoding="UTF-8" standalone="yes"?>
<Relationships xmlns="http://schemas.openxmlformats.org/package/2006/relationships"><Relationship Id="rId1" Type="http://schemas.openxmlformats.org/officeDocument/2006/relationships/drawing" Target="../drawings/drawing1.xml" /></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2.xml" /></Relationships>
</file>

<file path=xl/worksheets/_rels/sheet4.xml.rels><?xml version="1.0" encoding="UTF-8" standalone="yes"?>
<Relationships xmlns="http://schemas.openxmlformats.org/package/2006/relationships"><Relationship Id="rId1" Type="http://schemas.openxmlformats.org/officeDocument/2006/relationships/drawing" Target="../drawings/drawing3.xml" /></Relationships>
</file>

<file path=xl/worksheets/_rels/sheet5.xml.rels><?xml version="1.0" encoding="UTF-8" standalone="yes"?>
<Relationships xmlns="http://schemas.openxmlformats.org/package/2006/relationships"><Relationship Id="rId1" Type="http://schemas.openxmlformats.org/officeDocument/2006/relationships/drawing" Target="../drawings/drawing4.xml" /></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47B80BB-3B3C-B948-9471-9E1306C32236}">
  <dimension ref="A1:C31"/>
  <sheetViews>
    <sheetView workbookViewId="0">
      <selection activeCell="E9" sqref="E9"/>
    </sheetView>
  </sheetViews>
  <sheetFormatPr defaultColWidth="10.8515625" defaultRowHeight="15" x14ac:dyDescent="0.2"/>
  <cols>
    <col min="1" max="1" width="32.18359375" customWidth="1"/>
  </cols>
  <sheetData>
    <row r="1" spans="1:3" x14ac:dyDescent="0.2">
      <c r="A1" t="s">
        <v>0</v>
      </c>
    </row>
    <row r="3" spans="1:3" x14ac:dyDescent="0.2">
      <c r="A3" s="5" t="s">
        <v>1</v>
      </c>
      <c r="B3" s="5" t="s">
        <v>2</v>
      </c>
      <c r="C3" s="5" t="s">
        <v>3</v>
      </c>
    </row>
    <row r="4" spans="1:3" x14ac:dyDescent="0.2">
      <c r="A4" s="1"/>
      <c r="B4" s="2"/>
      <c r="C4" s="2"/>
    </row>
    <row r="5" spans="1:3" x14ac:dyDescent="0.2">
      <c r="A5" s="1" t="s">
        <v>4</v>
      </c>
      <c r="B5" s="2" t="s">
        <v>24</v>
      </c>
      <c r="C5" s="2" t="s">
        <v>5</v>
      </c>
    </row>
    <row r="6" spans="1:3" x14ac:dyDescent="0.2">
      <c r="A6" s="1" t="s">
        <v>6</v>
      </c>
      <c r="B6" s="2" t="s">
        <v>25</v>
      </c>
      <c r="C6" s="2" t="s">
        <v>21</v>
      </c>
    </row>
    <row r="7" spans="1:3" x14ac:dyDescent="0.2">
      <c r="A7" s="1" t="s">
        <v>7</v>
      </c>
      <c r="B7" s="2" t="s">
        <v>47</v>
      </c>
      <c r="C7" s="2" t="s">
        <v>21</v>
      </c>
    </row>
    <row r="8" spans="1:3" x14ac:dyDescent="0.2">
      <c r="A8" s="1" t="s">
        <v>8</v>
      </c>
      <c r="B8" s="2" t="s">
        <v>26</v>
      </c>
      <c r="C8" s="2" t="s">
        <v>22</v>
      </c>
    </row>
    <row r="9" spans="1:3" x14ac:dyDescent="0.2">
      <c r="A9" s="1" t="s">
        <v>9</v>
      </c>
      <c r="B9" s="2" t="s">
        <v>27</v>
      </c>
      <c r="C9" s="2" t="s">
        <v>21</v>
      </c>
    </row>
    <row r="10" spans="1:3" x14ac:dyDescent="0.2">
      <c r="A10" s="1" t="s">
        <v>10</v>
      </c>
      <c r="B10" s="2" t="s">
        <v>28</v>
      </c>
      <c r="C10" s="2" t="s">
        <v>5</v>
      </c>
    </row>
    <row r="11" spans="1:3" x14ac:dyDescent="0.2">
      <c r="A11" s="1" t="s">
        <v>12</v>
      </c>
      <c r="B11" s="2" t="s">
        <v>29</v>
      </c>
      <c r="C11" s="2" t="s">
        <v>5</v>
      </c>
    </row>
    <row r="12" spans="1:3" x14ac:dyDescent="0.2">
      <c r="A12" s="1" t="s">
        <v>11</v>
      </c>
      <c r="B12" s="2" t="s">
        <v>30</v>
      </c>
      <c r="C12" s="2" t="s">
        <v>5</v>
      </c>
    </row>
    <row r="13" spans="1:3" x14ac:dyDescent="0.2">
      <c r="A13" s="1" t="s">
        <v>13</v>
      </c>
      <c r="B13" s="2" t="s">
        <v>31</v>
      </c>
      <c r="C13" s="2" t="s">
        <v>21</v>
      </c>
    </row>
    <row r="14" spans="1:3" x14ac:dyDescent="0.2">
      <c r="A14" s="1" t="s">
        <v>14</v>
      </c>
      <c r="B14" s="2" t="s">
        <v>32</v>
      </c>
      <c r="C14" s="2" t="s">
        <v>21</v>
      </c>
    </row>
    <row r="15" spans="1:3" x14ac:dyDescent="0.2">
      <c r="A15" s="1" t="s">
        <v>15</v>
      </c>
      <c r="B15" s="2" t="s">
        <v>33</v>
      </c>
      <c r="C15" s="2" t="s">
        <v>21</v>
      </c>
    </row>
    <row r="16" spans="1:3" x14ac:dyDescent="0.2">
      <c r="A16" s="1" t="s">
        <v>16</v>
      </c>
      <c r="B16" s="2" t="s">
        <v>34</v>
      </c>
      <c r="C16" s="2" t="s">
        <v>5</v>
      </c>
    </row>
    <row r="17" spans="1:3" x14ac:dyDescent="0.2">
      <c r="A17" s="1" t="s">
        <v>17</v>
      </c>
      <c r="B17" s="2" t="s">
        <v>35</v>
      </c>
      <c r="C17" s="2" t="s">
        <v>5</v>
      </c>
    </row>
    <row r="18" spans="1:3" x14ac:dyDescent="0.2">
      <c r="A18" s="1" t="s">
        <v>18</v>
      </c>
      <c r="B18" s="2" t="s">
        <v>37</v>
      </c>
      <c r="C18" s="2" t="s">
        <v>23</v>
      </c>
    </row>
    <row r="19" spans="1:3" x14ac:dyDescent="0.2">
      <c r="A19" s="1" t="s">
        <v>19</v>
      </c>
      <c r="B19" s="2" t="s">
        <v>69</v>
      </c>
      <c r="C19" s="2" t="s">
        <v>21</v>
      </c>
    </row>
    <row r="20" spans="1:3" x14ac:dyDescent="0.2">
      <c r="A20" s="1" t="s">
        <v>20</v>
      </c>
      <c r="B20" s="2" t="s">
        <v>36</v>
      </c>
      <c r="C20" s="2" t="s">
        <v>5</v>
      </c>
    </row>
    <row r="21" spans="1:3" x14ac:dyDescent="0.2">
      <c r="A21" s="1"/>
      <c r="B21" s="2"/>
      <c r="C21" s="2"/>
    </row>
    <row r="22" spans="1:3" x14ac:dyDescent="0.2">
      <c r="A22" s="1"/>
      <c r="B22" s="2"/>
      <c r="C22" s="2"/>
    </row>
    <row r="23" spans="1:3" x14ac:dyDescent="0.2">
      <c r="A23" s="1"/>
      <c r="B23" s="2"/>
      <c r="C23" s="2"/>
    </row>
    <row r="24" spans="1:3" x14ac:dyDescent="0.2">
      <c r="A24" s="1"/>
      <c r="B24" s="2"/>
      <c r="C24" s="2"/>
    </row>
    <row r="25" spans="1:3" x14ac:dyDescent="0.2">
      <c r="A25" s="1"/>
      <c r="B25" s="2"/>
      <c r="C25" s="2"/>
    </row>
    <row r="26" spans="1:3" x14ac:dyDescent="0.2">
      <c r="A26" s="1"/>
      <c r="B26" s="2"/>
      <c r="C26" s="2"/>
    </row>
    <row r="27" spans="1:3" x14ac:dyDescent="0.2">
      <c r="A27" s="1"/>
      <c r="B27" s="2"/>
      <c r="C27" s="2"/>
    </row>
    <row r="28" spans="1:3" x14ac:dyDescent="0.2">
      <c r="A28" s="1"/>
      <c r="B28" s="2"/>
      <c r="C28" s="2"/>
    </row>
    <row r="29" spans="1:3" x14ac:dyDescent="0.2">
      <c r="A29" s="1"/>
      <c r="B29" s="2"/>
      <c r="C29" s="2"/>
    </row>
    <row r="30" spans="1:3" x14ac:dyDescent="0.2">
      <c r="A30" s="1"/>
      <c r="B30" s="2"/>
      <c r="C30" s="2"/>
    </row>
    <row r="31" spans="1:3" x14ac:dyDescent="0.2">
      <c r="A31" s="1"/>
      <c r="B31" s="2"/>
      <c r="C31" s="2"/>
    </row>
  </sheetData>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D3B0307-F154-044D-9F83-1F99B69DB2F1}">
  <dimension ref="A1:Q177"/>
  <sheetViews>
    <sheetView showGridLines="0" zoomScale="90" zoomScaleNormal="90" workbookViewId="0">
      <selection activeCell="D19" sqref="D19"/>
    </sheetView>
  </sheetViews>
  <sheetFormatPr defaultColWidth="10.8515625" defaultRowHeight="15" x14ac:dyDescent="0.2"/>
  <cols>
    <col min="1" max="1" width="10.8515625" style="1"/>
    <col min="2" max="2" width="10.8515625" style="3"/>
    <col min="3" max="3" width="10.8515625" style="14"/>
    <col min="4" max="4" width="11.7109375" style="4" bestFit="1" customWidth="1"/>
    <col min="5" max="5" width="56.4765625" style="2" customWidth="1"/>
    <col min="6" max="6" width="13.31640625" customWidth="1"/>
    <col min="8" max="8" width="53.14453125" customWidth="1"/>
    <col min="9" max="9" width="16.27734375" style="9" customWidth="1"/>
    <col min="12" max="12" width="20.09765625" customWidth="1"/>
    <col min="13" max="13" width="13.4375" customWidth="1"/>
    <col min="16" max="16" width="11.46484375" customWidth="1"/>
    <col min="17" max="17" width="11.46484375" style="17" customWidth="1"/>
  </cols>
  <sheetData>
    <row r="1" spans="1:17" x14ac:dyDescent="0.2">
      <c r="A1" s="51" t="s">
        <v>108</v>
      </c>
      <c r="B1" s="52"/>
      <c r="C1" s="53"/>
      <c r="D1" s="54"/>
      <c r="E1" s="55"/>
    </row>
    <row r="2" spans="1:17" x14ac:dyDescent="0.2">
      <c r="G2" s="90" t="s">
        <v>82</v>
      </c>
      <c r="H2" s="90"/>
      <c r="J2" s="22"/>
    </row>
    <row r="3" spans="1:17" ht="15.75" thickBot="1" x14ac:dyDescent="0.25">
      <c r="G3" s="91" t="s">
        <v>83</v>
      </c>
      <c r="H3" s="91"/>
      <c r="J3" s="22"/>
    </row>
    <row r="4" spans="1:17" ht="15.75" thickBot="1" x14ac:dyDescent="0.25">
      <c r="G4" s="47" t="s">
        <v>73</v>
      </c>
      <c r="H4" s="46" t="s">
        <v>74</v>
      </c>
      <c r="I4" s="48" t="s">
        <v>42</v>
      </c>
      <c r="J4" s="46" t="s">
        <v>3</v>
      </c>
      <c r="K4" s="46" t="s">
        <v>75</v>
      </c>
      <c r="L4" s="46" t="s">
        <v>76</v>
      </c>
      <c r="P4" s="76"/>
    </row>
    <row r="5" spans="1:17" ht="15.75" thickBot="1" x14ac:dyDescent="0.25">
      <c r="G5" s="23"/>
      <c r="H5" s="24"/>
      <c r="I5" s="39"/>
      <c r="J5" s="25"/>
      <c r="K5" s="26"/>
      <c r="L5" s="27"/>
      <c r="P5" s="77"/>
    </row>
    <row r="6" spans="1:17" ht="15.75" thickBot="1" x14ac:dyDescent="0.25">
      <c r="G6" s="23"/>
      <c r="H6" s="28"/>
      <c r="I6" s="40"/>
      <c r="J6" s="92" t="s">
        <v>77</v>
      </c>
      <c r="K6" s="92"/>
      <c r="L6" s="30" t="s">
        <v>78</v>
      </c>
      <c r="P6" s="77"/>
    </row>
    <row r="7" spans="1:17" x14ac:dyDescent="0.2">
      <c r="G7" s="23">
        <v>5</v>
      </c>
      <c r="H7" s="31" t="s">
        <v>79</v>
      </c>
      <c r="I7" s="40"/>
      <c r="J7" s="29"/>
      <c r="K7" s="32"/>
      <c r="L7" s="27"/>
      <c r="P7" s="77"/>
    </row>
    <row r="8" spans="1:17" x14ac:dyDescent="0.2">
      <c r="G8" s="23"/>
      <c r="H8" s="28"/>
      <c r="I8" s="40"/>
      <c r="J8" s="29"/>
      <c r="K8" s="32"/>
      <c r="L8" s="27"/>
      <c r="Q8" s="78"/>
    </row>
    <row r="9" spans="1:17" x14ac:dyDescent="0.2">
      <c r="G9" s="23">
        <v>5.5</v>
      </c>
      <c r="H9" s="31" t="s">
        <v>135</v>
      </c>
      <c r="I9" s="40"/>
      <c r="J9" s="29"/>
      <c r="K9" s="32"/>
      <c r="L9" s="27"/>
    </row>
    <row r="10" spans="1:17" x14ac:dyDescent="0.2">
      <c r="G10" s="23"/>
      <c r="H10" s="28"/>
      <c r="I10" s="40"/>
      <c r="J10" s="29"/>
      <c r="K10" s="32"/>
      <c r="L10" s="27"/>
    </row>
    <row r="11" spans="1:17" ht="17.25" x14ac:dyDescent="0.2">
      <c r="G11" s="23" t="s">
        <v>24</v>
      </c>
      <c r="H11" s="33" t="s">
        <v>38</v>
      </c>
      <c r="I11" s="40">
        <v>1484.8140000000001</v>
      </c>
      <c r="J11" s="29" t="s">
        <v>80</v>
      </c>
      <c r="K11" s="32">
        <v>1.1599999999999999</v>
      </c>
      <c r="L11" s="27">
        <f>SUM(I11*K11)</f>
        <v>1722.3842399999999</v>
      </c>
      <c r="P11" s="76"/>
    </row>
    <row r="12" spans="1:17" x14ac:dyDescent="0.2">
      <c r="G12" s="23"/>
      <c r="H12" s="33"/>
      <c r="I12" s="40"/>
      <c r="J12" s="29"/>
      <c r="K12" s="32"/>
      <c r="L12" s="27"/>
      <c r="P12" s="76"/>
    </row>
    <row r="13" spans="1:17" ht="18" x14ac:dyDescent="0.2">
      <c r="G13" s="34" t="s">
        <v>47</v>
      </c>
      <c r="H13" s="33" t="s">
        <v>103</v>
      </c>
      <c r="I13" s="40">
        <v>5962.2449999999999</v>
      </c>
      <c r="J13" s="75" t="s">
        <v>131</v>
      </c>
      <c r="K13" s="32">
        <v>5.65</v>
      </c>
      <c r="L13" s="27">
        <f t="shared" ref="L13:L30" si="0">SUM(I13*K13)</f>
        <v>33686.684249999998</v>
      </c>
      <c r="P13" s="77"/>
    </row>
    <row r="14" spans="1:17" x14ac:dyDescent="0.2">
      <c r="G14" s="34"/>
      <c r="H14" s="33"/>
      <c r="I14" s="40"/>
      <c r="J14" s="29"/>
      <c r="K14" s="32"/>
      <c r="L14" s="27"/>
      <c r="P14" s="77"/>
    </row>
    <row r="15" spans="1:17" ht="17.100000000000001" customHeight="1" x14ac:dyDescent="0.2">
      <c r="G15" s="34" t="s">
        <v>26</v>
      </c>
      <c r="H15" s="34" t="s">
        <v>136</v>
      </c>
      <c r="I15" s="40">
        <v>5962.2449999999999</v>
      </c>
      <c r="J15" s="75" t="s">
        <v>131</v>
      </c>
      <c r="K15" s="32">
        <v>32.47</v>
      </c>
      <c r="L15" s="27">
        <f t="shared" si="0"/>
        <v>193594.09514999998</v>
      </c>
      <c r="P15" s="77"/>
    </row>
    <row r="16" spans="1:17" x14ac:dyDescent="0.2">
      <c r="G16" s="34"/>
      <c r="H16" s="44" t="s">
        <v>104</v>
      </c>
      <c r="I16" s="43"/>
      <c r="J16" s="29"/>
      <c r="K16" s="32"/>
      <c r="L16" s="27"/>
      <c r="P16" s="77"/>
      <c r="Q16" s="78"/>
    </row>
    <row r="17" spans="3:17" x14ac:dyDescent="0.2">
      <c r="G17" s="34"/>
      <c r="H17" s="34"/>
      <c r="J17" s="29"/>
      <c r="K17" s="32"/>
      <c r="L17" s="27"/>
    </row>
    <row r="18" spans="3:17" ht="18" x14ac:dyDescent="0.2">
      <c r="G18" s="28" t="s">
        <v>25</v>
      </c>
      <c r="H18" s="33" t="s">
        <v>105</v>
      </c>
      <c r="I18" s="40">
        <v>222.72200000000001</v>
      </c>
      <c r="J18" s="75" t="s">
        <v>131</v>
      </c>
      <c r="K18" s="32">
        <v>1.1399999999999999</v>
      </c>
      <c r="L18" s="27">
        <f t="shared" si="0"/>
        <v>253.90307999999999</v>
      </c>
      <c r="P18" s="76"/>
    </row>
    <row r="19" spans="3:17" x14ac:dyDescent="0.2">
      <c r="G19" s="28"/>
      <c r="H19" s="28" t="s">
        <v>137</v>
      </c>
      <c r="I19" s="40"/>
      <c r="J19" s="29"/>
      <c r="K19" s="32"/>
      <c r="L19" s="27"/>
      <c r="P19" s="77"/>
    </row>
    <row r="20" spans="3:17" x14ac:dyDescent="0.2">
      <c r="G20" s="23"/>
      <c r="H20" s="28"/>
      <c r="I20" s="40"/>
      <c r="J20" s="29"/>
      <c r="K20" s="32"/>
      <c r="L20" s="27"/>
      <c r="P20" s="77"/>
    </row>
    <row r="21" spans="3:17" ht="18" x14ac:dyDescent="0.2">
      <c r="G21" s="23" t="s">
        <v>32</v>
      </c>
      <c r="H21" s="34" t="s">
        <v>138</v>
      </c>
      <c r="I21" s="40">
        <v>83.522000000000006</v>
      </c>
      <c r="J21" s="75" t="s">
        <v>131</v>
      </c>
      <c r="K21" s="32">
        <v>5.87</v>
      </c>
      <c r="L21" s="27">
        <f t="shared" si="0"/>
        <v>490.27414000000005</v>
      </c>
      <c r="P21" s="77"/>
    </row>
    <row r="22" spans="3:17" x14ac:dyDescent="0.2">
      <c r="G22" s="23"/>
      <c r="H22" s="34" t="s">
        <v>106</v>
      </c>
      <c r="I22" s="40"/>
      <c r="J22" s="29"/>
      <c r="K22" s="32"/>
      <c r="L22" s="27"/>
      <c r="P22" s="77"/>
      <c r="Q22" s="78"/>
    </row>
    <row r="23" spans="3:17" x14ac:dyDescent="0.2">
      <c r="G23" s="23"/>
      <c r="H23" s="28"/>
      <c r="I23" s="40"/>
      <c r="J23" s="29"/>
      <c r="K23" s="32"/>
      <c r="L23" s="27"/>
    </row>
    <row r="24" spans="3:17" ht="18" x14ac:dyDescent="0.2">
      <c r="G24" s="23" t="s">
        <v>33</v>
      </c>
      <c r="H24" s="44" t="s">
        <v>84</v>
      </c>
      <c r="I24" s="40">
        <v>1594.498</v>
      </c>
      <c r="J24" s="75" t="s">
        <v>131</v>
      </c>
      <c r="K24" s="32">
        <v>42.29</v>
      </c>
      <c r="L24" s="27">
        <f t="shared" si="0"/>
        <v>67431.320420000004</v>
      </c>
      <c r="P24" s="76"/>
    </row>
    <row r="25" spans="3:17" x14ac:dyDescent="0.2">
      <c r="G25" s="23"/>
      <c r="H25" s="44" t="s">
        <v>107</v>
      </c>
      <c r="I25" s="40"/>
      <c r="J25" s="29"/>
      <c r="K25" s="32"/>
      <c r="L25" s="27"/>
      <c r="P25" s="77"/>
    </row>
    <row r="26" spans="3:17" x14ac:dyDescent="0.2">
      <c r="G26" s="23"/>
      <c r="H26" s="28"/>
      <c r="I26" s="40"/>
      <c r="J26" s="29"/>
      <c r="K26" s="32"/>
      <c r="L26" s="27"/>
      <c r="P26" s="77"/>
    </row>
    <row r="27" spans="3:17" ht="17.25" x14ac:dyDescent="0.2">
      <c r="G27" s="23" t="s">
        <v>35</v>
      </c>
      <c r="H27" s="34" t="s">
        <v>85</v>
      </c>
      <c r="I27" s="40">
        <v>166.744</v>
      </c>
      <c r="J27" s="29" t="s">
        <v>80</v>
      </c>
      <c r="K27" s="32">
        <v>21.93</v>
      </c>
      <c r="L27" s="27">
        <f t="shared" si="0"/>
        <v>3656.6959200000001</v>
      </c>
      <c r="P27" s="77"/>
    </row>
    <row r="28" spans="3:17" x14ac:dyDescent="0.2">
      <c r="G28" s="23"/>
      <c r="H28" s="34" t="s">
        <v>86</v>
      </c>
      <c r="I28" s="40"/>
      <c r="J28" s="29"/>
      <c r="K28" s="32"/>
      <c r="L28" s="27"/>
      <c r="P28" s="77"/>
      <c r="Q28" s="78"/>
    </row>
    <row r="29" spans="3:17" x14ac:dyDescent="0.2">
      <c r="G29" s="23"/>
      <c r="H29" s="28"/>
      <c r="I29" s="40"/>
      <c r="J29" s="29"/>
      <c r="K29" s="32"/>
      <c r="L29" s="27"/>
    </row>
    <row r="30" spans="3:17" ht="17.25" x14ac:dyDescent="0.2">
      <c r="G30" s="23" t="s">
        <v>34</v>
      </c>
      <c r="H30" s="34" t="s">
        <v>87</v>
      </c>
      <c r="I30" s="40">
        <v>166.744</v>
      </c>
      <c r="J30" s="29" t="s">
        <v>80</v>
      </c>
      <c r="K30" s="32">
        <v>60.36</v>
      </c>
      <c r="L30" s="27">
        <f t="shared" si="0"/>
        <v>10064.66784</v>
      </c>
    </row>
    <row r="31" spans="3:17" x14ac:dyDescent="0.2">
      <c r="C31" s="15">
        <v>60.978000000000002</v>
      </c>
      <c r="E31" s="6" t="s">
        <v>38</v>
      </c>
      <c r="G31" s="23"/>
      <c r="H31" s="34" t="s">
        <v>88</v>
      </c>
      <c r="I31" s="40"/>
      <c r="J31" s="29"/>
      <c r="K31" s="32"/>
      <c r="L31" s="27"/>
    </row>
    <row r="32" spans="3:17" x14ac:dyDescent="0.2">
      <c r="C32" s="21">
        <v>24.35</v>
      </c>
      <c r="E32" s="6"/>
      <c r="G32" s="23"/>
      <c r="H32" s="28"/>
      <c r="I32" s="40"/>
      <c r="J32" s="29"/>
      <c r="K32" s="32"/>
      <c r="L32" s="27"/>
    </row>
    <row r="33" spans="4:17" x14ac:dyDescent="0.2">
      <c r="D33" s="11">
        <f>SUM(C31*C32)</f>
        <v>1484.8143000000002</v>
      </c>
      <c r="E33" s="6"/>
      <c r="G33" s="23"/>
      <c r="H33" s="28"/>
      <c r="I33" s="40"/>
      <c r="J33" s="29"/>
      <c r="K33" s="32"/>
      <c r="L33" s="27"/>
    </row>
    <row r="34" spans="4:17" x14ac:dyDescent="0.2">
      <c r="E34" s="6"/>
      <c r="G34" s="23"/>
      <c r="H34" s="28"/>
      <c r="I34" s="40"/>
      <c r="J34" s="29"/>
      <c r="K34" s="32"/>
      <c r="L34" s="27"/>
    </row>
    <row r="35" spans="4:17" x14ac:dyDescent="0.2">
      <c r="E35" s="7" t="s">
        <v>39</v>
      </c>
      <c r="G35" s="23"/>
      <c r="H35" s="28"/>
      <c r="I35" s="40"/>
      <c r="J35" s="29"/>
      <c r="K35" s="32"/>
      <c r="L35" s="27"/>
    </row>
    <row r="36" spans="4:17" x14ac:dyDescent="0.2">
      <c r="E36" s="6"/>
      <c r="G36" s="23"/>
      <c r="H36" s="28"/>
      <c r="I36" s="40"/>
      <c r="J36" s="29"/>
      <c r="K36" s="32"/>
      <c r="L36" s="27"/>
    </row>
    <row r="37" spans="4:17" x14ac:dyDescent="0.2">
      <c r="E37" s="6" t="s">
        <v>40</v>
      </c>
      <c r="G37" s="23"/>
      <c r="H37" s="28"/>
      <c r="I37" s="40"/>
      <c r="J37" s="29"/>
      <c r="K37" s="32"/>
      <c r="L37" s="27"/>
    </row>
    <row r="38" spans="4:17" x14ac:dyDescent="0.2">
      <c r="E38" s="6" t="s">
        <v>102</v>
      </c>
      <c r="G38" s="23"/>
      <c r="H38" s="28"/>
      <c r="I38" s="40"/>
      <c r="J38" s="29"/>
      <c r="K38" s="32"/>
      <c r="L38" s="27"/>
    </row>
    <row r="39" spans="4:17" x14ac:dyDescent="0.2">
      <c r="D39" s="16">
        <f>SUM(D33*0.15)</f>
        <v>222.72214500000004</v>
      </c>
      <c r="E39" s="8" t="s">
        <v>41</v>
      </c>
      <c r="G39" s="23"/>
      <c r="H39" s="28"/>
      <c r="I39" s="40"/>
      <c r="J39" s="29"/>
      <c r="K39" s="32"/>
      <c r="L39" s="27"/>
    </row>
    <row r="40" spans="4:17" x14ac:dyDescent="0.2">
      <c r="G40" s="23"/>
      <c r="H40" s="28"/>
      <c r="I40" s="40"/>
      <c r="J40" s="29"/>
      <c r="K40" s="32"/>
      <c r="L40" s="27"/>
    </row>
    <row r="41" spans="4:17" x14ac:dyDescent="0.2">
      <c r="G41" s="23"/>
      <c r="H41" s="28"/>
      <c r="I41" s="40"/>
      <c r="J41" s="29"/>
      <c r="K41" s="32"/>
      <c r="L41" s="27"/>
      <c r="P41" s="76"/>
    </row>
    <row r="42" spans="4:17" x14ac:dyDescent="0.2">
      <c r="G42" s="23"/>
      <c r="H42" s="28"/>
      <c r="I42" s="40"/>
      <c r="J42" s="29"/>
      <c r="K42" s="32"/>
      <c r="L42" s="27"/>
      <c r="P42" s="77"/>
    </row>
    <row r="43" spans="4:17" x14ac:dyDescent="0.2">
      <c r="G43" s="23"/>
      <c r="H43" s="28"/>
      <c r="I43" s="40"/>
      <c r="J43" s="29"/>
      <c r="K43" s="32"/>
      <c r="L43" s="27"/>
      <c r="P43" s="77"/>
    </row>
    <row r="44" spans="4:17" x14ac:dyDescent="0.2">
      <c r="G44" s="23"/>
      <c r="H44" s="28"/>
      <c r="I44" s="40"/>
      <c r="J44" s="29"/>
      <c r="K44" s="32"/>
      <c r="L44" s="27"/>
      <c r="P44" s="77"/>
      <c r="Q44" s="78"/>
    </row>
    <row r="45" spans="4:17" x14ac:dyDescent="0.2">
      <c r="G45" s="23"/>
      <c r="H45" s="28"/>
      <c r="I45" s="40"/>
      <c r="J45" s="29"/>
      <c r="K45" s="32"/>
      <c r="L45" s="27"/>
    </row>
    <row r="46" spans="4:17" x14ac:dyDescent="0.2">
      <c r="G46" s="23"/>
      <c r="H46" s="28"/>
      <c r="I46" s="40"/>
      <c r="J46" s="29"/>
      <c r="K46" s="32"/>
      <c r="L46" s="27"/>
      <c r="P46" s="76"/>
    </row>
    <row r="47" spans="4:17" x14ac:dyDescent="0.2">
      <c r="G47" s="23"/>
      <c r="H47" s="28"/>
      <c r="I47" s="40"/>
      <c r="J47" s="29"/>
      <c r="K47" s="32"/>
      <c r="L47" s="27"/>
      <c r="P47" s="77"/>
    </row>
    <row r="48" spans="4:17" ht="15.75" thickBot="1" x14ac:dyDescent="0.25">
      <c r="G48" s="23"/>
      <c r="H48" s="28"/>
      <c r="I48" s="40"/>
      <c r="J48" s="29"/>
      <c r="K48" s="32"/>
      <c r="L48" s="27"/>
      <c r="P48" s="77"/>
    </row>
    <row r="49" spans="3:17" ht="15.75" thickBot="1" x14ac:dyDescent="0.25">
      <c r="G49" s="35"/>
      <c r="H49" s="36"/>
      <c r="I49" s="41"/>
      <c r="J49" s="37"/>
      <c r="K49" s="38" t="s">
        <v>81</v>
      </c>
      <c r="L49" s="30">
        <f>SUM(L5:L48)</f>
        <v>310900.02504000004</v>
      </c>
      <c r="P49" s="77"/>
    </row>
    <row r="50" spans="3:17" x14ac:dyDescent="0.2">
      <c r="P50" s="77"/>
      <c r="Q50" s="78"/>
    </row>
    <row r="51" spans="3:17" x14ac:dyDescent="0.2">
      <c r="O51" s="77"/>
      <c r="P51" s="79"/>
    </row>
    <row r="52" spans="3:17" x14ac:dyDescent="0.2">
      <c r="P52" s="77"/>
      <c r="Q52" s="78"/>
    </row>
    <row r="54" spans="3:17" x14ac:dyDescent="0.2">
      <c r="G54" s="90" t="s">
        <v>90</v>
      </c>
      <c r="H54" s="90"/>
      <c r="J54" s="22"/>
    </row>
    <row r="55" spans="3:17" ht="15.75" thickBot="1" x14ac:dyDescent="0.25">
      <c r="C55" s="14">
        <v>167.85599999999999</v>
      </c>
      <c r="E55" s="12" t="s">
        <v>46</v>
      </c>
      <c r="G55" s="91" t="s">
        <v>139</v>
      </c>
      <c r="H55" s="91"/>
      <c r="J55" s="22"/>
    </row>
    <row r="56" spans="3:17" ht="15.75" thickBot="1" x14ac:dyDescent="0.25">
      <c r="C56" s="10">
        <v>0.6</v>
      </c>
      <c r="E56" s="12" t="s">
        <v>45</v>
      </c>
      <c r="G56" s="47" t="s">
        <v>73</v>
      </c>
      <c r="H56" s="46" t="s">
        <v>74</v>
      </c>
      <c r="I56" s="48" t="s">
        <v>42</v>
      </c>
      <c r="J56" s="46" t="s">
        <v>3</v>
      </c>
      <c r="K56" s="46" t="s">
        <v>75</v>
      </c>
      <c r="L56" s="46" t="s">
        <v>76</v>
      </c>
    </row>
    <row r="57" spans="3:17" ht="15.75" thickBot="1" x14ac:dyDescent="0.25">
      <c r="C57" s="16">
        <v>59.2</v>
      </c>
      <c r="E57" s="12"/>
      <c r="G57" s="23"/>
      <c r="H57" s="24"/>
      <c r="I57" s="39"/>
      <c r="J57" s="25"/>
      <c r="K57" s="26"/>
      <c r="L57" s="27"/>
    </row>
    <row r="58" spans="3:17" ht="15.75" thickBot="1" x14ac:dyDescent="0.25">
      <c r="D58" s="11">
        <f>SUM(C55*C56*C57)</f>
        <v>5962.2451200000005</v>
      </c>
      <c r="E58" s="12"/>
      <c r="G58" s="23"/>
      <c r="H58" s="28"/>
      <c r="I58" s="40"/>
      <c r="J58" s="92" t="s">
        <v>77</v>
      </c>
      <c r="K58" s="92"/>
      <c r="L58" s="30" t="s">
        <v>78</v>
      </c>
    </row>
    <row r="59" spans="3:17" x14ac:dyDescent="0.2">
      <c r="E59" s="13" t="s">
        <v>39</v>
      </c>
      <c r="G59" s="23">
        <v>11</v>
      </c>
      <c r="H59" s="31" t="s">
        <v>91</v>
      </c>
      <c r="I59" s="40"/>
      <c r="J59" s="29"/>
      <c r="K59" s="32"/>
      <c r="L59" s="27"/>
    </row>
    <row r="60" spans="3:17" x14ac:dyDescent="0.2">
      <c r="E60" s="12"/>
      <c r="G60" s="23"/>
      <c r="H60" s="28"/>
      <c r="I60" s="40"/>
      <c r="J60" s="29"/>
      <c r="K60" s="32"/>
      <c r="L60" s="27"/>
    </row>
    <row r="61" spans="3:17" x14ac:dyDescent="0.2">
      <c r="E61" s="12" t="s">
        <v>43</v>
      </c>
      <c r="G61" s="23">
        <v>11.2</v>
      </c>
      <c r="H61" s="31" t="s">
        <v>89</v>
      </c>
      <c r="I61" s="40"/>
      <c r="J61" s="29"/>
      <c r="K61" s="32"/>
      <c r="L61" s="27"/>
    </row>
    <row r="62" spans="3:17" x14ac:dyDescent="0.2">
      <c r="E62" s="12" t="s">
        <v>44</v>
      </c>
      <c r="G62" s="23"/>
      <c r="H62" s="28"/>
      <c r="I62" s="40"/>
      <c r="J62" s="29"/>
      <c r="K62" s="32"/>
      <c r="L62" s="27"/>
    </row>
    <row r="63" spans="3:17" ht="18" x14ac:dyDescent="0.2">
      <c r="G63" s="23" t="s">
        <v>27</v>
      </c>
      <c r="H63" s="34" t="s">
        <v>92</v>
      </c>
      <c r="I63" s="40">
        <v>22.661000000000001</v>
      </c>
      <c r="J63" s="75" t="s">
        <v>131</v>
      </c>
      <c r="K63" s="32">
        <v>133.6</v>
      </c>
      <c r="L63" s="27">
        <f>SUM(I63*K63)</f>
        <v>3027.5095999999999</v>
      </c>
    </row>
    <row r="64" spans="3:17" x14ac:dyDescent="0.2">
      <c r="G64" s="23"/>
      <c r="H64" s="33"/>
      <c r="I64" s="40"/>
      <c r="J64" s="29"/>
      <c r="K64" s="32"/>
      <c r="L64" s="27"/>
    </row>
    <row r="65" spans="3:17" ht="18" x14ac:dyDescent="0.2">
      <c r="G65" s="34" t="s">
        <v>31</v>
      </c>
      <c r="H65" s="18" t="s">
        <v>93</v>
      </c>
      <c r="I65" s="40">
        <v>753.149</v>
      </c>
      <c r="J65" s="75" t="s">
        <v>131</v>
      </c>
      <c r="K65" s="32">
        <v>149.69999999999999</v>
      </c>
      <c r="L65" s="27">
        <f t="shared" ref="L65:L85" si="1">SUM(I65*K65)</f>
        <v>112746.4053</v>
      </c>
    </row>
    <row r="66" spans="3:17" x14ac:dyDescent="0.2">
      <c r="C66" s="14">
        <v>167.85599999999999</v>
      </c>
      <c r="E66" s="12" t="s">
        <v>49</v>
      </c>
      <c r="G66" s="34"/>
      <c r="H66" s="18"/>
      <c r="I66" s="40"/>
      <c r="J66" s="29"/>
      <c r="K66" s="32"/>
      <c r="L66" s="27"/>
    </row>
    <row r="67" spans="3:17" ht="18" x14ac:dyDescent="0.2">
      <c r="C67" s="10">
        <v>0.6</v>
      </c>
      <c r="E67" s="12" t="s">
        <v>48</v>
      </c>
      <c r="G67" s="34" t="s">
        <v>69</v>
      </c>
      <c r="H67" s="34" t="s">
        <v>94</v>
      </c>
      <c r="I67" s="43">
        <v>1402.32</v>
      </c>
      <c r="J67" s="75" t="s">
        <v>131</v>
      </c>
      <c r="K67" s="32">
        <v>136.29</v>
      </c>
      <c r="L67" s="27">
        <f t="shared" si="1"/>
        <v>191122.19279999999</v>
      </c>
    </row>
    <row r="68" spans="3:17" x14ac:dyDescent="0.2">
      <c r="C68" s="16">
        <v>0.22500000000000001</v>
      </c>
      <c r="E68" s="12"/>
      <c r="G68" s="34"/>
      <c r="H68" s="34"/>
      <c r="I68" s="43"/>
      <c r="J68" s="29"/>
      <c r="K68" s="32"/>
      <c r="L68" s="27"/>
    </row>
    <row r="69" spans="3:17" x14ac:dyDescent="0.2">
      <c r="D69" s="11">
        <f>SUM(C66*C67*C68)</f>
        <v>22.66056</v>
      </c>
      <c r="E69" s="12"/>
      <c r="G69" s="34"/>
      <c r="H69" s="34"/>
      <c r="I69" s="43"/>
      <c r="J69" s="29"/>
      <c r="K69" s="32"/>
      <c r="L69" s="27"/>
    </row>
    <row r="70" spans="3:17" x14ac:dyDescent="0.2">
      <c r="G70" s="34"/>
      <c r="H70" s="34"/>
      <c r="I70" s="43"/>
      <c r="J70" s="29"/>
      <c r="K70" s="32"/>
      <c r="L70" s="27"/>
    </row>
    <row r="71" spans="3:17" x14ac:dyDescent="0.2">
      <c r="G71" s="28">
        <v>14</v>
      </c>
      <c r="H71" s="45" t="s">
        <v>95</v>
      </c>
      <c r="J71" s="42"/>
      <c r="K71" s="32"/>
      <c r="L71" s="27"/>
      <c r="P71" s="76"/>
    </row>
    <row r="72" spans="3:17" x14ac:dyDescent="0.2">
      <c r="G72" s="28"/>
      <c r="H72" s="33"/>
      <c r="I72" s="40"/>
      <c r="J72" s="29"/>
      <c r="K72" s="32"/>
      <c r="L72" s="27"/>
      <c r="P72" s="77"/>
    </row>
    <row r="73" spans="3:17" x14ac:dyDescent="0.2">
      <c r="G73" s="23">
        <v>14.1</v>
      </c>
      <c r="H73" s="34" t="s">
        <v>96</v>
      </c>
      <c r="I73" s="40"/>
      <c r="J73" s="29"/>
      <c r="K73" s="32"/>
      <c r="L73" s="27"/>
      <c r="O73" s="77"/>
      <c r="P73" s="79"/>
    </row>
    <row r="74" spans="3:17" x14ac:dyDescent="0.2">
      <c r="G74" s="23"/>
      <c r="H74" s="34"/>
      <c r="I74" s="40"/>
      <c r="J74" s="29"/>
      <c r="K74" s="32"/>
      <c r="L74" s="27"/>
      <c r="P74" s="77"/>
      <c r="Q74" s="78"/>
    </row>
    <row r="75" spans="3:17" ht="17.25" x14ac:dyDescent="0.2">
      <c r="G75" s="23" t="s">
        <v>30</v>
      </c>
      <c r="H75" s="44" t="s">
        <v>97</v>
      </c>
      <c r="I75" s="40">
        <v>10100.598</v>
      </c>
      <c r="J75" s="29" t="s">
        <v>80</v>
      </c>
      <c r="K75" s="32">
        <v>0.62</v>
      </c>
      <c r="L75" s="27">
        <f t="shared" si="1"/>
        <v>6262.3707599999998</v>
      </c>
      <c r="P75" s="77"/>
    </row>
    <row r="76" spans="3:17" x14ac:dyDescent="0.2">
      <c r="G76" s="23"/>
      <c r="H76" s="44"/>
      <c r="I76" s="40"/>
      <c r="J76" s="29"/>
      <c r="K76" s="32"/>
      <c r="L76" s="27"/>
      <c r="P76" s="77"/>
    </row>
    <row r="77" spans="3:17" ht="17.25" x14ac:dyDescent="0.2">
      <c r="G77" s="23" t="s">
        <v>28</v>
      </c>
      <c r="H77" s="34" t="s">
        <v>132</v>
      </c>
      <c r="I77" s="40">
        <v>10016.103999999999</v>
      </c>
      <c r="J77" s="29" t="s">
        <v>80</v>
      </c>
      <c r="K77" s="32">
        <v>31.85</v>
      </c>
      <c r="L77" s="27">
        <f t="shared" si="1"/>
        <v>319012.91239999997</v>
      </c>
      <c r="P77" s="77"/>
    </row>
    <row r="78" spans="3:17" x14ac:dyDescent="0.2">
      <c r="G78" s="23"/>
      <c r="H78" s="34"/>
      <c r="I78" s="40"/>
      <c r="J78" s="29"/>
      <c r="K78" s="32"/>
      <c r="L78" s="27"/>
      <c r="P78" s="77"/>
    </row>
    <row r="79" spans="3:17" ht="17.25" x14ac:dyDescent="0.2">
      <c r="G79" s="23" t="s">
        <v>29</v>
      </c>
      <c r="H79" s="34" t="s">
        <v>98</v>
      </c>
      <c r="I79" s="40">
        <v>10058.771000000001</v>
      </c>
      <c r="J79" s="29" t="s">
        <v>80</v>
      </c>
      <c r="K79" s="32">
        <v>1.9</v>
      </c>
      <c r="L79" s="27">
        <f t="shared" si="1"/>
        <v>19111.6649</v>
      </c>
      <c r="P79" s="77"/>
      <c r="Q79" s="78"/>
    </row>
    <row r="80" spans="3:17" x14ac:dyDescent="0.2">
      <c r="G80" s="23"/>
      <c r="H80" s="34" t="s">
        <v>140</v>
      </c>
      <c r="I80" s="40"/>
      <c r="J80" s="29"/>
      <c r="K80" s="32"/>
      <c r="L80" s="27"/>
      <c r="P80" s="77"/>
    </row>
    <row r="81" spans="7:17" x14ac:dyDescent="0.2">
      <c r="G81" s="23"/>
      <c r="H81" s="28"/>
      <c r="I81" s="40"/>
      <c r="J81" s="29"/>
      <c r="K81" s="32"/>
      <c r="L81" s="27"/>
      <c r="P81" s="77"/>
    </row>
    <row r="82" spans="7:17" x14ac:dyDescent="0.2">
      <c r="G82" s="23">
        <v>14.16</v>
      </c>
      <c r="H82" s="28" t="s">
        <v>99</v>
      </c>
      <c r="I82" s="40">
        <v>168.554</v>
      </c>
      <c r="J82" s="29" t="s">
        <v>23</v>
      </c>
      <c r="K82" s="32">
        <v>0.36</v>
      </c>
      <c r="L82" s="27">
        <f t="shared" si="1"/>
        <v>60.67944</v>
      </c>
      <c r="P82" s="77"/>
    </row>
    <row r="83" spans="7:17" x14ac:dyDescent="0.2">
      <c r="G83" s="23"/>
      <c r="H83" s="28"/>
      <c r="I83" s="40"/>
      <c r="J83" s="29"/>
      <c r="K83" s="32"/>
      <c r="L83" s="27"/>
      <c r="P83" s="77"/>
      <c r="Q83" s="78"/>
    </row>
    <row r="84" spans="7:17" x14ac:dyDescent="0.2">
      <c r="G84" s="23"/>
      <c r="H84" s="28"/>
      <c r="I84" s="40"/>
      <c r="J84" s="29"/>
      <c r="K84" s="32"/>
      <c r="L84" s="27"/>
      <c r="P84" s="77"/>
    </row>
    <row r="85" spans="7:17" ht="17.25" x14ac:dyDescent="0.2">
      <c r="G85" s="23" t="s">
        <v>36</v>
      </c>
      <c r="H85" s="81" t="s">
        <v>101</v>
      </c>
      <c r="I85" s="40">
        <v>1402.32</v>
      </c>
      <c r="J85" s="29" t="s">
        <v>80</v>
      </c>
      <c r="K85" s="32">
        <v>12.31</v>
      </c>
      <c r="L85" s="27">
        <f t="shared" si="1"/>
        <v>17262.5592</v>
      </c>
      <c r="P85" s="77"/>
    </row>
    <row r="86" spans="7:17" x14ac:dyDescent="0.2">
      <c r="G86" s="23"/>
      <c r="H86" s="28" t="s">
        <v>100</v>
      </c>
      <c r="I86" s="40"/>
      <c r="J86" s="29"/>
      <c r="K86" s="32"/>
      <c r="L86" s="27"/>
      <c r="P86" s="77"/>
      <c r="Q86" s="78"/>
    </row>
    <row r="87" spans="7:17" x14ac:dyDescent="0.2">
      <c r="G87" s="23"/>
      <c r="H87" s="28"/>
      <c r="I87" s="40"/>
      <c r="J87" s="29"/>
      <c r="K87" s="32"/>
      <c r="L87" s="27"/>
      <c r="P87" s="77"/>
    </row>
    <row r="88" spans="7:17" x14ac:dyDescent="0.2">
      <c r="G88" s="23"/>
      <c r="H88" s="28"/>
      <c r="I88" s="40"/>
      <c r="J88" s="29"/>
      <c r="K88" s="32"/>
      <c r="L88" s="27"/>
      <c r="O88" s="77"/>
      <c r="P88" s="79"/>
    </row>
    <row r="89" spans="7:17" x14ac:dyDescent="0.2">
      <c r="G89" s="23"/>
      <c r="H89" s="28"/>
      <c r="I89" s="40"/>
      <c r="J89" s="29"/>
      <c r="K89" s="32"/>
      <c r="L89" s="27"/>
      <c r="P89" s="77"/>
      <c r="Q89" s="78"/>
    </row>
    <row r="90" spans="7:17" x14ac:dyDescent="0.2">
      <c r="G90" s="23"/>
      <c r="H90" s="28"/>
      <c r="I90" s="40"/>
      <c r="J90" s="29"/>
      <c r="K90" s="32"/>
      <c r="L90" s="27"/>
    </row>
    <row r="91" spans="7:17" x14ac:dyDescent="0.2">
      <c r="G91" s="23"/>
      <c r="H91" s="28"/>
      <c r="I91" s="40"/>
      <c r="J91" s="29"/>
      <c r="K91" s="32"/>
      <c r="L91" s="27"/>
      <c r="P91" s="76"/>
    </row>
    <row r="92" spans="7:17" x14ac:dyDescent="0.2">
      <c r="G92" s="23"/>
      <c r="H92" s="28"/>
      <c r="I92" s="40"/>
      <c r="J92" s="29"/>
      <c r="K92" s="32"/>
      <c r="L92" s="27"/>
      <c r="P92" s="77"/>
    </row>
    <row r="93" spans="7:17" x14ac:dyDescent="0.2">
      <c r="G93" s="23"/>
      <c r="H93" s="28"/>
      <c r="I93" s="40"/>
      <c r="J93" s="29"/>
      <c r="K93" s="32"/>
      <c r="L93" s="27"/>
      <c r="P93" s="79"/>
    </row>
    <row r="94" spans="7:17" x14ac:dyDescent="0.2">
      <c r="G94" s="23"/>
      <c r="H94" s="28"/>
      <c r="I94" s="40"/>
      <c r="J94" s="29"/>
      <c r="K94" s="32"/>
      <c r="L94" s="27"/>
      <c r="P94" s="77"/>
    </row>
    <row r="95" spans="7:17" x14ac:dyDescent="0.2">
      <c r="G95" s="23"/>
      <c r="H95" s="28"/>
      <c r="I95" s="40"/>
      <c r="J95" s="29"/>
      <c r="K95" s="32"/>
      <c r="L95" s="27"/>
      <c r="P95" s="77"/>
      <c r="Q95" s="78"/>
    </row>
    <row r="96" spans="7:17" x14ac:dyDescent="0.2">
      <c r="G96" s="23"/>
      <c r="H96" s="28"/>
      <c r="I96" s="40"/>
      <c r="J96" s="29"/>
      <c r="K96" s="32"/>
      <c r="L96" s="27"/>
    </row>
    <row r="97" spans="3:12" ht="15.75" thickBot="1" x14ac:dyDescent="0.25">
      <c r="G97" s="23"/>
      <c r="H97" s="28"/>
      <c r="I97" s="40"/>
      <c r="J97" s="29"/>
      <c r="K97" s="32"/>
      <c r="L97" s="27"/>
    </row>
    <row r="98" spans="3:12" ht="15.75" thickBot="1" x14ac:dyDescent="0.25">
      <c r="G98" s="23"/>
      <c r="H98" s="36"/>
      <c r="I98" s="41"/>
      <c r="J98" s="37"/>
      <c r="K98" s="38" t="s">
        <v>81</v>
      </c>
      <c r="L98" s="30">
        <f>SUM(L56:L96)</f>
        <v>668606.2943999999</v>
      </c>
    </row>
    <row r="99" spans="3:12" ht="15.75" thickBot="1" x14ac:dyDescent="0.25">
      <c r="C99" s="10">
        <v>167.14400000000001</v>
      </c>
      <c r="E99" s="12" t="s">
        <v>50</v>
      </c>
      <c r="G99" s="35"/>
      <c r="H99" s="36"/>
      <c r="I99" s="41"/>
      <c r="J99" s="37"/>
      <c r="K99" s="49" t="s">
        <v>42</v>
      </c>
      <c r="L99" s="50">
        <f>SUM(L49+L98)</f>
        <v>979506.31943999999</v>
      </c>
    </row>
    <row r="100" spans="3:12" x14ac:dyDescent="0.2">
      <c r="C100" s="16">
        <v>59.924999999999997</v>
      </c>
      <c r="E100" s="12"/>
    </row>
    <row r="101" spans="3:12" x14ac:dyDescent="0.2">
      <c r="D101" s="11">
        <f>SUM(C99*C100)</f>
        <v>10016.1042</v>
      </c>
      <c r="E101" s="12"/>
    </row>
    <row r="102" spans="3:12" x14ac:dyDescent="0.2">
      <c r="E102" s="12"/>
    </row>
    <row r="103" spans="3:12" x14ac:dyDescent="0.2">
      <c r="E103" s="18"/>
    </row>
    <row r="104" spans="3:12" x14ac:dyDescent="0.2">
      <c r="C104" s="10">
        <v>168.554</v>
      </c>
      <c r="E104" s="12" t="s">
        <v>51</v>
      </c>
    </row>
    <row r="105" spans="3:12" x14ac:dyDescent="0.2">
      <c r="C105" s="16">
        <v>59.924999999999997</v>
      </c>
      <c r="E105" s="12" t="s">
        <v>52</v>
      </c>
    </row>
    <row r="106" spans="3:12" x14ac:dyDescent="0.2">
      <c r="D106" s="11">
        <f>SUM(C104*C105)</f>
        <v>10100.59845</v>
      </c>
      <c r="E106" s="12"/>
    </row>
    <row r="107" spans="3:12" x14ac:dyDescent="0.2">
      <c r="E107" s="18"/>
    </row>
    <row r="108" spans="3:12" x14ac:dyDescent="0.2">
      <c r="E108" s="18"/>
    </row>
    <row r="109" spans="3:12" x14ac:dyDescent="0.2">
      <c r="C109" s="10">
        <v>167.85599999999999</v>
      </c>
      <c r="E109" s="12" t="s">
        <v>53</v>
      </c>
    </row>
    <row r="110" spans="3:12" x14ac:dyDescent="0.2">
      <c r="C110" s="16">
        <v>59.924999999999997</v>
      </c>
      <c r="E110" s="12" t="s">
        <v>54</v>
      </c>
    </row>
    <row r="111" spans="3:12" x14ac:dyDescent="0.2">
      <c r="D111" s="11">
        <f>SUM(C109*C110)</f>
        <v>10058.770799999998</v>
      </c>
      <c r="E111" s="12"/>
    </row>
    <row r="113" spans="3:17" x14ac:dyDescent="0.2">
      <c r="P113" s="76"/>
    </row>
    <row r="114" spans="3:17" x14ac:dyDescent="0.2">
      <c r="P114" s="77"/>
    </row>
    <row r="115" spans="3:17" x14ac:dyDescent="0.2">
      <c r="P115" s="79"/>
    </row>
    <row r="116" spans="3:17" x14ac:dyDescent="0.2">
      <c r="P116" s="77"/>
    </row>
    <row r="117" spans="3:17" x14ac:dyDescent="0.2">
      <c r="P117" s="77"/>
    </row>
    <row r="118" spans="3:17" x14ac:dyDescent="0.2">
      <c r="Q118" s="78"/>
    </row>
    <row r="121" spans="3:17" x14ac:dyDescent="0.2">
      <c r="C121" s="10">
        <v>167.85599999999999</v>
      </c>
      <c r="E121" s="12" t="s">
        <v>55</v>
      </c>
    </row>
    <row r="122" spans="3:17" x14ac:dyDescent="0.2">
      <c r="C122" s="10">
        <v>7.4999999999999997E-2</v>
      </c>
      <c r="E122" s="12" t="s">
        <v>56</v>
      </c>
    </row>
    <row r="123" spans="3:17" x14ac:dyDescent="0.2">
      <c r="C123" s="16">
        <v>59.825000000000003</v>
      </c>
      <c r="E123" s="12"/>
    </row>
    <row r="124" spans="3:17" x14ac:dyDescent="0.2">
      <c r="D124" s="11">
        <f>SUM(C121*C122*C123)</f>
        <v>753.14889000000005</v>
      </c>
      <c r="E124" s="12"/>
    </row>
    <row r="126" spans="3:17" x14ac:dyDescent="0.2">
      <c r="P126" s="76"/>
    </row>
    <row r="127" spans="3:17" x14ac:dyDescent="0.2">
      <c r="P127" s="77"/>
    </row>
    <row r="128" spans="3:17" x14ac:dyDescent="0.2">
      <c r="P128" s="79"/>
    </row>
    <row r="129" spans="3:17" x14ac:dyDescent="0.2">
      <c r="P129" s="77"/>
    </row>
    <row r="130" spans="3:17" x14ac:dyDescent="0.2">
      <c r="P130" s="77"/>
    </row>
    <row r="131" spans="3:17" x14ac:dyDescent="0.2">
      <c r="P131" s="77"/>
    </row>
    <row r="132" spans="3:17" x14ac:dyDescent="0.2">
      <c r="P132" s="77"/>
    </row>
    <row r="133" spans="3:17" x14ac:dyDescent="0.2">
      <c r="O133" s="77"/>
      <c r="P133" s="80"/>
    </row>
    <row r="134" spans="3:17" x14ac:dyDescent="0.2">
      <c r="Q134" s="78"/>
    </row>
    <row r="138" spans="3:17" x14ac:dyDescent="0.2">
      <c r="C138" s="10">
        <v>166.1</v>
      </c>
      <c r="E138" s="19" t="s">
        <v>57</v>
      </c>
    </row>
    <row r="139" spans="3:17" x14ac:dyDescent="0.2">
      <c r="C139" s="10">
        <v>0.161</v>
      </c>
      <c r="E139" s="19" t="s">
        <v>62</v>
      </c>
    </row>
    <row r="140" spans="3:17" x14ac:dyDescent="0.2">
      <c r="C140" s="16">
        <v>59.625</v>
      </c>
      <c r="E140" s="19"/>
    </row>
    <row r="141" spans="3:17" x14ac:dyDescent="0.2">
      <c r="D141" s="11">
        <f>SUM(C138*C139*C140)</f>
        <v>1594.4977125</v>
      </c>
    </row>
    <row r="144" spans="3:17" x14ac:dyDescent="0.2">
      <c r="C144" s="16">
        <v>166.744</v>
      </c>
      <c r="D144" s="16">
        <v>166.744</v>
      </c>
      <c r="E144" s="12" t="s">
        <v>58</v>
      </c>
    </row>
    <row r="145" spans="3:5" x14ac:dyDescent="0.2">
      <c r="E145" s="12" t="s">
        <v>59</v>
      </c>
    </row>
    <row r="146" spans="3:5" x14ac:dyDescent="0.2">
      <c r="C146" s="16">
        <v>168.554</v>
      </c>
      <c r="D146" s="16">
        <v>168.554</v>
      </c>
      <c r="E146" s="12"/>
    </row>
    <row r="151" spans="3:5" x14ac:dyDescent="0.2">
      <c r="C151" s="10">
        <v>60</v>
      </c>
      <c r="E151" s="19" t="s">
        <v>61</v>
      </c>
    </row>
    <row r="152" spans="3:5" x14ac:dyDescent="0.2">
      <c r="C152" s="9">
        <v>23.372</v>
      </c>
      <c r="E152" s="6" t="s">
        <v>133</v>
      </c>
    </row>
    <row r="153" spans="3:5" x14ac:dyDescent="0.2">
      <c r="C153" s="16">
        <v>0.15</v>
      </c>
      <c r="E153" s="6"/>
    </row>
    <row r="154" spans="3:5" x14ac:dyDescent="0.2">
      <c r="D154" s="11">
        <f>SUM(C151:C153)</f>
        <v>83.522000000000006</v>
      </c>
      <c r="E154" s="20" t="s">
        <v>39</v>
      </c>
    </row>
    <row r="155" spans="3:5" x14ac:dyDescent="0.2">
      <c r="E155" s="6"/>
    </row>
    <row r="156" spans="3:5" x14ac:dyDescent="0.2">
      <c r="E156" s="6" t="s">
        <v>134</v>
      </c>
    </row>
    <row r="157" spans="3:5" x14ac:dyDescent="0.2">
      <c r="E157" s="6" t="s">
        <v>60</v>
      </c>
    </row>
    <row r="160" spans="3:5" x14ac:dyDescent="0.2">
      <c r="C160" s="10">
        <v>60</v>
      </c>
      <c r="E160" s="12" t="s">
        <v>63</v>
      </c>
    </row>
    <row r="161" spans="3:5" x14ac:dyDescent="0.2">
      <c r="C161" s="16">
        <v>23.372</v>
      </c>
      <c r="E161" s="12" t="s">
        <v>64</v>
      </c>
    </row>
    <row r="162" spans="3:5" x14ac:dyDescent="0.2">
      <c r="D162" s="11">
        <f>SUM(C160*C161)</f>
        <v>1402.32</v>
      </c>
      <c r="E162" s="12"/>
    </row>
    <row r="163" spans="3:5" x14ac:dyDescent="0.2">
      <c r="E163" s="18"/>
    </row>
    <row r="164" spans="3:5" x14ac:dyDescent="0.2">
      <c r="E164" s="18"/>
    </row>
    <row r="165" spans="3:5" x14ac:dyDescent="0.2">
      <c r="C165" s="16">
        <v>166.744</v>
      </c>
      <c r="D165" s="16">
        <v>166.744</v>
      </c>
      <c r="E165" s="12" t="s">
        <v>65</v>
      </c>
    </row>
    <row r="166" spans="3:5" x14ac:dyDescent="0.2">
      <c r="E166" s="12" t="s">
        <v>66</v>
      </c>
    </row>
    <row r="168" spans="3:5" x14ac:dyDescent="0.2">
      <c r="C168" s="16">
        <v>166.744</v>
      </c>
      <c r="D168" s="16">
        <v>166.744</v>
      </c>
      <c r="E168" s="6" t="s">
        <v>67</v>
      </c>
    </row>
    <row r="169" spans="3:5" x14ac:dyDescent="0.2">
      <c r="E169" s="6" t="s">
        <v>68</v>
      </c>
    </row>
    <row r="172" spans="3:5" x14ac:dyDescent="0.2">
      <c r="C172" s="10">
        <v>60</v>
      </c>
      <c r="E172" s="6" t="s">
        <v>70</v>
      </c>
    </row>
    <row r="173" spans="3:5" x14ac:dyDescent="0.2">
      <c r="C173" s="16">
        <v>23.372</v>
      </c>
      <c r="E173" s="6" t="s">
        <v>71</v>
      </c>
    </row>
    <row r="174" spans="3:5" x14ac:dyDescent="0.2">
      <c r="D174" s="11">
        <f>SUM(C172*C173)</f>
        <v>1402.32</v>
      </c>
      <c r="E174" s="6"/>
    </row>
    <row r="175" spans="3:5" x14ac:dyDescent="0.2">
      <c r="E175" s="20" t="s">
        <v>39</v>
      </c>
    </row>
    <row r="176" spans="3:5" x14ac:dyDescent="0.2">
      <c r="E176" s="6"/>
    </row>
    <row r="177" spans="5:5" x14ac:dyDescent="0.2">
      <c r="E177" s="6" t="s">
        <v>72</v>
      </c>
    </row>
  </sheetData>
  <mergeCells count="6">
    <mergeCell ref="G54:H54"/>
    <mergeCell ref="G55:H55"/>
    <mergeCell ref="J58:K58"/>
    <mergeCell ref="G2:H2"/>
    <mergeCell ref="G3:H3"/>
    <mergeCell ref="J6:K6"/>
  </mergeCells>
  <phoneticPr fontId="11" type="noConversion"/>
  <pageMargins left="0.7" right="0.7" top="0.75" bottom="0.75" header="0.3" footer="0.3"/>
  <drawing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F0CB561-6D5C-A342-84B4-52B6FE825940}">
  <dimension ref="A2:H17"/>
  <sheetViews>
    <sheetView topLeftCell="A4" workbookViewId="0">
      <selection activeCell="A4" sqref="A4:H4"/>
    </sheetView>
  </sheetViews>
  <sheetFormatPr defaultColWidth="10.8515625" defaultRowHeight="15" x14ac:dyDescent="0.2"/>
  <sheetData>
    <row r="2" spans="1:8" x14ac:dyDescent="0.2">
      <c r="A2" t="s">
        <v>109</v>
      </c>
    </row>
    <row r="3" spans="1:8" ht="15.75" thickBot="1" x14ac:dyDescent="0.25"/>
    <row r="4" spans="1:8" x14ac:dyDescent="0.2">
      <c r="A4" s="96" t="s">
        <v>110</v>
      </c>
      <c r="B4" s="97"/>
      <c r="C4" s="97"/>
      <c r="D4" s="97"/>
      <c r="E4" s="97"/>
      <c r="F4" s="97"/>
      <c r="G4" s="97"/>
      <c r="H4" s="98"/>
    </row>
    <row r="5" spans="1:8" x14ac:dyDescent="0.2">
      <c r="A5" s="56" t="s">
        <v>111</v>
      </c>
      <c r="B5" s="55">
        <v>1</v>
      </c>
      <c r="C5" s="57" t="s">
        <v>112</v>
      </c>
      <c r="D5" s="58"/>
      <c r="E5" s="58"/>
      <c r="F5" s="58"/>
      <c r="G5" s="58"/>
      <c r="H5" s="59"/>
    </row>
    <row r="6" spans="1:8" x14ac:dyDescent="0.2">
      <c r="A6" s="60" t="s">
        <v>113</v>
      </c>
      <c r="B6" s="61">
        <v>45251</v>
      </c>
      <c r="C6" s="62"/>
      <c r="D6" s="63" t="s">
        <v>114</v>
      </c>
      <c r="E6" s="63" t="s">
        <v>115</v>
      </c>
      <c r="F6" s="63"/>
      <c r="G6" s="63"/>
      <c r="H6" s="64"/>
    </row>
    <row r="7" spans="1:8" x14ac:dyDescent="0.2">
      <c r="A7" s="56" t="s">
        <v>116</v>
      </c>
      <c r="B7" s="55"/>
      <c r="C7" s="57" t="s">
        <v>117</v>
      </c>
      <c r="D7" s="58"/>
      <c r="E7" s="58"/>
      <c r="F7" s="58"/>
      <c r="G7" s="58"/>
      <c r="H7" s="59"/>
    </row>
    <row r="8" spans="1:8" x14ac:dyDescent="0.2">
      <c r="A8" s="56" t="s">
        <v>118</v>
      </c>
      <c r="B8" s="65" t="s">
        <v>119</v>
      </c>
      <c r="C8" s="66"/>
      <c r="D8" t="s">
        <v>120</v>
      </c>
      <c r="E8" t="s">
        <v>121</v>
      </c>
      <c r="H8" s="67"/>
    </row>
    <row r="9" spans="1:8" x14ac:dyDescent="0.2">
      <c r="A9" s="56" t="s">
        <v>122</v>
      </c>
      <c r="B9" s="55">
        <v>1</v>
      </c>
      <c r="C9" s="62"/>
      <c r="D9" s="63"/>
      <c r="E9" s="63"/>
      <c r="F9" s="63"/>
      <c r="G9" s="63"/>
      <c r="H9" s="64"/>
    </row>
    <row r="10" spans="1:8" x14ac:dyDescent="0.2">
      <c r="A10" s="99" t="s">
        <v>123</v>
      </c>
      <c r="B10" s="100"/>
      <c r="C10" s="100"/>
      <c r="D10" s="100"/>
      <c r="E10" s="100"/>
      <c r="F10" s="100"/>
      <c r="G10" s="100"/>
      <c r="H10" s="101"/>
    </row>
    <row r="11" spans="1:8" x14ac:dyDescent="0.2">
      <c r="A11" s="102" t="s">
        <v>124</v>
      </c>
      <c r="B11" s="103"/>
      <c r="C11" s="103"/>
      <c r="D11" s="103"/>
      <c r="E11" s="103"/>
      <c r="F11" s="103"/>
      <c r="G11" s="103"/>
      <c r="H11" s="104"/>
    </row>
    <row r="12" spans="1:8" x14ac:dyDescent="0.2">
      <c r="A12" s="56" t="s">
        <v>125</v>
      </c>
      <c r="B12" s="68"/>
      <c r="C12" s="68"/>
      <c r="D12" s="68"/>
      <c r="E12" s="68"/>
      <c r="F12" s="68"/>
      <c r="G12" s="68"/>
      <c r="H12" s="69"/>
    </row>
    <row r="13" spans="1:8" x14ac:dyDescent="0.2">
      <c r="A13" s="56" t="s">
        <v>126</v>
      </c>
      <c r="B13" s="68"/>
      <c r="C13" s="68"/>
      <c r="D13" s="68"/>
      <c r="E13" s="68"/>
      <c r="F13" s="68"/>
      <c r="G13" s="68"/>
      <c r="H13" s="69"/>
    </row>
    <row r="14" spans="1:8" x14ac:dyDescent="0.2">
      <c r="A14" s="99" t="s">
        <v>127</v>
      </c>
      <c r="B14" s="100"/>
      <c r="C14" s="100"/>
      <c r="D14" s="100"/>
      <c r="E14" s="100"/>
      <c r="F14" s="100"/>
      <c r="G14" s="100"/>
      <c r="H14" s="101"/>
    </row>
    <row r="15" spans="1:8" ht="146.1" customHeight="1" x14ac:dyDescent="0.2">
      <c r="A15" s="105"/>
      <c r="B15" s="106"/>
      <c r="C15" s="106"/>
      <c r="D15" s="106"/>
      <c r="E15" s="106"/>
      <c r="F15" s="106"/>
      <c r="G15" s="106"/>
      <c r="H15" s="107"/>
    </row>
    <row r="16" spans="1:8" x14ac:dyDescent="0.2">
      <c r="A16" s="93" t="s">
        <v>128</v>
      </c>
      <c r="B16" s="94"/>
      <c r="C16" s="94"/>
      <c r="D16" s="94"/>
      <c r="E16" s="94"/>
      <c r="F16" s="94"/>
      <c r="G16" s="94"/>
      <c r="H16" s="95"/>
    </row>
    <row r="17" spans="1:8" ht="15.75" thickBot="1" x14ac:dyDescent="0.25">
      <c r="A17" s="70" t="s">
        <v>129</v>
      </c>
      <c r="B17" s="71"/>
      <c r="C17" s="71" t="s">
        <v>130</v>
      </c>
      <c r="D17" s="71"/>
      <c r="E17" s="71"/>
      <c r="F17" s="72"/>
      <c r="G17" s="73" t="s">
        <v>113</v>
      </c>
      <c r="H17" s="74">
        <v>45252</v>
      </c>
    </row>
  </sheetData>
  <mergeCells count="6">
    <mergeCell ref="A16:H16"/>
    <mergeCell ref="A4:H4"/>
    <mergeCell ref="A10:H10"/>
    <mergeCell ref="A11:H11"/>
    <mergeCell ref="A14:H14"/>
    <mergeCell ref="A15:H15"/>
  </mergeCells>
  <pageMargins left="0.7" right="0.7" top="0.75" bottom="0.75" header="0.3" footer="0.3"/>
  <drawing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84A9ADA-3476-C14E-8269-E98BE1DDF5A1}">
  <dimension ref="A2:F99"/>
  <sheetViews>
    <sheetView workbookViewId="0">
      <selection activeCell="G17" sqref="G17"/>
    </sheetView>
  </sheetViews>
  <sheetFormatPr defaultColWidth="10.8515625" defaultRowHeight="15" x14ac:dyDescent="0.2"/>
  <cols>
    <col min="2" max="2" width="53.14453125" customWidth="1"/>
    <col min="3" max="3" width="16.27734375" style="9" customWidth="1"/>
    <col min="6" max="6" width="20.09765625" customWidth="1"/>
  </cols>
  <sheetData>
    <row r="2" spans="1:6" x14ac:dyDescent="0.2">
      <c r="A2" s="90" t="s">
        <v>82</v>
      </c>
      <c r="B2" s="90"/>
      <c r="D2" s="22"/>
    </row>
    <row r="3" spans="1:6" ht="15.75" thickBot="1" x14ac:dyDescent="0.25">
      <c r="A3" s="91" t="s">
        <v>83</v>
      </c>
      <c r="B3" s="91"/>
      <c r="D3" s="22"/>
    </row>
    <row r="4" spans="1:6" ht="15.75" thickBot="1" x14ac:dyDescent="0.25">
      <c r="A4" s="47" t="s">
        <v>73</v>
      </c>
      <c r="B4" s="46" t="s">
        <v>74</v>
      </c>
      <c r="C4" s="48" t="s">
        <v>42</v>
      </c>
      <c r="D4" s="46" t="s">
        <v>3</v>
      </c>
      <c r="E4" s="46" t="s">
        <v>75</v>
      </c>
      <c r="F4" s="46" t="s">
        <v>76</v>
      </c>
    </row>
    <row r="5" spans="1:6" ht="15.75" thickBot="1" x14ac:dyDescent="0.25">
      <c r="A5" s="23"/>
      <c r="B5" s="24"/>
      <c r="C5" s="39"/>
      <c r="D5" s="25"/>
      <c r="E5" s="26"/>
      <c r="F5" s="27"/>
    </row>
    <row r="6" spans="1:6" ht="15.75" thickBot="1" x14ac:dyDescent="0.25">
      <c r="A6" s="23"/>
      <c r="B6" s="28"/>
      <c r="C6" s="40"/>
      <c r="D6" s="92" t="s">
        <v>77</v>
      </c>
      <c r="E6" s="92"/>
      <c r="F6" s="30" t="s">
        <v>78</v>
      </c>
    </row>
    <row r="7" spans="1:6" x14ac:dyDescent="0.2">
      <c r="A7" s="23">
        <v>5</v>
      </c>
      <c r="B7" s="31" t="s">
        <v>79</v>
      </c>
      <c r="C7" s="40"/>
      <c r="D7" s="29"/>
      <c r="E7" s="32"/>
      <c r="F7" s="27"/>
    </row>
    <row r="8" spans="1:6" x14ac:dyDescent="0.2">
      <c r="A8" s="23"/>
      <c r="B8" s="28"/>
      <c r="C8" s="40"/>
      <c r="D8" s="29"/>
      <c r="E8" s="32"/>
      <c r="F8" s="27"/>
    </row>
    <row r="9" spans="1:6" x14ac:dyDescent="0.2">
      <c r="A9" s="23">
        <v>5.5</v>
      </c>
      <c r="B9" s="31" t="s">
        <v>135</v>
      </c>
      <c r="C9" s="40"/>
      <c r="D9" s="29"/>
      <c r="E9" s="32"/>
      <c r="F9" s="27"/>
    </row>
    <row r="10" spans="1:6" x14ac:dyDescent="0.2">
      <c r="A10" s="23"/>
      <c r="B10" s="28"/>
      <c r="C10" s="40"/>
      <c r="D10" s="29"/>
      <c r="E10" s="32"/>
      <c r="F10" s="27"/>
    </row>
    <row r="11" spans="1:6" ht="17.25" x14ac:dyDescent="0.2">
      <c r="A11" s="23" t="s">
        <v>24</v>
      </c>
      <c r="B11" s="33" t="s">
        <v>38</v>
      </c>
      <c r="C11" s="40">
        <v>1484.8140000000001</v>
      </c>
      <c r="D11" s="29" t="s">
        <v>80</v>
      </c>
      <c r="E11" s="32">
        <v>1.1599999999999999</v>
      </c>
      <c r="F11" s="27">
        <f>SUM(C11*E11)</f>
        <v>1722.3842399999999</v>
      </c>
    </row>
    <row r="12" spans="1:6" x14ac:dyDescent="0.2">
      <c r="A12" s="23"/>
      <c r="B12" s="33"/>
      <c r="C12" s="40"/>
      <c r="D12" s="29"/>
      <c r="E12" s="32"/>
      <c r="F12" s="27"/>
    </row>
    <row r="13" spans="1:6" ht="18" x14ac:dyDescent="0.2">
      <c r="A13" s="34" t="s">
        <v>47</v>
      </c>
      <c r="B13" s="33" t="s">
        <v>103</v>
      </c>
      <c r="C13" s="40">
        <v>5962.2449999999999</v>
      </c>
      <c r="D13" s="75" t="s">
        <v>131</v>
      </c>
      <c r="E13" s="32">
        <v>5.65</v>
      </c>
      <c r="F13" s="27">
        <f t="shared" ref="F13:F30" si="0">SUM(C13*E13)</f>
        <v>33686.684249999998</v>
      </c>
    </row>
    <row r="14" spans="1:6" x14ac:dyDescent="0.2">
      <c r="A14" s="34"/>
      <c r="B14" s="33"/>
      <c r="C14" s="40"/>
      <c r="D14" s="29"/>
      <c r="E14" s="32"/>
      <c r="F14" s="27"/>
    </row>
    <row r="15" spans="1:6" ht="18" x14ac:dyDescent="0.2">
      <c r="A15" s="34" t="s">
        <v>26</v>
      </c>
      <c r="B15" s="34" t="s">
        <v>136</v>
      </c>
      <c r="C15" s="40">
        <v>5962.2449999999999</v>
      </c>
      <c r="D15" s="75" t="s">
        <v>131</v>
      </c>
      <c r="E15" s="32">
        <v>32.47</v>
      </c>
      <c r="F15" s="27">
        <f t="shared" si="0"/>
        <v>193594.09514999998</v>
      </c>
    </row>
    <row r="16" spans="1:6" x14ac:dyDescent="0.2">
      <c r="A16" s="34"/>
      <c r="B16" s="44" t="s">
        <v>104</v>
      </c>
      <c r="C16" s="43"/>
      <c r="D16" s="29"/>
      <c r="E16" s="32"/>
      <c r="F16" s="27"/>
    </row>
    <row r="17" spans="1:6" x14ac:dyDescent="0.2">
      <c r="A17" s="34"/>
      <c r="B17" s="34"/>
      <c r="D17" s="29"/>
      <c r="E17" s="32"/>
      <c r="F17" s="27"/>
    </row>
    <row r="18" spans="1:6" ht="18" x14ac:dyDescent="0.2">
      <c r="A18" s="28" t="s">
        <v>25</v>
      </c>
      <c r="B18" s="33" t="s">
        <v>105</v>
      </c>
      <c r="C18" s="40">
        <v>222.72200000000001</v>
      </c>
      <c r="D18" s="75" t="s">
        <v>131</v>
      </c>
      <c r="E18" s="32">
        <v>1.1399999999999999</v>
      </c>
      <c r="F18" s="27">
        <f t="shared" si="0"/>
        <v>253.90307999999999</v>
      </c>
    </row>
    <row r="19" spans="1:6" x14ac:dyDescent="0.2">
      <c r="A19" s="28"/>
      <c r="B19" s="28" t="s">
        <v>137</v>
      </c>
      <c r="C19" s="40"/>
      <c r="D19" s="29"/>
      <c r="E19" s="32"/>
      <c r="F19" s="27"/>
    </row>
    <row r="20" spans="1:6" x14ac:dyDescent="0.2">
      <c r="A20" s="23"/>
      <c r="B20" s="28"/>
      <c r="C20" s="40"/>
      <c r="D20" s="29"/>
      <c r="E20" s="32"/>
      <c r="F20" s="27"/>
    </row>
    <row r="21" spans="1:6" ht="18" x14ac:dyDescent="0.2">
      <c r="A21" s="23" t="s">
        <v>32</v>
      </c>
      <c r="B21" s="34" t="s">
        <v>138</v>
      </c>
      <c r="C21" s="40">
        <v>83.522000000000006</v>
      </c>
      <c r="D21" s="75" t="s">
        <v>131</v>
      </c>
      <c r="E21" s="32">
        <v>5.87</v>
      </c>
      <c r="F21" s="27">
        <f t="shared" si="0"/>
        <v>490.27414000000005</v>
      </c>
    </row>
    <row r="22" spans="1:6" x14ac:dyDescent="0.2">
      <c r="A22" s="23"/>
      <c r="B22" s="34" t="s">
        <v>106</v>
      </c>
      <c r="C22" s="40"/>
      <c r="D22" s="29"/>
      <c r="E22" s="32"/>
      <c r="F22" s="27"/>
    </row>
    <row r="23" spans="1:6" x14ac:dyDescent="0.2">
      <c r="A23" s="23"/>
      <c r="B23" s="28"/>
      <c r="C23" s="40"/>
      <c r="D23" s="29"/>
      <c r="E23" s="32"/>
      <c r="F23" s="27"/>
    </row>
    <row r="24" spans="1:6" ht="18" x14ac:dyDescent="0.2">
      <c r="A24" s="23" t="s">
        <v>33</v>
      </c>
      <c r="B24" s="44" t="s">
        <v>84</v>
      </c>
      <c r="C24" s="40">
        <v>1594.498</v>
      </c>
      <c r="D24" s="75" t="s">
        <v>131</v>
      </c>
      <c r="E24" s="32">
        <v>42.29</v>
      </c>
      <c r="F24" s="27">
        <f t="shared" si="0"/>
        <v>67431.320420000004</v>
      </c>
    </row>
    <row r="25" spans="1:6" x14ac:dyDescent="0.2">
      <c r="A25" s="23"/>
      <c r="B25" s="44" t="s">
        <v>107</v>
      </c>
      <c r="C25" s="40"/>
      <c r="D25" s="29"/>
      <c r="E25" s="32"/>
      <c r="F25" s="27"/>
    </row>
    <row r="26" spans="1:6" x14ac:dyDescent="0.2">
      <c r="A26" s="23"/>
      <c r="B26" s="28"/>
      <c r="C26" s="40"/>
      <c r="D26" s="29"/>
      <c r="E26" s="32"/>
      <c r="F26" s="27"/>
    </row>
    <row r="27" spans="1:6" ht="17.25" x14ac:dyDescent="0.2">
      <c r="A27" s="23" t="s">
        <v>35</v>
      </c>
      <c r="B27" s="34" t="s">
        <v>85</v>
      </c>
      <c r="C27" s="40">
        <v>166.744</v>
      </c>
      <c r="D27" s="29" t="s">
        <v>80</v>
      </c>
      <c r="E27" s="32">
        <v>21.93</v>
      </c>
      <c r="F27" s="27">
        <f t="shared" si="0"/>
        <v>3656.6959200000001</v>
      </c>
    </row>
    <row r="28" spans="1:6" x14ac:dyDescent="0.2">
      <c r="A28" s="23"/>
      <c r="B28" s="34" t="s">
        <v>86</v>
      </c>
      <c r="C28" s="40"/>
      <c r="D28" s="29"/>
      <c r="E28" s="32"/>
      <c r="F28" s="27"/>
    </row>
    <row r="29" spans="1:6" x14ac:dyDescent="0.2">
      <c r="A29" s="23"/>
      <c r="B29" s="28"/>
      <c r="C29" s="40"/>
      <c r="D29" s="29"/>
      <c r="E29" s="32"/>
      <c r="F29" s="27"/>
    </row>
    <row r="30" spans="1:6" ht="17.25" x14ac:dyDescent="0.2">
      <c r="A30" s="23" t="s">
        <v>34</v>
      </c>
      <c r="B30" s="34" t="s">
        <v>87</v>
      </c>
      <c r="C30" s="40">
        <v>166.744</v>
      </c>
      <c r="D30" s="29" t="s">
        <v>80</v>
      </c>
      <c r="E30" s="32">
        <v>60.36</v>
      </c>
      <c r="F30" s="27">
        <f t="shared" si="0"/>
        <v>10064.66784</v>
      </c>
    </row>
    <row r="31" spans="1:6" x14ac:dyDescent="0.2">
      <c r="A31" s="23"/>
      <c r="B31" s="34" t="s">
        <v>88</v>
      </c>
      <c r="C31" s="40"/>
      <c r="D31" s="29"/>
      <c r="E31" s="32"/>
      <c r="F31" s="27"/>
    </row>
    <row r="32" spans="1:6" x14ac:dyDescent="0.2">
      <c r="A32" s="23"/>
      <c r="B32" s="28"/>
      <c r="C32" s="40"/>
      <c r="D32" s="29"/>
      <c r="E32" s="32"/>
      <c r="F32" s="27"/>
    </row>
    <row r="33" spans="1:6" x14ac:dyDescent="0.2">
      <c r="A33" s="23"/>
      <c r="B33" s="28"/>
      <c r="C33" s="40"/>
      <c r="D33" s="29"/>
      <c r="E33" s="32"/>
      <c r="F33" s="27"/>
    </row>
    <row r="34" spans="1:6" x14ac:dyDescent="0.2">
      <c r="A34" s="23"/>
      <c r="B34" s="28"/>
      <c r="C34" s="40"/>
      <c r="D34" s="29"/>
      <c r="E34" s="32"/>
      <c r="F34" s="27"/>
    </row>
    <row r="35" spans="1:6" x14ac:dyDescent="0.2">
      <c r="A35" s="23"/>
      <c r="B35" s="28"/>
      <c r="C35" s="40"/>
      <c r="D35" s="29"/>
      <c r="E35" s="32"/>
      <c r="F35" s="27"/>
    </row>
    <row r="36" spans="1:6" x14ac:dyDescent="0.2">
      <c r="A36" s="23"/>
      <c r="B36" s="28"/>
      <c r="C36" s="40"/>
      <c r="D36" s="29"/>
      <c r="E36" s="32"/>
      <c r="F36" s="27"/>
    </row>
    <row r="37" spans="1:6" x14ac:dyDescent="0.2">
      <c r="A37" s="23"/>
      <c r="B37" s="28"/>
      <c r="C37" s="40"/>
      <c r="D37" s="29"/>
      <c r="E37" s="32"/>
      <c r="F37" s="27"/>
    </row>
    <row r="38" spans="1:6" x14ac:dyDescent="0.2">
      <c r="A38" s="23"/>
      <c r="B38" s="28"/>
      <c r="C38" s="40"/>
      <c r="D38" s="29"/>
      <c r="E38" s="32"/>
      <c r="F38" s="27"/>
    </row>
    <row r="39" spans="1:6" x14ac:dyDescent="0.2">
      <c r="A39" s="23"/>
      <c r="B39" s="28"/>
      <c r="C39" s="40"/>
      <c r="D39" s="29"/>
      <c r="E39" s="32"/>
      <c r="F39" s="27"/>
    </row>
    <row r="40" spans="1:6" x14ac:dyDescent="0.2">
      <c r="A40" s="23"/>
      <c r="B40" s="28"/>
      <c r="C40" s="40"/>
      <c r="D40" s="29"/>
      <c r="E40" s="32"/>
      <c r="F40" s="27"/>
    </row>
    <row r="41" spans="1:6" x14ac:dyDescent="0.2">
      <c r="A41" s="23"/>
      <c r="B41" s="28"/>
      <c r="C41" s="40"/>
      <c r="D41" s="29"/>
      <c r="E41" s="32"/>
      <c r="F41" s="27"/>
    </row>
    <row r="42" spans="1:6" x14ac:dyDescent="0.2">
      <c r="A42" s="23"/>
      <c r="B42" s="28"/>
      <c r="C42" s="40"/>
      <c r="D42" s="29"/>
      <c r="E42" s="32"/>
      <c r="F42" s="27"/>
    </row>
    <row r="43" spans="1:6" x14ac:dyDescent="0.2">
      <c r="A43" s="23"/>
      <c r="B43" s="28"/>
      <c r="C43" s="40"/>
      <c r="D43" s="29"/>
      <c r="E43" s="32"/>
      <c r="F43" s="27"/>
    </row>
    <row r="44" spans="1:6" x14ac:dyDescent="0.2">
      <c r="A44" s="23"/>
      <c r="B44" s="28"/>
      <c r="C44" s="40"/>
      <c r="D44" s="29"/>
      <c r="E44" s="32"/>
      <c r="F44" s="27"/>
    </row>
    <row r="45" spans="1:6" x14ac:dyDescent="0.2">
      <c r="A45" s="23"/>
      <c r="B45" s="28"/>
      <c r="C45" s="40"/>
      <c r="D45" s="29"/>
      <c r="E45" s="32"/>
      <c r="F45" s="27"/>
    </row>
    <row r="46" spans="1:6" x14ac:dyDescent="0.2">
      <c r="A46" s="23"/>
      <c r="B46" s="28"/>
      <c r="C46" s="40"/>
      <c r="D46" s="29"/>
      <c r="E46" s="32"/>
      <c r="F46" s="27"/>
    </row>
    <row r="47" spans="1:6" x14ac:dyDescent="0.2">
      <c r="A47" s="23"/>
      <c r="B47" s="28"/>
      <c r="C47" s="40"/>
      <c r="D47" s="29"/>
      <c r="E47" s="32"/>
      <c r="F47" s="27"/>
    </row>
    <row r="48" spans="1:6" ht="15.75" thickBot="1" x14ac:dyDescent="0.25">
      <c r="A48" s="23"/>
      <c r="B48" s="28"/>
      <c r="C48" s="40"/>
      <c r="D48" s="29"/>
      <c r="E48" s="32"/>
      <c r="F48" s="27"/>
    </row>
    <row r="49" spans="1:6" ht="15.75" thickBot="1" x14ac:dyDescent="0.25">
      <c r="A49" s="35"/>
      <c r="B49" s="36"/>
      <c r="C49" s="41"/>
      <c r="D49" s="37"/>
      <c r="E49" s="38" t="s">
        <v>81</v>
      </c>
      <c r="F49" s="30">
        <f>SUM(F5:F48)</f>
        <v>310900.02504000004</v>
      </c>
    </row>
    <row r="54" spans="1:6" x14ac:dyDescent="0.2">
      <c r="A54" s="90" t="s">
        <v>90</v>
      </c>
      <c r="B54" s="90"/>
      <c r="D54" s="22"/>
    </row>
    <row r="55" spans="1:6" ht="15.75" thickBot="1" x14ac:dyDescent="0.25">
      <c r="A55" s="91" t="s">
        <v>139</v>
      </c>
      <c r="B55" s="91"/>
      <c r="D55" s="22"/>
    </row>
    <row r="56" spans="1:6" ht="15.75" thickBot="1" x14ac:dyDescent="0.25">
      <c r="A56" s="47" t="s">
        <v>73</v>
      </c>
      <c r="B56" s="46" t="s">
        <v>74</v>
      </c>
      <c r="C56" s="48" t="s">
        <v>42</v>
      </c>
      <c r="D56" s="46" t="s">
        <v>3</v>
      </c>
      <c r="E56" s="46" t="s">
        <v>75</v>
      </c>
      <c r="F56" s="46" t="s">
        <v>76</v>
      </c>
    </row>
    <row r="57" spans="1:6" ht="15.75" thickBot="1" x14ac:dyDescent="0.25">
      <c r="A57" s="23"/>
      <c r="B57" s="24"/>
      <c r="C57" s="39"/>
      <c r="D57" s="25"/>
      <c r="E57" s="26"/>
      <c r="F57" s="27"/>
    </row>
    <row r="58" spans="1:6" ht="15.75" thickBot="1" x14ac:dyDescent="0.25">
      <c r="A58" s="23"/>
      <c r="B58" s="28"/>
      <c r="C58" s="40"/>
      <c r="D58" s="92" t="s">
        <v>77</v>
      </c>
      <c r="E58" s="92"/>
      <c r="F58" s="30" t="s">
        <v>78</v>
      </c>
    </row>
    <row r="59" spans="1:6" x14ac:dyDescent="0.2">
      <c r="A59" s="23">
        <v>11</v>
      </c>
      <c r="B59" s="31" t="s">
        <v>91</v>
      </c>
      <c r="C59" s="40"/>
      <c r="D59" s="29"/>
      <c r="E59" s="32"/>
      <c r="F59" s="27"/>
    </row>
    <row r="60" spans="1:6" x14ac:dyDescent="0.2">
      <c r="A60" s="23"/>
      <c r="B60" s="28"/>
      <c r="C60" s="40"/>
      <c r="D60" s="29"/>
      <c r="E60" s="32"/>
      <c r="F60" s="27"/>
    </row>
    <row r="61" spans="1:6" x14ac:dyDescent="0.2">
      <c r="A61" s="23">
        <v>11.2</v>
      </c>
      <c r="B61" s="31" t="s">
        <v>89</v>
      </c>
      <c r="C61" s="40"/>
      <c r="D61" s="29"/>
      <c r="E61" s="32"/>
      <c r="F61" s="27"/>
    </row>
    <row r="62" spans="1:6" x14ac:dyDescent="0.2">
      <c r="A62" s="23"/>
      <c r="B62" s="28"/>
      <c r="C62" s="40"/>
      <c r="D62" s="29"/>
      <c r="E62" s="32"/>
      <c r="F62" s="27"/>
    </row>
    <row r="63" spans="1:6" ht="18" x14ac:dyDescent="0.2">
      <c r="A63" s="23" t="s">
        <v>27</v>
      </c>
      <c r="B63" s="34" t="s">
        <v>92</v>
      </c>
      <c r="C63" s="40">
        <v>22.661000000000001</v>
      </c>
      <c r="D63" s="75" t="s">
        <v>131</v>
      </c>
      <c r="E63" s="32">
        <v>133.6</v>
      </c>
      <c r="F63" s="27">
        <f>SUM(C63*E63)</f>
        <v>3027.5095999999999</v>
      </c>
    </row>
    <row r="64" spans="1:6" x14ac:dyDescent="0.2">
      <c r="A64" s="23"/>
      <c r="B64" s="33"/>
      <c r="C64" s="40"/>
      <c r="D64" s="29"/>
      <c r="E64" s="32"/>
      <c r="F64" s="27"/>
    </row>
    <row r="65" spans="1:6" ht="18" x14ac:dyDescent="0.2">
      <c r="A65" s="34" t="s">
        <v>31</v>
      </c>
      <c r="B65" s="18" t="s">
        <v>93</v>
      </c>
      <c r="C65" s="40">
        <v>753.149</v>
      </c>
      <c r="D65" s="75" t="s">
        <v>131</v>
      </c>
      <c r="E65" s="32">
        <v>149.69999999999999</v>
      </c>
      <c r="F65" s="27">
        <f t="shared" ref="F65:F85" si="1">SUM(C65*E65)</f>
        <v>112746.4053</v>
      </c>
    </row>
    <row r="66" spans="1:6" x14ac:dyDescent="0.2">
      <c r="A66" s="34"/>
      <c r="B66" s="18"/>
      <c r="C66" s="40"/>
      <c r="D66" s="29"/>
      <c r="E66" s="32"/>
      <c r="F66" s="27"/>
    </row>
    <row r="67" spans="1:6" ht="18" x14ac:dyDescent="0.2">
      <c r="A67" s="34" t="s">
        <v>69</v>
      </c>
      <c r="B67" s="34" t="s">
        <v>94</v>
      </c>
      <c r="C67" s="43">
        <v>1402.32</v>
      </c>
      <c r="D67" s="75" t="s">
        <v>131</v>
      </c>
      <c r="E67" s="32">
        <v>136.29</v>
      </c>
      <c r="F67" s="27">
        <f t="shared" si="1"/>
        <v>191122.19279999999</v>
      </c>
    </row>
    <row r="68" spans="1:6" x14ac:dyDescent="0.2">
      <c r="A68" s="34"/>
      <c r="B68" s="34"/>
      <c r="C68" s="43"/>
      <c r="D68" s="29"/>
      <c r="E68" s="32"/>
      <c r="F68" s="27"/>
    </row>
    <row r="69" spans="1:6" x14ac:dyDescent="0.2">
      <c r="A69" s="34"/>
      <c r="B69" s="34"/>
      <c r="C69" s="43"/>
      <c r="D69" s="29"/>
      <c r="E69" s="32"/>
      <c r="F69" s="27"/>
    </row>
    <row r="70" spans="1:6" x14ac:dyDescent="0.2">
      <c r="A70" s="34"/>
      <c r="B70" s="34"/>
      <c r="C70" s="43"/>
      <c r="D70" s="29"/>
      <c r="E70" s="32"/>
      <c r="F70" s="27"/>
    </row>
    <row r="71" spans="1:6" x14ac:dyDescent="0.2">
      <c r="A71" s="28">
        <v>14</v>
      </c>
      <c r="B71" s="45" t="s">
        <v>95</v>
      </c>
      <c r="D71" s="42"/>
      <c r="E71" s="32"/>
      <c r="F71" s="27"/>
    </row>
    <row r="72" spans="1:6" x14ac:dyDescent="0.2">
      <c r="A72" s="28"/>
      <c r="B72" s="33"/>
      <c r="C72" s="40"/>
      <c r="D72" s="29"/>
      <c r="E72" s="32"/>
      <c r="F72" s="27"/>
    </row>
    <row r="73" spans="1:6" x14ac:dyDescent="0.2">
      <c r="A73" s="23">
        <v>14.1</v>
      </c>
      <c r="B73" s="34" t="s">
        <v>96</v>
      </c>
      <c r="C73" s="40"/>
      <c r="D73" s="29"/>
      <c r="E73" s="32"/>
      <c r="F73" s="27"/>
    </row>
    <row r="74" spans="1:6" x14ac:dyDescent="0.2">
      <c r="A74" s="23"/>
      <c r="B74" s="34"/>
      <c r="C74" s="40"/>
      <c r="D74" s="29"/>
      <c r="E74" s="32"/>
      <c r="F74" s="27"/>
    </row>
    <row r="75" spans="1:6" ht="17.25" x14ac:dyDescent="0.2">
      <c r="A75" s="23" t="s">
        <v>30</v>
      </c>
      <c r="B75" s="44" t="s">
        <v>97</v>
      </c>
      <c r="C75" s="40">
        <v>10100.598</v>
      </c>
      <c r="D75" s="29" t="s">
        <v>80</v>
      </c>
      <c r="E75" s="32">
        <v>0.62</v>
      </c>
      <c r="F75" s="27">
        <f t="shared" si="1"/>
        <v>6262.3707599999998</v>
      </c>
    </row>
    <row r="76" spans="1:6" x14ac:dyDescent="0.2">
      <c r="A76" s="23"/>
      <c r="B76" s="44"/>
      <c r="C76" s="40"/>
      <c r="D76" s="29"/>
      <c r="E76" s="32"/>
      <c r="F76" s="27"/>
    </row>
    <row r="77" spans="1:6" ht="17.25" x14ac:dyDescent="0.2">
      <c r="A77" s="23" t="s">
        <v>28</v>
      </c>
      <c r="B77" s="34" t="s">
        <v>132</v>
      </c>
      <c r="C77" s="40">
        <v>10016.103999999999</v>
      </c>
      <c r="D77" s="29" t="s">
        <v>80</v>
      </c>
      <c r="E77" s="32">
        <v>31.85</v>
      </c>
      <c r="F77" s="27">
        <f t="shared" si="1"/>
        <v>319012.91239999997</v>
      </c>
    </row>
    <row r="78" spans="1:6" x14ac:dyDescent="0.2">
      <c r="A78" s="23"/>
      <c r="B78" s="34"/>
      <c r="C78" s="40"/>
      <c r="D78" s="29"/>
      <c r="E78" s="32"/>
      <c r="F78" s="27"/>
    </row>
    <row r="79" spans="1:6" ht="17.25" x14ac:dyDescent="0.2">
      <c r="A79" s="23" t="s">
        <v>29</v>
      </c>
      <c r="B79" s="34" t="s">
        <v>98</v>
      </c>
      <c r="C79" s="40">
        <v>10058.771000000001</v>
      </c>
      <c r="D79" s="29" t="s">
        <v>80</v>
      </c>
      <c r="E79" s="32">
        <v>1.9</v>
      </c>
      <c r="F79" s="27">
        <f t="shared" si="1"/>
        <v>19111.6649</v>
      </c>
    </row>
    <row r="80" spans="1:6" x14ac:dyDescent="0.2">
      <c r="A80" s="23"/>
      <c r="B80" s="34" t="s">
        <v>140</v>
      </c>
      <c r="C80" s="40"/>
      <c r="D80" s="29"/>
      <c r="E80" s="32"/>
      <c r="F80" s="27"/>
    </row>
    <row r="81" spans="1:6" x14ac:dyDescent="0.2">
      <c r="A81" s="23"/>
      <c r="B81" s="28"/>
      <c r="C81" s="40"/>
      <c r="D81" s="29"/>
      <c r="E81" s="32"/>
      <c r="F81" s="27"/>
    </row>
    <row r="82" spans="1:6" x14ac:dyDescent="0.2">
      <c r="A82" s="23">
        <v>14.16</v>
      </c>
      <c r="B82" s="28" t="s">
        <v>99</v>
      </c>
      <c r="C82" s="40">
        <v>168.554</v>
      </c>
      <c r="D82" s="29" t="s">
        <v>23</v>
      </c>
      <c r="E82" s="32">
        <v>0.36</v>
      </c>
      <c r="F82" s="27">
        <f t="shared" si="1"/>
        <v>60.67944</v>
      </c>
    </row>
    <row r="83" spans="1:6" x14ac:dyDescent="0.2">
      <c r="A83" s="23"/>
      <c r="B83" s="28"/>
      <c r="C83" s="40"/>
      <c r="D83" s="29"/>
      <c r="E83" s="32"/>
      <c r="F83" s="27"/>
    </row>
    <row r="84" spans="1:6" x14ac:dyDescent="0.2">
      <c r="A84" s="23"/>
      <c r="B84" s="28"/>
      <c r="C84" s="40"/>
      <c r="D84" s="29"/>
      <c r="E84" s="32"/>
      <c r="F84" s="27"/>
    </row>
    <row r="85" spans="1:6" ht="17.25" x14ac:dyDescent="0.2">
      <c r="A85" s="23" t="s">
        <v>36</v>
      </c>
      <c r="B85" s="81" t="s">
        <v>101</v>
      </c>
      <c r="C85" s="40">
        <v>1402.32</v>
      </c>
      <c r="D85" s="29" t="s">
        <v>80</v>
      </c>
      <c r="E85" s="32">
        <v>12.31</v>
      </c>
      <c r="F85" s="27">
        <f t="shared" si="1"/>
        <v>17262.5592</v>
      </c>
    </row>
    <row r="86" spans="1:6" x14ac:dyDescent="0.2">
      <c r="A86" s="23"/>
      <c r="B86" s="28" t="s">
        <v>100</v>
      </c>
      <c r="C86" s="40"/>
      <c r="D86" s="29"/>
      <c r="E86" s="32"/>
      <c r="F86" s="27"/>
    </row>
    <row r="87" spans="1:6" x14ac:dyDescent="0.2">
      <c r="A87" s="23"/>
      <c r="B87" s="28"/>
      <c r="C87" s="40"/>
      <c r="D87" s="29"/>
      <c r="E87" s="32"/>
      <c r="F87" s="27"/>
    </row>
    <row r="88" spans="1:6" x14ac:dyDescent="0.2">
      <c r="A88" s="23"/>
      <c r="B88" s="28"/>
      <c r="C88" s="40"/>
      <c r="D88" s="29"/>
      <c r="E88" s="32"/>
      <c r="F88" s="27"/>
    </row>
    <row r="89" spans="1:6" x14ac:dyDescent="0.2">
      <c r="A89" s="23"/>
      <c r="B89" s="28"/>
      <c r="C89" s="40"/>
      <c r="D89" s="29"/>
      <c r="E89" s="32"/>
      <c r="F89" s="27"/>
    </row>
    <row r="90" spans="1:6" x14ac:dyDescent="0.2">
      <c r="A90" s="23"/>
      <c r="B90" s="28"/>
      <c r="C90" s="40"/>
      <c r="D90" s="29"/>
      <c r="E90" s="32"/>
      <c r="F90" s="27"/>
    </row>
    <row r="91" spans="1:6" x14ac:dyDescent="0.2">
      <c r="A91" s="23"/>
      <c r="B91" s="28"/>
      <c r="C91" s="40"/>
      <c r="D91" s="29"/>
      <c r="E91" s="32"/>
      <c r="F91" s="27"/>
    </row>
    <row r="92" spans="1:6" x14ac:dyDescent="0.2">
      <c r="A92" s="23"/>
      <c r="B92" s="28"/>
      <c r="C92" s="40"/>
      <c r="D92" s="29"/>
      <c r="E92" s="32"/>
      <c r="F92" s="27"/>
    </row>
    <row r="93" spans="1:6" x14ac:dyDescent="0.2">
      <c r="A93" s="23"/>
      <c r="B93" s="28"/>
      <c r="C93" s="40"/>
      <c r="D93" s="29"/>
      <c r="E93" s="32"/>
      <c r="F93" s="27"/>
    </row>
    <row r="94" spans="1:6" x14ac:dyDescent="0.2">
      <c r="A94" s="23"/>
      <c r="B94" s="28"/>
      <c r="C94" s="40"/>
      <c r="D94" s="29"/>
      <c r="E94" s="32"/>
      <c r="F94" s="27"/>
    </row>
    <row r="95" spans="1:6" x14ac:dyDescent="0.2">
      <c r="A95" s="23"/>
      <c r="B95" s="28"/>
      <c r="C95" s="40"/>
      <c r="D95" s="29"/>
      <c r="E95" s="32"/>
      <c r="F95" s="27"/>
    </row>
    <row r="96" spans="1:6" x14ac:dyDescent="0.2">
      <c r="A96" s="23"/>
      <c r="B96" s="28"/>
      <c r="C96" s="40"/>
      <c r="D96" s="29"/>
      <c r="E96" s="32"/>
      <c r="F96" s="27"/>
    </row>
    <row r="97" spans="1:6" ht="15.75" thickBot="1" x14ac:dyDescent="0.25">
      <c r="A97" s="23"/>
      <c r="B97" s="28"/>
      <c r="C97" s="40"/>
      <c r="D97" s="29"/>
      <c r="E97" s="32"/>
      <c r="F97" s="27"/>
    </row>
    <row r="98" spans="1:6" ht="15.75" thickBot="1" x14ac:dyDescent="0.25">
      <c r="A98" s="23"/>
      <c r="B98" s="36"/>
      <c r="C98" s="41"/>
      <c r="D98" s="37"/>
      <c r="E98" s="38" t="s">
        <v>81</v>
      </c>
      <c r="F98" s="30">
        <f>SUM(F56:F96)</f>
        <v>668606.2943999999</v>
      </c>
    </row>
    <row r="99" spans="1:6" ht="15.75" thickBot="1" x14ac:dyDescent="0.25">
      <c r="A99" s="35"/>
      <c r="B99" s="36"/>
      <c r="C99" s="41"/>
      <c r="D99" s="37"/>
      <c r="E99" s="49" t="s">
        <v>42</v>
      </c>
      <c r="F99" s="50">
        <f>SUM(F49+F98)</f>
        <v>979506.31943999999</v>
      </c>
    </row>
  </sheetData>
  <mergeCells count="6">
    <mergeCell ref="D58:E58"/>
    <mergeCell ref="A2:B2"/>
    <mergeCell ref="A3:B3"/>
    <mergeCell ref="D6:E6"/>
    <mergeCell ref="A54:B54"/>
    <mergeCell ref="A55:B55"/>
  </mergeCells>
  <pageMargins left="0.7" right="0.7" top="0.75" bottom="0.75" header="0.3" footer="0.3"/>
  <drawing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DB3F871-62FB-E54B-8535-9E68415555BE}">
  <dimension ref="A1:O37"/>
  <sheetViews>
    <sheetView showGridLines="0" tabSelected="1" zoomScaleNormal="80" zoomScaleSheetLayoutView="100" workbookViewId="0">
      <selection activeCell="B37" sqref="B37"/>
    </sheetView>
  </sheetViews>
  <sheetFormatPr defaultRowHeight="15" x14ac:dyDescent="0.2"/>
  <cols>
    <col min="1" max="3" width="35.51171875" bestFit="1" customWidth="1"/>
  </cols>
  <sheetData>
    <row r="1" spans="1:15" ht="61.5" customHeight="1" x14ac:dyDescent="1.05">
      <c r="A1" s="109" t="s">
        <v>141</v>
      </c>
      <c r="B1" s="109"/>
      <c r="C1" s="109"/>
      <c r="D1" s="109"/>
      <c r="E1" s="109"/>
      <c r="F1" s="109"/>
      <c r="G1" s="109"/>
      <c r="H1" s="109"/>
      <c r="I1" s="109"/>
    </row>
    <row r="2" spans="1:15" ht="27" customHeight="1" x14ac:dyDescent="0.2">
      <c r="A2" s="110" t="s">
        <v>142</v>
      </c>
      <c r="B2" s="110"/>
      <c r="C2" s="110"/>
      <c r="D2" s="110"/>
      <c r="E2" s="110"/>
      <c r="F2" s="110"/>
      <c r="G2" s="110"/>
      <c r="H2" s="110"/>
      <c r="I2" s="110"/>
    </row>
    <row r="4" spans="1:15" ht="21" x14ac:dyDescent="0.3">
      <c r="B4" s="111" t="s">
        <v>143</v>
      </c>
      <c r="C4" s="111"/>
      <c r="D4" s="111"/>
    </row>
    <row r="5" spans="1:15" ht="32.25" customHeight="1" x14ac:dyDescent="0.25">
      <c r="B5" s="112" t="s">
        <v>144</v>
      </c>
      <c r="C5" s="112"/>
      <c r="D5" s="112"/>
    </row>
    <row r="7" spans="1:15" x14ac:dyDescent="0.2">
      <c r="A7" s="83" t="s">
        <v>145</v>
      </c>
      <c r="B7" s="82"/>
      <c r="C7" s="82"/>
      <c r="D7" s="82"/>
      <c r="E7" s="82"/>
      <c r="F7" s="82"/>
      <c r="G7" s="82"/>
      <c r="H7" s="82"/>
      <c r="I7" s="82"/>
      <c r="J7" s="82"/>
      <c r="K7" s="82"/>
      <c r="L7" s="82"/>
      <c r="M7" s="82"/>
      <c r="N7" s="82"/>
      <c r="O7" s="82"/>
    </row>
    <row r="8" spans="1:15" ht="21.75" x14ac:dyDescent="0.25">
      <c r="A8" s="115" t="s">
        <v>146</v>
      </c>
      <c r="B8" s="115"/>
      <c r="C8" s="115"/>
      <c r="D8" s="115"/>
      <c r="E8" s="115"/>
      <c r="F8" s="115"/>
      <c r="G8" s="115"/>
      <c r="H8" s="115"/>
      <c r="I8" s="115"/>
      <c r="J8" s="82"/>
      <c r="K8" s="82"/>
      <c r="L8" s="82"/>
      <c r="M8" s="82"/>
      <c r="N8" s="82"/>
      <c r="O8" s="82"/>
    </row>
    <row r="9" spans="1:15" x14ac:dyDescent="0.2">
      <c r="A9" s="85" t="s">
        <v>145</v>
      </c>
      <c r="B9" s="82"/>
      <c r="C9" s="82"/>
      <c r="D9" s="82"/>
      <c r="E9" s="82"/>
      <c r="F9" s="82"/>
      <c r="G9" s="82"/>
      <c r="H9" s="82"/>
      <c r="I9" s="82"/>
      <c r="J9" s="82"/>
      <c r="K9" s="82"/>
      <c r="L9" s="82"/>
      <c r="M9" s="82"/>
      <c r="N9" s="82"/>
      <c r="O9" s="82"/>
    </row>
    <row r="10" spans="1:15" ht="87" customHeight="1" x14ac:dyDescent="0.2">
      <c r="A10" s="118" t="s">
        <v>149</v>
      </c>
      <c r="B10" s="118"/>
      <c r="C10" s="118"/>
      <c r="D10" s="118"/>
      <c r="E10" s="118"/>
      <c r="F10" s="118"/>
      <c r="G10" s="118"/>
      <c r="H10" s="118"/>
      <c r="I10" s="82"/>
      <c r="J10" s="82"/>
      <c r="K10" s="82"/>
      <c r="L10" s="82"/>
      <c r="M10" s="82"/>
      <c r="N10" s="82"/>
      <c r="O10" s="82"/>
    </row>
    <row r="11" spans="1:15" ht="22.5" customHeight="1" x14ac:dyDescent="0.2">
      <c r="A11" s="116"/>
      <c r="B11" s="116"/>
      <c r="C11" s="116"/>
      <c r="D11" s="116"/>
      <c r="E11" s="116"/>
      <c r="F11" s="116"/>
      <c r="G11" s="116"/>
      <c r="H11" s="116"/>
      <c r="I11" s="82"/>
      <c r="J11" s="82"/>
      <c r="K11" s="82"/>
      <c r="L11" s="82"/>
      <c r="M11" s="82"/>
      <c r="N11" s="82"/>
      <c r="O11" s="82"/>
    </row>
    <row r="12" spans="1:15" ht="21.75" x14ac:dyDescent="0.25">
      <c r="A12" s="115" t="s">
        <v>147</v>
      </c>
      <c r="B12" s="115"/>
      <c r="C12" s="115"/>
      <c r="D12" s="115"/>
      <c r="E12" s="115"/>
      <c r="F12" s="115"/>
      <c r="G12" s="115"/>
      <c r="H12" s="115"/>
      <c r="I12" s="115"/>
      <c r="J12" s="82"/>
      <c r="K12" s="82"/>
      <c r="L12" s="82"/>
      <c r="M12" s="82"/>
      <c r="N12" s="82"/>
      <c r="O12" s="82"/>
    </row>
    <row r="13" spans="1:15" x14ac:dyDescent="0.2">
      <c r="A13" s="85" t="s">
        <v>145</v>
      </c>
      <c r="B13" s="82"/>
      <c r="C13" s="82"/>
      <c r="D13" s="82"/>
      <c r="E13" s="82"/>
      <c r="F13" s="82"/>
      <c r="G13" s="82"/>
      <c r="H13" s="82"/>
      <c r="I13" s="82"/>
      <c r="J13" s="82"/>
      <c r="K13" s="82"/>
      <c r="L13" s="82"/>
      <c r="M13" s="82"/>
      <c r="N13" s="82"/>
      <c r="O13" s="82"/>
    </row>
    <row r="14" spans="1:15" ht="54" customHeight="1" x14ac:dyDescent="0.2">
      <c r="A14" s="118" t="s">
        <v>150</v>
      </c>
      <c r="B14" s="118"/>
      <c r="C14" s="118"/>
      <c r="D14" s="118"/>
      <c r="E14" s="118"/>
      <c r="F14" s="118"/>
      <c r="G14" s="118"/>
      <c r="H14" s="118"/>
      <c r="I14" s="82"/>
      <c r="J14" s="82"/>
      <c r="K14" s="82"/>
      <c r="L14" s="82"/>
      <c r="M14" s="82"/>
      <c r="N14" s="82"/>
      <c r="O14" s="82"/>
    </row>
    <row r="15" spans="1:15" s="114" customFormat="1" ht="109.5" customHeight="1" x14ac:dyDescent="0.25">
      <c r="A15" s="118" t="s">
        <v>159</v>
      </c>
      <c r="B15" s="118"/>
      <c r="C15" s="118"/>
      <c r="D15" s="118"/>
      <c r="E15" s="118"/>
      <c r="F15" s="118"/>
      <c r="G15" s="118"/>
      <c r="H15" s="118"/>
      <c r="I15" s="113"/>
      <c r="J15" s="113"/>
      <c r="K15" s="113"/>
      <c r="L15" s="113"/>
      <c r="M15" s="113"/>
      <c r="N15" s="113"/>
      <c r="O15" s="113"/>
    </row>
    <row r="16" spans="1:15" s="114" customFormat="1" ht="148.5" customHeight="1" x14ac:dyDescent="0.25">
      <c r="A16" s="118" t="s">
        <v>151</v>
      </c>
      <c r="B16" s="118"/>
      <c r="C16" s="118"/>
      <c r="D16" s="118"/>
      <c r="E16" s="118"/>
      <c r="F16" s="118"/>
      <c r="G16" s="118"/>
      <c r="H16" s="118"/>
      <c r="I16" s="113"/>
      <c r="J16" s="113"/>
      <c r="K16" s="113"/>
      <c r="L16" s="113"/>
      <c r="M16" s="113"/>
      <c r="N16" s="113"/>
      <c r="O16" s="113"/>
    </row>
    <row r="17" spans="1:15" ht="121.5" customHeight="1" x14ac:dyDescent="0.2">
      <c r="A17" s="118" t="s">
        <v>152</v>
      </c>
      <c r="B17" s="118"/>
      <c r="C17" s="118"/>
      <c r="D17" s="118"/>
      <c r="E17" s="118"/>
      <c r="F17" s="118"/>
      <c r="G17" s="118"/>
      <c r="H17" s="118"/>
      <c r="I17" s="82"/>
      <c r="J17" s="82"/>
      <c r="K17" s="82"/>
      <c r="L17" s="82"/>
      <c r="M17" s="82"/>
      <c r="N17" s="82"/>
      <c r="O17" s="82"/>
    </row>
    <row r="18" spans="1:15" s="114" customFormat="1" ht="127.5" customHeight="1" x14ac:dyDescent="0.25">
      <c r="A18" s="118" t="s">
        <v>160</v>
      </c>
      <c r="B18" s="118"/>
      <c r="C18" s="118"/>
      <c r="D18" s="118"/>
      <c r="E18" s="118"/>
      <c r="F18" s="118"/>
      <c r="G18" s="118"/>
      <c r="H18" s="118"/>
      <c r="I18" s="113"/>
      <c r="J18" s="113"/>
      <c r="K18" s="113"/>
      <c r="L18" s="113"/>
      <c r="M18" s="113"/>
      <c r="N18" s="113"/>
      <c r="O18" s="113"/>
    </row>
    <row r="19" spans="1:15" x14ac:dyDescent="0.2">
      <c r="A19" s="85" t="s">
        <v>145</v>
      </c>
      <c r="B19" s="82"/>
      <c r="C19" s="82"/>
      <c r="D19" s="82"/>
      <c r="E19" s="82"/>
      <c r="F19" s="82"/>
      <c r="G19" s="82"/>
      <c r="H19" s="82"/>
      <c r="I19" s="82"/>
      <c r="J19" s="82"/>
      <c r="K19" s="82"/>
      <c r="L19" s="82"/>
      <c r="M19" s="82"/>
      <c r="N19" s="82"/>
      <c r="O19" s="82"/>
    </row>
    <row r="20" spans="1:15" ht="21.75" x14ac:dyDescent="0.25">
      <c r="A20" s="115" t="s">
        <v>148</v>
      </c>
      <c r="B20" s="115"/>
      <c r="C20" s="115"/>
      <c r="D20" s="115"/>
      <c r="E20" s="115"/>
      <c r="F20" s="115"/>
      <c r="G20" s="115"/>
      <c r="H20" s="115"/>
      <c r="I20" s="115"/>
      <c r="J20" s="82"/>
      <c r="K20" s="82"/>
      <c r="L20" s="82"/>
      <c r="M20" s="82"/>
      <c r="N20" s="82"/>
      <c r="O20" s="82"/>
    </row>
    <row r="21" spans="1:15" x14ac:dyDescent="0.2">
      <c r="A21" s="83" t="s">
        <v>145</v>
      </c>
      <c r="B21" s="82"/>
      <c r="C21" s="82"/>
      <c r="D21" s="82"/>
      <c r="E21" s="82"/>
      <c r="F21" s="82"/>
      <c r="G21" s="82"/>
      <c r="H21" s="82"/>
      <c r="I21" s="82"/>
      <c r="J21" s="82"/>
      <c r="K21" s="82"/>
      <c r="L21" s="82"/>
      <c r="M21" s="82"/>
      <c r="N21" s="82"/>
      <c r="O21" s="82"/>
    </row>
    <row r="22" spans="1:15" ht="36" customHeight="1" x14ac:dyDescent="0.25">
      <c r="A22" s="117" t="s">
        <v>161</v>
      </c>
      <c r="B22" s="117"/>
      <c r="C22" s="82"/>
      <c r="D22" s="82"/>
      <c r="E22" s="82"/>
      <c r="F22" s="82"/>
      <c r="G22" s="82"/>
      <c r="H22" s="82"/>
      <c r="I22" s="82"/>
      <c r="J22" s="82"/>
      <c r="K22" s="82"/>
      <c r="L22" s="82"/>
      <c r="M22" s="82"/>
      <c r="N22" s="82"/>
      <c r="O22" s="82"/>
    </row>
    <row r="23" spans="1:15" s="114" customFormat="1" ht="102" customHeight="1" x14ac:dyDescent="0.25">
      <c r="A23" s="118" t="s">
        <v>153</v>
      </c>
      <c r="B23" s="118"/>
      <c r="C23" s="118"/>
      <c r="D23" s="118"/>
      <c r="E23" s="118"/>
      <c r="F23" s="118"/>
      <c r="G23" s="118"/>
      <c r="H23" s="118"/>
      <c r="I23" s="113"/>
      <c r="J23" s="113"/>
      <c r="K23" s="113"/>
      <c r="L23" s="113"/>
      <c r="M23" s="113"/>
      <c r="N23" s="113"/>
      <c r="O23" s="113"/>
    </row>
    <row r="24" spans="1:15" x14ac:dyDescent="0.2">
      <c r="A24" s="86" t="s">
        <v>154</v>
      </c>
      <c r="B24" s="86"/>
      <c r="C24" s="86"/>
      <c r="D24" s="86"/>
      <c r="E24" s="86"/>
      <c r="F24" s="86"/>
      <c r="G24" s="86"/>
      <c r="H24" s="86"/>
      <c r="I24" s="86"/>
      <c r="J24" s="82"/>
      <c r="K24" s="82"/>
      <c r="L24" s="82"/>
      <c r="M24" s="82"/>
      <c r="N24" s="82"/>
      <c r="O24" s="82"/>
    </row>
    <row r="25" spans="1:15" ht="15.75" x14ac:dyDescent="0.2">
      <c r="A25" s="87" t="s">
        <v>145</v>
      </c>
      <c r="B25" s="82"/>
      <c r="C25" s="82"/>
      <c r="D25" s="82"/>
      <c r="E25" s="82"/>
      <c r="F25" s="82"/>
      <c r="G25" s="82"/>
      <c r="H25" s="82"/>
      <c r="I25" s="82"/>
      <c r="J25" s="82"/>
      <c r="K25" s="82"/>
      <c r="L25" s="82"/>
      <c r="M25" s="82"/>
      <c r="N25" s="82"/>
      <c r="O25" s="82"/>
    </row>
    <row r="26" spans="1:15" x14ac:dyDescent="0.2">
      <c r="A26" s="88" t="s">
        <v>109</v>
      </c>
      <c r="B26" s="84"/>
      <c r="C26" s="84"/>
      <c r="D26" s="84"/>
      <c r="E26" s="108"/>
      <c r="F26" s="108"/>
      <c r="G26" s="108"/>
      <c r="H26" s="108"/>
      <c r="I26" s="108"/>
      <c r="J26" s="108"/>
      <c r="K26" s="108"/>
      <c r="L26" s="108"/>
      <c r="M26" s="108"/>
      <c r="N26" s="108"/>
      <c r="O26" s="84"/>
    </row>
    <row r="27" spans="1:15" ht="296.25" customHeight="1" x14ac:dyDescent="0.2">
      <c r="A27" s="88"/>
      <c r="B27" s="89"/>
      <c r="C27" s="89"/>
      <c r="D27" s="89"/>
      <c r="E27" s="89"/>
      <c r="F27" s="89"/>
      <c r="G27" s="89"/>
      <c r="H27" s="89"/>
      <c r="I27" s="89"/>
      <c r="J27" s="89"/>
      <c r="K27" s="89"/>
      <c r="L27" s="89"/>
      <c r="M27" s="89"/>
      <c r="N27" s="89"/>
      <c r="O27" s="89"/>
    </row>
    <row r="28" spans="1:15" x14ac:dyDescent="0.2">
      <c r="A28" s="88"/>
      <c r="B28" s="82"/>
      <c r="C28" s="82"/>
      <c r="D28" s="82"/>
      <c r="E28" s="82"/>
      <c r="F28" s="82"/>
      <c r="G28" s="82"/>
      <c r="H28" s="82"/>
      <c r="I28" s="82"/>
      <c r="J28" s="82"/>
      <c r="K28" s="82"/>
      <c r="L28" s="82"/>
      <c r="M28" s="82"/>
      <c r="N28" s="82"/>
      <c r="O28" s="82"/>
    </row>
    <row r="29" spans="1:15" ht="36" customHeight="1" x14ac:dyDescent="0.25">
      <c r="A29" s="117" t="s">
        <v>162</v>
      </c>
      <c r="B29" s="117"/>
      <c r="C29" s="82"/>
      <c r="D29" s="82"/>
      <c r="E29" s="82"/>
      <c r="F29" s="82"/>
      <c r="G29" s="82"/>
      <c r="H29" s="82"/>
      <c r="I29" s="82"/>
      <c r="J29" s="82"/>
      <c r="K29" s="82"/>
      <c r="L29" s="82"/>
      <c r="M29" s="82"/>
      <c r="N29" s="82"/>
      <c r="O29" s="82"/>
    </row>
    <row r="30" spans="1:15" s="114" customFormat="1" ht="105" customHeight="1" x14ac:dyDescent="0.25">
      <c r="A30" s="118" t="s">
        <v>155</v>
      </c>
      <c r="B30" s="118"/>
      <c r="C30" s="118"/>
      <c r="D30" s="118"/>
      <c r="E30" s="118"/>
      <c r="F30" s="118"/>
      <c r="G30" s="118"/>
      <c r="H30" s="118"/>
      <c r="I30" s="113"/>
      <c r="J30" s="113"/>
      <c r="K30" s="113"/>
      <c r="L30" s="113"/>
      <c r="M30" s="113"/>
      <c r="N30" s="113"/>
      <c r="O30" s="113"/>
    </row>
    <row r="31" spans="1:15" ht="18.75" customHeight="1" x14ac:dyDescent="0.25">
      <c r="A31" s="117" t="s">
        <v>163</v>
      </c>
      <c r="B31" s="117"/>
      <c r="C31" s="82"/>
      <c r="D31" s="82"/>
      <c r="E31" s="82"/>
      <c r="F31" s="82"/>
      <c r="G31" s="82"/>
      <c r="H31" s="82"/>
      <c r="I31" s="82"/>
      <c r="J31" s="82"/>
      <c r="K31" s="82"/>
      <c r="L31" s="82"/>
      <c r="M31" s="82"/>
      <c r="N31" s="82"/>
      <c r="O31" s="82"/>
    </row>
    <row r="32" spans="1:15" s="114" customFormat="1" ht="88.5" customHeight="1" x14ac:dyDescent="0.25">
      <c r="A32" s="118" t="s">
        <v>156</v>
      </c>
      <c r="B32" s="118"/>
      <c r="C32" s="118"/>
      <c r="D32" s="118"/>
      <c r="E32" s="118"/>
      <c r="F32" s="118"/>
      <c r="G32" s="118"/>
      <c r="H32" s="118"/>
      <c r="I32" s="113"/>
      <c r="J32" s="113"/>
      <c r="K32" s="113"/>
      <c r="L32" s="113"/>
      <c r="M32" s="113"/>
      <c r="N32" s="113"/>
      <c r="O32" s="113"/>
    </row>
    <row r="33" spans="1:15" ht="36" customHeight="1" x14ac:dyDescent="0.25">
      <c r="A33" s="117" t="s">
        <v>164</v>
      </c>
      <c r="B33" s="117"/>
      <c r="C33" s="82"/>
      <c r="D33" s="82"/>
      <c r="E33" s="82"/>
      <c r="F33" s="82"/>
      <c r="G33" s="82"/>
      <c r="H33" s="82"/>
      <c r="I33" s="82"/>
      <c r="J33" s="82"/>
      <c r="K33" s="82"/>
      <c r="L33" s="82"/>
      <c r="M33" s="82"/>
      <c r="N33" s="82"/>
      <c r="O33" s="82"/>
    </row>
    <row r="34" spans="1:15" s="114" customFormat="1" ht="57" customHeight="1" x14ac:dyDescent="0.25">
      <c r="A34" s="118" t="s">
        <v>157</v>
      </c>
      <c r="B34" s="118"/>
      <c r="C34" s="118"/>
      <c r="D34" s="118"/>
      <c r="E34" s="118"/>
      <c r="F34" s="118"/>
      <c r="G34" s="118"/>
      <c r="H34" s="118"/>
      <c r="I34" s="113"/>
      <c r="J34" s="113"/>
      <c r="K34" s="113"/>
      <c r="L34" s="113"/>
      <c r="M34" s="113"/>
      <c r="N34" s="113"/>
      <c r="O34" s="113"/>
    </row>
    <row r="35" spans="1:15" ht="18.75" customHeight="1" x14ac:dyDescent="0.25">
      <c r="A35" s="117" t="s">
        <v>165</v>
      </c>
      <c r="B35" s="117"/>
      <c r="C35" s="82"/>
      <c r="D35" s="82"/>
      <c r="E35" s="82"/>
      <c r="F35" s="82"/>
      <c r="G35" s="82"/>
      <c r="H35" s="82"/>
      <c r="I35" s="82"/>
      <c r="J35" s="82"/>
      <c r="K35" s="82"/>
      <c r="L35" s="82"/>
      <c r="M35" s="82"/>
      <c r="N35" s="82"/>
      <c r="O35" s="82"/>
    </row>
    <row r="36" spans="1:15" s="114" customFormat="1" ht="75" customHeight="1" x14ac:dyDescent="0.25">
      <c r="A36" s="118" t="s">
        <v>158</v>
      </c>
      <c r="B36" s="118"/>
      <c r="C36" s="118"/>
      <c r="D36" s="118"/>
      <c r="E36" s="118"/>
      <c r="F36" s="118"/>
      <c r="G36" s="118"/>
      <c r="H36" s="118"/>
      <c r="I36" s="113"/>
      <c r="J36" s="113"/>
      <c r="K36" s="113"/>
      <c r="L36" s="113"/>
      <c r="M36" s="113"/>
      <c r="N36" s="113"/>
      <c r="O36" s="113"/>
    </row>
    <row r="37" spans="1:15" ht="15.75" x14ac:dyDescent="0.2">
      <c r="A37" s="84" t="s">
        <v>145</v>
      </c>
      <c r="B37" s="82"/>
      <c r="C37" s="82"/>
      <c r="D37" s="82"/>
      <c r="E37" s="82"/>
      <c r="F37" s="82"/>
      <c r="G37" s="82"/>
      <c r="H37" s="82"/>
      <c r="I37" s="82"/>
      <c r="J37" s="82"/>
      <c r="K37" s="82"/>
      <c r="L37" s="82"/>
      <c r="M37" s="82"/>
      <c r="N37" s="82"/>
      <c r="O37" s="82"/>
    </row>
  </sheetData>
  <mergeCells count="26">
    <mergeCell ref="A30:H30"/>
    <mergeCell ref="A32:H32"/>
    <mergeCell ref="A34:H34"/>
    <mergeCell ref="A36:H36"/>
    <mergeCell ref="A22:B22"/>
    <mergeCell ref="A29:B29"/>
    <mergeCell ref="A31:B31"/>
    <mergeCell ref="A33:B33"/>
    <mergeCell ref="A35:B35"/>
    <mergeCell ref="K26:N26"/>
    <mergeCell ref="A1:I1"/>
    <mergeCell ref="A2:I2"/>
    <mergeCell ref="B4:D4"/>
    <mergeCell ref="B5:D5"/>
    <mergeCell ref="A10:H10"/>
    <mergeCell ref="A14:H14"/>
    <mergeCell ref="A15:H15"/>
    <mergeCell ref="A16:H16"/>
    <mergeCell ref="A17:H17"/>
    <mergeCell ref="A18:H18"/>
    <mergeCell ref="A23:H23"/>
    <mergeCell ref="A8:I8"/>
    <mergeCell ref="A12:I12"/>
    <mergeCell ref="A20:I20"/>
    <mergeCell ref="E26:H26"/>
    <mergeCell ref="I26:J26"/>
  </mergeCells>
  <pageMargins left="0.7" right="0.7" top="0.75" bottom="0.75" header="0.3" footer="0.3"/>
  <drawing r:id="rId1"/>
</worksheet>
</file>

<file path=docProps/app.xml><?xml version="1.0" encoding="utf-8"?>
<Properties xmlns="http://schemas.openxmlformats.org/officeDocument/2006/extended-properties" xmlns:vt="http://schemas.openxmlformats.org/officeDocument/2006/docPropsVTypes">
  <Application>Excel Android</Application>
  <DocSecurity>0</DocSecurity>
  <ScaleCrop>false</ScaleCrop>
  <HeadingPairs>
    <vt:vector size="4" baseType="variant">
      <vt:variant>
        <vt:lpstr>Worksheets</vt:lpstr>
      </vt:variant>
      <vt:variant>
        <vt:i4>5</vt:i4>
      </vt:variant>
      <vt:variant>
        <vt:lpstr>Named Ranges</vt:lpstr>
      </vt:variant>
      <vt:variant>
        <vt:i4>8</vt:i4>
      </vt:variant>
    </vt:vector>
  </HeadingPairs>
  <TitlesOfParts>
    <vt:vector size="13" baseType="lpstr">
      <vt:lpstr>Take Off List</vt:lpstr>
      <vt:lpstr>Take Off Sheet</vt:lpstr>
      <vt:lpstr>RFI</vt:lpstr>
      <vt:lpstr>BOQ</vt:lpstr>
      <vt:lpstr>BOQ Summary Report</vt:lpstr>
      <vt:lpstr>_Toc153308987</vt:lpstr>
      <vt:lpstr>_Toc153308988</vt:lpstr>
      <vt:lpstr>_Toc153308989</vt:lpstr>
      <vt:lpstr>_Toc153308990</vt:lpstr>
      <vt:lpstr>_Toc153308991</vt:lpstr>
      <vt:lpstr>_Toc153308992</vt:lpstr>
      <vt:lpstr>_Toc153308993</vt:lpstr>
      <vt:lpstr>_Toc153308994</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Safii Nanton</dc:creator>
  <cp:lastModifiedBy>Safii Nanton</cp:lastModifiedBy>
  <dcterms:created xsi:type="dcterms:W3CDTF">2023-12-05T09:53:59Z</dcterms:created>
  <dcterms:modified xsi:type="dcterms:W3CDTF">2023-12-12T21:36:48Z</dcterms:modified>
</cp:coreProperties>
</file>