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iesty\Downloads\"/>
    </mc:Choice>
  </mc:AlternateContent>
  <xr:revisionPtr revIDLastSave="0" documentId="8_{5FE494AA-A139-4C6C-84D6-48DA38A1B9D1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GrE HnD BsC" sheetId="1" r:id="rId1"/>
  </sheets>
  <calcPr calcId="191028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6" i="1"/>
  <c r="L7" i="1"/>
  <c r="L8" i="1"/>
  <c r="L9" i="1"/>
  <c r="L10" i="1"/>
  <c r="L11" i="1"/>
  <c r="L12" i="1"/>
  <c r="M12" i="1" s="1"/>
  <c r="L13" i="1"/>
  <c r="M13" i="1" s="1"/>
  <c r="L14" i="1"/>
  <c r="M14" i="1" s="1"/>
  <c r="L15" i="1"/>
  <c r="M15" i="1" s="1"/>
  <c r="L16" i="1"/>
  <c r="M16" i="1" s="1"/>
  <c r="L17" i="1"/>
  <c r="M17" i="1" s="1"/>
  <c r="L18" i="1"/>
  <c r="M18" i="1" s="1"/>
  <c r="L19" i="1"/>
  <c r="L20" i="1"/>
  <c r="L21" i="1"/>
  <c r="L22" i="1"/>
  <c r="L23" i="1"/>
  <c r="L24" i="1"/>
  <c r="M24" i="1" s="1"/>
  <c r="L25" i="1"/>
  <c r="M25" i="1" s="1"/>
  <c r="L26" i="1"/>
  <c r="M26" i="1" s="1"/>
  <c r="L27" i="1"/>
  <c r="M27" i="1" s="1"/>
  <c r="L28" i="1"/>
  <c r="M28" i="1" s="1"/>
  <c r="L29" i="1"/>
  <c r="M29" i="1" s="1"/>
  <c r="L30" i="1"/>
  <c r="M30" i="1" s="1"/>
  <c r="L31" i="1"/>
  <c r="L32" i="1"/>
  <c r="L33" i="1"/>
  <c r="L34" i="1"/>
  <c r="L35" i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L44" i="1"/>
  <c r="L45" i="1"/>
  <c r="L46" i="1"/>
  <c r="L47" i="1"/>
  <c r="L48" i="1"/>
  <c r="M48" i="1" s="1"/>
  <c r="L49" i="1"/>
  <c r="M49" i="1" s="1"/>
  <c r="L50" i="1"/>
  <c r="M50" i="1" s="1"/>
  <c r="L51" i="1"/>
  <c r="M51" i="1" s="1"/>
  <c r="L52" i="1"/>
  <c r="M52" i="1" s="1"/>
  <c r="L53" i="1"/>
  <c r="M53" i="1" s="1"/>
  <c r="L54" i="1"/>
  <c r="M54" i="1" s="1"/>
  <c r="L55" i="1"/>
  <c r="L56" i="1"/>
  <c r="L57" i="1"/>
  <c r="L58" i="1"/>
  <c r="L59" i="1"/>
  <c r="L60" i="1"/>
  <c r="M60" i="1" s="1"/>
  <c r="L61" i="1"/>
  <c r="M61" i="1" s="1"/>
  <c r="L62" i="1"/>
  <c r="M62" i="1" s="1"/>
  <c r="L63" i="1"/>
  <c r="M63" i="1" s="1"/>
  <c r="L64" i="1"/>
  <c r="M64" i="1" s="1"/>
  <c r="L65" i="1"/>
  <c r="M65" i="1" s="1"/>
  <c r="L66" i="1"/>
  <c r="M66" i="1" s="1"/>
  <c r="L67" i="1"/>
  <c r="L68" i="1"/>
  <c r="L69" i="1"/>
  <c r="L70" i="1"/>
  <c r="L71" i="1"/>
  <c r="L72" i="1"/>
  <c r="M72" i="1" s="1"/>
  <c r="L73" i="1"/>
  <c r="M73" i="1" s="1"/>
  <c r="L74" i="1"/>
  <c r="M74" i="1" s="1"/>
  <c r="L75" i="1"/>
  <c r="M75" i="1" s="1"/>
  <c r="L76" i="1"/>
  <c r="M76" i="1" s="1"/>
  <c r="L77" i="1"/>
  <c r="M77" i="1" s="1"/>
  <c r="L78" i="1"/>
  <c r="M78" i="1" s="1"/>
  <c r="L79" i="1"/>
  <c r="L80" i="1"/>
  <c r="L81" i="1"/>
  <c r="L82" i="1"/>
  <c r="L83" i="1"/>
  <c r="L84" i="1"/>
  <c r="M84" i="1" s="1"/>
  <c r="L85" i="1"/>
  <c r="M85" i="1" s="1"/>
  <c r="L86" i="1"/>
  <c r="M86" i="1" s="1"/>
  <c r="L87" i="1"/>
  <c r="M87" i="1" s="1"/>
  <c r="L88" i="1"/>
  <c r="M88" i="1" s="1"/>
  <c r="L89" i="1"/>
  <c r="M89" i="1" s="1"/>
  <c r="L90" i="1"/>
  <c r="M90" i="1" s="1"/>
  <c r="L91" i="1"/>
  <c r="L92" i="1"/>
  <c r="L93" i="1"/>
  <c r="L94" i="1"/>
  <c r="L95" i="1"/>
  <c r="L96" i="1"/>
  <c r="M96" i="1" s="1"/>
  <c r="L6" i="1"/>
  <c r="M7" i="1"/>
  <c r="M8" i="1"/>
  <c r="M9" i="1"/>
  <c r="M10" i="1"/>
  <c r="M11" i="1"/>
  <c r="M19" i="1"/>
  <c r="M20" i="1"/>
  <c r="M21" i="1"/>
  <c r="M22" i="1"/>
  <c r="M23" i="1"/>
  <c r="M31" i="1"/>
  <c r="M32" i="1"/>
  <c r="M33" i="1"/>
  <c r="M34" i="1"/>
  <c r="M35" i="1"/>
  <c r="M43" i="1"/>
  <c r="M44" i="1"/>
  <c r="M45" i="1"/>
  <c r="M46" i="1"/>
  <c r="M47" i="1"/>
  <c r="M55" i="1"/>
  <c r="M56" i="1"/>
  <c r="M57" i="1"/>
  <c r="M58" i="1"/>
  <c r="M59" i="1"/>
  <c r="M67" i="1"/>
  <c r="M68" i="1"/>
  <c r="M69" i="1"/>
  <c r="M70" i="1"/>
  <c r="M71" i="1"/>
  <c r="M79" i="1"/>
  <c r="M80" i="1"/>
  <c r="M81" i="1"/>
  <c r="M82" i="1"/>
  <c r="M83" i="1"/>
  <c r="M91" i="1"/>
  <c r="M92" i="1"/>
  <c r="M93" i="1"/>
  <c r="M94" i="1"/>
  <c r="M95" i="1"/>
  <c r="M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<sst xmlns="http://schemas.openxmlformats.org/spreadsheetml/2006/main" count="32" uniqueCount="28">
  <si>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</si>
  <si>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</si>
  <si>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</si>
  <si>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</si>
  <si>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</si>
  <si>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</si>
  <si>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</si>
  <si>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</si>
  <si>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</si>
  <si>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</si>
  <si>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</si>
  <si>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</si>
  <si>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</si>
  <si>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</si>
  <si>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N/m</t>
  </si>
  <si>
    <t>brake power</t>
  </si>
  <si>
    <t>power</t>
  </si>
  <si>
    <t>bhp</t>
  </si>
  <si>
    <t>kW</t>
  </si>
  <si>
    <t>horsepower</t>
  </si>
  <si>
    <t>SFC</t>
  </si>
  <si>
    <t>g/kWh</t>
  </si>
  <si>
    <t>engine efficiency</t>
  </si>
  <si>
    <t>energy per hour</t>
  </si>
  <si>
    <t>mJ</t>
  </si>
  <si>
    <t>mechanical energy</t>
  </si>
  <si>
    <t>BMEP</t>
  </si>
  <si>
    <t>kPa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</si>
</sst>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</a:t>
            </a:r>
            <a:r>
              <a:rPr lang="en-GB" baseline="0"/>
              <a:t> speed vs SFC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BsC'!$J$6:$J$96</c:f>
              <c:numCache>
                <c:formatCode>General</c:formatCode>
                <c:ptCount val="91"/>
                <c:pt idx="0">
                  <c:v>0.48343867440549992</c:v>
                </c:pt>
                <c:pt idx="1">
                  <c:v>0.47128139634513039</c:v>
                </c:pt>
                <c:pt idx="2">
                  <c:v>0.45381655644620894</c:v>
                </c:pt>
                <c:pt idx="3">
                  <c:v>0.42664487195017525</c:v>
                </c:pt>
                <c:pt idx="4">
                  <c:v>0.41152771621997364</c:v>
                </c:pt>
                <c:pt idx="5">
                  <c:v>0.41260214261672662</c:v>
                </c:pt>
                <c:pt idx="6">
                  <c:v>0.38981220771864955</c:v>
                </c:pt>
                <c:pt idx="7">
                  <c:v>0.37041397975071394</c:v>
                </c:pt>
                <c:pt idx="8">
                  <c:v>0.36658275698151177</c:v>
                </c:pt>
                <c:pt idx="9">
                  <c:v>0.35433073846148327</c:v>
                </c:pt>
                <c:pt idx="10">
                  <c:v>0.3548097298928925</c:v>
                </c:pt>
                <c:pt idx="11">
                  <c:v>0.35852660274853254</c:v>
                </c:pt>
                <c:pt idx="12">
                  <c:v>0.35532420223545774</c:v>
                </c:pt>
                <c:pt idx="13">
                  <c:v>0.3538973494053117</c:v>
                </c:pt>
                <c:pt idx="14">
                  <c:v>0.3483506997261015</c:v>
                </c:pt>
                <c:pt idx="15">
                  <c:v>0.34794354755136603</c:v>
                </c:pt>
                <c:pt idx="16">
                  <c:v>0.35662583384031893</c:v>
                </c:pt>
                <c:pt idx="17">
                  <c:v>0.36132672813883948</c:v>
                </c:pt>
                <c:pt idx="18">
                  <c:v>0.3612600144436412</c:v>
                </c:pt>
                <c:pt idx="19">
                  <c:v>0.35898155257664344</c:v>
                </c:pt>
                <c:pt idx="20">
                  <c:v>0.36091637131489424</c:v>
                </c:pt>
                <c:pt idx="21">
                  <c:v>0.35655588266399857</c:v>
                </c:pt>
                <c:pt idx="22">
                  <c:v>0.35363232708362885</c:v>
                </c:pt>
                <c:pt idx="23">
                  <c:v>0.35167680484239844</c:v>
                </c:pt>
                <c:pt idx="24">
                  <c:v>0.35128834394084962</c:v>
                </c:pt>
                <c:pt idx="25">
                  <c:v>0.34935080435975419</c:v>
                </c:pt>
                <c:pt idx="26">
                  <c:v>0.34945327859650432</c:v>
                </c:pt>
                <c:pt idx="27">
                  <c:v>0.35312828615133157</c:v>
                </c:pt>
                <c:pt idx="28">
                  <c:v>0.35502465091915719</c:v>
                </c:pt>
                <c:pt idx="29">
                  <c:v>0.35257559463700655</c:v>
                </c:pt>
                <c:pt idx="30">
                  <c:v>0.35461204268826285</c:v>
                </c:pt>
                <c:pt idx="31">
                  <c:v>0.35475214871071997</c:v>
                </c:pt>
                <c:pt idx="32">
                  <c:v>0.35981417253418352</c:v>
                </c:pt>
                <c:pt idx="33">
                  <c:v>0.3610663101939533</c:v>
                </c:pt>
                <c:pt idx="34">
                  <c:v>0.36369921194897709</c:v>
                </c:pt>
                <c:pt idx="35">
                  <c:v>0.36764988895206763</c:v>
                </c:pt>
                <c:pt idx="36">
                  <c:v>0.36512555947283604</c:v>
                </c:pt>
                <c:pt idx="37">
                  <c:v>0.36568341092540541</c:v>
                </c:pt>
                <c:pt idx="38">
                  <c:v>0.37141852262803626</c:v>
                </c:pt>
                <c:pt idx="39">
                  <c:v>0.37625348360758748</c:v>
                </c:pt>
                <c:pt idx="40">
                  <c:v>0.38277833320431842</c:v>
                </c:pt>
                <c:pt idx="41">
                  <c:v>0.39172778778558048</c:v>
                </c:pt>
                <c:pt idx="42">
                  <c:v>0.39288821946844044</c:v>
                </c:pt>
                <c:pt idx="43">
                  <c:v>0.39859485435536285</c:v>
                </c:pt>
                <c:pt idx="44">
                  <c:v>0.39665434079490247</c:v>
                </c:pt>
                <c:pt idx="45">
                  <c:v>0.39888377327735053</c:v>
                </c:pt>
                <c:pt idx="46">
                  <c:v>0.39456577123086756</c:v>
                </c:pt>
                <c:pt idx="47">
                  <c:v>0.39208113027381369</c:v>
                </c:pt>
                <c:pt idx="48">
                  <c:v>0.39352987993054178</c:v>
                </c:pt>
                <c:pt idx="49">
                  <c:v>0.38917424745196239</c:v>
                </c:pt>
                <c:pt idx="50">
                  <c:v>0.39335267658165862</c:v>
                </c:pt>
                <c:pt idx="51">
                  <c:v>0.39096134819412681</c:v>
                </c:pt>
                <c:pt idx="52">
                  <c:v>0.40105899955079827</c:v>
                </c:pt>
                <c:pt idx="53">
                  <c:v>0.3997613635532683</c:v>
                </c:pt>
                <c:pt idx="54">
                  <c:v>0.40542152668861969</c:v>
                </c:pt>
                <c:pt idx="55">
                  <c:v>0.40115463573967702</c:v>
                </c:pt>
                <c:pt idx="56">
                  <c:v>0.40298823818487473</c:v>
                </c:pt>
                <c:pt idx="57">
                  <c:v>0.4070860046320609</c:v>
                </c:pt>
                <c:pt idx="58">
                  <c:v>0.40673070018392643</c:v>
                </c:pt>
                <c:pt idx="59">
                  <c:v>0.41500375229045955</c:v>
                </c:pt>
                <c:pt idx="60">
                  <c:v>0.41633324907112601</c:v>
                </c:pt>
                <c:pt idx="61">
                  <c:v>0.41931586054631359</c:v>
                </c:pt>
                <c:pt idx="62">
                  <c:v>0.42145734113834926</c:v>
                </c:pt>
                <c:pt idx="63">
                  <c:v>0.42570222792244566</c:v>
                </c:pt>
                <c:pt idx="64">
                  <c:v>0.42536731859129723</c:v>
                </c:pt>
                <c:pt idx="65">
                  <c:v>0.42687311424434504</c:v>
                </c:pt>
                <c:pt idx="66">
                  <c:v>0.43149162155531268</c:v>
                </c:pt>
                <c:pt idx="67">
                  <c:v>0.4333866663800417</c:v>
                </c:pt>
                <c:pt idx="68">
                  <c:v>0.43342293988631136</c:v>
                </c:pt>
                <c:pt idx="69">
                  <c:v>0.42909364358497842</c:v>
                </c:pt>
                <c:pt idx="70">
                  <c:v>0.43313611481536446</c:v>
                </c:pt>
                <c:pt idx="71">
                  <c:v>0.43287281178721476</c:v>
                </c:pt>
                <c:pt idx="72">
                  <c:v>0.43465211442172497</c:v>
                </c:pt>
                <c:pt idx="73">
                  <c:v>0.43593272091584423</c:v>
                </c:pt>
                <c:pt idx="74">
                  <c:v>0.43576590654304265</c:v>
                </c:pt>
                <c:pt idx="75">
                  <c:v>0.44206055214135881</c:v>
                </c:pt>
                <c:pt idx="76">
                  <c:v>0.44349268045072399</c:v>
                </c:pt>
                <c:pt idx="77">
                  <c:v>0.44816031834865827</c:v>
                </c:pt>
                <c:pt idx="78">
                  <c:v>0.45323631623076749</c:v>
                </c:pt>
                <c:pt idx="79">
                  <c:v>0.45538434106409625</c:v>
                </c:pt>
                <c:pt idx="80">
                  <c:v>0.45665791579896681</c:v>
                </c:pt>
                <c:pt idx="81">
                  <c:v>0.46190101871913286</c:v>
                </c:pt>
                <c:pt idx="82">
                  <c:v>0.46528548096886235</c:v>
                </c:pt>
                <c:pt idx="83">
                  <c:v>0.47087713464337416</c:v>
                </c:pt>
                <c:pt idx="84">
                  <c:v>0.47555171608570868</c:v>
                </c:pt>
                <c:pt idx="85">
                  <c:v>0.4760601911252979</c:v>
                </c:pt>
                <c:pt idx="86">
                  <c:v>0.47988217557198826</c:v>
                </c:pt>
                <c:pt idx="87">
                  <c:v>0.4793485980850774</c:v>
                </c:pt>
                <c:pt idx="88">
                  <c:v>0.49158498608149237</c:v>
                </c:pt>
                <c:pt idx="89">
                  <c:v>0.49821957320358762</c:v>
                </c:pt>
                <c:pt idx="90">
                  <c:v>0.50244207880220237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E99-4A45-9E1A-66BA2C3AA6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25780160"/>
        <c:axId val="925779200"/>
      </c:lineChart>
      <c:catAx>
        <c:axId val="92578016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5779200"/>
        <c:crosses val="autoZero"/>
        <c:auto val="1"/>
        <c:lblAlgn val="ctr"/>
        <c:lblOffset val="100"/>
        <c:noMultiLvlLbl val="0"/>
      </c:catAx>
      <c:valAx>
        <c:axId val="9257792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SFC (g/kWh)</a:t>
                </a:r>
              </a:p>
            </c:rich>
          </c:tx>
          <c:layout>
            <c:manualLayout>
              <c:xMode val="edge"/>
              <c:yMode val="edge"/>
              <c:x val="3.0555555555555555E-2"/>
              <c:y val="0.37282808398950135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257801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speed vs torque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BsC'!$F$6:$F$96</c:f>
              <c:numCache>
                <c:formatCode>General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94-4F16-8D88-2FA318E9E0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036899616"/>
        <c:axId val="1036901056"/>
      </c:lineChart>
      <c:catAx>
        <c:axId val="103689961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6901056"/>
        <c:crosses val="autoZero"/>
        <c:auto val="1"/>
        <c:lblAlgn val="ctr"/>
        <c:lblOffset val="100"/>
        <c:noMultiLvlLbl val="0"/>
      </c:catAx>
      <c:valAx>
        <c:axId val="1036901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torque (N/m)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689961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engine speed vs brake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'GrE HnD BsC'!$G$6:$G$96</c:f>
              <c:numCache>
                <c:formatCode>General</c:formatCode>
                <c:ptCount val="91"/>
                <c:pt idx="0">
                  <c:v>87.327053285333335</c:v>
                </c:pt>
                <c:pt idx="1">
                  <c:v>92.124640642944001</c:v>
                </c:pt>
                <c:pt idx="2">
                  <c:v>97.387829977151995</c:v>
                </c:pt>
                <c:pt idx="3">
                  <c:v>102.32514915847466</c:v>
                </c:pt>
                <c:pt idx="4">
                  <c:v>108.41550136601599</c:v>
                </c:pt>
                <c:pt idx="5">
                  <c:v>114.74616840266667</c:v>
                </c:pt>
                <c:pt idx="6">
                  <c:v>121.53159357747199</c:v>
                </c:pt>
                <c:pt idx="7">
                  <c:v>128.86745028393599</c:v>
                </c:pt>
                <c:pt idx="8">
                  <c:v>136.59411209710933</c:v>
                </c:pt>
                <c:pt idx="9">
                  <c:v>143.34815844807466</c:v>
                </c:pt>
                <c:pt idx="10">
                  <c:v>149.83068191520002</c:v>
                </c:pt>
                <c:pt idx="11">
                  <c:v>155.88777683869867</c:v>
                </c:pt>
                <c:pt idx="12">
                  <c:v>161.84949721463468</c:v>
                </c:pt>
                <c:pt idx="13">
                  <c:v>167.33135639334401</c:v>
                </c:pt>
                <c:pt idx="14">
                  <c:v>172.23362521497597</c:v>
                </c:pt>
                <c:pt idx="15">
                  <c:v>177.60563716410667</c:v>
                </c:pt>
                <c:pt idx="16">
                  <c:v>183.79127853465602</c:v>
                </c:pt>
                <c:pt idx="17">
                  <c:v>189.449456818752</c:v>
                </c:pt>
                <c:pt idx="18">
                  <c:v>194.96231059080534</c:v>
                </c:pt>
                <c:pt idx="19">
                  <c:v>201.37827679756796</c:v>
                </c:pt>
                <c:pt idx="20">
                  <c:v>208.60642088831997</c:v>
                </c:pt>
                <c:pt idx="21">
                  <c:v>215.02584516954667</c:v>
                </c:pt>
                <c:pt idx="22">
                  <c:v>221.97559291980801</c:v>
                </c:pt>
                <c:pt idx="23">
                  <c:v>229.09282247404798</c:v>
                </c:pt>
                <c:pt idx="24">
                  <c:v>235.06487438109866</c:v>
                </c:pt>
                <c:pt idx="25">
                  <c:v>242.11900474943999</c:v>
                </c:pt>
                <c:pt idx="26">
                  <c:v>248.74057696383997</c:v>
                </c:pt>
                <c:pt idx="27">
                  <c:v>254.473039810496</c:v>
                </c:pt>
                <c:pt idx="28">
                  <c:v>259.61686153727999</c:v>
                </c:pt>
                <c:pt idx="29">
                  <c:v>264.73686097331199</c:v>
                </c:pt>
                <c:pt idx="30">
                  <c:v>269.89630807359998</c:v>
                </c:pt>
                <c:pt idx="31">
                  <c:v>274.86095031241598</c:v>
                </c:pt>
                <c:pt idx="32">
                  <c:v>280.07722083383464</c:v>
                </c:pt>
                <c:pt idx="33">
                  <c:v>284.75283635510397</c:v>
                </c:pt>
                <c:pt idx="34">
                  <c:v>287.96769291513596</c:v>
                </c:pt>
                <c:pt idx="35">
                  <c:v>290.98992191984001</c:v>
                </c:pt>
                <c:pt idx="36">
                  <c:v>295.71164510062931</c:v>
                </c:pt>
                <c:pt idx="37">
                  <c:v>300.26217224931196</c:v>
                </c:pt>
                <c:pt idx="38">
                  <c:v>303.37567734295465</c:v>
                </c:pt>
                <c:pt idx="39">
                  <c:v>306.88844061421867</c:v>
                </c:pt>
                <c:pt idx="40">
                  <c:v>311.76206291775998</c:v>
                </c:pt>
                <c:pt idx="41">
                  <c:v>315.43201915416535</c:v>
                </c:pt>
                <c:pt idx="42">
                  <c:v>320.60568278280527</c:v>
                </c:pt>
                <c:pt idx="43">
                  <c:v>325.04247770467197</c:v>
                </c:pt>
                <c:pt idx="44">
                  <c:v>329.50514414660267</c:v>
                </c:pt>
                <c:pt idx="45">
                  <c:v>335.33076154240001</c:v>
                </c:pt>
                <c:pt idx="46">
                  <c:v>342.72412474643198</c:v>
                </c:pt>
                <c:pt idx="47">
                  <c:v>349.48440416988797</c:v>
                </c:pt>
                <c:pt idx="48">
                  <c:v>356.88370160046935</c:v>
                </c:pt>
                <c:pt idx="49">
                  <c:v>363.72859711759997</c:v>
                </c:pt>
                <c:pt idx="50">
                  <c:v>368.85956846890667</c:v>
                </c:pt>
                <c:pt idx="51">
                  <c:v>376.48419573925332</c:v>
                </c:pt>
                <c:pt idx="52">
                  <c:v>381.35952573388801</c:v>
                </c:pt>
                <c:pt idx="53">
                  <c:v>386.34764872523732</c:v>
                </c:pt>
                <c:pt idx="54">
                  <c:v>391.15987953397331</c:v>
                </c:pt>
                <c:pt idx="55">
                  <c:v>396.29213165359999</c:v>
                </c:pt>
                <c:pt idx="56">
                  <c:v>400.73891656836264</c:v>
                </c:pt>
                <c:pt idx="57">
                  <c:v>403.26032246766931</c:v>
                </c:pt>
                <c:pt idx="58">
                  <c:v>406.78252073222393</c:v>
                </c:pt>
                <c:pt idx="59">
                  <c:v>408.71605397265063</c:v>
                </c:pt>
                <c:pt idx="60">
                  <c:v>409.85952392874668</c:v>
                </c:pt>
                <c:pt idx="61">
                  <c:v>410.59101340857598</c:v>
                </c:pt>
                <c:pt idx="62">
                  <c:v>411.13704763566926</c:v>
                </c:pt>
                <c:pt idx="63">
                  <c:v>412.81297567466663</c:v>
                </c:pt>
                <c:pt idx="64">
                  <c:v>415.7461058965759</c:v>
                </c:pt>
                <c:pt idx="65">
                  <c:v>417.44039161482664</c:v>
                </c:pt>
                <c:pt idx="66">
                  <c:v>419.99065749361068</c:v>
                </c:pt>
                <c:pt idx="67">
                  <c:v>423.48143424204801</c:v>
                </c:pt>
                <c:pt idx="68">
                  <c:v>427.804283475712</c:v>
                </c:pt>
                <c:pt idx="69">
                  <c:v>433.09885163375992</c:v>
                </c:pt>
                <c:pt idx="70">
                  <c:v>435.35620579775997</c:v>
                </c:pt>
                <c:pt idx="71">
                  <c:v>439.29217761422927</c:v>
                </c:pt>
                <c:pt idx="72">
                  <c:v>440.66712509802659</c:v>
                </c:pt>
                <c:pt idx="73">
                  <c:v>440.95457220131198</c:v>
                </c:pt>
                <c:pt idx="74">
                  <c:v>441.32979462679458</c:v>
                </c:pt>
                <c:pt idx="75">
                  <c:v>440.67523663071995</c:v>
                </c:pt>
                <c:pt idx="76">
                  <c:v>438.84655562342391</c:v>
                </c:pt>
                <c:pt idx="77">
                  <c:v>435.81472085631998</c:v>
                </c:pt>
                <c:pt idx="78">
                  <c:v>433.58003629158401</c:v>
                </c:pt>
                <c:pt idx="79">
                  <c:v>432.52250588975994</c:v>
                </c:pt>
                <c:pt idx="80">
                  <c:v>431.6445392064</c:v>
                </c:pt>
                <c:pt idx="81">
                  <c:v>428.23790466735892</c:v>
                </c:pt>
                <c:pt idx="82">
                  <c:v>424.92959898147194</c:v>
                </c:pt>
                <c:pt idx="83">
                  <c:v>421.47548636080853</c:v>
                </c:pt>
                <c:pt idx="84">
                  <c:v>420.92635267438072</c:v>
                </c:pt>
                <c:pt idx="85">
                  <c:v>417.32759861811195</c:v>
                </c:pt>
                <c:pt idx="86">
                  <c:v>415.37842292727044</c:v>
                </c:pt>
                <c:pt idx="87">
                  <c:v>413.83915286801704</c:v>
                </c:pt>
                <c:pt idx="88">
                  <c:v>413.2970719458047</c:v>
                </c:pt>
                <c:pt idx="89">
                  <c:v>413.81156511840425</c:v>
                </c:pt>
                <c:pt idx="90">
                  <c:v>416.30153242468259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A3B-4B4A-A6AD-D6ECCBB55E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34110528"/>
        <c:axId val="934108128"/>
      </c:lineChart>
      <c:catAx>
        <c:axId val="93411052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4108128"/>
        <c:crosses val="autoZero"/>
        <c:auto val="1"/>
        <c:lblAlgn val="ctr"/>
        <c:lblOffset val="100"/>
        <c:noMultiLvlLbl val="0"/>
      </c:catAx>
      <c:valAx>
        <c:axId val="934108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brake 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4110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2</xdr:row>
      <xdr:rowOff>179070</xdr:rowOff>
    </xdr:from>
    <xdr:to>
      <xdr:col>22</xdr:col>
      <xdr:colOff>304800</xdr:colOff>
      <xdr:row>17</xdr:row>
      <xdr:rowOff>179070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5FCED1B7-E962-0544-1EA6-EA86B1CE6A6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601980</xdr:colOff>
      <xdr:row>19</xdr:row>
      <xdr:rowOff>19050</xdr:rowOff>
    </xdr:from>
    <xdr:to>
      <xdr:col>22</xdr:col>
      <xdr:colOff>297180</xdr:colOff>
      <xdr:row>34</xdr:row>
      <xdr:rowOff>19050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75DE33CD-5F44-D9DF-04F6-CF102EC8322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35</xdr:row>
      <xdr:rowOff>3810</xdr:rowOff>
    </xdr:from>
    <xdr:to>
      <xdr:col>22</xdr:col>
      <xdr:colOff>304800</xdr:colOff>
      <xdr:row>50</xdr:row>
      <xdr:rowOff>3810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D7D848F-9163-6D7F-8AE1-D526E48983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6"/>
  <sheetViews>
    <sheetView tabSelected="1" topLeftCell="F3" workbookViewId="0">
      <selection activeCell="G6" sqref="G6"/>
    </sheetView>
  </sheetViews>
  <sheetFormatPr defaultRowHeight="14.4" x14ac:dyDescent="0.3"/>
  <cols>
    <col min="1" max="1" width="9.109375" style="1"/>
    <col min="2" max="2" width="13.44140625" style="1" customWidth="1"/>
    <col min="3" max="3" width="14.5546875" customWidth="1"/>
    <col min="4" max="4" width="10.5546875" style="1" customWidth="1"/>
    <col min="7" max="7" width="12.5546875" style="1" customWidth="1"/>
    <col min="8" max="8" width="9.109375" style="1"/>
    <col min="9" max="9" width="15.33203125" style="1" customWidth="1"/>
    <col min="11" max="11" width="16.21875" customWidth="1"/>
    <col min="12" max="12" width="17.33203125" customWidth="1"/>
    <col min="13" max="13" width="17.77734375" customWidth="1"/>
  </cols>
  <sheetData>
    <row r="1" spans="1:14" x14ac:dyDescent="0.3">
      <c r="A1"/>
      <c r="B1"/>
      <c r="G1" s="2" t="s">
        <v>0</v>
      </c>
      <c r="H1" s="2" t="s">
        <v>1</v>
      </c>
      <c r="I1" s="2" t="s">
        <v>2</v>
      </c>
    </row>
    <row r="2" spans="1:14" x14ac:dyDescent="0.3">
      <c r="C2" s="1"/>
      <c r="G2" s="2" t="s">
        <v>3</v>
      </c>
      <c r="H2" s="2" t="s">
        <v>4</v>
      </c>
      <c r="I2" s="2" t="s">
        <v>5</v>
      </c>
    </row>
    <row r="3" spans="1:14" x14ac:dyDescent="0.3">
      <c r="C3" s="1"/>
      <c r="G3" s="3">
        <v>1018.9</v>
      </c>
      <c r="H3" s="3">
        <v>46</v>
      </c>
      <c r="I3" s="3">
        <v>27</v>
      </c>
    </row>
    <row r="4" spans="1:14" x14ac:dyDescent="0.3">
      <c r="A4" s="2" t="s">
        <v>6</v>
      </c>
      <c r="B4" s="2" t="s">
        <v>7</v>
      </c>
      <c r="C4" s="2" t="s">
        <v>8</v>
      </c>
      <c r="D4" s="2" t="s">
        <v>9</v>
      </c>
      <c r="F4" s="2" t="s">
        <v>13</v>
      </c>
      <c r="G4" s="2" t="s">
        <v>15</v>
      </c>
      <c r="H4" s="2" t="s">
        <v>16</v>
      </c>
      <c r="I4" s="2" t="s">
        <v>19</v>
      </c>
      <c r="J4" s="2" t="s">
        <v>20</v>
      </c>
      <c r="K4" s="2" t="s">
        <v>23</v>
      </c>
      <c r="L4" s="2" t="s">
        <v>25</v>
      </c>
      <c r="M4" s="2" t="s">
        <v>22</v>
      </c>
      <c r="N4" s="2" t="s">
        <v>26</v>
      </c>
    </row>
    <row r="5" spans="1:14" x14ac:dyDescent="0.3">
      <c r="A5" s="2" t="s">
        <v>10</v>
      </c>
      <c r="B5" s="2" t="s">
        <v>11</v>
      </c>
      <c r="C5" s="2" t="s">
        <v>12</v>
      </c>
      <c r="D5" s="2" t="s">
        <v>9</v>
      </c>
      <c r="F5" s="2" t="s">
        <v>14</v>
      </c>
      <c r="G5" s="2" t="s">
        <v>18</v>
      </c>
      <c r="H5" s="2" t="s">
        <v>18</v>
      </c>
      <c r="I5" s="2" t="s">
        <v>17</v>
      </c>
      <c r="J5" s="2" t="s">
        <v>21</v>
      </c>
      <c r="K5" s="2" t="s">
        <v>24</v>
      </c>
      <c r="L5" s="2" t="s">
        <v>24</v>
      </c>
      <c r="M5" s="2" t="s">
        <v>4</v>
      </c>
      <c r="N5" t="s">
        <v>27</v>
      </c>
    </row>
    <row r="6" spans="1:14" x14ac:dyDescent="0.3">
      <c r="A6" s="1">
        <v>102.27500000000001</v>
      </c>
      <c r="B6" s="1">
        <v>1000</v>
      </c>
      <c r="C6" s="1">
        <v>7.0400000000000004E-2</v>
      </c>
      <c r="D6" s="1">
        <v>1.2658</v>
      </c>
      <c r="F6">
        <f>A6*0.815776</f>
        <v>83.433490399999997</v>
      </c>
      <c r="G6" s="1">
        <f>(2*3.14*B6*F6)/6000</f>
        <v>87.327053285333335</v>
      </c>
      <c r="H6" s="1">
        <f>(F6*B6)/9549</f>
        <v>8.7374060529898419</v>
      </c>
      <c r="I6" s="1">
        <f>(F6*B6)/5252</f>
        <v>15.886041584158415</v>
      </c>
      <c r="J6">
        <f>(C6*60)/H6</f>
        <v>0.48343867440549992</v>
      </c>
      <c r="K6">
        <f>(C6*43391000)/1000000</f>
        <v>3.0547264000000003</v>
      </c>
      <c r="L6">
        <f>(H6*3600)/100000</f>
        <v>0.31454661790763433</v>
      </c>
      <c r="M6">
        <f>(L6/K6)*100</f>
        <v>10.297047156420762</v>
      </c>
      <c r="N6">
        <f>(4*3.41*F6)/1590</f>
        <v>0.71574390506666663</v>
      </c>
    </row>
    <row r="7" spans="1:14" x14ac:dyDescent="0.3">
      <c r="A7" s="1">
        <v>102.756</v>
      </c>
      <c r="B7" s="1">
        <f t="shared" ref="B7:B38" si="0">B6+50</f>
        <v>1050</v>
      </c>
      <c r="C7" s="1">
        <v>7.2400000000000006E-2</v>
      </c>
      <c r="D7" s="1">
        <v>1.26783</v>
      </c>
      <c r="F7">
        <f t="shared" ref="F7:F70" si="1">A7*0.815776</f>
        <v>83.825878656</v>
      </c>
      <c r="G7" s="1">
        <f t="shared" ref="G7:G70" si="2">(2*3.14*B7*F7)/6000</f>
        <v>92.124640642944001</v>
      </c>
      <c r="H7" s="1">
        <f t="shared" ref="H7:H70" si="3">(F7*B7)/9549</f>
        <v>9.2174230378887856</v>
      </c>
      <c r="I7" s="1">
        <f t="shared" ref="I7:I70" si="4">(F7*B7)/5252</f>
        <v>16.758791429702971</v>
      </c>
      <c r="J7">
        <f t="shared" ref="J7:J70" si="5">(C7*60)/H7</f>
        <v>0.47128139634513039</v>
      </c>
      <c r="K7">
        <f t="shared" ref="K7:K70" si="6">(C7*43391000)/1000000</f>
        <v>3.1415084000000002</v>
      </c>
      <c r="L7">
        <f t="shared" ref="L7:L70" si="7">(H7*3600)/100000</f>
        <v>0.33182722936399628</v>
      </c>
      <c r="M7">
        <f t="shared" ref="M7:M70" si="8">(L7/K7)*100</f>
        <v>10.562672038820468</v>
      </c>
      <c r="N7">
        <f t="shared" ref="N7:N70" si="9">(4*3.41*F7)/1590</f>
        <v>0.71911005337600009</v>
      </c>
    </row>
    <row r="8" spans="1:14" x14ac:dyDescent="0.3">
      <c r="A8" s="1">
        <v>103.68899999999999</v>
      </c>
      <c r="B8" s="1">
        <f t="shared" si="0"/>
        <v>1100</v>
      </c>
      <c r="C8" s="1">
        <v>7.3700000000000002E-2</v>
      </c>
      <c r="D8" s="1">
        <v>1.2734399999999999</v>
      </c>
      <c r="F8">
        <f t="shared" si="1"/>
        <v>84.586997663999995</v>
      </c>
      <c r="G8" s="1">
        <f t="shared" si="2"/>
        <v>97.387829977151995</v>
      </c>
      <c r="H8" s="1">
        <f t="shared" si="3"/>
        <v>9.7440252833176242</v>
      </c>
      <c r="I8" s="1">
        <f t="shared" si="4"/>
        <v>17.716240942574256</v>
      </c>
      <c r="J8">
        <f t="shared" si="5"/>
        <v>0.45381655644620894</v>
      </c>
      <c r="K8">
        <f t="shared" si="6"/>
        <v>3.1979167000000004</v>
      </c>
      <c r="L8">
        <f t="shared" si="7"/>
        <v>0.35078491019943447</v>
      </c>
      <c r="M8">
        <f t="shared" si="8"/>
        <v>10.969169716003998</v>
      </c>
      <c r="N8">
        <f t="shared" si="9"/>
        <v>0.72563940134399996</v>
      </c>
    </row>
    <row r="9" spans="1:14" x14ac:dyDescent="0.3">
      <c r="A9" s="1">
        <v>104.209</v>
      </c>
      <c r="B9" s="1">
        <f t="shared" si="0"/>
        <v>1150</v>
      </c>
      <c r="C9" s="1">
        <v>7.2800000000000004E-2</v>
      </c>
      <c r="D9" s="1">
        <v>1.2847599999999999</v>
      </c>
      <c r="F9">
        <f t="shared" si="1"/>
        <v>85.011201184000001</v>
      </c>
      <c r="G9" s="1">
        <f t="shared" si="2"/>
        <v>102.32514915847466</v>
      </c>
      <c r="H9" s="1">
        <f t="shared" si="3"/>
        <v>10.238022972206513</v>
      </c>
      <c r="I9" s="1">
        <f t="shared" si="4"/>
        <v>18.614410007920792</v>
      </c>
      <c r="J9">
        <f t="shared" si="5"/>
        <v>0.42664487195017525</v>
      </c>
      <c r="K9">
        <f t="shared" si="6"/>
        <v>3.1588648000000004</v>
      </c>
      <c r="L9">
        <f t="shared" si="7"/>
        <v>0.36856882699943444</v>
      </c>
      <c r="M9">
        <f t="shared" si="8"/>
        <v>11.667762007396911</v>
      </c>
      <c r="N9">
        <f t="shared" si="9"/>
        <v>0.72927848059733336</v>
      </c>
    </row>
    <row r="10" spans="1:14" x14ac:dyDescent="0.3">
      <c r="A10" s="1">
        <v>105.81100000000001</v>
      </c>
      <c r="B10" s="1">
        <f t="shared" si="0"/>
        <v>1200</v>
      </c>
      <c r="C10" s="1">
        <v>7.4399999999999994E-2</v>
      </c>
      <c r="D10" s="1">
        <v>1.2918099999999999</v>
      </c>
      <c r="F10">
        <f t="shared" si="1"/>
        <v>86.318074335999995</v>
      </c>
      <c r="G10" s="1">
        <f t="shared" si="2"/>
        <v>108.41550136601599</v>
      </c>
      <c r="H10" s="1">
        <f t="shared" si="3"/>
        <v>10.847386030285893</v>
      </c>
      <c r="I10" s="1">
        <f t="shared" si="4"/>
        <v>19.722332293069304</v>
      </c>
      <c r="J10">
        <f t="shared" si="5"/>
        <v>0.41152771621997364</v>
      </c>
      <c r="K10">
        <f t="shared" si="6"/>
        <v>3.2282904000000001</v>
      </c>
      <c r="L10">
        <f t="shared" si="7"/>
        <v>0.39050589709029215</v>
      </c>
      <c r="M10">
        <f t="shared" si="8"/>
        <v>12.096368315882987</v>
      </c>
      <c r="N10">
        <f t="shared" si="9"/>
        <v>0.74048964398933326</v>
      </c>
    </row>
    <row r="11" spans="1:14" x14ac:dyDescent="0.3">
      <c r="A11" s="1">
        <v>107.51</v>
      </c>
      <c r="B11" s="1">
        <f t="shared" si="0"/>
        <v>1250</v>
      </c>
      <c r="C11" s="1">
        <v>7.8950000000000006E-2</v>
      </c>
      <c r="D11" s="1">
        <v>1.2972900000000001</v>
      </c>
      <c r="F11">
        <f t="shared" si="1"/>
        <v>87.704077760000004</v>
      </c>
      <c r="G11" s="1">
        <f t="shared" si="2"/>
        <v>114.74616840266667</v>
      </c>
      <c r="H11" s="1">
        <f t="shared" si="3"/>
        <v>11.480793507173527</v>
      </c>
      <c r="I11" s="1">
        <f t="shared" si="4"/>
        <v>20.873971287128715</v>
      </c>
      <c r="J11">
        <f t="shared" si="5"/>
        <v>0.41260214261672662</v>
      </c>
      <c r="K11">
        <f t="shared" si="6"/>
        <v>3.4257194500000003</v>
      </c>
      <c r="L11">
        <f t="shared" si="7"/>
        <v>0.41330856625824691</v>
      </c>
      <c r="M11">
        <f t="shared" si="8"/>
        <v>12.064869067379318</v>
      </c>
      <c r="N11">
        <f t="shared" si="9"/>
        <v>0.75237963562666677</v>
      </c>
    </row>
    <row r="12" spans="1:14" x14ac:dyDescent="0.3">
      <c r="A12" s="1">
        <v>109.488</v>
      </c>
      <c r="B12" s="1">
        <f t="shared" si="0"/>
        <v>1300</v>
      </c>
      <c r="C12" s="1">
        <v>7.9000000000000001E-2</v>
      </c>
      <c r="D12" s="1">
        <v>1.29895</v>
      </c>
      <c r="F12">
        <f t="shared" si="1"/>
        <v>89.317682687999991</v>
      </c>
      <c r="G12" s="1">
        <f t="shared" si="2"/>
        <v>121.53159357747199</v>
      </c>
      <c r="H12" s="1">
        <f t="shared" si="3"/>
        <v>12.159701277034243</v>
      </c>
      <c r="I12" s="1">
        <f t="shared" si="4"/>
        <v>22.1083372990099</v>
      </c>
      <c r="J12">
        <f t="shared" si="5"/>
        <v>0.38981220771864955</v>
      </c>
      <c r="K12">
        <f t="shared" si="6"/>
        <v>3.427889</v>
      </c>
      <c r="L12">
        <f t="shared" si="7"/>
        <v>0.43774924597323278</v>
      </c>
      <c r="M12">
        <f t="shared" si="8"/>
        <v>12.770228148380324</v>
      </c>
      <c r="N12">
        <f t="shared" si="9"/>
        <v>0.76622213324799993</v>
      </c>
    </row>
    <row r="13" spans="1:14" x14ac:dyDescent="0.3">
      <c r="A13" s="1">
        <v>111.797</v>
      </c>
      <c r="B13" s="1">
        <f t="shared" si="0"/>
        <v>1350</v>
      </c>
      <c r="C13" s="1">
        <v>7.9600000000000004E-2</v>
      </c>
      <c r="D13" s="1">
        <v>1.2946899999999999</v>
      </c>
      <c r="F13">
        <f t="shared" si="1"/>
        <v>91.201309471999991</v>
      </c>
      <c r="G13" s="1">
        <f t="shared" si="2"/>
        <v>128.86745028393599</v>
      </c>
      <c r="H13" s="1">
        <f t="shared" si="3"/>
        <v>12.893681829217718</v>
      </c>
      <c r="I13" s="1">
        <f t="shared" si="4"/>
        <v>23.44283468910891</v>
      </c>
      <c r="J13">
        <f t="shared" si="5"/>
        <v>0.37041397975071394</v>
      </c>
      <c r="K13">
        <f t="shared" si="6"/>
        <v>3.4539236</v>
      </c>
      <c r="L13">
        <f t="shared" si="7"/>
        <v>0.46417254585183787</v>
      </c>
      <c r="M13">
        <f t="shared" si="8"/>
        <v>13.438992855888237</v>
      </c>
      <c r="N13">
        <f t="shared" si="9"/>
        <v>0.78238104477866655</v>
      </c>
    </row>
    <row r="14" spans="1:14" x14ac:dyDescent="0.3">
      <c r="A14" s="1">
        <v>114.268</v>
      </c>
      <c r="B14" s="1">
        <f t="shared" si="0"/>
        <v>1400</v>
      </c>
      <c r="C14" s="1">
        <v>8.3500000000000005E-2</v>
      </c>
      <c r="D14" s="1">
        <v>1.2855000000000001</v>
      </c>
      <c r="F14">
        <f t="shared" si="1"/>
        <v>93.217091967999991</v>
      </c>
      <c r="G14" s="1">
        <f t="shared" si="2"/>
        <v>136.59411209710933</v>
      </c>
      <c r="H14" s="1">
        <f t="shared" si="3"/>
        <v>13.666763928704576</v>
      </c>
      <c r="I14" s="1">
        <f t="shared" si="4"/>
        <v>24.848425124752474</v>
      </c>
      <c r="J14">
        <f t="shared" si="5"/>
        <v>0.36658275698151177</v>
      </c>
      <c r="K14">
        <f t="shared" si="6"/>
        <v>3.6231485000000001</v>
      </c>
      <c r="L14">
        <f t="shared" si="7"/>
        <v>0.49200350143336474</v>
      </c>
      <c r="M14">
        <f t="shared" si="8"/>
        <v>13.579446203581352</v>
      </c>
      <c r="N14">
        <f t="shared" si="9"/>
        <v>0.79967366946133334</v>
      </c>
    </row>
    <row r="15" spans="1:14" x14ac:dyDescent="0.3">
      <c r="A15" s="1">
        <v>115.783</v>
      </c>
      <c r="B15" s="1">
        <f t="shared" si="0"/>
        <v>1450</v>
      </c>
      <c r="C15" s="1">
        <v>8.4699999999999998E-2</v>
      </c>
      <c r="D15" s="1">
        <v>1.2781800000000001</v>
      </c>
      <c r="F15">
        <f t="shared" si="1"/>
        <v>94.452992607999988</v>
      </c>
      <c r="G15" s="1">
        <f t="shared" si="2"/>
        <v>143.34815844807466</v>
      </c>
      <c r="H15" s="1">
        <f t="shared" si="3"/>
        <v>14.34253212709184</v>
      </c>
      <c r="I15" s="1">
        <f t="shared" si="4"/>
        <v>26.077082879207914</v>
      </c>
      <c r="J15">
        <f t="shared" si="5"/>
        <v>0.35433073846148327</v>
      </c>
      <c r="K15">
        <f t="shared" si="6"/>
        <v>3.6752176999999997</v>
      </c>
      <c r="L15">
        <f t="shared" si="7"/>
        <v>0.51633115657530626</v>
      </c>
      <c r="M15">
        <f t="shared" si="8"/>
        <v>14.048995154091315</v>
      </c>
      <c r="N15">
        <f t="shared" si="9"/>
        <v>0.81027598690133329</v>
      </c>
    </row>
    <row r="16" spans="1:14" x14ac:dyDescent="0.3">
      <c r="A16" s="1">
        <v>116.985</v>
      </c>
      <c r="B16" s="1">
        <f t="shared" si="0"/>
        <v>1500</v>
      </c>
      <c r="C16" s="1">
        <v>8.8650000000000007E-2</v>
      </c>
      <c r="D16" s="1">
        <v>1.2795000000000001</v>
      </c>
      <c r="F16">
        <f t="shared" si="1"/>
        <v>95.43355536</v>
      </c>
      <c r="G16" s="1">
        <f t="shared" si="2"/>
        <v>149.83068191520002</v>
      </c>
      <c r="H16" s="1">
        <f t="shared" si="3"/>
        <v>14.99113342130066</v>
      </c>
      <c r="I16" s="1">
        <f t="shared" si="4"/>
        <v>27.256346732673268</v>
      </c>
      <c r="J16">
        <f t="shared" si="5"/>
        <v>0.3548097298928925</v>
      </c>
      <c r="K16">
        <f t="shared" si="6"/>
        <v>3.8466121500000003</v>
      </c>
      <c r="L16">
        <f t="shared" si="7"/>
        <v>0.53968080316682376</v>
      </c>
      <c r="M16">
        <f t="shared" si="8"/>
        <v>14.030029078102499</v>
      </c>
      <c r="N16">
        <f t="shared" si="9"/>
        <v>0.81868785856000004</v>
      </c>
    </row>
    <row r="17" spans="1:14" x14ac:dyDescent="0.3">
      <c r="A17" s="1">
        <v>117.788</v>
      </c>
      <c r="B17" s="1">
        <f t="shared" si="0"/>
        <v>1550</v>
      </c>
      <c r="C17" s="1">
        <v>9.3200000000000005E-2</v>
      </c>
      <c r="D17" s="1">
        <v>1.27766</v>
      </c>
      <c r="F17">
        <f t="shared" si="1"/>
        <v>96.088623487999996</v>
      </c>
      <c r="G17" s="1">
        <f t="shared" si="2"/>
        <v>155.88777683869867</v>
      </c>
      <c r="H17" s="1">
        <f t="shared" si="3"/>
        <v>15.597168960770761</v>
      </c>
      <c r="I17" s="1">
        <f t="shared" si="4"/>
        <v>28.358219041584157</v>
      </c>
      <c r="J17">
        <f t="shared" si="5"/>
        <v>0.35852660274853254</v>
      </c>
      <c r="K17">
        <f t="shared" si="6"/>
        <v>4.0440412000000006</v>
      </c>
      <c r="L17">
        <f t="shared" si="7"/>
        <v>0.56149808258774736</v>
      </c>
      <c r="M17">
        <f t="shared" si="8"/>
        <v>13.884578687965574</v>
      </c>
      <c r="N17">
        <f t="shared" si="9"/>
        <v>0.82430743671466666</v>
      </c>
    </row>
    <row r="18" spans="1:14" x14ac:dyDescent="0.3">
      <c r="A18" s="1">
        <v>118.471</v>
      </c>
      <c r="B18" s="1">
        <f t="shared" si="0"/>
        <v>1600</v>
      </c>
      <c r="C18" s="1">
        <v>9.5899999999999999E-2</v>
      </c>
      <c r="D18" s="1">
        <v>1.2823500000000001</v>
      </c>
      <c r="F18">
        <f t="shared" si="1"/>
        <v>96.645798495999998</v>
      </c>
      <c r="G18" s="1">
        <f t="shared" si="2"/>
        <v>161.84949721463468</v>
      </c>
      <c r="H18" s="1">
        <f t="shared" si="3"/>
        <v>16.19366191157189</v>
      </c>
      <c r="I18" s="1">
        <f t="shared" si="4"/>
        <v>29.442741354455443</v>
      </c>
      <c r="J18">
        <f t="shared" si="5"/>
        <v>0.35532420223545774</v>
      </c>
      <c r="K18">
        <f t="shared" si="6"/>
        <v>4.1611969000000002</v>
      </c>
      <c r="L18">
        <f t="shared" si="7"/>
        <v>0.58297182881658804</v>
      </c>
      <c r="M18">
        <f t="shared" si="8"/>
        <v>14.00971506098613</v>
      </c>
      <c r="N18">
        <f t="shared" si="9"/>
        <v>0.82908722734933338</v>
      </c>
    </row>
    <row r="19" spans="1:14" x14ac:dyDescent="0.3">
      <c r="A19" s="1">
        <v>118.77200000000001</v>
      </c>
      <c r="B19" s="1">
        <f t="shared" si="0"/>
        <v>1650</v>
      </c>
      <c r="C19" s="1">
        <v>9.8750000000000004E-2</v>
      </c>
      <c r="D19" s="1">
        <v>1.2902800000000001</v>
      </c>
      <c r="F19">
        <f t="shared" si="1"/>
        <v>96.891347072000002</v>
      </c>
      <c r="G19" s="1">
        <f t="shared" si="2"/>
        <v>167.33135639334401</v>
      </c>
      <c r="H19" s="1">
        <f t="shared" si="3"/>
        <v>16.742142912221176</v>
      </c>
      <c r="I19" s="1">
        <f t="shared" si="4"/>
        <v>30.439970043564358</v>
      </c>
      <c r="J19">
        <f t="shared" si="5"/>
        <v>0.3538973494053117</v>
      </c>
      <c r="K19">
        <f t="shared" si="6"/>
        <v>4.2848612499999996</v>
      </c>
      <c r="L19">
        <f t="shared" si="7"/>
        <v>0.6027171448399623</v>
      </c>
      <c r="M19">
        <f t="shared" si="8"/>
        <v>14.066199806118865</v>
      </c>
      <c r="N19">
        <f t="shared" si="9"/>
        <v>0.83119369437866675</v>
      </c>
    </row>
    <row r="20" spans="1:14" x14ac:dyDescent="0.3">
      <c r="A20" s="1">
        <v>118.65600000000001</v>
      </c>
      <c r="B20" s="1">
        <f t="shared" si="0"/>
        <v>1700</v>
      </c>
      <c r="C20" s="1">
        <v>0.10005</v>
      </c>
      <c r="D20" s="1">
        <v>1.29942</v>
      </c>
      <c r="F20">
        <f t="shared" si="1"/>
        <v>96.796717055999991</v>
      </c>
      <c r="G20" s="1">
        <f t="shared" si="2"/>
        <v>172.23362521497597</v>
      </c>
      <c r="H20" s="1">
        <f t="shared" si="3"/>
        <v>17.232633678416587</v>
      </c>
      <c r="I20" s="1">
        <f t="shared" si="4"/>
        <v>31.331762946534649</v>
      </c>
      <c r="J20">
        <f t="shared" si="5"/>
        <v>0.3483506997261015</v>
      </c>
      <c r="K20">
        <f t="shared" si="6"/>
        <v>4.3412695499999998</v>
      </c>
      <c r="L20">
        <f t="shared" si="7"/>
        <v>0.62037481242299708</v>
      </c>
      <c r="M20">
        <f t="shared" si="8"/>
        <v>14.290170312575896</v>
      </c>
      <c r="N20">
        <f t="shared" si="9"/>
        <v>0.83038189977599985</v>
      </c>
    </row>
    <row r="21" spans="1:14" x14ac:dyDescent="0.3">
      <c r="A21" s="1">
        <v>118.861</v>
      </c>
      <c r="B21" s="1">
        <f t="shared" si="0"/>
        <v>1750</v>
      </c>
      <c r="C21" s="1">
        <v>0.10305</v>
      </c>
      <c r="D21" s="1">
        <v>1.31053</v>
      </c>
      <c r="F21">
        <f t="shared" si="1"/>
        <v>96.963951135999991</v>
      </c>
      <c r="G21" s="1">
        <f t="shared" si="2"/>
        <v>177.60563716410667</v>
      </c>
      <c r="H21" s="1">
        <f t="shared" si="3"/>
        <v>17.770124043145877</v>
      </c>
      <c r="I21" s="1">
        <f t="shared" si="4"/>
        <v>32.309008851485146</v>
      </c>
      <c r="J21">
        <f t="shared" si="5"/>
        <v>0.34794354755136603</v>
      </c>
      <c r="K21">
        <f t="shared" si="6"/>
        <v>4.4714425499999999</v>
      </c>
      <c r="L21">
        <f t="shared" si="7"/>
        <v>0.63972446555325158</v>
      </c>
      <c r="M21">
        <f t="shared" si="8"/>
        <v>14.306892203126967</v>
      </c>
      <c r="N21">
        <f t="shared" si="9"/>
        <v>0.83181653678933332</v>
      </c>
    </row>
    <row r="22" spans="1:14" x14ac:dyDescent="0.3">
      <c r="A22" s="1">
        <v>119.584</v>
      </c>
      <c r="B22" s="1">
        <f t="shared" si="0"/>
        <v>1800</v>
      </c>
      <c r="C22" s="1">
        <v>0.10929999999999999</v>
      </c>
      <c r="D22" s="1">
        <v>1.3149</v>
      </c>
      <c r="F22">
        <f t="shared" si="1"/>
        <v>97.553757183999991</v>
      </c>
      <c r="G22" s="1">
        <f t="shared" si="2"/>
        <v>183.79127853465602</v>
      </c>
      <c r="H22" s="1">
        <f t="shared" si="3"/>
        <v>18.389021146842598</v>
      </c>
      <c r="I22" s="1">
        <f t="shared" si="4"/>
        <v>33.434265599999996</v>
      </c>
      <c r="J22">
        <f t="shared" si="5"/>
        <v>0.35662583384031893</v>
      </c>
      <c r="K22">
        <f t="shared" si="6"/>
        <v>4.7426363</v>
      </c>
      <c r="L22">
        <f t="shared" si="7"/>
        <v>0.66200476128633357</v>
      </c>
      <c r="M22">
        <f t="shared" si="8"/>
        <v>13.958581670838507</v>
      </c>
      <c r="N22">
        <f t="shared" si="9"/>
        <v>0.83687625659733322</v>
      </c>
    </row>
    <row r="23" spans="1:14" x14ac:dyDescent="0.3">
      <c r="A23" s="1">
        <v>119.934</v>
      </c>
      <c r="B23" s="1">
        <f t="shared" si="0"/>
        <v>1850</v>
      </c>
      <c r="C23" s="1">
        <v>0.11415</v>
      </c>
      <c r="D23" s="1">
        <v>1.3184899999999999</v>
      </c>
      <c r="F23">
        <f t="shared" si="1"/>
        <v>97.839278783999987</v>
      </c>
      <c r="G23" s="1">
        <f t="shared" si="2"/>
        <v>189.449456818752</v>
      </c>
      <c r="H23" s="1">
        <f t="shared" si="3"/>
        <v>18.955143549104616</v>
      </c>
      <c r="I23" s="1">
        <f t="shared" si="4"/>
        <v>34.463569259405936</v>
      </c>
      <c r="J23">
        <f t="shared" si="5"/>
        <v>0.36132672813883948</v>
      </c>
      <c r="K23">
        <f t="shared" si="6"/>
        <v>4.9530826500000007</v>
      </c>
      <c r="L23">
        <f t="shared" si="7"/>
        <v>0.68238516776776614</v>
      </c>
      <c r="M23">
        <f t="shared" si="8"/>
        <v>13.776979226618923</v>
      </c>
      <c r="N23">
        <f t="shared" si="9"/>
        <v>0.83932563686399997</v>
      </c>
    </row>
    <row r="24" spans="1:14" x14ac:dyDescent="0.3">
      <c r="A24" s="1">
        <v>120.176</v>
      </c>
      <c r="B24" s="1">
        <f t="shared" si="0"/>
        <v>1900</v>
      </c>
      <c r="C24" s="1">
        <v>0.11745</v>
      </c>
      <c r="D24" s="1">
        <v>1.3189200000000001</v>
      </c>
      <c r="F24">
        <f t="shared" si="1"/>
        <v>98.036696575999997</v>
      </c>
      <c r="G24" s="1">
        <f t="shared" si="2"/>
        <v>194.96231059080534</v>
      </c>
      <c r="H24" s="1">
        <f t="shared" si="3"/>
        <v>19.506725677495027</v>
      </c>
      <c r="I24" s="1">
        <f t="shared" si="4"/>
        <v>35.466436308910893</v>
      </c>
      <c r="J24">
        <f t="shared" si="5"/>
        <v>0.3612600144436412</v>
      </c>
      <c r="K24">
        <f t="shared" si="6"/>
        <v>5.0962729500000004</v>
      </c>
      <c r="L24">
        <f t="shared" si="7"/>
        <v>0.70224212438982092</v>
      </c>
      <c r="M24">
        <f t="shared" si="8"/>
        <v>13.779523414063229</v>
      </c>
      <c r="N24">
        <f t="shared" si="9"/>
        <v>0.84101920836266664</v>
      </c>
    </row>
    <row r="25" spans="1:14" x14ac:dyDescent="0.3">
      <c r="A25" s="1">
        <v>120.94799999999999</v>
      </c>
      <c r="B25" s="1">
        <f t="shared" si="0"/>
        <v>1950</v>
      </c>
      <c r="C25" s="1">
        <v>0.12055</v>
      </c>
      <c r="D25" s="1">
        <v>1.31484</v>
      </c>
      <c r="F25">
        <f t="shared" si="1"/>
        <v>98.666475647999988</v>
      </c>
      <c r="G25" s="1">
        <f t="shared" si="2"/>
        <v>201.37827679756796</v>
      </c>
      <c r="H25" s="1">
        <f t="shared" si="3"/>
        <v>20.148667662959472</v>
      </c>
      <c r="I25" s="1">
        <f t="shared" si="4"/>
        <v>36.633592443564353</v>
      </c>
      <c r="J25">
        <f t="shared" si="5"/>
        <v>0.35898155257664344</v>
      </c>
      <c r="K25">
        <f t="shared" si="6"/>
        <v>5.2307850499999997</v>
      </c>
      <c r="L25">
        <f t="shared" si="7"/>
        <v>0.72535203586654096</v>
      </c>
      <c r="M25">
        <f t="shared" si="8"/>
        <v>13.866982277670555</v>
      </c>
      <c r="N25">
        <f t="shared" si="9"/>
        <v>0.84642184140799992</v>
      </c>
    </row>
    <row r="26" spans="1:14" x14ac:dyDescent="0.3">
      <c r="A26" s="1">
        <v>122.157</v>
      </c>
      <c r="B26" s="1">
        <f t="shared" si="0"/>
        <v>2000</v>
      </c>
      <c r="C26" s="1">
        <v>0.12554999999999999</v>
      </c>
      <c r="D26" s="1">
        <v>1.31653</v>
      </c>
      <c r="F26">
        <f t="shared" si="1"/>
        <v>99.652748831999986</v>
      </c>
      <c r="G26" s="1">
        <f t="shared" si="2"/>
        <v>208.60642088831997</v>
      </c>
      <c r="H26" s="1">
        <f t="shared" si="3"/>
        <v>20.871871155513663</v>
      </c>
      <c r="I26" s="1">
        <f t="shared" si="4"/>
        <v>37.94849536633663</v>
      </c>
      <c r="J26">
        <f t="shared" si="5"/>
        <v>0.36091637131489424</v>
      </c>
      <c r="K26">
        <f t="shared" si="6"/>
        <v>5.4477400500000002</v>
      </c>
      <c r="L26">
        <f t="shared" si="7"/>
        <v>0.75138736159849184</v>
      </c>
      <c r="M26">
        <f t="shared" si="8"/>
        <v>13.792643457693835</v>
      </c>
      <c r="N26">
        <f t="shared" si="9"/>
        <v>0.8548827006719999</v>
      </c>
    </row>
    <row r="27" spans="1:14" x14ac:dyDescent="0.3">
      <c r="A27" s="1">
        <v>122.845</v>
      </c>
      <c r="B27" s="1">
        <f t="shared" si="0"/>
        <v>2050</v>
      </c>
      <c r="C27" s="1">
        <v>0.12784999999999999</v>
      </c>
      <c r="D27" s="1">
        <v>1.32098</v>
      </c>
      <c r="F27">
        <f t="shared" si="1"/>
        <v>100.21400272</v>
      </c>
      <c r="G27" s="1">
        <f t="shared" si="2"/>
        <v>215.02584516954667</v>
      </c>
      <c r="H27" s="1">
        <f t="shared" si="3"/>
        <v>21.514159134569063</v>
      </c>
      <c r="I27" s="1">
        <f t="shared" si="4"/>
        <v>39.116280574257424</v>
      </c>
      <c r="J27">
        <f t="shared" si="5"/>
        <v>0.35655588266399857</v>
      </c>
      <c r="K27">
        <f t="shared" si="6"/>
        <v>5.5475393499999992</v>
      </c>
      <c r="L27">
        <f t="shared" si="7"/>
        <v>0.77450972884448621</v>
      </c>
      <c r="M27">
        <f t="shared" si="8"/>
        <v>13.961320145380968</v>
      </c>
      <c r="N27">
        <f t="shared" si="9"/>
        <v>0.85969748245333333</v>
      </c>
    </row>
    <row r="28" spans="1:14" x14ac:dyDescent="0.3">
      <c r="A28" s="1">
        <v>123.79600000000001</v>
      </c>
      <c r="B28" s="1">
        <f t="shared" si="0"/>
        <v>2100</v>
      </c>
      <c r="C28" s="1">
        <v>0.13089999999999999</v>
      </c>
      <c r="D28" s="1">
        <v>1.32287</v>
      </c>
      <c r="F28">
        <f t="shared" si="1"/>
        <v>100.989805696</v>
      </c>
      <c r="G28" s="1">
        <f t="shared" si="2"/>
        <v>221.97559291980801</v>
      </c>
      <c r="H28" s="1">
        <f t="shared" si="3"/>
        <v>22.209508007288722</v>
      </c>
      <c r="I28" s="1">
        <f t="shared" si="4"/>
        <v>40.380539215841587</v>
      </c>
      <c r="J28">
        <f t="shared" si="5"/>
        <v>0.35363232708362885</v>
      </c>
      <c r="K28">
        <f t="shared" si="6"/>
        <v>5.6798818999999998</v>
      </c>
      <c r="L28">
        <f t="shared" si="7"/>
        <v>0.79954228826239404</v>
      </c>
      <c r="M28">
        <f t="shared" si="8"/>
        <v>14.076741424190423</v>
      </c>
      <c r="N28">
        <f t="shared" si="9"/>
        <v>0.86635279854933345</v>
      </c>
    </row>
    <row r="29" spans="1:14" x14ac:dyDescent="0.3">
      <c r="A29" s="1">
        <v>124.794</v>
      </c>
      <c r="B29" s="1">
        <f t="shared" si="0"/>
        <v>2150</v>
      </c>
      <c r="C29" s="1">
        <v>0.13435</v>
      </c>
      <c r="D29" s="1">
        <v>1.3216399999999999</v>
      </c>
      <c r="F29">
        <f t="shared" si="1"/>
        <v>101.80395014399998</v>
      </c>
      <c r="G29" s="1">
        <f t="shared" si="2"/>
        <v>229.09282247404798</v>
      </c>
      <c r="H29" s="1">
        <f t="shared" si="3"/>
        <v>22.921614075777565</v>
      </c>
      <c r="I29" s="1">
        <f t="shared" si="4"/>
        <v>41.675265196039597</v>
      </c>
      <c r="J29">
        <f t="shared" si="5"/>
        <v>0.35167680484239844</v>
      </c>
      <c r="K29">
        <f t="shared" si="6"/>
        <v>5.8295808499999993</v>
      </c>
      <c r="L29">
        <f t="shared" si="7"/>
        <v>0.82517810672799241</v>
      </c>
      <c r="M29">
        <f t="shared" si="8"/>
        <v>14.155016080238299</v>
      </c>
      <c r="N29">
        <f t="shared" si="9"/>
        <v>0.87333703142399988</v>
      </c>
    </row>
    <row r="30" spans="1:14" x14ac:dyDescent="0.3">
      <c r="A30" s="1">
        <v>125.137</v>
      </c>
      <c r="B30" s="1">
        <f t="shared" si="0"/>
        <v>2200</v>
      </c>
      <c r="C30" s="1">
        <v>0.13769999999999999</v>
      </c>
      <c r="D30" s="1">
        <v>1.3165199999999999</v>
      </c>
      <c r="F30">
        <f t="shared" si="1"/>
        <v>102.08376131199999</v>
      </c>
      <c r="G30" s="1">
        <f t="shared" si="2"/>
        <v>235.06487438109866</v>
      </c>
      <c r="H30" s="1">
        <f t="shared" si="3"/>
        <v>23.519140735825736</v>
      </c>
      <c r="I30" s="1">
        <f t="shared" si="4"/>
        <v>42.761666962376232</v>
      </c>
      <c r="J30">
        <f t="shared" si="5"/>
        <v>0.35128834394084962</v>
      </c>
      <c r="K30">
        <f t="shared" si="6"/>
        <v>5.9749406999999994</v>
      </c>
      <c r="L30">
        <f t="shared" si="7"/>
        <v>0.84668906648972653</v>
      </c>
      <c r="M30">
        <f t="shared" si="8"/>
        <v>14.170668948893947</v>
      </c>
      <c r="N30">
        <f t="shared" si="9"/>
        <v>0.87573742408533339</v>
      </c>
    </row>
    <row r="31" spans="1:14" x14ac:dyDescent="0.3">
      <c r="A31" s="1">
        <v>126.02800000000001</v>
      </c>
      <c r="B31" s="1">
        <f t="shared" si="0"/>
        <v>2250</v>
      </c>
      <c r="C31" s="1">
        <v>0.14105000000000001</v>
      </c>
      <c r="D31" s="1">
        <v>1.3046500000000001</v>
      </c>
      <c r="F31">
        <f t="shared" si="1"/>
        <v>102.810617728</v>
      </c>
      <c r="G31" s="1">
        <f t="shared" si="2"/>
        <v>242.11900474943999</v>
      </c>
      <c r="H31" s="1">
        <f t="shared" si="3"/>
        <v>24.22493348916117</v>
      </c>
      <c r="I31" s="1">
        <f t="shared" si="4"/>
        <v>44.044914297029706</v>
      </c>
      <c r="J31">
        <f t="shared" si="5"/>
        <v>0.34935080435975419</v>
      </c>
      <c r="K31">
        <f t="shared" si="6"/>
        <v>6.1203005500000005</v>
      </c>
      <c r="L31">
        <f t="shared" si="7"/>
        <v>0.8720976056098021</v>
      </c>
      <c r="M31">
        <f t="shared" si="8"/>
        <v>14.249261102215021</v>
      </c>
      <c r="N31">
        <f t="shared" si="9"/>
        <v>0.88197284642133345</v>
      </c>
    </row>
    <row r="32" spans="1:14" x14ac:dyDescent="0.3">
      <c r="A32" s="1">
        <v>126.66</v>
      </c>
      <c r="B32" s="1">
        <f t="shared" si="0"/>
        <v>2300</v>
      </c>
      <c r="C32" s="1">
        <v>0.14495</v>
      </c>
      <c r="D32" s="1">
        <v>1.2964599999999999</v>
      </c>
      <c r="F32">
        <f t="shared" si="1"/>
        <v>103.32618815999999</v>
      </c>
      <c r="G32" s="1">
        <f t="shared" si="2"/>
        <v>248.74057696383997</v>
      </c>
      <c r="H32" s="1">
        <f t="shared" si="3"/>
        <v>24.8874471429469</v>
      </c>
      <c r="I32" s="1">
        <f t="shared" si="4"/>
        <v>45.249473108910884</v>
      </c>
      <c r="J32">
        <f t="shared" si="5"/>
        <v>0.34945327859650432</v>
      </c>
      <c r="K32">
        <f t="shared" si="6"/>
        <v>6.2895254500000002</v>
      </c>
      <c r="L32">
        <f t="shared" si="7"/>
        <v>0.89594809714608836</v>
      </c>
      <c r="M32">
        <f t="shared" si="8"/>
        <v>14.245082626163605</v>
      </c>
      <c r="N32">
        <f t="shared" si="9"/>
        <v>0.88639572735999994</v>
      </c>
    </row>
    <row r="33" spans="1:14" x14ac:dyDescent="0.3">
      <c r="A33" s="1">
        <v>126.822</v>
      </c>
      <c r="B33" s="1">
        <f t="shared" si="0"/>
        <v>2350</v>
      </c>
      <c r="C33" s="1">
        <v>0.14985000000000001</v>
      </c>
      <c r="D33" s="1">
        <v>1.2822899999999999</v>
      </c>
      <c r="F33">
        <f t="shared" si="1"/>
        <v>103.458343872</v>
      </c>
      <c r="G33" s="1">
        <f t="shared" si="2"/>
        <v>254.473039810496</v>
      </c>
      <c r="H33" s="1">
        <f t="shared" si="3"/>
        <v>25.461002000125667</v>
      </c>
      <c r="I33" s="1">
        <f t="shared" si="4"/>
        <v>46.292290194059404</v>
      </c>
      <c r="J33">
        <f t="shared" si="5"/>
        <v>0.35312828615133157</v>
      </c>
      <c r="K33">
        <f t="shared" si="6"/>
        <v>6.5021413500000005</v>
      </c>
      <c r="L33">
        <f t="shared" si="7"/>
        <v>0.91659607200452398</v>
      </c>
      <c r="M33">
        <f t="shared" si="8"/>
        <v>14.096833991536094</v>
      </c>
      <c r="N33">
        <f t="shared" si="9"/>
        <v>0.887529440512</v>
      </c>
    </row>
    <row r="34" spans="1:14" x14ac:dyDescent="0.3">
      <c r="A34" s="1">
        <v>126.69</v>
      </c>
      <c r="B34" s="1">
        <f t="shared" si="0"/>
        <v>2400</v>
      </c>
      <c r="C34" s="1">
        <v>0.1537</v>
      </c>
      <c r="D34" s="1">
        <v>1.2730399999999999</v>
      </c>
      <c r="F34">
        <f t="shared" si="1"/>
        <v>103.35066144</v>
      </c>
      <c r="G34" s="1">
        <f t="shared" si="2"/>
        <v>259.61686153727999</v>
      </c>
      <c r="H34" s="1">
        <f t="shared" si="3"/>
        <v>25.975661059377945</v>
      </c>
      <c r="I34" s="1">
        <f t="shared" si="4"/>
        <v>47.22802502970297</v>
      </c>
      <c r="J34">
        <f t="shared" si="5"/>
        <v>0.35502465091915719</v>
      </c>
      <c r="K34">
        <f t="shared" si="6"/>
        <v>6.6691967000000005</v>
      </c>
      <c r="L34">
        <f t="shared" si="7"/>
        <v>0.93512379813760604</v>
      </c>
      <c r="M34">
        <f t="shared" si="8"/>
        <v>14.0215357291472</v>
      </c>
      <c r="N34">
        <f t="shared" si="9"/>
        <v>0.88660567424000003</v>
      </c>
    </row>
    <row r="35" spans="1:14" x14ac:dyDescent="0.3">
      <c r="A35" s="1">
        <v>126.55200000000001</v>
      </c>
      <c r="B35" s="1">
        <f t="shared" si="0"/>
        <v>2450</v>
      </c>
      <c r="C35" s="1">
        <v>0.15565000000000001</v>
      </c>
      <c r="D35" s="1">
        <v>1.2698400000000001</v>
      </c>
      <c r="F35">
        <f t="shared" si="1"/>
        <v>103.238084352</v>
      </c>
      <c r="G35" s="1">
        <f t="shared" si="2"/>
        <v>264.73686097331199</v>
      </c>
      <c r="H35" s="1">
        <f t="shared" si="3"/>
        <v>26.487936607225887</v>
      </c>
      <c r="I35" s="1">
        <f t="shared" si="4"/>
        <v>48.159426249504946</v>
      </c>
      <c r="J35">
        <f t="shared" si="5"/>
        <v>0.35257559463700655</v>
      </c>
      <c r="K35">
        <f t="shared" si="6"/>
        <v>6.7538091500000004</v>
      </c>
      <c r="L35">
        <f t="shared" si="7"/>
        <v>0.953565717860132</v>
      </c>
      <c r="M35">
        <f t="shared" si="8"/>
        <v>14.118931949093231</v>
      </c>
      <c r="N35">
        <f t="shared" si="9"/>
        <v>0.88563991859199998</v>
      </c>
    </row>
    <row r="36" spans="1:14" x14ac:dyDescent="0.3">
      <c r="A36" s="1">
        <v>126.438</v>
      </c>
      <c r="B36" s="1">
        <f t="shared" si="0"/>
        <v>2500</v>
      </c>
      <c r="C36" s="1">
        <v>0.15959999999999999</v>
      </c>
      <c r="D36" s="1">
        <v>1.2744599999999999</v>
      </c>
      <c r="F36">
        <f t="shared" si="1"/>
        <v>103.145085888</v>
      </c>
      <c r="G36" s="1">
        <f t="shared" si="2"/>
        <v>269.89630807359998</v>
      </c>
      <c r="H36" s="1">
        <f t="shared" si="3"/>
        <v>27.004159044926169</v>
      </c>
      <c r="I36" s="1">
        <f t="shared" si="4"/>
        <v>49.098003564356432</v>
      </c>
      <c r="J36">
        <f t="shared" si="5"/>
        <v>0.35461204268826285</v>
      </c>
      <c r="K36">
        <f t="shared" si="6"/>
        <v>6.9252035999999997</v>
      </c>
      <c r="L36">
        <f t="shared" si="7"/>
        <v>0.97214972561734203</v>
      </c>
      <c r="M36">
        <f t="shared" si="8"/>
        <v>14.037850462870754</v>
      </c>
      <c r="N36">
        <f t="shared" si="9"/>
        <v>0.88484212044800004</v>
      </c>
    </row>
    <row r="37" spans="1:14" x14ac:dyDescent="0.3">
      <c r="A37" s="1">
        <v>126.239</v>
      </c>
      <c r="B37" s="1">
        <f t="shared" si="0"/>
        <v>2550</v>
      </c>
      <c r="C37" s="1">
        <v>0.16259999999999999</v>
      </c>
      <c r="D37" s="1">
        <v>1.2787599999999999</v>
      </c>
      <c r="F37">
        <f t="shared" si="1"/>
        <v>102.982746464</v>
      </c>
      <c r="G37" s="1">
        <f t="shared" si="2"/>
        <v>274.86095031241598</v>
      </c>
      <c r="H37" s="1">
        <f t="shared" si="3"/>
        <v>27.500890510336159</v>
      </c>
      <c r="I37" s="1">
        <f t="shared" si="4"/>
        <v>50.001143085148513</v>
      </c>
      <c r="J37">
        <f t="shared" si="5"/>
        <v>0.35475214871071997</v>
      </c>
      <c r="K37">
        <f t="shared" si="6"/>
        <v>7.0553765999999998</v>
      </c>
      <c r="L37">
        <f t="shared" si="7"/>
        <v>0.99003205837210173</v>
      </c>
      <c r="M37">
        <f t="shared" si="8"/>
        <v>14.032306345944761</v>
      </c>
      <c r="N37">
        <f t="shared" si="9"/>
        <v>0.88344947281066666</v>
      </c>
    </row>
    <row r="38" spans="1:14" x14ac:dyDescent="0.3">
      <c r="A38" s="1">
        <v>126.161</v>
      </c>
      <c r="B38" s="1">
        <f t="shared" si="0"/>
        <v>2600</v>
      </c>
      <c r="C38" s="1">
        <v>0.16805</v>
      </c>
      <c r="D38" s="1">
        <v>1.27634</v>
      </c>
      <c r="F38">
        <f t="shared" si="1"/>
        <v>102.919115936</v>
      </c>
      <c r="G38" s="1">
        <f t="shared" si="2"/>
        <v>280.07722083383464</v>
      </c>
      <c r="H38" s="1">
        <f t="shared" si="3"/>
        <v>28.022798348895172</v>
      </c>
      <c r="I38" s="1">
        <f t="shared" si="4"/>
        <v>50.950057394059399</v>
      </c>
      <c r="J38">
        <f t="shared" si="5"/>
        <v>0.35981417253418352</v>
      </c>
      <c r="K38">
        <f t="shared" si="6"/>
        <v>7.2918575499999996</v>
      </c>
      <c r="L38">
        <f t="shared" si="7"/>
        <v>1.0088207405602263</v>
      </c>
      <c r="M38">
        <f t="shared" si="8"/>
        <v>13.834893696740227</v>
      </c>
      <c r="N38">
        <f t="shared" si="9"/>
        <v>0.88290361092266678</v>
      </c>
    </row>
    <row r="39" spans="1:14" x14ac:dyDescent="0.3">
      <c r="A39" s="1">
        <v>125.84699999999999</v>
      </c>
      <c r="B39" s="1">
        <f t="shared" ref="B39:B70" si="10">B38+50</f>
        <v>2650</v>
      </c>
      <c r="C39" s="1">
        <v>0.17144999999999999</v>
      </c>
      <c r="D39" s="1">
        <v>1.28027</v>
      </c>
      <c r="F39">
        <f t="shared" si="1"/>
        <v>102.66296227199999</v>
      </c>
      <c r="G39" s="1">
        <f t="shared" si="2"/>
        <v>284.75283635510397</v>
      </c>
      <c r="H39" s="1">
        <f t="shared" si="3"/>
        <v>28.490611584542879</v>
      </c>
      <c r="I39" s="1">
        <f t="shared" si="4"/>
        <v>51.800618815841574</v>
      </c>
      <c r="J39">
        <f t="shared" si="5"/>
        <v>0.3610663101939533</v>
      </c>
      <c r="K39">
        <f t="shared" si="6"/>
        <v>7.4393869499999994</v>
      </c>
      <c r="L39">
        <f t="shared" si="7"/>
        <v>1.0256620170435435</v>
      </c>
      <c r="M39">
        <f t="shared" si="8"/>
        <v>13.78691582971825</v>
      </c>
      <c r="N39">
        <f t="shared" si="9"/>
        <v>0.88070616691199988</v>
      </c>
    </row>
    <row r="40" spans="1:14" x14ac:dyDescent="0.3">
      <c r="A40" s="1">
        <v>124.911</v>
      </c>
      <c r="B40" s="1">
        <f t="shared" si="10"/>
        <v>2700</v>
      </c>
      <c r="C40" s="1">
        <v>0.17465</v>
      </c>
      <c r="D40" s="1">
        <v>1.2837099999999999</v>
      </c>
      <c r="F40">
        <f t="shared" si="1"/>
        <v>101.89939593599999</v>
      </c>
      <c r="G40" s="1">
        <f t="shared" si="2"/>
        <v>287.96769291513596</v>
      </c>
      <c r="H40" s="1">
        <f t="shared" si="3"/>
        <v>28.812270292931196</v>
      </c>
      <c r="I40" s="1">
        <f t="shared" si="4"/>
        <v>52.385447263366331</v>
      </c>
      <c r="J40">
        <f t="shared" si="5"/>
        <v>0.36369921194897709</v>
      </c>
      <c r="K40">
        <f t="shared" si="6"/>
        <v>7.5782381500000007</v>
      </c>
      <c r="L40">
        <f t="shared" si="7"/>
        <v>1.037241730545523</v>
      </c>
      <c r="M40">
        <f t="shared" si="8"/>
        <v>13.687109193652391</v>
      </c>
      <c r="N40">
        <f t="shared" si="9"/>
        <v>0.87415582425600002</v>
      </c>
    </row>
    <row r="41" spans="1:14" x14ac:dyDescent="0.3">
      <c r="A41" s="1">
        <v>123.92700000000001</v>
      </c>
      <c r="B41" s="1">
        <f t="shared" si="10"/>
        <v>2750</v>
      </c>
      <c r="C41" s="1">
        <v>0.1784</v>
      </c>
      <c r="D41" s="1">
        <v>1.2811999999999999</v>
      </c>
      <c r="F41">
        <f t="shared" si="1"/>
        <v>101.096672352</v>
      </c>
      <c r="G41" s="1">
        <f t="shared" si="2"/>
        <v>290.98992191984001</v>
      </c>
      <c r="H41" s="1">
        <f t="shared" si="3"/>
        <v>29.114655876845742</v>
      </c>
      <c r="I41" s="1">
        <f t="shared" si="4"/>
        <v>52.935233999999994</v>
      </c>
      <c r="J41">
        <f t="shared" si="5"/>
        <v>0.36764988895206763</v>
      </c>
      <c r="K41">
        <f t="shared" si="6"/>
        <v>7.7409544000000006</v>
      </c>
      <c r="L41">
        <f t="shared" si="7"/>
        <v>1.0481276115664466</v>
      </c>
      <c r="M41">
        <f t="shared" si="8"/>
        <v>13.540030820572287</v>
      </c>
      <c r="N41">
        <f t="shared" si="9"/>
        <v>0.86726956659200005</v>
      </c>
    </row>
    <row r="42" spans="1:14" x14ac:dyDescent="0.3">
      <c r="A42" s="1">
        <v>123.68899999999999</v>
      </c>
      <c r="B42" s="1">
        <f t="shared" si="10"/>
        <v>2800</v>
      </c>
      <c r="C42" s="1">
        <v>0.18004999999999999</v>
      </c>
      <c r="D42" s="1">
        <v>1.2744800000000001</v>
      </c>
      <c r="F42">
        <f t="shared" si="1"/>
        <v>100.90251766399999</v>
      </c>
      <c r="G42" s="1">
        <f t="shared" si="2"/>
        <v>295.71164510062931</v>
      </c>
      <c r="H42" s="1">
        <f t="shared" si="3"/>
        <v>29.587082360372808</v>
      </c>
      <c r="I42" s="1">
        <f t="shared" si="4"/>
        <v>53.794183065346523</v>
      </c>
      <c r="J42">
        <f t="shared" si="5"/>
        <v>0.36512555947283604</v>
      </c>
      <c r="K42">
        <f t="shared" si="6"/>
        <v>7.81254955</v>
      </c>
      <c r="L42">
        <f t="shared" si="7"/>
        <v>1.065134964973421</v>
      </c>
      <c r="M42">
        <f t="shared" si="8"/>
        <v>13.633641081654593</v>
      </c>
      <c r="N42">
        <f t="shared" si="9"/>
        <v>0.86560398801066663</v>
      </c>
    </row>
    <row r="43" spans="1:14" x14ac:dyDescent="0.3">
      <c r="A43" s="1">
        <v>123.389</v>
      </c>
      <c r="B43" s="1">
        <f t="shared" si="10"/>
        <v>2850</v>
      </c>
      <c r="C43" s="1">
        <v>0.18310000000000001</v>
      </c>
      <c r="D43" s="1">
        <v>1.2603599999999999</v>
      </c>
      <c r="F43">
        <f t="shared" si="1"/>
        <v>100.65778486399999</v>
      </c>
      <c r="G43" s="1">
        <f t="shared" si="2"/>
        <v>300.26217224931196</v>
      </c>
      <c r="H43" s="1">
        <f t="shared" si="3"/>
        <v>30.042380025384855</v>
      </c>
      <c r="I43" s="1">
        <f t="shared" si="4"/>
        <v>54.621989120792072</v>
      </c>
      <c r="J43">
        <f t="shared" si="5"/>
        <v>0.36568341092540541</v>
      </c>
      <c r="K43">
        <f t="shared" si="6"/>
        <v>7.9448921000000006</v>
      </c>
      <c r="L43">
        <f t="shared" si="7"/>
        <v>1.0815256809138547</v>
      </c>
      <c r="M43">
        <f t="shared" si="8"/>
        <v>13.612842909645742</v>
      </c>
      <c r="N43">
        <f t="shared" si="9"/>
        <v>0.86350451921066662</v>
      </c>
    </row>
    <row r="44" spans="1:14" x14ac:dyDescent="0.3">
      <c r="A44" s="1">
        <v>122.51900000000001</v>
      </c>
      <c r="B44" s="1">
        <f t="shared" si="10"/>
        <v>2900</v>
      </c>
      <c r="C44" s="1">
        <v>0.18790000000000001</v>
      </c>
      <c r="D44" s="1">
        <v>1.2531000000000001</v>
      </c>
      <c r="F44">
        <f t="shared" si="1"/>
        <v>99.948059743999991</v>
      </c>
      <c r="G44" s="1">
        <f t="shared" si="2"/>
        <v>303.37567734295465</v>
      </c>
      <c r="H44" s="1">
        <f t="shared" si="3"/>
        <v>30.353898131490201</v>
      </c>
      <c r="I44" s="1">
        <f t="shared" si="4"/>
        <v>55.188380285148504</v>
      </c>
      <c r="J44">
        <f t="shared" si="5"/>
        <v>0.37141852262803626</v>
      </c>
      <c r="K44">
        <f t="shared" si="6"/>
        <v>8.1531689000000007</v>
      </c>
      <c r="L44">
        <f t="shared" si="7"/>
        <v>1.0927403327336471</v>
      </c>
      <c r="M44">
        <f t="shared" si="8"/>
        <v>13.40264559873949</v>
      </c>
      <c r="N44">
        <f t="shared" si="9"/>
        <v>0.8574160596906667</v>
      </c>
    </row>
    <row r="45" spans="1:14" x14ac:dyDescent="0.3">
      <c r="A45" s="1">
        <v>121.837</v>
      </c>
      <c r="B45" s="1">
        <f t="shared" si="10"/>
        <v>2950</v>
      </c>
      <c r="C45" s="1">
        <v>0.19255</v>
      </c>
      <c r="D45" s="1">
        <v>1.23943</v>
      </c>
      <c r="F45">
        <f t="shared" si="1"/>
        <v>99.391700512</v>
      </c>
      <c r="G45" s="1">
        <f t="shared" si="2"/>
        <v>306.88844061421867</v>
      </c>
      <c r="H45" s="1">
        <f t="shared" si="3"/>
        <v>30.705363547010158</v>
      </c>
      <c r="I45" s="1">
        <f t="shared" si="4"/>
        <v>55.827402229702969</v>
      </c>
      <c r="J45">
        <f t="shared" si="5"/>
        <v>0.37625348360758748</v>
      </c>
      <c r="K45">
        <f t="shared" si="6"/>
        <v>8.3549370500000002</v>
      </c>
      <c r="L45">
        <f t="shared" si="7"/>
        <v>1.1053930876923657</v>
      </c>
      <c r="M45">
        <f t="shared" si="8"/>
        <v>13.230417908323625</v>
      </c>
      <c r="N45">
        <f t="shared" si="9"/>
        <v>0.85264326728533335</v>
      </c>
    </row>
    <row r="46" spans="1:14" x14ac:dyDescent="0.3">
      <c r="A46" s="1">
        <v>121.709</v>
      </c>
      <c r="B46" s="1">
        <f t="shared" si="10"/>
        <v>3000</v>
      </c>
      <c r="C46" s="1">
        <v>0.19900000000000001</v>
      </c>
      <c r="D46" s="1">
        <v>1.2273499999999999</v>
      </c>
      <c r="F46">
        <f t="shared" si="1"/>
        <v>99.287281183999994</v>
      </c>
      <c r="G46" s="1">
        <f t="shared" si="2"/>
        <v>311.76206291775998</v>
      </c>
      <c r="H46" s="1">
        <f t="shared" si="3"/>
        <v>31.192988119384228</v>
      </c>
      <c r="I46" s="1">
        <f t="shared" si="4"/>
        <v>56.713983920792082</v>
      </c>
      <c r="J46">
        <f t="shared" si="5"/>
        <v>0.38277833320431842</v>
      </c>
      <c r="K46">
        <f t="shared" si="6"/>
        <v>8.6348090000000006</v>
      </c>
      <c r="L46">
        <f t="shared" si="7"/>
        <v>1.1229475722978322</v>
      </c>
      <c r="M46">
        <f t="shared" si="8"/>
        <v>13.00489185456021</v>
      </c>
      <c r="N46">
        <f t="shared" si="9"/>
        <v>0.85174749393066673</v>
      </c>
    </row>
    <row r="47" spans="1:14" x14ac:dyDescent="0.3">
      <c r="A47" s="1">
        <v>121.123</v>
      </c>
      <c r="B47" s="1">
        <f t="shared" si="10"/>
        <v>3050</v>
      </c>
      <c r="C47" s="1">
        <v>0.20605000000000001</v>
      </c>
      <c r="D47" s="1">
        <v>1.2193000000000001</v>
      </c>
      <c r="F47">
        <f t="shared" si="1"/>
        <v>98.809236447999993</v>
      </c>
      <c r="G47" s="1">
        <f t="shared" si="2"/>
        <v>315.43201915416535</v>
      </c>
      <c r="H47" s="1">
        <f t="shared" si="3"/>
        <v>31.560181292952137</v>
      </c>
      <c r="I47" s="1">
        <f t="shared" si="4"/>
        <v>57.381601516831672</v>
      </c>
      <c r="J47">
        <f t="shared" si="5"/>
        <v>0.39172778778558048</v>
      </c>
      <c r="K47">
        <f t="shared" si="6"/>
        <v>8.9407155500000002</v>
      </c>
      <c r="L47">
        <f t="shared" si="7"/>
        <v>1.1361665265462768</v>
      </c>
      <c r="M47">
        <f t="shared" si="8"/>
        <v>12.707780716122624</v>
      </c>
      <c r="N47">
        <f t="shared" si="9"/>
        <v>0.8476465315413334</v>
      </c>
    </row>
    <row r="48" spans="1:14" x14ac:dyDescent="0.3">
      <c r="A48" s="1">
        <v>121.124</v>
      </c>
      <c r="B48" s="1">
        <f t="shared" si="10"/>
        <v>3100</v>
      </c>
      <c r="C48" s="1">
        <v>0.21004999999999999</v>
      </c>
      <c r="D48" s="1">
        <v>1.20692</v>
      </c>
      <c r="F48">
        <f t="shared" si="1"/>
        <v>98.810052223999989</v>
      </c>
      <c r="G48" s="1">
        <f t="shared" si="2"/>
        <v>320.60568278280527</v>
      </c>
      <c r="H48" s="1">
        <f t="shared" si="3"/>
        <v>32.077826148748557</v>
      </c>
      <c r="I48" s="1">
        <f t="shared" si="4"/>
        <v>58.322765021782175</v>
      </c>
      <c r="J48">
        <f t="shared" si="5"/>
        <v>0.39288821946844044</v>
      </c>
      <c r="K48">
        <f t="shared" si="6"/>
        <v>9.1142795499999991</v>
      </c>
      <c r="L48">
        <f t="shared" si="7"/>
        <v>1.1548017413549481</v>
      </c>
      <c r="M48">
        <f t="shared" si="8"/>
        <v>12.670247110809193</v>
      </c>
      <c r="N48">
        <f t="shared" si="9"/>
        <v>0.84765352977066666</v>
      </c>
    </row>
    <row r="49" spans="1:14" x14ac:dyDescent="0.3">
      <c r="A49" s="1">
        <v>120.851</v>
      </c>
      <c r="B49" s="1">
        <f t="shared" si="10"/>
        <v>3150</v>
      </c>
      <c r="C49" s="1">
        <v>0.21604999999999999</v>
      </c>
      <c r="D49" s="1">
        <v>1.1927399999999999</v>
      </c>
      <c r="F49">
        <f t="shared" si="1"/>
        <v>98.587345375999988</v>
      </c>
      <c r="G49" s="1">
        <f t="shared" si="2"/>
        <v>325.04247770467197</v>
      </c>
      <c r="H49" s="1">
        <f t="shared" si="3"/>
        <v>32.521744468991514</v>
      </c>
      <c r="I49" s="1">
        <f t="shared" si="4"/>
        <v>59.129881556435635</v>
      </c>
      <c r="J49">
        <f t="shared" si="5"/>
        <v>0.39859485435536285</v>
      </c>
      <c r="K49">
        <f t="shared" si="6"/>
        <v>9.3746255499999993</v>
      </c>
      <c r="L49">
        <f t="shared" si="7"/>
        <v>1.1707828008836945</v>
      </c>
      <c r="M49">
        <f t="shared" si="8"/>
        <v>12.488848697361513</v>
      </c>
      <c r="N49">
        <f t="shared" si="9"/>
        <v>0.84574301316266665</v>
      </c>
    </row>
    <row r="50" spans="1:14" x14ac:dyDescent="0.3">
      <c r="A50" s="1">
        <v>120.596</v>
      </c>
      <c r="B50" s="1">
        <f t="shared" si="10"/>
        <v>3200</v>
      </c>
      <c r="C50" s="1">
        <v>0.21795</v>
      </c>
      <c r="D50" s="1">
        <v>1.1848099999999999</v>
      </c>
      <c r="F50">
        <f t="shared" si="1"/>
        <v>98.379322496</v>
      </c>
      <c r="G50" s="1">
        <f t="shared" si="2"/>
        <v>329.50514414660267</v>
      </c>
      <c r="H50" s="1">
        <f t="shared" si="3"/>
        <v>32.968251333877895</v>
      </c>
      <c r="I50" s="1">
        <f t="shared" si="4"/>
        <v>59.941704491089112</v>
      </c>
      <c r="J50">
        <f t="shared" si="5"/>
        <v>0.39665434079490247</v>
      </c>
      <c r="K50">
        <f t="shared" si="6"/>
        <v>9.4570684500000013</v>
      </c>
      <c r="L50">
        <f t="shared" si="7"/>
        <v>1.1868570480196043</v>
      </c>
      <c r="M50">
        <f t="shared" si="8"/>
        <v>12.549946680565732</v>
      </c>
      <c r="N50">
        <f t="shared" si="9"/>
        <v>0.84395846468266666</v>
      </c>
    </row>
    <row r="51" spans="1:14" x14ac:dyDescent="0.3">
      <c r="A51" s="1">
        <v>120.84</v>
      </c>
      <c r="B51" s="1">
        <f t="shared" si="10"/>
        <v>3250</v>
      </c>
      <c r="C51" s="1">
        <v>0.22305</v>
      </c>
      <c r="D51" s="1">
        <v>1.17378</v>
      </c>
      <c r="F51">
        <f t="shared" si="1"/>
        <v>98.578371840000003</v>
      </c>
      <c r="G51" s="1">
        <f t="shared" si="2"/>
        <v>335.33076154240001</v>
      </c>
      <c r="H51" s="1">
        <f t="shared" si="3"/>
        <v>33.551126660383289</v>
      </c>
      <c r="I51" s="1">
        <f t="shared" si="4"/>
        <v>61.001467722772283</v>
      </c>
      <c r="J51">
        <f t="shared" si="5"/>
        <v>0.39888377327735053</v>
      </c>
      <c r="K51">
        <f t="shared" si="6"/>
        <v>9.678362550000001</v>
      </c>
      <c r="L51">
        <f t="shared" si="7"/>
        <v>1.2078405597737985</v>
      </c>
      <c r="M51">
        <f t="shared" si="8"/>
        <v>12.479802792403124</v>
      </c>
      <c r="N51">
        <f t="shared" si="9"/>
        <v>0.84566603264000006</v>
      </c>
    </row>
    <row r="52" spans="1:14" x14ac:dyDescent="0.3">
      <c r="A52" s="1">
        <v>121.633</v>
      </c>
      <c r="B52" s="1">
        <f t="shared" si="10"/>
        <v>3300</v>
      </c>
      <c r="C52" s="1">
        <v>0.22550000000000001</v>
      </c>
      <c r="D52" s="1">
        <v>1.1611800000000001</v>
      </c>
      <c r="F52">
        <f t="shared" si="1"/>
        <v>99.225282207999996</v>
      </c>
      <c r="G52" s="1">
        <f t="shared" si="2"/>
        <v>342.72412474643198</v>
      </c>
      <c r="H52" s="1">
        <f t="shared" si="3"/>
        <v>34.290860957838518</v>
      </c>
      <c r="I52" s="1">
        <f t="shared" si="4"/>
        <v>62.346426368316834</v>
      </c>
      <c r="J52">
        <f t="shared" si="5"/>
        <v>0.39456577123086756</v>
      </c>
      <c r="K52">
        <f t="shared" si="6"/>
        <v>9.7846705000000007</v>
      </c>
      <c r="L52">
        <f t="shared" si="7"/>
        <v>1.2344709944821866</v>
      </c>
      <c r="M52">
        <f t="shared" si="8"/>
        <v>12.616377776667967</v>
      </c>
      <c r="N52">
        <f t="shared" si="9"/>
        <v>0.85121562850133325</v>
      </c>
    </row>
    <row r="53" spans="1:14" x14ac:dyDescent="0.3">
      <c r="A53" s="1">
        <v>122.181</v>
      </c>
      <c r="B53" s="1">
        <f t="shared" si="10"/>
        <v>3350</v>
      </c>
      <c r="C53" s="1">
        <v>0.22850000000000001</v>
      </c>
      <c r="D53" s="1">
        <v>1.1510400000000001</v>
      </c>
      <c r="F53">
        <f t="shared" si="1"/>
        <v>99.672327455999991</v>
      </c>
      <c r="G53" s="1">
        <f t="shared" si="2"/>
        <v>349.48440416988797</v>
      </c>
      <c r="H53" s="1">
        <f t="shared" si="3"/>
        <v>34.967252798994657</v>
      </c>
      <c r="I53" s="1">
        <f t="shared" si="4"/>
        <v>63.576218007920787</v>
      </c>
      <c r="J53">
        <f t="shared" si="5"/>
        <v>0.39208113027381369</v>
      </c>
      <c r="K53">
        <f t="shared" si="6"/>
        <v>9.9148434999999999</v>
      </c>
      <c r="L53">
        <f t="shared" si="7"/>
        <v>1.2588211007638077</v>
      </c>
      <c r="M53">
        <f t="shared" si="8"/>
        <v>12.696328497407022</v>
      </c>
      <c r="N53">
        <f t="shared" si="9"/>
        <v>0.8550506581759999</v>
      </c>
    </row>
    <row r="54" spans="1:14" x14ac:dyDescent="0.3">
      <c r="A54" s="1">
        <v>122.93300000000001</v>
      </c>
      <c r="B54" s="1">
        <f t="shared" si="10"/>
        <v>3400</v>
      </c>
      <c r="C54" s="1">
        <v>0.23419999999999999</v>
      </c>
      <c r="D54" s="1">
        <v>1.14117</v>
      </c>
      <c r="F54">
        <f t="shared" si="1"/>
        <v>100.285791008</v>
      </c>
      <c r="G54" s="1">
        <f t="shared" si="2"/>
        <v>356.88370160046935</v>
      </c>
      <c r="H54" s="1">
        <f t="shared" si="3"/>
        <v>35.707580838538064</v>
      </c>
      <c r="I54" s="1">
        <f t="shared" si="4"/>
        <v>64.922256174257427</v>
      </c>
      <c r="J54">
        <f t="shared" si="5"/>
        <v>0.39352987993054178</v>
      </c>
      <c r="K54">
        <f t="shared" si="6"/>
        <v>10.162172199999999</v>
      </c>
      <c r="L54">
        <f t="shared" si="7"/>
        <v>1.2854729101873703</v>
      </c>
      <c r="M54">
        <f t="shared" si="8"/>
        <v>12.649587951160388</v>
      </c>
      <c r="N54">
        <f t="shared" si="9"/>
        <v>0.86031332663466664</v>
      </c>
    </row>
    <row r="55" spans="1:14" x14ac:dyDescent="0.3">
      <c r="A55" s="1">
        <v>123.47499999999999</v>
      </c>
      <c r="B55" s="1">
        <f t="shared" si="10"/>
        <v>3450</v>
      </c>
      <c r="C55" s="1">
        <v>0.23605000000000001</v>
      </c>
      <c r="D55" s="1">
        <v>1.12669</v>
      </c>
      <c r="F55">
        <f t="shared" si="1"/>
        <v>100.72794159999999</v>
      </c>
      <c r="G55" s="1">
        <f t="shared" si="2"/>
        <v>363.72859711759997</v>
      </c>
      <c r="H55" s="1">
        <f t="shared" si="3"/>
        <v>36.392438843857995</v>
      </c>
      <c r="I55" s="1">
        <f t="shared" si="4"/>
        <v>66.16744069306931</v>
      </c>
      <c r="J55">
        <f t="shared" si="5"/>
        <v>0.38917424745196239</v>
      </c>
      <c r="K55">
        <f t="shared" si="6"/>
        <v>10.242445550000001</v>
      </c>
      <c r="L55">
        <f t="shared" si="7"/>
        <v>1.3101277983788877</v>
      </c>
      <c r="M55">
        <f t="shared" si="8"/>
        <v>12.791161954274557</v>
      </c>
      <c r="N55">
        <f t="shared" si="9"/>
        <v>0.86410636693333331</v>
      </c>
    </row>
    <row r="56" spans="1:14" x14ac:dyDescent="0.3">
      <c r="A56" s="1">
        <v>123.428</v>
      </c>
      <c r="B56" s="1">
        <f t="shared" si="10"/>
        <v>3500</v>
      </c>
      <c r="C56" s="1">
        <v>0.24195</v>
      </c>
      <c r="D56" s="1">
        <v>1.11975</v>
      </c>
      <c r="F56">
        <f t="shared" si="1"/>
        <v>100.689600128</v>
      </c>
      <c r="G56" s="1">
        <f t="shared" si="2"/>
        <v>368.85956846890667</v>
      </c>
      <c r="H56" s="1">
        <f t="shared" si="3"/>
        <v>36.905812173840189</v>
      </c>
      <c r="I56" s="1">
        <f t="shared" si="4"/>
        <v>67.100837861386125</v>
      </c>
      <c r="J56">
        <f t="shared" si="5"/>
        <v>0.39335267658165862</v>
      </c>
      <c r="K56">
        <f t="shared" si="6"/>
        <v>10.498452449999998</v>
      </c>
      <c r="L56">
        <f t="shared" si="7"/>
        <v>1.3286092382582468</v>
      </c>
      <c r="M56">
        <f t="shared" si="8"/>
        <v>12.655286525189217</v>
      </c>
      <c r="N56">
        <f t="shared" si="9"/>
        <v>0.86377745015466667</v>
      </c>
    </row>
    <row r="57" spans="1:14" x14ac:dyDescent="0.3">
      <c r="A57" s="1">
        <v>124.205</v>
      </c>
      <c r="B57" s="1">
        <f t="shared" si="10"/>
        <v>3550</v>
      </c>
      <c r="C57" s="1">
        <v>0.24545</v>
      </c>
      <c r="D57" s="1">
        <v>1.10622</v>
      </c>
      <c r="F57">
        <f t="shared" si="1"/>
        <v>101.32345807999999</v>
      </c>
      <c r="G57" s="1">
        <f t="shared" si="2"/>
        <v>376.48419573925332</v>
      </c>
      <c r="H57" s="1">
        <f t="shared" si="3"/>
        <v>37.668685326631056</v>
      </c>
      <c r="I57" s="1">
        <f t="shared" si="4"/>
        <v>68.487866752475242</v>
      </c>
      <c r="J57">
        <f t="shared" si="5"/>
        <v>0.39096134819412681</v>
      </c>
      <c r="K57">
        <f t="shared" si="6"/>
        <v>10.650320949999999</v>
      </c>
      <c r="L57">
        <f t="shared" si="7"/>
        <v>1.3560726717587179</v>
      </c>
      <c r="M57">
        <f t="shared" si="8"/>
        <v>12.732693015779192</v>
      </c>
      <c r="N57">
        <f t="shared" si="9"/>
        <v>0.86921507434666656</v>
      </c>
    </row>
    <row r="58" spans="1:14" x14ac:dyDescent="0.3">
      <c r="A58" s="1">
        <v>124.066</v>
      </c>
      <c r="B58" s="1">
        <f t="shared" si="10"/>
        <v>3600</v>
      </c>
      <c r="C58" s="1">
        <v>0.25505</v>
      </c>
      <c r="D58" s="1">
        <v>1.09697</v>
      </c>
      <c r="F58">
        <f t="shared" si="1"/>
        <v>101.21006521599999</v>
      </c>
      <c r="G58" s="1">
        <f t="shared" si="2"/>
        <v>381.35952573388801</v>
      </c>
      <c r="H58" s="1">
        <f t="shared" si="3"/>
        <v>38.156480760037695</v>
      </c>
      <c r="I58" s="1">
        <f t="shared" si="4"/>
        <v>69.374759097029695</v>
      </c>
      <c r="J58">
        <f t="shared" si="5"/>
        <v>0.40105899955079827</v>
      </c>
      <c r="K58">
        <f t="shared" si="6"/>
        <v>11.066874550000001</v>
      </c>
      <c r="L58">
        <f t="shared" si="7"/>
        <v>1.3736333073613571</v>
      </c>
      <c r="M58">
        <f t="shared" si="8"/>
        <v>12.412116005790965</v>
      </c>
      <c r="N58">
        <f t="shared" si="9"/>
        <v>0.86824232046933336</v>
      </c>
    </row>
    <row r="59" spans="1:14" x14ac:dyDescent="0.3">
      <c r="A59" s="1">
        <v>123.967</v>
      </c>
      <c r="B59" s="1">
        <f t="shared" si="10"/>
        <v>3650</v>
      </c>
      <c r="C59" s="1">
        <v>0.25755</v>
      </c>
      <c r="D59" s="1">
        <v>1.0940099999999999</v>
      </c>
      <c r="F59">
        <f t="shared" si="1"/>
        <v>101.129303392</v>
      </c>
      <c r="G59" s="1">
        <f t="shared" si="2"/>
        <v>386.34764872523732</v>
      </c>
      <c r="H59" s="1">
        <f t="shared" si="3"/>
        <v>38.65556156464551</v>
      </c>
      <c r="I59" s="1">
        <f t="shared" si="4"/>
        <v>70.282170102970298</v>
      </c>
      <c r="J59">
        <f t="shared" si="5"/>
        <v>0.3997613635532683</v>
      </c>
      <c r="K59">
        <f t="shared" si="6"/>
        <v>11.175352050000001</v>
      </c>
      <c r="L59">
        <f t="shared" si="7"/>
        <v>1.3916002163272383</v>
      </c>
      <c r="M59">
        <f t="shared" si="8"/>
        <v>12.452406063818259</v>
      </c>
      <c r="N59">
        <f t="shared" si="9"/>
        <v>0.86754949576533325</v>
      </c>
    </row>
    <row r="60" spans="1:14" x14ac:dyDescent="0.3">
      <c r="A60" s="1">
        <v>123.815</v>
      </c>
      <c r="B60" s="1">
        <f t="shared" si="10"/>
        <v>3700</v>
      </c>
      <c r="C60" s="1">
        <v>0.26445000000000002</v>
      </c>
      <c r="D60" s="1">
        <v>1.09659</v>
      </c>
      <c r="F60">
        <f t="shared" si="1"/>
        <v>101.00530543999999</v>
      </c>
      <c r="G60" s="1">
        <f t="shared" si="2"/>
        <v>391.15987953397331</v>
      </c>
      <c r="H60" s="1">
        <f t="shared" si="3"/>
        <v>39.137043682898728</v>
      </c>
      <c r="I60" s="1">
        <f t="shared" si="4"/>
        <v>71.157583801980181</v>
      </c>
      <c r="J60">
        <f t="shared" si="5"/>
        <v>0.40542152668861969</v>
      </c>
      <c r="K60">
        <f t="shared" si="6"/>
        <v>11.474749950000001</v>
      </c>
      <c r="L60">
        <f t="shared" si="7"/>
        <v>1.4089335725843544</v>
      </c>
      <c r="M60">
        <f t="shared" si="8"/>
        <v>12.278555774405822</v>
      </c>
      <c r="N60">
        <f t="shared" si="9"/>
        <v>0.86648576490666662</v>
      </c>
    </row>
    <row r="61" spans="1:14" x14ac:dyDescent="0.3">
      <c r="A61" s="1">
        <v>123.767</v>
      </c>
      <c r="B61" s="1">
        <f t="shared" si="10"/>
        <v>3750</v>
      </c>
      <c r="C61" s="1">
        <v>0.2651</v>
      </c>
      <c r="D61" s="1">
        <v>1.0980799999999999</v>
      </c>
      <c r="F61">
        <f t="shared" si="1"/>
        <v>100.96614819199999</v>
      </c>
      <c r="G61" s="1">
        <f t="shared" si="2"/>
        <v>396.29213165359999</v>
      </c>
      <c r="H61" s="1">
        <f t="shared" si="3"/>
        <v>39.650545158655348</v>
      </c>
      <c r="I61" s="1">
        <f t="shared" si="4"/>
        <v>72.091213960396033</v>
      </c>
      <c r="J61">
        <f t="shared" si="5"/>
        <v>0.40115463573967702</v>
      </c>
      <c r="K61">
        <f t="shared" si="6"/>
        <v>11.5029541</v>
      </c>
      <c r="L61">
        <f t="shared" si="7"/>
        <v>1.4274196257115923</v>
      </c>
      <c r="M61">
        <f t="shared" si="8"/>
        <v>12.409156928754435</v>
      </c>
      <c r="N61">
        <f t="shared" si="9"/>
        <v>0.86614984989866672</v>
      </c>
    </row>
    <row r="62" spans="1:14" x14ac:dyDescent="0.3">
      <c r="A62" s="1">
        <v>123.509</v>
      </c>
      <c r="B62" s="1">
        <f t="shared" si="10"/>
        <v>3800</v>
      </c>
      <c r="C62" s="1">
        <v>0.26929999999999998</v>
      </c>
      <c r="D62" s="1">
        <v>1.09907</v>
      </c>
      <c r="F62">
        <f t="shared" si="1"/>
        <v>100.75567798399999</v>
      </c>
      <c r="G62" s="1">
        <f t="shared" si="2"/>
        <v>400.73891656836264</v>
      </c>
      <c r="H62" s="1">
        <f t="shared" si="3"/>
        <v>40.09546301593884</v>
      </c>
      <c r="I62" s="1">
        <f t="shared" si="4"/>
        <v>72.900147817821775</v>
      </c>
      <c r="J62">
        <f t="shared" si="5"/>
        <v>0.40298823818487473</v>
      </c>
      <c r="K62">
        <f t="shared" si="6"/>
        <v>11.685196299999999</v>
      </c>
      <c r="L62">
        <f t="shared" si="7"/>
        <v>1.4434366685737985</v>
      </c>
      <c r="M62">
        <f t="shared" si="8"/>
        <v>12.352695081158359</v>
      </c>
      <c r="N62">
        <f t="shared" si="9"/>
        <v>0.86434430673066664</v>
      </c>
    </row>
    <row r="63" spans="1:14" x14ac:dyDescent="0.3">
      <c r="A63" s="1">
        <v>122.672</v>
      </c>
      <c r="B63" s="1">
        <f t="shared" si="10"/>
        <v>3850</v>
      </c>
      <c r="C63" s="1">
        <v>0.27374999999999999</v>
      </c>
      <c r="D63" s="1">
        <v>1.1053299999999999</v>
      </c>
      <c r="F63">
        <f t="shared" si="1"/>
        <v>100.072873472</v>
      </c>
      <c r="G63" s="1">
        <f t="shared" si="2"/>
        <v>403.26032246766931</v>
      </c>
      <c r="H63" s="1">
        <f t="shared" si="3"/>
        <v>40.347739330526757</v>
      </c>
      <c r="I63" s="1">
        <f t="shared" si="4"/>
        <v>73.358827659405947</v>
      </c>
      <c r="J63">
        <f t="shared" si="5"/>
        <v>0.4070860046320609</v>
      </c>
      <c r="K63">
        <f t="shared" si="6"/>
        <v>11.87828625</v>
      </c>
      <c r="L63">
        <f t="shared" si="7"/>
        <v>1.4525186158989631</v>
      </c>
      <c r="M63">
        <f t="shared" si="8"/>
        <v>12.228351677406016</v>
      </c>
      <c r="N63">
        <f t="shared" si="9"/>
        <v>0.85848678877866669</v>
      </c>
    </row>
    <row r="64" spans="1:14" x14ac:dyDescent="0.3">
      <c r="A64" s="1">
        <v>122.157</v>
      </c>
      <c r="B64" s="1">
        <f t="shared" si="10"/>
        <v>3900</v>
      </c>
      <c r="C64" s="1">
        <v>0.27589999999999998</v>
      </c>
      <c r="D64" s="1">
        <v>1.11704</v>
      </c>
      <c r="F64">
        <f t="shared" si="1"/>
        <v>99.652748831999986</v>
      </c>
      <c r="G64" s="1">
        <f t="shared" si="2"/>
        <v>406.78252073222393</v>
      </c>
      <c r="H64" s="1">
        <f t="shared" si="3"/>
        <v>40.700148753251639</v>
      </c>
      <c r="I64" s="1">
        <f t="shared" si="4"/>
        <v>73.999565964356421</v>
      </c>
      <c r="J64">
        <f t="shared" si="5"/>
        <v>0.40673070018392643</v>
      </c>
      <c r="K64">
        <f t="shared" si="6"/>
        <v>11.971576899999999</v>
      </c>
      <c r="L64">
        <f t="shared" si="7"/>
        <v>1.4652053551170592</v>
      </c>
      <c r="M64">
        <f t="shared" si="8"/>
        <v>12.239033899678324</v>
      </c>
      <c r="N64">
        <f t="shared" si="9"/>
        <v>0.8548827006719999</v>
      </c>
    </row>
    <row r="65" spans="1:14" x14ac:dyDescent="0.3">
      <c r="A65" s="1">
        <v>121.184</v>
      </c>
      <c r="B65" s="1">
        <f t="shared" si="10"/>
        <v>3950</v>
      </c>
      <c r="C65" s="1">
        <v>0.28284999999999999</v>
      </c>
      <c r="D65" s="1">
        <v>1.12259</v>
      </c>
      <c r="F65">
        <f t="shared" si="1"/>
        <v>98.858998783999994</v>
      </c>
      <c r="G65" s="1">
        <f t="shared" si="2"/>
        <v>408.71605397265063</v>
      </c>
      <c r="H65" s="1">
        <f t="shared" si="3"/>
        <v>40.893606157377732</v>
      </c>
      <c r="I65" s="1">
        <f t="shared" si="4"/>
        <v>74.351303350495044</v>
      </c>
      <c r="J65">
        <f t="shared" si="5"/>
        <v>0.41500375229045955</v>
      </c>
      <c r="K65">
        <f t="shared" si="6"/>
        <v>12.273144349999999</v>
      </c>
      <c r="L65">
        <f t="shared" si="7"/>
        <v>1.4721698216655985</v>
      </c>
      <c r="M65">
        <f t="shared" si="8"/>
        <v>11.99505016549079</v>
      </c>
      <c r="N65">
        <f t="shared" si="9"/>
        <v>0.84807342353066673</v>
      </c>
    </row>
    <row r="66" spans="1:14" x14ac:dyDescent="0.3">
      <c r="A66" s="1">
        <v>120.004</v>
      </c>
      <c r="B66" s="1">
        <f t="shared" si="10"/>
        <v>4000</v>
      </c>
      <c r="C66" s="1">
        <v>0.28455000000000003</v>
      </c>
      <c r="D66" s="1">
        <v>1.1246100000000001</v>
      </c>
      <c r="F66">
        <f t="shared" si="1"/>
        <v>97.896383103999995</v>
      </c>
      <c r="G66" s="1">
        <f t="shared" si="2"/>
        <v>409.85952392874668</v>
      </c>
      <c r="H66" s="1">
        <f t="shared" si="3"/>
        <v>41.008014704785836</v>
      </c>
      <c r="I66" s="1">
        <f t="shared" si="4"/>
        <v>74.559316910891084</v>
      </c>
      <c r="J66">
        <f t="shared" si="5"/>
        <v>0.41633324907112601</v>
      </c>
      <c r="K66">
        <f t="shared" si="6"/>
        <v>12.346909050000001</v>
      </c>
      <c r="L66">
        <f t="shared" si="7"/>
        <v>1.47628852937229</v>
      </c>
      <c r="M66">
        <f t="shared" si="8"/>
        <v>11.956745800863334</v>
      </c>
      <c r="N66">
        <f t="shared" si="9"/>
        <v>0.83981551291733336</v>
      </c>
    </row>
    <row r="67" spans="1:14" x14ac:dyDescent="0.3">
      <c r="A67" s="1">
        <v>118.73399999999999</v>
      </c>
      <c r="B67" s="1">
        <f t="shared" si="10"/>
        <v>4050</v>
      </c>
      <c r="C67" s="1">
        <v>0.28710000000000002</v>
      </c>
      <c r="D67" s="1">
        <v>1.1222000000000001</v>
      </c>
      <c r="F67">
        <f t="shared" si="1"/>
        <v>96.860347583999996</v>
      </c>
      <c r="G67" s="1">
        <f t="shared" si="2"/>
        <v>410.59101340857598</v>
      </c>
      <c r="H67" s="1">
        <f t="shared" si="3"/>
        <v>41.081203028086712</v>
      </c>
      <c r="I67" s="1">
        <f t="shared" si="4"/>
        <v>74.692385322772267</v>
      </c>
      <c r="J67">
        <f t="shared" si="5"/>
        <v>0.41931586054631359</v>
      </c>
      <c r="K67">
        <f t="shared" si="6"/>
        <v>12.457556100000001</v>
      </c>
      <c r="L67">
        <f t="shared" si="7"/>
        <v>1.4789233090111218</v>
      </c>
      <c r="M67">
        <f t="shared" si="8"/>
        <v>11.871696961582391</v>
      </c>
      <c r="N67">
        <f t="shared" si="9"/>
        <v>0.83092776166400006</v>
      </c>
    </row>
    <row r="68" spans="1:14" x14ac:dyDescent="0.3">
      <c r="A68" s="1">
        <v>117.44199999999999</v>
      </c>
      <c r="B68" s="1">
        <f t="shared" si="10"/>
        <v>4100</v>
      </c>
      <c r="C68" s="1">
        <v>0.28894999999999998</v>
      </c>
      <c r="D68" s="1">
        <v>1.1239399999999999</v>
      </c>
      <c r="F68">
        <f t="shared" si="1"/>
        <v>95.806364991999985</v>
      </c>
      <c r="G68" s="1">
        <f t="shared" si="2"/>
        <v>411.13704763566926</v>
      </c>
      <c r="H68" s="1">
        <f t="shared" si="3"/>
        <v>41.13583584325059</v>
      </c>
      <c r="I68" s="1">
        <f t="shared" si="4"/>
        <v>74.791716768316817</v>
      </c>
      <c r="J68">
        <f t="shared" si="5"/>
        <v>0.42145734113834926</v>
      </c>
      <c r="K68">
        <f t="shared" si="6"/>
        <v>12.537829449999998</v>
      </c>
      <c r="L68">
        <f t="shared" si="7"/>
        <v>1.4808900903570212</v>
      </c>
      <c r="M68">
        <f t="shared" si="8"/>
        <v>11.811375296359781</v>
      </c>
      <c r="N68">
        <f t="shared" si="9"/>
        <v>0.82188604936533316</v>
      </c>
    </row>
    <row r="69" spans="1:14" x14ac:dyDescent="0.3">
      <c r="A69" s="1">
        <v>116.5</v>
      </c>
      <c r="B69" s="1">
        <f t="shared" si="10"/>
        <v>4150</v>
      </c>
      <c r="C69" s="1">
        <v>0.29304999999999998</v>
      </c>
      <c r="D69" s="1">
        <v>1.12233</v>
      </c>
      <c r="F69">
        <f t="shared" si="1"/>
        <v>95.037903999999997</v>
      </c>
      <c r="G69" s="1">
        <f t="shared" si="2"/>
        <v>412.81297567466663</v>
      </c>
      <c r="H69" s="1">
        <f t="shared" si="3"/>
        <v>41.303518860613678</v>
      </c>
      <c r="I69" s="1">
        <f t="shared" si="4"/>
        <v>75.096592079207923</v>
      </c>
      <c r="J69">
        <f t="shared" si="5"/>
        <v>0.42570222792244566</v>
      </c>
      <c r="K69">
        <f t="shared" si="6"/>
        <v>12.715732549999998</v>
      </c>
      <c r="L69">
        <f t="shared" si="7"/>
        <v>1.4869266789820925</v>
      </c>
      <c r="M69">
        <f t="shared" si="8"/>
        <v>11.693598250319386</v>
      </c>
      <c r="N69">
        <f t="shared" si="9"/>
        <v>0.81529371733333333</v>
      </c>
    </row>
    <row r="70" spans="1:14" x14ac:dyDescent="0.3">
      <c r="A70" s="1">
        <v>115.931</v>
      </c>
      <c r="B70" s="1">
        <f t="shared" si="10"/>
        <v>4200</v>
      </c>
      <c r="C70" s="1">
        <v>0.2949</v>
      </c>
      <c r="D70" s="1">
        <v>1.1217900000000001</v>
      </c>
      <c r="F70">
        <f t="shared" si="1"/>
        <v>94.573727455999986</v>
      </c>
      <c r="G70" s="1">
        <f t="shared" si="2"/>
        <v>415.7461058965759</v>
      </c>
      <c r="H70" s="1">
        <f t="shared" si="3"/>
        <v>41.596989770153932</v>
      </c>
      <c r="I70" s="1">
        <f t="shared" si="4"/>
        <v>75.630170471287116</v>
      </c>
      <c r="J70">
        <f t="shared" si="5"/>
        <v>0.42536731859129723</v>
      </c>
      <c r="K70">
        <f t="shared" si="6"/>
        <v>12.796005900000001</v>
      </c>
      <c r="L70">
        <f t="shared" si="7"/>
        <v>1.4974916317255416</v>
      </c>
      <c r="M70">
        <f t="shared" si="8"/>
        <v>11.702805105189436</v>
      </c>
      <c r="N70">
        <f t="shared" si="9"/>
        <v>0.81131172484266667</v>
      </c>
    </row>
    <row r="71" spans="1:14" x14ac:dyDescent="0.3">
      <c r="A71" s="1">
        <v>115.03400000000001</v>
      </c>
      <c r="B71" s="1">
        <f t="shared" ref="B71:B96" si="11">B70+50</f>
        <v>4250</v>
      </c>
      <c r="C71" s="1">
        <v>0.29715000000000003</v>
      </c>
      <c r="D71" s="1">
        <v>1.12456</v>
      </c>
      <c r="F71">
        <f t="shared" ref="F71:F96" si="12">A71*0.815776</f>
        <v>93.841976383999992</v>
      </c>
      <c r="G71" s="1">
        <f t="shared" ref="G71:G96" si="13">(2*3.14*B71*F71)/6000</f>
        <v>417.44039161482664</v>
      </c>
      <c r="H71" s="1">
        <f t="shared" ref="H71:H96" si="14">(F71*B71)/9549</f>
        <v>41.766509543617126</v>
      </c>
      <c r="I71" s="1">
        <f t="shared" ref="I71:I96" si="15">(F71*B71)/5252</f>
        <v>75.938385306930684</v>
      </c>
      <c r="J71">
        <f t="shared" ref="J71:J96" si="16">(C71*60)/H71</f>
        <v>0.42687311424434504</v>
      </c>
      <c r="K71">
        <f t="shared" ref="K71:K96" si="17">(C71*43391000)/1000000</f>
        <v>12.89363565</v>
      </c>
      <c r="L71">
        <f t="shared" ref="L71:L96" si="18">(H71*3600)/100000</f>
        <v>1.5035943435702164</v>
      </c>
      <c r="M71">
        <f t="shared" ref="M71:M96" si="19">(L71/K71)*100</f>
        <v>11.661523439823711</v>
      </c>
      <c r="N71">
        <f t="shared" ref="N71:N98" si="20">(4*3.41*F71)/1590</f>
        <v>0.80503431313066665</v>
      </c>
    </row>
    <row r="72" spans="1:14" x14ac:dyDescent="0.3">
      <c r="A72" s="1">
        <v>114.39100000000001</v>
      </c>
      <c r="B72" s="1">
        <f t="shared" si="11"/>
        <v>4300</v>
      </c>
      <c r="C72" s="1">
        <v>0.30220000000000002</v>
      </c>
      <c r="D72" s="1">
        <v>1.1227799999999999</v>
      </c>
      <c r="F72">
        <f t="shared" si="12"/>
        <v>93.317432416000003</v>
      </c>
      <c r="G72" s="1">
        <f t="shared" si="13"/>
        <v>419.99065749361068</v>
      </c>
      <c r="H72" s="1">
        <f t="shared" si="14"/>
        <v>42.021673409655463</v>
      </c>
      <c r="I72" s="1">
        <f t="shared" si="15"/>
        <v>76.402315192079215</v>
      </c>
      <c r="J72">
        <f t="shared" si="16"/>
        <v>0.43149162155531268</v>
      </c>
      <c r="K72">
        <f t="shared" si="17"/>
        <v>13.1127602</v>
      </c>
      <c r="L72">
        <f t="shared" si="18"/>
        <v>1.5127802427475967</v>
      </c>
      <c r="M72">
        <f t="shared" si="19"/>
        <v>11.53670333075714</v>
      </c>
      <c r="N72">
        <f t="shared" si="20"/>
        <v>0.80053445166933335</v>
      </c>
    </row>
    <row r="73" spans="1:14" x14ac:dyDescent="0.3">
      <c r="A73" s="1">
        <v>114.01600000000001</v>
      </c>
      <c r="B73" s="1">
        <f t="shared" si="11"/>
        <v>4350</v>
      </c>
      <c r="C73" s="1">
        <v>0.30604999999999999</v>
      </c>
      <c r="D73" s="1">
        <v>1.1194299999999999</v>
      </c>
      <c r="F73">
        <f t="shared" si="12"/>
        <v>93.011516415999992</v>
      </c>
      <c r="G73" s="1">
        <f t="shared" si="13"/>
        <v>423.48143424204801</v>
      </c>
      <c r="H73" s="1">
        <f t="shared" si="14"/>
        <v>42.370938989381081</v>
      </c>
      <c r="I73" s="1">
        <f t="shared" si="15"/>
        <v>77.037337473267314</v>
      </c>
      <c r="J73">
        <f t="shared" si="16"/>
        <v>0.4333866663800417</v>
      </c>
      <c r="K73">
        <f t="shared" si="17"/>
        <v>13.279815549999999</v>
      </c>
      <c r="L73">
        <f t="shared" si="18"/>
        <v>1.5253538036177188</v>
      </c>
      <c r="M73">
        <f t="shared" si="19"/>
        <v>11.486257454966827</v>
      </c>
      <c r="N73">
        <f t="shared" si="20"/>
        <v>0.79791011566933334</v>
      </c>
    </row>
    <row r="74" spans="1:14" x14ac:dyDescent="0.3">
      <c r="A74" s="1">
        <v>113.871</v>
      </c>
      <c r="B74" s="1">
        <f t="shared" si="11"/>
        <v>4400</v>
      </c>
      <c r="C74" s="1">
        <v>0.30919999999999997</v>
      </c>
      <c r="D74" s="1">
        <v>1.1198600000000001</v>
      </c>
      <c r="F74">
        <f t="shared" si="12"/>
        <v>92.893228895999997</v>
      </c>
      <c r="G74" s="1">
        <f t="shared" si="13"/>
        <v>427.804283475712</v>
      </c>
      <c r="H74" s="1">
        <f t="shared" si="14"/>
        <v>42.803456607225883</v>
      </c>
      <c r="I74" s="1">
        <f t="shared" si="15"/>
        <v>77.823725655445543</v>
      </c>
      <c r="J74">
        <f t="shared" si="16"/>
        <v>0.43342293988631136</v>
      </c>
      <c r="K74">
        <f t="shared" si="17"/>
        <v>13.416497199999998</v>
      </c>
      <c r="L74">
        <f t="shared" si="18"/>
        <v>1.5409244378601317</v>
      </c>
      <c r="M74">
        <f t="shared" si="19"/>
        <v>11.48529616105858</v>
      </c>
      <c r="N74">
        <f t="shared" si="20"/>
        <v>0.79689537241599995</v>
      </c>
    </row>
    <row r="75" spans="1:14" x14ac:dyDescent="0.3">
      <c r="A75" s="1">
        <v>113.985</v>
      </c>
      <c r="B75" s="1">
        <f t="shared" si="11"/>
        <v>4450</v>
      </c>
      <c r="C75" s="1">
        <v>0.30990000000000001</v>
      </c>
      <c r="D75" s="1">
        <v>1.11873</v>
      </c>
      <c r="F75">
        <f t="shared" si="12"/>
        <v>92.986227359999987</v>
      </c>
      <c r="G75" s="1">
        <f t="shared" si="13"/>
        <v>433.09885163375992</v>
      </c>
      <c r="H75" s="1">
        <f t="shared" si="14"/>
        <v>43.33319842412817</v>
      </c>
      <c r="I75" s="1">
        <f t="shared" si="15"/>
        <v>78.786883425742559</v>
      </c>
      <c r="J75">
        <f t="shared" si="16"/>
        <v>0.42909364358497842</v>
      </c>
      <c r="K75">
        <f t="shared" si="17"/>
        <v>13.4468709</v>
      </c>
      <c r="L75">
        <f t="shared" si="18"/>
        <v>1.5599951432686141</v>
      </c>
      <c r="M75">
        <f t="shared" si="19"/>
        <v>11.601175878535534</v>
      </c>
      <c r="N75">
        <f t="shared" si="20"/>
        <v>0.79769317055999989</v>
      </c>
    </row>
    <row r="76" spans="1:14" x14ac:dyDescent="0.3">
      <c r="A76" s="1">
        <v>113.306</v>
      </c>
      <c r="B76" s="1">
        <f t="shared" si="11"/>
        <v>4500</v>
      </c>
      <c r="C76" s="1">
        <v>0.31445000000000001</v>
      </c>
      <c r="D76" s="1">
        <v>1.1156299999999999</v>
      </c>
      <c r="F76">
        <f t="shared" si="12"/>
        <v>92.432315455999998</v>
      </c>
      <c r="G76" s="1">
        <f t="shared" si="13"/>
        <v>435.35620579775997</v>
      </c>
      <c r="H76" s="1">
        <f t="shared" si="14"/>
        <v>43.559055351555138</v>
      </c>
      <c r="I76" s="1">
        <f t="shared" si="15"/>
        <v>79.197528475247523</v>
      </c>
      <c r="J76">
        <f t="shared" si="16"/>
        <v>0.43313611481536446</v>
      </c>
      <c r="K76">
        <f t="shared" si="17"/>
        <v>13.644299950000001</v>
      </c>
      <c r="L76">
        <f t="shared" si="18"/>
        <v>1.568125992655985</v>
      </c>
      <c r="M76">
        <f t="shared" si="19"/>
        <v>11.492901786111679</v>
      </c>
      <c r="N76">
        <f t="shared" si="20"/>
        <v>0.79294137284266664</v>
      </c>
    </row>
    <row r="77" spans="1:14" x14ac:dyDescent="0.3">
      <c r="A77" s="1">
        <v>113.074</v>
      </c>
      <c r="B77" s="1">
        <f t="shared" si="11"/>
        <v>4550</v>
      </c>
      <c r="C77" s="1">
        <v>0.31709999999999999</v>
      </c>
      <c r="D77" s="1">
        <v>1.1095299999999999</v>
      </c>
      <c r="F77">
        <f t="shared" si="12"/>
        <v>92.243055423999991</v>
      </c>
      <c r="G77" s="1">
        <f t="shared" si="13"/>
        <v>439.29217761422927</v>
      </c>
      <c r="H77" s="1">
        <f t="shared" si="14"/>
        <v>43.952864402471462</v>
      </c>
      <c r="I77" s="1">
        <f t="shared" si="15"/>
        <v>79.913538114851477</v>
      </c>
      <c r="J77">
        <f t="shared" si="16"/>
        <v>0.43287281178721476</v>
      </c>
      <c r="K77">
        <f t="shared" si="17"/>
        <v>13.759286099999999</v>
      </c>
      <c r="L77">
        <f t="shared" si="18"/>
        <v>1.5823031184889726</v>
      </c>
      <c r="M77">
        <f t="shared" si="19"/>
        <v>11.499892559752594</v>
      </c>
      <c r="N77">
        <f t="shared" si="20"/>
        <v>0.79131778363733341</v>
      </c>
    </row>
    <row r="78" spans="1:14" x14ac:dyDescent="0.3">
      <c r="A78" s="1">
        <v>112.19499999999999</v>
      </c>
      <c r="B78" s="1">
        <f t="shared" si="11"/>
        <v>4600</v>
      </c>
      <c r="C78" s="1">
        <v>0.31940000000000002</v>
      </c>
      <c r="D78" s="1">
        <v>1.1056900000000001</v>
      </c>
      <c r="F78">
        <f t="shared" si="12"/>
        <v>91.525988319999982</v>
      </c>
      <c r="G78" s="1">
        <f t="shared" si="13"/>
        <v>440.66712509802659</v>
      </c>
      <c r="H78" s="1">
        <f t="shared" si="14"/>
        <v>44.090433162844263</v>
      </c>
      <c r="I78" s="1">
        <f t="shared" si="15"/>
        <v>80.163660752475224</v>
      </c>
      <c r="J78">
        <f t="shared" si="16"/>
        <v>0.43465211442172497</v>
      </c>
      <c r="K78">
        <f t="shared" si="17"/>
        <v>13.8590854</v>
      </c>
      <c r="L78">
        <f t="shared" si="18"/>
        <v>1.5872555938623936</v>
      </c>
      <c r="M78">
        <f t="shared" si="19"/>
        <v>11.452816315443107</v>
      </c>
      <c r="N78">
        <f t="shared" si="20"/>
        <v>0.78516634005333319</v>
      </c>
    </row>
    <row r="79" spans="1:14" x14ac:dyDescent="0.3">
      <c r="A79" s="1">
        <v>111.06100000000001</v>
      </c>
      <c r="B79" s="1">
        <f t="shared" si="11"/>
        <v>4650</v>
      </c>
      <c r="C79" s="1">
        <v>0.32055</v>
      </c>
      <c r="D79" s="1">
        <v>1.09782</v>
      </c>
      <c r="F79">
        <f t="shared" si="12"/>
        <v>90.600898336</v>
      </c>
      <c r="G79" s="1">
        <f t="shared" si="13"/>
        <v>440.95457220131198</v>
      </c>
      <c r="H79" s="1">
        <f t="shared" si="14"/>
        <v>44.119193346151427</v>
      </c>
      <c r="I79" s="1">
        <f t="shared" si="15"/>
        <v>80.215951497029707</v>
      </c>
      <c r="J79">
        <f t="shared" si="16"/>
        <v>0.43593272091584423</v>
      </c>
      <c r="K79">
        <f t="shared" si="17"/>
        <v>13.90898505</v>
      </c>
      <c r="L79">
        <f t="shared" si="18"/>
        <v>1.5882909604614512</v>
      </c>
      <c r="M79">
        <f t="shared" si="19"/>
        <v>11.419172245507959</v>
      </c>
      <c r="N79">
        <f t="shared" si="20"/>
        <v>0.77723034798933333</v>
      </c>
    </row>
    <row r="80" spans="1:14" x14ac:dyDescent="0.3">
      <c r="A80" s="1">
        <v>109.973</v>
      </c>
      <c r="B80" s="1">
        <f t="shared" si="11"/>
        <v>4700</v>
      </c>
      <c r="C80" s="1">
        <v>0.32069999999999999</v>
      </c>
      <c r="D80" s="1">
        <v>1.09558</v>
      </c>
      <c r="F80">
        <f t="shared" si="12"/>
        <v>89.713334047999993</v>
      </c>
      <c r="G80" s="1">
        <f t="shared" si="13"/>
        <v>441.32979462679458</v>
      </c>
      <c r="H80" s="1">
        <f t="shared" si="14"/>
        <v>44.156735786532614</v>
      </c>
      <c r="I80" s="1">
        <f t="shared" si="15"/>
        <v>80.284209829702959</v>
      </c>
      <c r="J80">
        <f t="shared" si="16"/>
        <v>0.43576590654304265</v>
      </c>
      <c r="K80">
        <f t="shared" si="17"/>
        <v>13.915493699999999</v>
      </c>
      <c r="L80">
        <f t="shared" si="18"/>
        <v>1.5896424883151741</v>
      </c>
      <c r="M80">
        <f t="shared" si="19"/>
        <v>11.423543588073876</v>
      </c>
      <c r="N80">
        <f t="shared" si="20"/>
        <v>0.76961627447466663</v>
      </c>
    </row>
    <row r="81" spans="1:14" x14ac:dyDescent="0.3">
      <c r="A81" s="1">
        <v>108.654</v>
      </c>
      <c r="B81" s="1">
        <f t="shared" si="11"/>
        <v>4750</v>
      </c>
      <c r="C81" s="1">
        <v>0.32485000000000003</v>
      </c>
      <c r="D81" s="1">
        <v>1.0882700000000001</v>
      </c>
      <c r="F81">
        <f t="shared" si="12"/>
        <v>88.637325503999989</v>
      </c>
      <c r="G81" s="1">
        <f t="shared" si="13"/>
        <v>440.67523663071995</v>
      </c>
      <c r="H81" s="1">
        <f t="shared" si="14"/>
        <v>44.091244752748977</v>
      </c>
      <c r="I81" s="1">
        <f t="shared" si="15"/>
        <v>80.165136356435639</v>
      </c>
      <c r="J81">
        <f t="shared" si="16"/>
        <v>0.44206055214135881</v>
      </c>
      <c r="K81">
        <f t="shared" si="17"/>
        <v>14.095566350000002</v>
      </c>
      <c r="L81">
        <f t="shared" si="18"/>
        <v>1.5872848110989632</v>
      </c>
      <c r="M81">
        <f t="shared" si="19"/>
        <v>11.260879993651074</v>
      </c>
      <c r="N81">
        <f t="shared" si="20"/>
        <v>0.76038560998399984</v>
      </c>
    </row>
    <row r="82" spans="1:14" x14ac:dyDescent="0.3">
      <c r="A82" s="1">
        <v>107.07599999999999</v>
      </c>
      <c r="B82" s="1">
        <f t="shared" si="11"/>
        <v>4800</v>
      </c>
      <c r="C82" s="1">
        <v>0.32455000000000001</v>
      </c>
      <c r="D82" s="1">
        <v>1.08396</v>
      </c>
      <c r="F82">
        <f t="shared" si="12"/>
        <v>87.350030975999985</v>
      </c>
      <c r="G82" s="1">
        <f t="shared" si="13"/>
        <v>438.84655562342391</v>
      </c>
      <c r="H82" s="1">
        <f t="shared" si="14"/>
        <v>43.908278216022609</v>
      </c>
      <c r="I82" s="1">
        <f t="shared" si="15"/>
        <v>79.832473093069282</v>
      </c>
      <c r="J82">
        <f t="shared" si="16"/>
        <v>0.44349268045072399</v>
      </c>
      <c r="K82">
        <f t="shared" si="17"/>
        <v>14.082549050000001</v>
      </c>
      <c r="L82">
        <f t="shared" si="18"/>
        <v>1.5806980157768138</v>
      </c>
      <c r="M82">
        <f t="shared" si="19"/>
        <v>11.224516315651062</v>
      </c>
      <c r="N82">
        <f t="shared" si="20"/>
        <v>0.74934240409599995</v>
      </c>
    </row>
    <row r="83" spans="1:14" x14ac:dyDescent="0.3">
      <c r="A83" s="1">
        <v>105.24</v>
      </c>
      <c r="B83" s="1">
        <f t="shared" si="11"/>
        <v>4850</v>
      </c>
      <c r="C83" s="1">
        <v>0.32569999999999999</v>
      </c>
      <c r="D83" s="1">
        <v>1.0822099999999999</v>
      </c>
      <c r="F83">
        <f t="shared" si="12"/>
        <v>85.852266239999992</v>
      </c>
      <c r="G83" s="1">
        <f t="shared" si="13"/>
        <v>435.81472085631998</v>
      </c>
      <c r="H83" s="1">
        <f t="shared" si="14"/>
        <v>43.604931538799867</v>
      </c>
      <c r="I83" s="1">
        <f t="shared" si="15"/>
        <v>79.280938930693054</v>
      </c>
      <c r="J83">
        <f t="shared" si="16"/>
        <v>0.44816031834865827</v>
      </c>
      <c r="K83">
        <f t="shared" si="17"/>
        <v>14.132448699999999</v>
      </c>
      <c r="L83">
        <f t="shared" si="18"/>
        <v>1.5697775353967951</v>
      </c>
      <c r="M83">
        <f t="shared" si="19"/>
        <v>11.10761177146035</v>
      </c>
      <c r="N83">
        <f t="shared" si="20"/>
        <v>0.73649365504000008</v>
      </c>
    </row>
    <row r="84" spans="1:14" x14ac:dyDescent="0.3">
      <c r="A84" s="1">
        <v>103.63200000000001</v>
      </c>
      <c r="B84" s="1">
        <f t="shared" si="11"/>
        <v>4900</v>
      </c>
      <c r="C84" s="1">
        <v>0.32769999999999999</v>
      </c>
      <c r="D84" s="1">
        <v>1.0846</v>
      </c>
      <c r="F84">
        <f t="shared" si="12"/>
        <v>84.540498431999993</v>
      </c>
      <c r="G84" s="1">
        <f t="shared" si="13"/>
        <v>433.58003629158401</v>
      </c>
      <c r="H84" s="1">
        <f t="shared" si="14"/>
        <v>43.381342791580266</v>
      </c>
      <c r="I84" s="1">
        <f t="shared" si="15"/>
        <v>78.874417805940581</v>
      </c>
      <c r="J84">
        <f t="shared" si="16"/>
        <v>0.45323631623076749</v>
      </c>
      <c r="K84">
        <f t="shared" si="17"/>
        <v>14.219230699999999</v>
      </c>
      <c r="L84">
        <f t="shared" si="18"/>
        <v>1.5617283404968898</v>
      </c>
      <c r="M84">
        <f t="shared" si="19"/>
        <v>10.983212618506077</v>
      </c>
      <c r="N84">
        <f t="shared" si="20"/>
        <v>0.72524050227199988</v>
      </c>
    </row>
    <row r="85" spans="1:14" x14ac:dyDescent="0.3">
      <c r="A85" s="1">
        <v>102.33499999999999</v>
      </c>
      <c r="B85" s="1">
        <f t="shared" si="11"/>
        <v>4950</v>
      </c>
      <c r="C85" s="1">
        <v>0.32845000000000002</v>
      </c>
      <c r="D85" s="1">
        <v>1.08823</v>
      </c>
      <c r="F85">
        <f t="shared" si="12"/>
        <v>83.482436959999987</v>
      </c>
      <c r="G85" s="1">
        <f t="shared" si="13"/>
        <v>432.52250588975994</v>
      </c>
      <c r="H85" s="1">
        <f t="shared" si="14"/>
        <v>43.275532825636184</v>
      </c>
      <c r="I85" s="1">
        <f t="shared" si="15"/>
        <v>78.682037881188108</v>
      </c>
      <c r="J85">
        <f t="shared" si="16"/>
        <v>0.45538434106409625</v>
      </c>
      <c r="K85">
        <f t="shared" si="17"/>
        <v>14.25177395</v>
      </c>
      <c r="L85">
        <f t="shared" si="18"/>
        <v>1.5579191817229026</v>
      </c>
      <c r="M85">
        <f t="shared" si="19"/>
        <v>10.931405361806924</v>
      </c>
      <c r="N85">
        <f t="shared" si="20"/>
        <v>0.7161637988266667</v>
      </c>
    </row>
    <row r="86" spans="1:14" x14ac:dyDescent="0.3">
      <c r="A86" s="1">
        <v>101.10599999999999</v>
      </c>
      <c r="B86" s="1">
        <f t="shared" si="11"/>
        <v>5000</v>
      </c>
      <c r="C86" s="1">
        <v>0.32869999999999999</v>
      </c>
      <c r="D86" s="1">
        <v>1.08687</v>
      </c>
      <c r="F86">
        <f t="shared" si="12"/>
        <v>82.479848255999997</v>
      </c>
      <c r="G86" s="1">
        <f t="shared" si="13"/>
        <v>431.6445392064</v>
      </c>
      <c r="H86" s="1">
        <f t="shared" si="14"/>
        <v>43.187688897266725</v>
      </c>
      <c r="I86" s="1">
        <f t="shared" si="15"/>
        <v>78.522323168316831</v>
      </c>
      <c r="J86">
        <f t="shared" si="16"/>
        <v>0.45665791579896681</v>
      </c>
      <c r="K86">
        <f t="shared" si="17"/>
        <v>14.262621699999999</v>
      </c>
      <c r="L86">
        <f t="shared" si="18"/>
        <v>1.5547568003016021</v>
      </c>
      <c r="M86">
        <f t="shared" si="19"/>
        <v>10.900918730121001</v>
      </c>
      <c r="N86">
        <f t="shared" si="20"/>
        <v>0.70756297497599996</v>
      </c>
    </row>
    <row r="87" spans="1:14" x14ac:dyDescent="0.3">
      <c r="A87" s="1">
        <v>99.314899999999994</v>
      </c>
      <c r="B87" s="1">
        <f t="shared" si="11"/>
        <v>5050</v>
      </c>
      <c r="C87" s="1">
        <v>0.32984999999999998</v>
      </c>
      <c r="D87" s="1">
        <v>1.0891</v>
      </c>
      <c r="F87">
        <f t="shared" si="12"/>
        <v>81.018711862399996</v>
      </c>
      <c r="G87" s="1">
        <f t="shared" si="13"/>
        <v>428.23790466735892</v>
      </c>
      <c r="H87" s="1">
        <f t="shared" si="14"/>
        <v>42.84684206776835</v>
      </c>
      <c r="I87" s="1">
        <f t="shared" si="15"/>
        <v>77.902607559999993</v>
      </c>
      <c r="J87">
        <f t="shared" si="16"/>
        <v>0.46190101871913286</v>
      </c>
      <c r="K87">
        <f t="shared" si="17"/>
        <v>14.312521349999999</v>
      </c>
      <c r="L87">
        <f t="shared" si="18"/>
        <v>1.5424863144396606</v>
      </c>
      <c r="M87">
        <f t="shared" si="19"/>
        <v>10.777180880429993</v>
      </c>
      <c r="N87">
        <f t="shared" si="20"/>
        <v>0.69502844641706663</v>
      </c>
    </row>
    <row r="88" spans="1:14" x14ac:dyDescent="0.3">
      <c r="A88" s="1">
        <v>97.581500000000005</v>
      </c>
      <c r="B88" s="1">
        <f t="shared" si="11"/>
        <v>5100</v>
      </c>
      <c r="C88" s="1">
        <v>0.32969999999999999</v>
      </c>
      <c r="D88" s="1">
        <v>1.09185</v>
      </c>
      <c r="F88">
        <f t="shared" si="12"/>
        <v>79.604645743999995</v>
      </c>
      <c r="G88" s="1">
        <f t="shared" si="13"/>
        <v>424.92959898147194</v>
      </c>
      <c r="H88" s="1">
        <f t="shared" si="14"/>
        <v>42.51583341652529</v>
      </c>
      <c r="I88" s="1">
        <f t="shared" si="15"/>
        <v>77.300779378217825</v>
      </c>
      <c r="J88">
        <f t="shared" si="16"/>
        <v>0.46528548096886235</v>
      </c>
      <c r="K88">
        <f t="shared" si="17"/>
        <v>14.3060127</v>
      </c>
      <c r="L88">
        <f t="shared" si="18"/>
        <v>1.5305700029949105</v>
      </c>
      <c r="M88">
        <f t="shared" si="19"/>
        <v>10.69878823045439</v>
      </c>
      <c r="N88">
        <f t="shared" si="20"/>
        <v>0.6828977156906666</v>
      </c>
    </row>
    <row r="89" spans="1:14" x14ac:dyDescent="0.3">
      <c r="A89" s="1">
        <v>95.848600000000005</v>
      </c>
      <c r="B89" s="1">
        <f t="shared" si="11"/>
        <v>5150</v>
      </c>
      <c r="C89" s="1">
        <v>0.33095000000000002</v>
      </c>
      <c r="D89" s="1">
        <v>1.0940700000000001</v>
      </c>
      <c r="F89">
        <f t="shared" si="12"/>
        <v>78.190987513599993</v>
      </c>
      <c r="G89" s="1">
        <f t="shared" si="13"/>
        <v>421.47548636080853</v>
      </c>
      <c r="H89" s="1">
        <f t="shared" si="14"/>
        <v>42.170236223168914</v>
      </c>
      <c r="I89" s="1">
        <f t="shared" si="15"/>
        <v>76.672426826930689</v>
      </c>
      <c r="J89">
        <f t="shared" si="16"/>
        <v>0.47087713464337416</v>
      </c>
      <c r="K89">
        <f t="shared" si="17"/>
        <v>14.360251450000002</v>
      </c>
      <c r="L89">
        <f t="shared" si="18"/>
        <v>1.5181285040340808</v>
      </c>
      <c r="M89">
        <f t="shared" si="19"/>
        <v>10.571740399671627</v>
      </c>
      <c r="N89">
        <f t="shared" si="20"/>
        <v>0.67077048407893325</v>
      </c>
    </row>
    <row r="90" spans="1:14" x14ac:dyDescent="0.3">
      <c r="A90" s="1">
        <v>94.803299999999993</v>
      </c>
      <c r="B90" s="1">
        <f t="shared" si="11"/>
        <v>5200</v>
      </c>
      <c r="C90" s="1">
        <v>0.33379999999999999</v>
      </c>
      <c r="D90" s="1">
        <v>1.0934600000000001</v>
      </c>
      <c r="F90">
        <f t="shared" si="12"/>
        <v>77.338256860799987</v>
      </c>
      <c r="G90" s="1">
        <f t="shared" si="13"/>
        <v>420.92635267438072</v>
      </c>
      <c r="H90" s="1">
        <f t="shared" si="14"/>
        <v>42.115293295230906</v>
      </c>
      <c r="I90" s="1">
        <f t="shared" si="15"/>
        <v>76.572531545346521</v>
      </c>
      <c r="J90">
        <f t="shared" si="16"/>
        <v>0.47555171608570868</v>
      </c>
      <c r="K90">
        <f t="shared" si="17"/>
        <v>14.483915799999998</v>
      </c>
      <c r="L90">
        <f t="shared" si="18"/>
        <v>1.5161505586283128</v>
      </c>
      <c r="M90">
        <f t="shared" si="19"/>
        <v>10.467822235118993</v>
      </c>
      <c r="N90">
        <f t="shared" si="20"/>
        <v>0.66345523495679992</v>
      </c>
    </row>
    <row r="91" spans="1:14" x14ac:dyDescent="0.3">
      <c r="A91" s="1">
        <v>93.0976</v>
      </c>
      <c r="B91" s="1">
        <f t="shared" si="11"/>
        <v>5250</v>
      </c>
      <c r="C91" s="1">
        <v>0.33129999999999998</v>
      </c>
      <c r="D91" s="1">
        <v>1.0880399999999999</v>
      </c>
      <c r="F91">
        <f t="shared" si="12"/>
        <v>75.94678773759999</v>
      </c>
      <c r="G91" s="1">
        <f t="shared" si="13"/>
        <v>417.32759861811195</v>
      </c>
      <c r="H91" s="1">
        <f t="shared" si="14"/>
        <v>41.755224172415957</v>
      </c>
      <c r="I91" s="1">
        <f t="shared" si="15"/>
        <v>75.917866645544549</v>
      </c>
      <c r="J91">
        <f t="shared" si="16"/>
        <v>0.4760601911252979</v>
      </c>
      <c r="K91">
        <f t="shared" si="17"/>
        <v>14.375438299999999</v>
      </c>
      <c r="L91">
        <f t="shared" si="18"/>
        <v>1.5031880702069744</v>
      </c>
      <c r="M91">
        <f t="shared" si="19"/>
        <v>10.456641660845738</v>
      </c>
      <c r="N91">
        <f t="shared" si="20"/>
        <v>0.65151835518293322</v>
      </c>
    </row>
    <row r="92" spans="1:14" x14ac:dyDescent="0.3">
      <c r="A92" s="1">
        <v>91.788600000000002</v>
      </c>
      <c r="B92" s="1">
        <f t="shared" si="11"/>
        <v>5300</v>
      </c>
      <c r="C92" s="1">
        <v>0.33239999999999997</v>
      </c>
      <c r="D92" s="1">
        <v>1.0833900000000001</v>
      </c>
      <c r="F92">
        <f t="shared" si="12"/>
        <v>74.878936953600004</v>
      </c>
      <c r="G92" s="1">
        <f t="shared" si="13"/>
        <v>415.37842292727044</v>
      </c>
      <c r="H92" s="1">
        <f t="shared" si="14"/>
        <v>41.560201681231547</v>
      </c>
      <c r="I92" s="1">
        <f t="shared" si="15"/>
        <v>75.563283673663364</v>
      </c>
      <c r="J92">
        <f t="shared" si="16"/>
        <v>0.47988217557198826</v>
      </c>
      <c r="K92">
        <f t="shared" si="17"/>
        <v>14.423168399999998</v>
      </c>
      <c r="L92">
        <f t="shared" si="18"/>
        <v>1.4961672605243357</v>
      </c>
      <c r="M92">
        <f t="shared" si="19"/>
        <v>10.373360547633457</v>
      </c>
      <c r="N92">
        <f t="shared" si="20"/>
        <v>0.64235767298560009</v>
      </c>
    </row>
    <row r="93" spans="1:14" x14ac:dyDescent="0.3">
      <c r="A93" s="1">
        <v>90.593800000000002</v>
      </c>
      <c r="B93" s="1">
        <f t="shared" si="11"/>
        <v>5350</v>
      </c>
      <c r="C93" s="1">
        <v>0.33079999999999998</v>
      </c>
      <c r="D93" s="1">
        <v>1.0800700000000001</v>
      </c>
      <c r="F93">
        <f t="shared" si="12"/>
        <v>73.904247788799992</v>
      </c>
      <c r="G93" s="1">
        <f t="shared" si="13"/>
        <v>413.83915286801704</v>
      </c>
      <c r="H93" s="1">
        <f t="shared" si="14"/>
        <v>41.406191817999783</v>
      </c>
      <c r="I93" s="1">
        <f t="shared" si="15"/>
        <v>75.283268406336617</v>
      </c>
      <c r="J93">
        <f t="shared" si="16"/>
        <v>0.4793485980850774</v>
      </c>
      <c r="K93">
        <f t="shared" si="17"/>
        <v>14.353742799999999</v>
      </c>
      <c r="L93">
        <f t="shared" si="18"/>
        <v>1.490622905447992</v>
      </c>
      <c r="M93">
        <f t="shared" si="19"/>
        <v>10.384907450396785</v>
      </c>
      <c r="N93">
        <f t="shared" si="20"/>
        <v>0.63399618857813334</v>
      </c>
    </row>
    <row r="94" spans="1:14" x14ac:dyDescent="0.3">
      <c r="A94" s="1">
        <v>89.6374</v>
      </c>
      <c r="B94" s="1">
        <f t="shared" si="11"/>
        <v>5400</v>
      </c>
      <c r="C94" s="1">
        <v>0.33879999999999999</v>
      </c>
      <c r="D94" s="1">
        <v>1.0789500000000001</v>
      </c>
      <c r="F94">
        <f t="shared" si="12"/>
        <v>73.124039622399991</v>
      </c>
      <c r="G94" s="1">
        <f t="shared" si="13"/>
        <v>413.2970719458047</v>
      </c>
      <c r="H94" s="1">
        <f t="shared" si="14"/>
        <v>41.351954546126294</v>
      </c>
      <c r="I94" s="1">
        <f t="shared" si="15"/>
        <v>75.184656123564352</v>
      </c>
      <c r="J94">
        <f t="shared" si="16"/>
        <v>0.49158498608149237</v>
      </c>
      <c r="K94">
        <f t="shared" si="17"/>
        <v>14.700870799999999</v>
      </c>
      <c r="L94">
        <f t="shared" si="18"/>
        <v>1.4886703636605465</v>
      </c>
      <c r="M94">
        <f t="shared" si="19"/>
        <v>10.126409407397464</v>
      </c>
      <c r="N94">
        <f t="shared" si="20"/>
        <v>0.62730308204373331</v>
      </c>
    </row>
    <row r="95" spans="1:14" x14ac:dyDescent="0.3">
      <c r="A95" s="1">
        <v>88.925600000000003</v>
      </c>
      <c r="B95" s="1">
        <f t="shared" si="11"/>
        <v>5450</v>
      </c>
      <c r="C95" s="1">
        <v>0.34379999999999999</v>
      </c>
      <c r="D95" s="1">
        <v>1.0792299999999999</v>
      </c>
      <c r="F95">
        <f t="shared" si="12"/>
        <v>72.543370265600004</v>
      </c>
      <c r="G95" s="1">
        <f t="shared" si="13"/>
        <v>413.81156511840425</v>
      </c>
      <c r="H95" s="1">
        <f t="shared" si="14"/>
        <v>41.403431558018646</v>
      </c>
      <c r="I95" s="1">
        <f t="shared" si="15"/>
        <v>75.278249799603969</v>
      </c>
      <c r="J95">
        <f t="shared" si="16"/>
        <v>0.49821957320358762</v>
      </c>
      <c r="K95">
        <f t="shared" si="17"/>
        <v>14.917825799999999</v>
      </c>
      <c r="L95">
        <f t="shared" si="18"/>
        <v>1.4905235360886713</v>
      </c>
      <c r="M95">
        <f t="shared" si="19"/>
        <v>9.9915601379972632</v>
      </c>
      <c r="N95">
        <f t="shared" si="20"/>
        <v>0.62232174240426674</v>
      </c>
    </row>
    <row r="96" spans="1:14" x14ac:dyDescent="0.3">
      <c r="A96" s="1">
        <v>88.647400000000005</v>
      </c>
      <c r="B96" s="1">
        <f t="shared" si="11"/>
        <v>5500</v>
      </c>
      <c r="C96" s="1">
        <v>0.3488</v>
      </c>
      <c r="D96" s="1">
        <v>1.0836600000000001</v>
      </c>
      <c r="F96">
        <f t="shared" si="12"/>
        <v>72.316421382399994</v>
      </c>
      <c r="G96" s="1">
        <f t="shared" si="13"/>
        <v>416.30153242468259</v>
      </c>
      <c r="H96" s="1">
        <f t="shared" si="14"/>
        <v>41.652562320996964</v>
      </c>
      <c r="I96" s="1">
        <f t="shared" si="15"/>
        <v>75.731210510891088</v>
      </c>
      <c r="J96">
        <f t="shared" si="16"/>
        <v>0.50244207880220237</v>
      </c>
      <c r="K96">
        <f t="shared" si="17"/>
        <v>15.134780800000001</v>
      </c>
      <c r="L96">
        <f t="shared" si="18"/>
        <v>1.4994922435558908</v>
      </c>
      <c r="M96">
        <f t="shared" si="19"/>
        <v>9.9075914172201998</v>
      </c>
      <c r="N96">
        <f t="shared" si="20"/>
        <v>0.62037483500373336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24cecc8-5b1a-4f4b-aa1d-4508502f11c0" xsi:nil="true"/>
    <lcf76f155ced4ddcb4097134ff3c332f xmlns="1684eeaa-63d5-4a8a-805f-2a73dd5a7c6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32978FBD0EAF74FACDB1C5A1673B1C8" ma:contentTypeVersion="12" ma:contentTypeDescription="Create a new document." ma:contentTypeScope="" ma:versionID="b7d1978ac565ef8fb6ee3504384e5e92">
  <xsd:schema xmlns:xsd="http://www.w3.org/2001/XMLSchema" xmlns:xs="http://www.w3.org/2001/XMLSchema" xmlns:p="http://schemas.microsoft.com/office/2006/metadata/properties" xmlns:ns2="1684eeaa-63d5-4a8a-805f-2a73dd5a7c6a" xmlns:ns3="224cecc8-5b1a-4f4b-aa1d-4508502f11c0" targetNamespace="http://schemas.microsoft.com/office/2006/metadata/properties" ma:root="true" ma:fieldsID="c3ae571f59365be894f71cd5addc9963" ns2:_="" ns3:_="">
    <xsd:import namespace="1684eeaa-63d5-4a8a-805f-2a73dd5a7c6a"/>
    <xsd:import namespace="224cecc8-5b1a-4f4b-aa1d-4508502f11c0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84eeaa-63d5-4a8a-805f-2a73dd5a7c6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4cecc8-5b1a-4f4b-aa1d-4508502f11c0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cf7b2fff-ef93-44f0-908d-df40e4ccb660}" ma:internalName="TaxCatchAll" ma:showField="CatchAllData" ma:web="224cecc8-5b1a-4f4b-aa1d-4508502f11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1332E55-70FF-4EAE-A6B1-1C063D6738B4}">
  <ds:schemaRefs>
    <ds:schemaRef ds:uri="http://schemas.microsoft.com/office/2006/metadata/properties"/>
    <ds:schemaRef ds:uri="http://schemas.microsoft.com/office/infopath/2007/PartnerControls"/>
    <ds:schemaRef ds:uri="224cecc8-5b1a-4f4b-aa1d-4508502f11c0"/>
    <ds:schemaRef ds:uri="1684eeaa-63d5-4a8a-805f-2a73dd5a7c6a"/>
  </ds:schemaRefs>
</ds:datastoreItem>
</file>

<file path=customXml/itemProps2.xml><?xml version="1.0" encoding="utf-8"?>
<ds:datastoreItem xmlns:ds="http://schemas.openxmlformats.org/officeDocument/2006/customXml" ds:itemID="{14272EFA-F337-400F-9DD7-262079D3558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89356E-AB5B-4AF0-8677-605EEF1EEF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84eeaa-63d5-4a8a-805f-2a73dd5a7c6a"/>
    <ds:schemaRef ds:uri="224cecc8-5b1a-4f4b-aa1d-4508502f11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iestyn jones</cp:lastModifiedBy>
  <cp:revision/>
  <dcterms:created xsi:type="dcterms:W3CDTF">2019-10-18T15:00:30Z</dcterms:created>
  <dcterms:modified xsi:type="dcterms:W3CDTF">2025-03-29T22:52:30Z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0x010100332978FBD0EAF74FACDB1C5A1673B1C8</vt:lpwstr>
  </property>
</Properties>
</file>