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D:\Games\Downloads\"/>
    </mc:Choice>
  </mc:AlternateContent>
  <xr:revisionPtr revIDLastSave="0" documentId="8_{DE0339F7-785D-4AB4-91D6-C5EE9BF50C86}" xr6:coauthVersionLast="47" xr6:coauthVersionMax="47" xr10:uidLastSave="{00000000-0000-0000-0000-000000000000}"/>
  <bookViews>
    <workbookView xWindow="-120" yWindow="-120" windowWidth="29040" windowHeight="15840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3" l="1"/>
  <c r="F20" i="3"/>
  <c r="D20" i="3"/>
  <c r="B20" i="3"/>
  <c r="G21" i="3"/>
  <c r="E21" i="3"/>
  <c r="C21" i="3"/>
  <c r="B23" i="3"/>
  <c r="C22" i="3"/>
  <c r="B21" i="2"/>
  <c r="C22" i="2"/>
  <c r="B23" i="2"/>
  <c r="G20" i="2"/>
  <c r="E20" i="2"/>
  <c r="C20" i="2"/>
  <c r="B23" i="1"/>
  <c r="B22" i="1"/>
  <c r="B20" i="1"/>
  <c r="C19" i="1"/>
  <c r="B19" i="1"/>
  <c r="B21" i="1"/>
  <c r="Q6" i="4"/>
  <c r="Q5" i="4"/>
  <c r="Q7" i="4"/>
  <c r="Q8" i="4"/>
  <c r="Q9" i="4"/>
  <c r="Q10" i="4"/>
  <c r="Q11" i="4"/>
  <c r="Q12" i="4"/>
  <c r="Q13" i="4"/>
  <c r="Q14" i="4"/>
  <c r="Q15" i="4"/>
  <c r="Q16" i="4"/>
  <c r="Q4" i="4"/>
  <c r="P5" i="4"/>
  <c r="P6" i="4"/>
  <c r="P7" i="4"/>
  <c r="P8" i="4"/>
  <c r="P9" i="4"/>
  <c r="P10" i="4"/>
  <c r="P11" i="4"/>
  <c r="P12" i="4"/>
  <c r="P13" i="4"/>
  <c r="P14" i="4"/>
  <c r="P15" i="4"/>
  <c r="P16" i="4"/>
  <c r="P4" i="4"/>
  <c r="O4" i="4"/>
  <c r="O5" i="4"/>
  <c r="O6" i="4"/>
  <c r="O7" i="4"/>
  <c r="O8" i="4"/>
  <c r="O9" i="4"/>
  <c r="O10" i="4"/>
  <c r="O11" i="4"/>
  <c r="O12" i="4"/>
  <c r="O13" i="4"/>
  <c r="O14" i="4"/>
  <c r="O15" i="4"/>
  <c r="O16" i="4"/>
  <c r="N5" i="4"/>
  <c r="N6" i="4"/>
  <c r="N7" i="4"/>
  <c r="N8" i="4"/>
  <c r="N9" i="4"/>
  <c r="N10" i="4"/>
  <c r="N11" i="4"/>
  <c r="N12" i="4"/>
  <c r="N13" i="4"/>
  <c r="N14" i="4"/>
  <c r="N15" i="4"/>
  <c r="N16" i="4"/>
  <c r="N4" i="4"/>
  <c r="M10" i="4"/>
  <c r="M14" i="4"/>
  <c r="M15" i="4"/>
  <c r="J4" i="4"/>
  <c r="J5" i="4"/>
  <c r="J6" i="4"/>
  <c r="J7" i="4"/>
  <c r="J8" i="4"/>
  <c r="J9" i="4"/>
  <c r="J10" i="4"/>
  <c r="J12" i="4"/>
  <c r="J13" i="4"/>
  <c r="J14" i="4"/>
  <c r="J15" i="4"/>
  <c r="J16" i="4"/>
  <c r="K4" i="4"/>
  <c r="K5" i="4"/>
  <c r="K6" i="4"/>
  <c r="K7" i="4"/>
  <c r="K8" i="4"/>
  <c r="K9" i="4"/>
  <c r="K10" i="4"/>
  <c r="K11" i="4"/>
  <c r="K12" i="4"/>
  <c r="K13" i="4"/>
  <c r="K14" i="4"/>
  <c r="K15" i="4"/>
  <c r="L5" i="4"/>
  <c r="L6" i="4"/>
  <c r="L7" i="4"/>
  <c r="L8" i="4"/>
  <c r="L9" i="4"/>
  <c r="L10" i="4"/>
  <c r="L11" i="4"/>
  <c r="L12" i="4"/>
  <c r="L13" i="4"/>
  <c r="L14" i="4"/>
  <c r="L15" i="4"/>
  <c r="L16" i="4"/>
  <c r="L4" i="4"/>
  <c r="K16" i="4"/>
  <c r="J11" i="4"/>
</calcChain>
</file>

<file path=xl/sharedStrings.xml><?xml version="1.0" encoding="utf-8"?>
<sst xmlns="http://schemas.openxmlformats.org/spreadsheetml/2006/main" count="105" uniqueCount="83">
  <si>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</si>
  <si>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</si>
  <si>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</si>
  <si>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</si>
  <si>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</si>
  <si>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</si>
  <si>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</si>
  <si>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</si>
  <si>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</si>
  <si>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</si>
  <si>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</si>
  <si>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</si>
  <si>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</si>
  <si>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</si>
  <si>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</si>
  <si>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</si>
  <si>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Mean: (1) and (1,200 and over)</t>
  </si>
  <si>
    <t>Using this data we can compare the mean of the size of a firm with 1 employees againts firms with 1,200 and over.</t>
  </si>
  <si>
    <t>Median: (35-59)</t>
  </si>
  <si>
    <t>Mode: (1,200 and over)</t>
  </si>
  <si>
    <t>Standard Deviation: all firms</t>
  </si>
  <si>
    <t>Range: all firms (1997-2022)</t>
  </si>
  <si>
    <t>Range showing the total increase of all firms size over the years</t>
  </si>
  <si>
    <t>This graph shows an increase in 2008, a decrease in 2009, then an increase again in 2010</t>
  </si>
  <si>
    <t>These Pie charts shows the gap difference between the sizes of the firms in 1997 and 2022. We can see that the gap between firm sizes with 1 employee and firm sizes with 2-3 employees has closed a bit.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</si>
  <si>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</si>
  <si>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</si>
  <si>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</si>
  <si>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</si>
  <si>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</si>
  <si>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</si>
  <si>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</si>
  <si>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</si>
  <si>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</si>
  <si>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</si>
  <si>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</si>
  <si>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</si>
  <si>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</si>
  <si>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</si>
  <si>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</si>
  <si>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Mean</t>
  </si>
  <si>
    <t>England:</t>
  </si>
  <si>
    <t>Wales:</t>
  </si>
  <si>
    <t>Scotland:</t>
  </si>
  <si>
    <t>Mean:</t>
  </si>
  <si>
    <t>Median: East</t>
  </si>
  <si>
    <t xml:space="preserve">Standard Deviation: Great Britain: </t>
  </si>
  <si>
    <t>Range: Great Britain</t>
  </si>
  <si>
    <t>The Range shows the total increase of construction firms by regon of registration in Great Britain</t>
  </si>
  <si>
    <t>This bar graph shows that England has had the most increase in construction firm sizes throughout the years in Great Britain.</t>
  </si>
  <si>
    <t>Table 3: Construction Firms:  Total Employees, by region of registration, Great Britain</t>
  </si>
  <si>
    <t>East</t>
  </si>
  <si>
    <t>London</t>
  </si>
  <si>
    <t>Mean: Great Britain</t>
  </si>
  <si>
    <t xml:space="preserve">Scotland: </t>
  </si>
  <si>
    <t>Median:</t>
  </si>
  <si>
    <t>Standard Deviation: Great Britain</t>
  </si>
  <si>
    <t>The Graph shows a massive increase in total amount of employees in construction firms in South East between 2002-2008</t>
  </si>
  <si>
    <t>This graph shows that England had the most increase in total amount of employees in construction firms</t>
  </si>
  <si>
    <t xml:space="preserve">Table 4: Construction firms:  Number of Firms, By turnover size band, Great Britain       </t>
  </si>
  <si>
    <t>Size of firm (by turnover size band)</t>
  </si>
  <si>
    <t>Median</t>
  </si>
  <si>
    <t>Standard Deviation (by population)</t>
  </si>
  <si>
    <t>mean</t>
  </si>
  <si>
    <t>Mode</t>
  </si>
  <si>
    <t>Range</t>
  </si>
  <si>
    <t>Lower  Quartile</t>
  </si>
  <si>
    <t>Upper Quartile</t>
  </si>
  <si>
    <t>IQR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</si>
  <si>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</si>
  <si>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</si>
  <si>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</si>
  <si>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</si>
  <si>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</si>
  <si>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</si>
  <si>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</si>
  <si>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</si>
  <si>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</si>
  <si>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</si>
  <si>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</si>
  <si>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</si>
  <si>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This graphs shows the increase of firms sizes (by turnover size band) from 2015 to 2022.</t>
  </si>
  <si>
    <t xml:space="preserve">This Graphs shows that the firm sizes between £0 - &lt;£500k has the most increase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</si>
</sst>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Bar</a:t>
            </a:r>
            <a:r>
              <a:rPr lang="en-GB" baseline="0"/>
              <a:t> Chart comparing firm size between 2008-2010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1'!$N$3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1'!$N$4:$N$16</c:f>
              <c:numCache>
                <c:formatCode>General</c:formatCode>
                <c:ptCount val="13"/>
                <c:pt idx="0">
                  <c:v>75382</c:v>
                </c:pt>
                <c:pt idx="1">
                  <c:v>60625</c:v>
                </c:pt>
                <c:pt idx="2">
                  <c:v>33069</c:v>
                </c:pt>
                <c:pt idx="3">
                  <c:v>12390</c:v>
                </c:pt>
                <c:pt idx="4">
                  <c:v>6502</c:v>
                </c:pt>
                <c:pt idx="5">
                  <c:v>2104</c:v>
                </c:pt>
                <c:pt idx="6">
                  <c:v>2064</c:v>
                </c:pt>
                <c:pt idx="7">
                  <c:v>596</c:v>
                </c:pt>
                <c:pt idx="8">
                  <c:v>484</c:v>
                </c:pt>
                <c:pt idx="9">
                  <c:v>531</c:v>
                </c:pt>
                <c:pt idx="10">
                  <c:v>154</c:v>
                </c:pt>
                <c:pt idx="11">
                  <c:v>62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32-44F3-AE8A-7DA34A009DB2}"/>
            </c:ext>
          </c:extLst>
        </c:ser>
        <c:ser>
          <c:idx val="1"/>
          <c:order val="1"/>
          <c:tx>
            <c:strRef>
              <c:f>'Table 1'!$M$3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1'!$M$4:$M$16</c:f>
              <c:numCache>
                <c:formatCode>General</c:formatCode>
                <c:ptCount val="13"/>
                <c:pt idx="0">
                  <c:v>78826</c:v>
                </c:pt>
                <c:pt idx="1">
                  <c:v>62910</c:v>
                </c:pt>
                <c:pt idx="2">
                  <c:v>33594</c:v>
                </c:pt>
                <c:pt idx="3">
                  <c:v>13459</c:v>
                </c:pt>
                <c:pt idx="4">
                  <c:v>7102</c:v>
                </c:pt>
                <c:pt idx="5">
                  <c:v>2262</c:v>
                </c:pt>
                <c:pt idx="6">
                  <c:v>2211</c:v>
                </c:pt>
                <c:pt idx="7">
                  <c:v>647</c:v>
                </c:pt>
                <c:pt idx="8">
                  <c:v>511</c:v>
                </c:pt>
                <c:pt idx="9">
                  <c:v>602</c:v>
                </c:pt>
                <c:pt idx="10">
                  <c:v>164</c:v>
                </c:pt>
                <c:pt idx="11">
                  <c:v>60</c:v>
                </c:pt>
                <c:pt idx="12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32-44F3-AE8A-7DA34A009DB2}"/>
            </c:ext>
          </c:extLst>
        </c:ser>
        <c:ser>
          <c:idx val="2"/>
          <c:order val="2"/>
          <c:tx>
            <c:strRef>
              <c:f>'Table 1'!$O$3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1'!$O$4:$O$16</c:f>
              <c:numCache>
                <c:formatCode>General</c:formatCode>
                <c:ptCount val="13"/>
                <c:pt idx="0">
                  <c:v>86274</c:v>
                </c:pt>
                <c:pt idx="1">
                  <c:v>65432</c:v>
                </c:pt>
                <c:pt idx="2">
                  <c:v>32119</c:v>
                </c:pt>
                <c:pt idx="3">
                  <c:v>11774</c:v>
                </c:pt>
                <c:pt idx="4">
                  <c:v>6029</c:v>
                </c:pt>
                <c:pt idx="5">
                  <c:v>1864</c:v>
                </c:pt>
                <c:pt idx="6">
                  <c:v>1896</c:v>
                </c:pt>
                <c:pt idx="7">
                  <c:v>593</c:v>
                </c:pt>
                <c:pt idx="8">
                  <c:v>472</c:v>
                </c:pt>
                <c:pt idx="9">
                  <c:v>525</c:v>
                </c:pt>
                <c:pt idx="10">
                  <c:v>145</c:v>
                </c:pt>
                <c:pt idx="11">
                  <c:v>60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32-44F3-AE8A-7DA34A009D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6869760"/>
        <c:axId val="2076860640"/>
      </c:barChart>
      <c:catAx>
        <c:axId val="2076869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 by size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6860640"/>
        <c:crosses val="autoZero"/>
        <c:auto val="1"/>
        <c:lblAlgn val="ctr"/>
        <c:lblOffset val="100"/>
        <c:noMultiLvlLbl val="0"/>
      </c:catAx>
      <c:valAx>
        <c:axId val="2076860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Number</a:t>
                </a:r>
                <a:r>
                  <a:rPr lang="en-GB" baseline="0"/>
                  <a:t> of Firm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6869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Line graph</a:t>
            </a:r>
            <a:r>
              <a:rPr lang="en-US" baseline="0"/>
              <a:t> showing the increase in firm sizes throughout the years</a:t>
            </a:r>
            <a:endParaRPr lang="en-US"/>
          </a:p>
        </c:rich>
      </c:tx>
      <c:layout>
        <c:manualLayout>
          <c:xMode val="edge"/>
          <c:yMode val="edge"/>
          <c:x val="0.16330555555555559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1'!$A$17</c:f>
              <c:strCache>
                <c:ptCount val="1"/>
                <c:pt idx="0">
                  <c:v>All firms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FED-4A48-87FB-EE530C5CC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1618027376"/>
        <c:axId val="1618036976"/>
      </c:lineChart>
      <c:catAx>
        <c:axId val="1618027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036976"/>
        <c:crosses val="autoZero"/>
        <c:auto val="1"/>
        <c:lblAlgn val="ctr"/>
        <c:lblOffset val="100"/>
        <c:noMultiLvlLbl val="0"/>
      </c:catAx>
      <c:valAx>
        <c:axId val="161803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 by size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027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Pie chart</a:t>
            </a:r>
            <a:r>
              <a:rPr lang="en-US" baseline="0"/>
              <a:t> showing the number of firms by their size in </a:t>
            </a:r>
            <a:r>
              <a:rPr lang="en-US"/>
              <a:t>1997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1'!$B$3</c:f>
              <c:strCache>
                <c:ptCount val="1"/>
                <c:pt idx="0">
                  <c:v>1997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319-4AA9-B040-909BE5BFD5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319-4AA9-B040-909BE5BFD5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319-4AA9-B040-909BE5BFD5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319-4AA9-B040-909BE5BFD5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319-4AA9-B040-909BE5BFD5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319-4AA9-B040-909BE5BFD5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319-4AA9-B040-909BE5BFD55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319-4AA9-B040-909BE5BFD55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319-4AA9-B040-909BE5BFD55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319-4AA9-B040-909BE5BFD55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319-4AA9-B040-909BE5BFD55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319-4AA9-B040-909BE5BFD55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319-4AA9-B040-909BE5BFD55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319-4AA9-B040-909BE5BFD55E}"/>
              </c:ext>
            </c:extLst>
          </c:dPt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1'!$B$3:$B$16</c:f>
              <c:numCache>
                <c:formatCode>General</c:formatCode>
                <c:ptCount val="14"/>
                <c:pt idx="0">
                  <c:v>1997</c:v>
                </c:pt>
                <c:pt idx="1">
                  <c:v>86269</c:v>
                </c:pt>
                <c:pt idx="2">
                  <c:v>47644</c:v>
                </c:pt>
                <c:pt idx="3">
                  <c:v>15737</c:v>
                </c:pt>
                <c:pt idx="4">
                  <c:v>3787</c:v>
                </c:pt>
                <c:pt idx="5">
                  <c:v>3101</c:v>
                </c:pt>
                <c:pt idx="6">
                  <c:v>1176</c:v>
                </c:pt>
                <c:pt idx="7">
                  <c:v>1156</c:v>
                </c:pt>
                <c:pt idx="8">
                  <c:v>396</c:v>
                </c:pt>
                <c:pt idx="9">
                  <c:v>296</c:v>
                </c:pt>
                <c:pt idx="10">
                  <c:v>381</c:v>
                </c:pt>
                <c:pt idx="11">
                  <c:v>107</c:v>
                </c:pt>
                <c:pt idx="12">
                  <c:v>60</c:v>
                </c:pt>
                <c:pt idx="13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CD-4FAB-BBBB-306310312E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Pie chart showing the number of firms by their size in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'Table 1'!$AA$3</c:f>
              <c:strCache>
                <c:ptCount val="1"/>
                <c:pt idx="0">
                  <c:v>2022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CB5-4127-AF66-66B67F12A05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CB5-4127-AF66-66B67F12A05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CB5-4127-AF66-66B67F12A05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CB5-4127-AF66-66B67F12A05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CB5-4127-AF66-66B67F12A05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CB5-4127-AF66-66B67F12A05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CB5-4127-AF66-66B67F12A05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CB5-4127-AF66-66B67F12A052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CB5-4127-AF66-66B67F12A052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CB5-4127-AF66-66B67F12A052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CB5-4127-AF66-66B67F12A052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CB5-4127-AF66-66B67F12A052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CB5-4127-AF66-66B67F12A052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CB5-4127-AF66-66B67F12A052}"/>
              </c:ext>
            </c:extLst>
          </c:dPt>
          <c:cat>
            <c:strRef>
              <c:f>'Table 1'!$A$4:$A$16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'Table 1'!$AA$3:$AA$16</c:f>
              <c:numCache>
                <c:formatCode>General</c:formatCode>
                <c:ptCount val="14"/>
                <c:pt idx="0">
                  <c:v>2022</c:v>
                </c:pt>
                <c:pt idx="1">
                  <c:v>157012</c:v>
                </c:pt>
                <c:pt idx="2">
                  <c:v>103938</c:v>
                </c:pt>
                <c:pt idx="3">
                  <c:v>41044</c:v>
                </c:pt>
                <c:pt idx="4">
                  <c:v>14378</c:v>
                </c:pt>
                <c:pt idx="5">
                  <c:v>7089</c:v>
                </c:pt>
                <c:pt idx="6">
                  <c:v>2068</c:v>
                </c:pt>
                <c:pt idx="7">
                  <c:v>1860</c:v>
                </c:pt>
                <c:pt idx="8">
                  <c:v>617</c:v>
                </c:pt>
                <c:pt idx="9">
                  <c:v>433</c:v>
                </c:pt>
                <c:pt idx="10">
                  <c:v>553</c:v>
                </c:pt>
                <c:pt idx="11">
                  <c:v>125</c:v>
                </c:pt>
                <c:pt idx="12">
                  <c:v>62</c:v>
                </c:pt>
                <c:pt idx="13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51-4F8B-8DAC-9094516EC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Line</a:t>
            </a:r>
            <a:r>
              <a:rPr lang="en-US" baseline="0"/>
              <a:t> Graph showing the increase of construction firms through the years in Great Britain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2'!$A$18</c:f>
              <c:strCache>
                <c:ptCount val="1"/>
                <c:pt idx="0">
                  <c:v>Great Britain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2'!$B$18:$AA$18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70-47C5-80C2-335F0D600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65225951"/>
        <c:axId val="65209631"/>
      </c:lineChart>
      <c:catAx>
        <c:axId val="652259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09631"/>
        <c:crosses val="autoZero"/>
        <c:auto val="1"/>
        <c:lblAlgn val="ctr"/>
        <c:lblOffset val="100"/>
        <c:noMultiLvlLbl val="0"/>
      </c:catAx>
      <c:valAx>
        <c:axId val="65209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Construction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2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Bar</a:t>
            </a:r>
            <a:r>
              <a:rPr lang="en-GB" baseline="0"/>
              <a:t> Graph showing the increase of construction firms throughout the years in the 3 main regions of Great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2'!$A$14</c:f>
              <c:strCache>
                <c:ptCount val="1"/>
                <c:pt idx="0">
                  <c:v>England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99-42C9-90E8-641610F15E4D}"/>
            </c:ext>
          </c:extLst>
        </c:ser>
        <c:ser>
          <c:idx val="1"/>
          <c:order val="1"/>
          <c:tx>
            <c:strRef>
              <c:f>'Table 2'!$A$15</c:f>
              <c:strCache>
                <c:ptCount val="1"/>
                <c:pt idx="0">
                  <c:v>Wales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99-42C9-90E8-641610F15E4D}"/>
            </c:ext>
          </c:extLst>
        </c:ser>
        <c:ser>
          <c:idx val="2"/>
          <c:order val="2"/>
          <c:tx>
            <c:strRef>
              <c:f>'Table 2'!$A$16</c:f>
              <c:strCache>
                <c:ptCount val="1"/>
                <c:pt idx="0">
                  <c:v>Scotland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2'!$B$16:$AA$16</c:f>
              <c:numCache>
                <c:formatCode>General</c:formatCode>
                <c:ptCount val="26"/>
                <c:pt idx="0">
                  <c:v>12256</c:v>
                </c:pt>
                <c:pt idx="1">
                  <c:v>12159</c:v>
                </c:pt>
                <c:pt idx="2">
                  <c:v>13179</c:v>
                </c:pt>
                <c:pt idx="3">
                  <c:v>12748</c:v>
                </c:pt>
                <c:pt idx="4">
                  <c:v>11824</c:v>
                </c:pt>
                <c:pt idx="5">
                  <c:v>11624</c:v>
                </c:pt>
                <c:pt idx="6">
                  <c:v>12092</c:v>
                </c:pt>
                <c:pt idx="7">
                  <c:v>12280</c:v>
                </c:pt>
                <c:pt idx="8">
                  <c:v>13008</c:v>
                </c:pt>
                <c:pt idx="9">
                  <c:v>13321</c:v>
                </c:pt>
                <c:pt idx="10">
                  <c:v>14113</c:v>
                </c:pt>
                <c:pt idx="11">
                  <c:v>15034</c:v>
                </c:pt>
                <c:pt idx="12">
                  <c:v>14563</c:v>
                </c:pt>
                <c:pt idx="13">
                  <c:v>17667</c:v>
                </c:pt>
                <c:pt idx="14">
                  <c:v>17689</c:v>
                </c:pt>
                <c:pt idx="15">
                  <c:v>17273</c:v>
                </c:pt>
                <c:pt idx="16">
                  <c:v>17174</c:v>
                </c:pt>
                <c:pt idx="17">
                  <c:v>17207</c:v>
                </c:pt>
                <c:pt idx="18">
                  <c:v>17834</c:v>
                </c:pt>
                <c:pt idx="19">
                  <c:v>19124</c:v>
                </c:pt>
                <c:pt idx="20">
                  <c:v>20081</c:v>
                </c:pt>
                <c:pt idx="21">
                  <c:v>20293</c:v>
                </c:pt>
                <c:pt idx="22">
                  <c:v>20815</c:v>
                </c:pt>
                <c:pt idx="23">
                  <c:v>20873</c:v>
                </c:pt>
                <c:pt idx="24">
                  <c:v>21198</c:v>
                </c:pt>
                <c:pt idx="25">
                  <c:v>21967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99-42C9-90E8-641610F15E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8031216"/>
        <c:axId val="1618028336"/>
      </c:barChart>
      <c:catAx>
        <c:axId val="1618031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028336"/>
        <c:crosses val="autoZero"/>
        <c:auto val="1"/>
        <c:lblAlgn val="ctr"/>
        <c:lblOffset val="100"/>
        <c:noMultiLvlLbl val="0"/>
      </c:catAx>
      <c:valAx>
        <c:axId val="1618028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Number</a:t>
                </a:r>
                <a:r>
                  <a:rPr lang="en-GB" baseline="0"/>
                  <a:t> of construction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803121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Pie</a:t>
            </a:r>
            <a:r>
              <a:rPr lang="en-GB" baseline="0"/>
              <a:t> Chart showing the mean value for sizes of construction firms based on the 3 Main Regions of Great Britain</a:t>
            </a:r>
            <a:r>
              <a:rPr lang="en-GB" sz="1400" b="0" i="0" u="none" strike="noStrike" baseline="0">
                <a:effectLst/>
              </a:rPr>
              <a:t>16053.69</a:t>
            </a:r>
            <a:r>
              <a:rPr lang="en-GB" sz="1400" b="0" i="0" u="none" strike="noStrike" baseline="0"/>
              <a:t>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7C1-47CE-B328-CB151CA142F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7C1-47CE-B328-CB151CA142F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7C1-47CE-B328-CB151CA142F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 2'!$U$20:$U$22</c:f>
              <c:strCache>
                <c:ptCount val="3"/>
                <c:pt idx="0">
                  <c:v>England:</c:v>
                </c:pt>
                <c:pt idx="1">
                  <c:v>Wales:</c:v>
                </c:pt>
                <c:pt idx="2">
                  <c:v>Scotland:</c:v>
                </c:pt>
              </c:strCache>
            </c:strRef>
          </c:cat>
          <c:val>
            <c:numRef>
              <c:f>'Table 2'!$V$20:$V$22</c:f>
              <c:numCache>
                <c:formatCode>General</c:formatCode>
                <c:ptCount val="3"/>
                <c:pt idx="0">
                  <c:v>210905.11538461538</c:v>
                </c:pt>
                <c:pt idx="1">
                  <c:v>10233.538461538461</c:v>
                </c:pt>
                <c:pt idx="2">
                  <c:v>16053.692307692309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46-4395-A89B-11DF0C668F5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Line</a:t>
            </a:r>
            <a:r>
              <a:rPr lang="en-GB" baseline="0"/>
              <a:t> Graph showing the increase in total employees in construction firms in the regions of England throughout the years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3'!$A$4</c:f>
              <c:strCache>
                <c:ptCount val="1"/>
                <c:pt idx="0">
                  <c:v>North East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3'!$B$4:$AA$4</c:f>
              <c:numCache>
                <c:formatCode>General</c:formatCode>
                <c:ptCount val="26"/>
                <c:pt idx="0">
                  <c:v>30.3</c:v>
                </c:pt>
                <c:pt idx="1">
                  <c:v>29.8</c:v>
                </c:pt>
                <c:pt idx="2">
                  <c:v>36.1</c:v>
                </c:pt>
                <c:pt idx="3">
                  <c:v>31.9</c:v>
                </c:pt>
                <c:pt idx="4">
                  <c:v>28.9</c:v>
                </c:pt>
                <c:pt idx="5">
                  <c:v>44.8</c:v>
                </c:pt>
                <c:pt idx="6">
                  <c:v>42.6</c:v>
                </c:pt>
                <c:pt idx="7">
                  <c:v>38.6</c:v>
                </c:pt>
                <c:pt idx="8">
                  <c:v>45.8</c:v>
                </c:pt>
                <c:pt idx="9">
                  <c:v>49</c:v>
                </c:pt>
                <c:pt idx="10">
                  <c:v>52.1</c:v>
                </c:pt>
                <c:pt idx="11">
                  <c:v>44.7</c:v>
                </c:pt>
                <c:pt idx="12">
                  <c:v>38.4</c:v>
                </c:pt>
                <c:pt idx="13">
                  <c:v>44.4</c:v>
                </c:pt>
                <c:pt idx="14">
                  <c:v>40.4</c:v>
                </c:pt>
                <c:pt idx="15">
                  <c:v>38.5</c:v>
                </c:pt>
                <c:pt idx="16">
                  <c:v>36.5</c:v>
                </c:pt>
                <c:pt idx="17">
                  <c:v>36.799999999999997</c:v>
                </c:pt>
                <c:pt idx="18">
                  <c:v>42.4</c:v>
                </c:pt>
                <c:pt idx="19">
                  <c:v>42.2</c:v>
                </c:pt>
                <c:pt idx="20">
                  <c:v>42.2</c:v>
                </c:pt>
                <c:pt idx="21">
                  <c:v>43.936999999999998</c:v>
                </c:pt>
                <c:pt idx="22">
                  <c:v>51.1</c:v>
                </c:pt>
                <c:pt idx="23">
                  <c:v>43.1</c:v>
                </c:pt>
                <c:pt idx="24">
                  <c:v>41.3</c:v>
                </c:pt>
                <c:pt idx="25">
                  <c:v>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AE-49CC-94B4-6FA095F54D39}"/>
            </c:ext>
          </c:extLst>
        </c:ser>
        <c:ser>
          <c:idx val="1"/>
          <c:order val="1"/>
          <c:tx>
            <c:strRef>
              <c:f>'Table 3'!$A$5</c:f>
              <c:strCache>
                <c:ptCount val="1"/>
                <c:pt idx="0">
                  <c:v>North West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3'!$B$5:$AA$5</c:f>
              <c:numCache>
                <c:formatCode>General</c:formatCode>
                <c:ptCount val="26"/>
                <c:pt idx="0">
                  <c:v>85</c:v>
                </c:pt>
                <c:pt idx="1">
                  <c:v>89.1</c:v>
                </c:pt>
                <c:pt idx="2">
                  <c:v>106.4</c:v>
                </c:pt>
                <c:pt idx="3">
                  <c:v>100.2</c:v>
                </c:pt>
                <c:pt idx="4">
                  <c:v>105.9</c:v>
                </c:pt>
                <c:pt idx="5">
                  <c:v>103.2</c:v>
                </c:pt>
                <c:pt idx="6">
                  <c:v>115.7</c:v>
                </c:pt>
                <c:pt idx="7">
                  <c:v>109.4</c:v>
                </c:pt>
                <c:pt idx="8">
                  <c:v>123.4</c:v>
                </c:pt>
                <c:pt idx="9">
                  <c:v>127.5</c:v>
                </c:pt>
                <c:pt idx="10">
                  <c:v>134.19999999999999</c:v>
                </c:pt>
                <c:pt idx="11">
                  <c:v>136.6</c:v>
                </c:pt>
                <c:pt idx="12">
                  <c:v>117.4</c:v>
                </c:pt>
                <c:pt idx="13">
                  <c:v>134.1</c:v>
                </c:pt>
                <c:pt idx="14">
                  <c:v>129</c:v>
                </c:pt>
                <c:pt idx="15">
                  <c:v>135.5</c:v>
                </c:pt>
                <c:pt idx="16">
                  <c:v>133.80000000000001</c:v>
                </c:pt>
                <c:pt idx="17">
                  <c:v>133.6</c:v>
                </c:pt>
                <c:pt idx="18">
                  <c:v>151.30000000000001</c:v>
                </c:pt>
                <c:pt idx="19">
                  <c:v>155.1</c:v>
                </c:pt>
                <c:pt idx="20">
                  <c:v>160.9</c:v>
                </c:pt>
                <c:pt idx="21">
                  <c:v>160.084</c:v>
                </c:pt>
                <c:pt idx="22">
                  <c:v>162.30000000000001</c:v>
                </c:pt>
                <c:pt idx="23">
                  <c:v>163.5</c:v>
                </c:pt>
                <c:pt idx="24">
                  <c:v>161.5</c:v>
                </c:pt>
                <c:pt idx="25">
                  <c:v>144.9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AE-49CC-94B4-6FA095F54D39}"/>
            </c:ext>
          </c:extLst>
        </c:ser>
        <c:ser>
          <c:idx val="2"/>
          <c:order val="2"/>
          <c:tx>
            <c:strRef>
              <c:f>'Table 3'!$A$6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3'!$B$6:$AA$6</c:f>
              <c:numCache>
                <c:formatCode>General</c:formatCode>
                <c:ptCount val="26"/>
                <c:pt idx="0">
                  <c:v>75.3</c:v>
                </c:pt>
                <c:pt idx="1">
                  <c:v>81.900000000000006</c:v>
                </c:pt>
                <c:pt idx="2">
                  <c:v>90</c:v>
                </c:pt>
                <c:pt idx="3">
                  <c:v>90.4</c:v>
                </c:pt>
                <c:pt idx="4">
                  <c:v>90.3</c:v>
                </c:pt>
                <c:pt idx="5">
                  <c:v>88.9</c:v>
                </c:pt>
                <c:pt idx="6">
                  <c:v>103.6</c:v>
                </c:pt>
                <c:pt idx="7">
                  <c:v>96.3</c:v>
                </c:pt>
                <c:pt idx="8">
                  <c:v>109</c:v>
                </c:pt>
                <c:pt idx="9">
                  <c:v>113.7</c:v>
                </c:pt>
                <c:pt idx="10">
                  <c:v>118</c:v>
                </c:pt>
                <c:pt idx="11">
                  <c:v>113.9</c:v>
                </c:pt>
                <c:pt idx="12">
                  <c:v>100.4</c:v>
                </c:pt>
                <c:pt idx="13">
                  <c:v>108.4</c:v>
                </c:pt>
                <c:pt idx="14">
                  <c:v>98</c:v>
                </c:pt>
                <c:pt idx="15">
                  <c:v>95.4</c:v>
                </c:pt>
                <c:pt idx="16">
                  <c:v>94.6</c:v>
                </c:pt>
                <c:pt idx="17">
                  <c:v>93.9</c:v>
                </c:pt>
                <c:pt idx="18">
                  <c:v>91</c:v>
                </c:pt>
                <c:pt idx="19">
                  <c:v>107.9</c:v>
                </c:pt>
                <c:pt idx="20">
                  <c:v>103.7</c:v>
                </c:pt>
                <c:pt idx="21">
                  <c:v>105.033</c:v>
                </c:pt>
                <c:pt idx="22">
                  <c:v>101.4</c:v>
                </c:pt>
                <c:pt idx="23">
                  <c:v>106.1</c:v>
                </c:pt>
                <c:pt idx="24">
                  <c:v>111</c:v>
                </c:pt>
                <c:pt idx="25">
                  <c:v>111.7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1AE-49CC-94B4-6FA095F54D39}"/>
            </c:ext>
          </c:extLst>
        </c:ser>
        <c:ser>
          <c:idx val="3"/>
          <c:order val="3"/>
          <c:tx>
            <c:strRef>
              <c:f>'Table 3'!$A$7</c:f>
              <c:strCache>
                <c:ptCount val="1"/>
                <c:pt idx="0">
                  <c:v>East Midlands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3'!$B$7:$AA$7</c:f>
              <c:numCache>
                <c:formatCode>General</c:formatCode>
                <c:ptCount val="26"/>
                <c:pt idx="0">
                  <c:v>51.6</c:v>
                </c:pt>
                <c:pt idx="1">
                  <c:v>55</c:v>
                </c:pt>
                <c:pt idx="2">
                  <c:v>61.5</c:v>
                </c:pt>
                <c:pt idx="3">
                  <c:v>63.2</c:v>
                </c:pt>
                <c:pt idx="4">
                  <c:v>67.2</c:v>
                </c:pt>
                <c:pt idx="5">
                  <c:v>71</c:v>
                </c:pt>
                <c:pt idx="6">
                  <c:v>83.8</c:v>
                </c:pt>
                <c:pt idx="7">
                  <c:v>72.7</c:v>
                </c:pt>
                <c:pt idx="8">
                  <c:v>83.5</c:v>
                </c:pt>
                <c:pt idx="9">
                  <c:v>86</c:v>
                </c:pt>
                <c:pt idx="10">
                  <c:v>92.4</c:v>
                </c:pt>
                <c:pt idx="11">
                  <c:v>88.1</c:v>
                </c:pt>
                <c:pt idx="12">
                  <c:v>74.7</c:v>
                </c:pt>
                <c:pt idx="13">
                  <c:v>80.599999999999994</c:v>
                </c:pt>
                <c:pt idx="14">
                  <c:v>76.3</c:v>
                </c:pt>
                <c:pt idx="15">
                  <c:v>73.8</c:v>
                </c:pt>
                <c:pt idx="16">
                  <c:v>76.3</c:v>
                </c:pt>
                <c:pt idx="17">
                  <c:v>76.099999999999994</c:v>
                </c:pt>
                <c:pt idx="18">
                  <c:v>80.7</c:v>
                </c:pt>
                <c:pt idx="19">
                  <c:v>79.2</c:v>
                </c:pt>
                <c:pt idx="20">
                  <c:v>84.7</c:v>
                </c:pt>
                <c:pt idx="21">
                  <c:v>85.313999999999993</c:v>
                </c:pt>
                <c:pt idx="22">
                  <c:v>89</c:v>
                </c:pt>
                <c:pt idx="23">
                  <c:v>91.1</c:v>
                </c:pt>
                <c:pt idx="24">
                  <c:v>90.1</c:v>
                </c:pt>
                <c:pt idx="25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AE-49CC-94B4-6FA095F54D39}"/>
            </c:ext>
          </c:extLst>
        </c:ser>
        <c:ser>
          <c:idx val="4"/>
          <c:order val="4"/>
          <c:tx>
            <c:strRef>
              <c:f>'Table 3'!$A$8</c:f>
              <c:strCache>
                <c:ptCount val="1"/>
                <c:pt idx="0">
                  <c:v>West Midlands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1AE-49CC-94B4-6FA095F54D39}"/>
            </c:ext>
          </c:extLst>
        </c:ser>
        <c:ser>
          <c:idx val="5"/>
          <c:order val="5"/>
          <c:tx>
            <c:strRef>
              <c:f>'Table 3'!$A$9</c:f>
              <c:strCache>
                <c:ptCount val="1"/>
                <c:pt idx="0">
                  <c:v>East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3'!$B$9:$AA$9</c:f>
              <c:numCache>
                <c:formatCode>General</c:formatCode>
                <c:ptCount val="26"/>
                <c:pt idx="0">
                  <c:v>77.900000000000006</c:v>
                </c:pt>
                <c:pt idx="1">
                  <c:v>83.9</c:v>
                </c:pt>
                <c:pt idx="2">
                  <c:v>97.6</c:v>
                </c:pt>
                <c:pt idx="3">
                  <c:v>97.4</c:v>
                </c:pt>
                <c:pt idx="4">
                  <c:v>101.4</c:v>
                </c:pt>
                <c:pt idx="5">
                  <c:v>98.1</c:v>
                </c:pt>
                <c:pt idx="6">
                  <c:v>118.2</c:v>
                </c:pt>
                <c:pt idx="7">
                  <c:v>117</c:v>
                </c:pt>
                <c:pt idx="8">
                  <c:v>122.6</c:v>
                </c:pt>
                <c:pt idx="9">
                  <c:v>130.1</c:v>
                </c:pt>
                <c:pt idx="10">
                  <c:v>143.6</c:v>
                </c:pt>
                <c:pt idx="11">
                  <c:v>138.30000000000001</c:v>
                </c:pt>
                <c:pt idx="12">
                  <c:v>126.8</c:v>
                </c:pt>
                <c:pt idx="13">
                  <c:v>127.2</c:v>
                </c:pt>
                <c:pt idx="14">
                  <c:v>128.4</c:v>
                </c:pt>
                <c:pt idx="15">
                  <c:v>126.5</c:v>
                </c:pt>
                <c:pt idx="16">
                  <c:v>133.80000000000001</c:v>
                </c:pt>
                <c:pt idx="17">
                  <c:v>133.9</c:v>
                </c:pt>
                <c:pt idx="18">
                  <c:v>136.4</c:v>
                </c:pt>
                <c:pt idx="19">
                  <c:v>138.69999999999999</c:v>
                </c:pt>
                <c:pt idx="20">
                  <c:v>149.30000000000001</c:v>
                </c:pt>
                <c:pt idx="21">
                  <c:v>173.28100000000001</c:v>
                </c:pt>
                <c:pt idx="22">
                  <c:v>169.5</c:v>
                </c:pt>
                <c:pt idx="23">
                  <c:v>171.9</c:v>
                </c:pt>
                <c:pt idx="24">
                  <c:v>164.6</c:v>
                </c:pt>
                <c:pt idx="25">
                  <c:v>170.4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1AE-49CC-94B4-6FA095F54D39}"/>
            </c:ext>
          </c:extLst>
        </c:ser>
        <c:ser>
          <c:idx val="6"/>
          <c:order val="6"/>
          <c:tx>
            <c:strRef>
              <c:f>'Table 3'!$A$10</c:f>
              <c:strCache>
                <c:ptCount val="1"/>
                <c:pt idx="0">
                  <c:v>London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1AE-49CC-94B4-6FA095F54D39}"/>
            </c:ext>
          </c:extLst>
        </c:ser>
        <c:ser>
          <c:idx val="7"/>
          <c:order val="7"/>
          <c:tx>
            <c:strRef>
              <c:f>'Table 3'!$A$11</c:f>
              <c:strCache>
                <c:ptCount val="1"/>
                <c:pt idx="0">
                  <c:v>South East: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3'!$B$11:$AA$11</c:f>
              <c:numCache>
                <c:formatCode>General</c:formatCode>
                <c:ptCount val="26"/>
                <c:pt idx="0">
                  <c:v>110.5</c:v>
                </c:pt>
                <c:pt idx="1">
                  <c:v>117.8</c:v>
                </c:pt>
                <c:pt idx="2">
                  <c:v>158.4</c:v>
                </c:pt>
                <c:pt idx="3">
                  <c:v>152.9</c:v>
                </c:pt>
                <c:pt idx="4">
                  <c:v>152.30000000000001</c:v>
                </c:pt>
                <c:pt idx="5">
                  <c:v>152.6</c:v>
                </c:pt>
                <c:pt idx="6">
                  <c:v>174.4</c:v>
                </c:pt>
                <c:pt idx="7">
                  <c:v>181.4</c:v>
                </c:pt>
                <c:pt idx="8">
                  <c:v>195.3</c:v>
                </c:pt>
                <c:pt idx="9">
                  <c:v>194.2</c:v>
                </c:pt>
                <c:pt idx="10">
                  <c:v>211.8</c:v>
                </c:pt>
                <c:pt idx="11">
                  <c:v>212.8</c:v>
                </c:pt>
                <c:pt idx="12">
                  <c:v>191.3</c:v>
                </c:pt>
                <c:pt idx="13">
                  <c:v>185.8</c:v>
                </c:pt>
                <c:pt idx="14">
                  <c:v>171.7</c:v>
                </c:pt>
                <c:pt idx="15">
                  <c:v>168.3</c:v>
                </c:pt>
                <c:pt idx="16">
                  <c:v>167.5</c:v>
                </c:pt>
                <c:pt idx="17">
                  <c:v>169.1</c:v>
                </c:pt>
                <c:pt idx="18">
                  <c:v>184.8</c:v>
                </c:pt>
                <c:pt idx="19">
                  <c:v>191.6</c:v>
                </c:pt>
                <c:pt idx="20">
                  <c:v>202.7</c:v>
                </c:pt>
                <c:pt idx="21">
                  <c:v>197.429</c:v>
                </c:pt>
                <c:pt idx="22">
                  <c:v>209.2</c:v>
                </c:pt>
                <c:pt idx="23">
                  <c:v>209.5</c:v>
                </c:pt>
                <c:pt idx="24">
                  <c:v>209.1</c:v>
                </c:pt>
                <c:pt idx="25">
                  <c:v>234.3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1AE-49CC-94B4-6FA095F54D39}"/>
            </c:ext>
          </c:extLst>
        </c:ser>
        <c:ser>
          <c:idx val="8"/>
          <c:order val="8"/>
          <c:tx>
            <c:strRef>
              <c:f>'Table 3'!$A$12</c:f>
              <c:strCache>
                <c:ptCount val="1"/>
                <c:pt idx="0">
                  <c:v>South West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3'!$B$12:$AA$12</c:f>
              <c:numCache>
                <c:formatCode>General</c:formatCode>
                <c:ptCount val="26"/>
                <c:pt idx="0">
                  <c:v>61.2</c:v>
                </c:pt>
                <c:pt idx="1">
                  <c:v>61.8</c:v>
                </c:pt>
                <c:pt idx="2">
                  <c:v>76.599999999999994</c:v>
                </c:pt>
                <c:pt idx="3">
                  <c:v>80</c:v>
                </c:pt>
                <c:pt idx="4">
                  <c:v>105.6</c:v>
                </c:pt>
                <c:pt idx="5">
                  <c:v>83.9</c:v>
                </c:pt>
                <c:pt idx="6">
                  <c:v>97.5</c:v>
                </c:pt>
                <c:pt idx="7">
                  <c:v>87.2</c:v>
                </c:pt>
                <c:pt idx="8">
                  <c:v>95.7</c:v>
                </c:pt>
                <c:pt idx="9">
                  <c:v>98</c:v>
                </c:pt>
                <c:pt idx="10">
                  <c:v>110.8</c:v>
                </c:pt>
                <c:pt idx="11">
                  <c:v>109.6</c:v>
                </c:pt>
                <c:pt idx="12">
                  <c:v>98.1</c:v>
                </c:pt>
                <c:pt idx="13">
                  <c:v>112.8</c:v>
                </c:pt>
                <c:pt idx="14">
                  <c:v>96.6</c:v>
                </c:pt>
                <c:pt idx="15">
                  <c:v>93.1</c:v>
                </c:pt>
                <c:pt idx="16">
                  <c:v>94.1</c:v>
                </c:pt>
                <c:pt idx="17">
                  <c:v>94.2</c:v>
                </c:pt>
                <c:pt idx="18">
                  <c:v>101.7</c:v>
                </c:pt>
                <c:pt idx="19">
                  <c:v>104.7</c:v>
                </c:pt>
                <c:pt idx="20">
                  <c:v>112.3</c:v>
                </c:pt>
                <c:pt idx="21">
                  <c:v>111.197</c:v>
                </c:pt>
                <c:pt idx="22">
                  <c:v>116.5</c:v>
                </c:pt>
                <c:pt idx="23">
                  <c:v>119.9</c:v>
                </c:pt>
                <c:pt idx="24">
                  <c:v>123.4</c:v>
                </c:pt>
                <c:pt idx="25">
                  <c:v>128.30000000000001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41AE-49CC-94B4-6FA095F54D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1252911680"/>
        <c:axId val="1252912640"/>
      </c:lineChart>
      <c:catAx>
        <c:axId val="125291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2912640"/>
        <c:crosses val="autoZero"/>
        <c:auto val="1"/>
        <c:lblAlgn val="ctr"/>
        <c:lblOffset val="100"/>
        <c:noMultiLvlLbl val="0"/>
      </c:catAx>
      <c:valAx>
        <c:axId val="1252912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291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Bar</a:t>
            </a:r>
            <a:r>
              <a:rPr lang="en-US" baseline="0"/>
              <a:t> Chart Showing the increase in the number of total employees in construction firms in Great Britain throughout the years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3'!$A$18</c:f>
              <c:strCache>
                <c:ptCount val="1"/>
                <c:pt idx="0">
                  <c:v>Great Britain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3'!$B$18:$AA$18</c:f>
              <c:numCache>
                <c:formatCode>General</c:formatCode>
                <c:ptCount val="26"/>
                <c:pt idx="0">
                  <c:v>778.5</c:v>
                </c:pt>
                <c:pt idx="1">
                  <c:v>813.6</c:v>
                </c:pt>
                <c:pt idx="2">
                  <c:v>958.8</c:v>
                </c:pt>
                <c:pt idx="3">
                  <c:v>945.9</c:v>
                </c:pt>
                <c:pt idx="4">
                  <c:v>972.6</c:v>
                </c:pt>
                <c:pt idx="5">
                  <c:v>989.9</c:v>
                </c:pt>
                <c:pt idx="6">
                  <c:v>1142.8</c:v>
                </c:pt>
                <c:pt idx="7">
                  <c:v>1074.0999999999999</c:v>
                </c:pt>
                <c:pt idx="8">
                  <c:v>1169</c:v>
                </c:pt>
                <c:pt idx="9">
                  <c:v>1215.3</c:v>
                </c:pt>
                <c:pt idx="10">
                  <c:v>1286.3</c:v>
                </c:pt>
                <c:pt idx="11">
                  <c:v>1266.3</c:v>
                </c:pt>
                <c:pt idx="12">
                  <c:v>1114.4000000000001</c:v>
                </c:pt>
                <c:pt idx="13">
                  <c:v>1222.2</c:v>
                </c:pt>
                <c:pt idx="14">
                  <c:v>1159.8</c:v>
                </c:pt>
                <c:pt idx="15">
                  <c:v>1154.0999999999999</c:v>
                </c:pt>
                <c:pt idx="16">
                  <c:v>1151.8</c:v>
                </c:pt>
                <c:pt idx="17">
                  <c:v>1151</c:v>
                </c:pt>
                <c:pt idx="18">
                  <c:v>1218.9000000000001</c:v>
                </c:pt>
                <c:pt idx="19">
                  <c:v>1274.7</c:v>
                </c:pt>
                <c:pt idx="20">
                  <c:v>1323.5</c:v>
                </c:pt>
                <c:pt idx="21">
                  <c:v>1359.92</c:v>
                </c:pt>
                <c:pt idx="22">
                  <c:v>1378.4</c:v>
                </c:pt>
                <c:pt idx="23">
                  <c:v>1390.5</c:v>
                </c:pt>
                <c:pt idx="24">
                  <c:v>1391.1</c:v>
                </c:pt>
                <c:pt idx="25">
                  <c:v>1436.7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95-4163-BE21-921265039D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424127"/>
        <c:axId val="24422687"/>
      </c:barChart>
      <c:catAx>
        <c:axId val="244241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layout>
            <c:manualLayout>
              <c:xMode val="edge"/>
              <c:yMode val="edge"/>
              <c:x val="0.4289116505064966"/>
              <c:y val="0.919617999581098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22687"/>
        <c:crosses val="autoZero"/>
        <c:auto val="1"/>
        <c:lblAlgn val="ctr"/>
        <c:lblOffset val="100"/>
        <c:noMultiLvlLbl val="0"/>
      </c:catAx>
      <c:valAx>
        <c:axId val="24422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424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 Bar</a:t>
            </a:r>
            <a:r>
              <a:rPr lang="en-GB" baseline="0"/>
              <a:t> Chart showing and comparing how the number of total employees in cosntruction firm has increased over the years in the  3 main Regions of Great Britain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3'!$A$14</c:f>
              <c:strCache>
                <c:ptCount val="1"/>
                <c:pt idx="0">
                  <c:v>England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3'!$B$14:$AA$14</c:f>
              <c:numCache>
                <c:formatCode>General</c:formatCode>
                <c:ptCount val="26"/>
                <c:pt idx="0">
                  <c:v>663.7</c:v>
                </c:pt>
                <c:pt idx="1">
                  <c:v>697.6</c:v>
                </c:pt>
                <c:pt idx="2">
                  <c:v>820.4</c:v>
                </c:pt>
                <c:pt idx="3">
                  <c:v>808.7</c:v>
                </c:pt>
                <c:pt idx="4">
                  <c:v>846.2</c:v>
                </c:pt>
                <c:pt idx="5">
                  <c:v>861</c:v>
                </c:pt>
                <c:pt idx="6">
                  <c:v>996.4</c:v>
                </c:pt>
                <c:pt idx="7">
                  <c:v>946.5</c:v>
                </c:pt>
                <c:pt idx="8">
                  <c:v>1019.2</c:v>
                </c:pt>
                <c:pt idx="9">
                  <c:v>1052.3</c:v>
                </c:pt>
                <c:pt idx="10">
                  <c:v>1124.0999999999999</c:v>
                </c:pt>
                <c:pt idx="11">
                  <c:v>1106.8</c:v>
                </c:pt>
                <c:pt idx="12">
                  <c:v>978.5</c:v>
                </c:pt>
                <c:pt idx="13">
                  <c:v>1047.7</c:v>
                </c:pt>
                <c:pt idx="14">
                  <c:v>1004.9</c:v>
                </c:pt>
                <c:pt idx="15">
                  <c:v>1000.1</c:v>
                </c:pt>
                <c:pt idx="16">
                  <c:v>1000.1</c:v>
                </c:pt>
                <c:pt idx="17">
                  <c:v>999.3</c:v>
                </c:pt>
                <c:pt idx="18">
                  <c:v>1056.0999999999999</c:v>
                </c:pt>
                <c:pt idx="19">
                  <c:v>1097</c:v>
                </c:pt>
                <c:pt idx="20">
                  <c:v>1138.5999999999999</c:v>
                </c:pt>
                <c:pt idx="21">
                  <c:v>1168.973</c:v>
                </c:pt>
                <c:pt idx="22">
                  <c:v>1193.7</c:v>
                </c:pt>
                <c:pt idx="23">
                  <c:v>1216.5999999999999</c:v>
                </c:pt>
                <c:pt idx="24">
                  <c:v>1213.5999999999999</c:v>
                </c:pt>
                <c:pt idx="25">
                  <c:v>1255.7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75-4418-B2A4-62031A0DA8DE}"/>
            </c:ext>
          </c:extLst>
        </c:ser>
        <c:ser>
          <c:idx val="1"/>
          <c:order val="1"/>
          <c:tx>
            <c:strRef>
              <c:f>'Table 3'!$A$15</c:f>
              <c:strCache>
                <c:ptCount val="1"/>
                <c:pt idx="0">
                  <c:v>Wales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'Table 3'!$B$15:$AA$15</c:f>
              <c:numCache>
                <c:formatCode>General</c:formatCode>
                <c:ptCount val="26"/>
                <c:pt idx="0">
                  <c:v>30.6</c:v>
                </c:pt>
                <c:pt idx="1">
                  <c:v>32</c:v>
                </c:pt>
                <c:pt idx="2">
                  <c:v>37.5</c:v>
                </c:pt>
                <c:pt idx="3">
                  <c:v>39.9</c:v>
                </c:pt>
                <c:pt idx="4">
                  <c:v>37.700000000000003</c:v>
                </c:pt>
                <c:pt idx="5">
                  <c:v>35.5</c:v>
                </c:pt>
                <c:pt idx="6">
                  <c:v>46.5</c:v>
                </c:pt>
                <c:pt idx="7">
                  <c:v>37.200000000000003</c:v>
                </c:pt>
                <c:pt idx="8">
                  <c:v>44.1</c:v>
                </c:pt>
                <c:pt idx="9">
                  <c:v>47</c:v>
                </c:pt>
                <c:pt idx="10">
                  <c:v>49.7</c:v>
                </c:pt>
                <c:pt idx="11">
                  <c:v>49.9</c:v>
                </c:pt>
                <c:pt idx="12">
                  <c:v>38.9</c:v>
                </c:pt>
                <c:pt idx="13">
                  <c:v>45.1</c:v>
                </c:pt>
                <c:pt idx="14">
                  <c:v>43.5</c:v>
                </c:pt>
                <c:pt idx="15">
                  <c:v>43.4</c:v>
                </c:pt>
                <c:pt idx="16">
                  <c:v>44.3</c:v>
                </c:pt>
                <c:pt idx="17">
                  <c:v>44.4</c:v>
                </c:pt>
                <c:pt idx="18">
                  <c:v>46.9</c:v>
                </c:pt>
                <c:pt idx="19">
                  <c:v>48.4</c:v>
                </c:pt>
                <c:pt idx="20">
                  <c:v>50.8</c:v>
                </c:pt>
                <c:pt idx="21">
                  <c:v>52.886000000000003</c:v>
                </c:pt>
                <c:pt idx="22">
                  <c:v>51.4</c:v>
                </c:pt>
                <c:pt idx="23">
                  <c:v>53</c:v>
                </c:pt>
                <c:pt idx="24">
                  <c:v>54.5</c:v>
                </c:pt>
                <c:pt idx="25">
                  <c:v>55.6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75-4418-B2A4-62031A0DA8DE}"/>
            </c:ext>
          </c:extLst>
        </c:ser>
        <c:ser>
          <c:idx val="2"/>
          <c:order val="2"/>
          <c:tx>
            <c:strRef>
              <c:f>'Table 3'!$A$16</c:f>
              <c:strCache>
                <c:ptCount val="1"/>
                <c:pt idx="0">
                  <c:v>Scotland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'Table 3'!$B$16:$AA$16</c:f>
              <c:numCache>
                <c:formatCode>General</c:formatCode>
                <c:ptCount val="26"/>
                <c:pt idx="0">
                  <c:v>84.2</c:v>
                </c:pt>
                <c:pt idx="1">
                  <c:v>83.9</c:v>
                </c:pt>
                <c:pt idx="2">
                  <c:v>100.3</c:v>
                </c:pt>
                <c:pt idx="3">
                  <c:v>97.5</c:v>
                </c:pt>
                <c:pt idx="4">
                  <c:v>88.8</c:v>
                </c:pt>
                <c:pt idx="5">
                  <c:v>93.6</c:v>
                </c:pt>
                <c:pt idx="6">
                  <c:v>99.8</c:v>
                </c:pt>
                <c:pt idx="7">
                  <c:v>90.4</c:v>
                </c:pt>
                <c:pt idx="8">
                  <c:v>105.6</c:v>
                </c:pt>
                <c:pt idx="9">
                  <c:v>116.1</c:v>
                </c:pt>
                <c:pt idx="10">
                  <c:v>112.6</c:v>
                </c:pt>
                <c:pt idx="11">
                  <c:v>109.6</c:v>
                </c:pt>
                <c:pt idx="12">
                  <c:v>97</c:v>
                </c:pt>
                <c:pt idx="13">
                  <c:v>129.4</c:v>
                </c:pt>
                <c:pt idx="14">
                  <c:v>111.5</c:v>
                </c:pt>
                <c:pt idx="15">
                  <c:v>110.6</c:v>
                </c:pt>
                <c:pt idx="16">
                  <c:v>107.3</c:v>
                </c:pt>
                <c:pt idx="17">
                  <c:v>107.3</c:v>
                </c:pt>
                <c:pt idx="18">
                  <c:v>115.9</c:v>
                </c:pt>
                <c:pt idx="19">
                  <c:v>129.4</c:v>
                </c:pt>
                <c:pt idx="20">
                  <c:v>134.1</c:v>
                </c:pt>
                <c:pt idx="21">
                  <c:v>138.06100000000001</c:v>
                </c:pt>
                <c:pt idx="22">
                  <c:v>133.19999999999999</c:v>
                </c:pt>
                <c:pt idx="23">
                  <c:v>120.9</c:v>
                </c:pt>
                <c:pt idx="24">
                  <c:v>123</c:v>
                </c:pt>
                <c:pt idx="25">
                  <c:v>125.4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75-4418-B2A4-62031A0DA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1611343"/>
        <c:axId val="231611823"/>
      </c:barChart>
      <c:catAx>
        <c:axId val="2316113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611823"/>
        <c:crosses val="autoZero"/>
        <c:auto val="1"/>
        <c:lblAlgn val="ctr"/>
        <c:lblOffset val="100"/>
        <c:noMultiLvlLbl val="0"/>
      </c:catAx>
      <c:valAx>
        <c:axId val="2316118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6113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Line</a:t>
            </a:r>
            <a:r>
              <a:rPr lang="en-GB" baseline="0"/>
              <a:t> Graph showing sizes of firms (by turnover size band) in 2015 and 2022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v>2015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 4'!$A$4:$A$15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'Table 4'!$B$3:$B$15</c:f>
              <c:numCache>
                <c:formatCode>General</c:formatCode>
                <c:ptCount val="13"/>
                <c:pt idx="0" formatCode="0">
                  <c:v>2015</c:v>
                </c:pt>
                <c:pt idx="1">
                  <c:v>228603</c:v>
                </c:pt>
                <c:pt idx="2">
                  <c:v>21170</c:v>
                </c:pt>
                <c:pt idx="3">
                  <c:v>19391</c:v>
                </c:pt>
                <c:pt idx="4">
                  <c:v>2526</c:v>
                </c:pt>
                <c:pt idx="5">
                  <c:v>1029</c:v>
                </c:pt>
                <c:pt idx="6">
                  <c:v>324</c:v>
                </c:pt>
                <c:pt idx="7">
                  <c:v>180</c:v>
                </c:pt>
                <c:pt idx="8">
                  <c:v>123</c:v>
                </c:pt>
                <c:pt idx="9">
                  <c:v>201</c:v>
                </c:pt>
                <c:pt idx="10">
                  <c:v>205</c:v>
                </c:pt>
                <c:pt idx="11">
                  <c:v>15</c:v>
                </c:pt>
                <c:pt idx="12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09-4D58-A4DB-50A0BE0A446D}"/>
            </c:ext>
          </c:extLst>
        </c:ser>
        <c:ser>
          <c:idx val="1"/>
          <c:order val="1"/>
          <c:tx>
            <c:v>2022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 4'!$A$4:$A$15</c:f>
              <c:strCache>
                <c:ptCount val="12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</c:strCache>
            </c:strRef>
          </c:cat>
          <c:val>
            <c:numRef>
              <c:f>'Table 4'!$I$4:$I$15</c:f>
              <c:numCache>
                <c:formatCode>General</c:formatCode>
                <c:ptCount val="12"/>
                <c:pt idx="0">
                  <c:v>312232</c:v>
                </c:pt>
                <c:pt idx="1">
                  <c:v>31107</c:v>
                </c:pt>
                <c:pt idx="2">
                  <c:v>25059</c:v>
                </c:pt>
                <c:pt idx="3">
                  <c:v>3079</c:v>
                </c:pt>
                <c:pt idx="4">
                  <c:v>1458</c:v>
                </c:pt>
                <c:pt idx="5">
                  <c:v>432</c:v>
                </c:pt>
                <c:pt idx="6">
                  <c:v>243</c:v>
                </c:pt>
                <c:pt idx="7">
                  <c:v>170</c:v>
                </c:pt>
                <c:pt idx="8">
                  <c:v>276</c:v>
                </c:pt>
                <c:pt idx="9">
                  <c:v>230</c:v>
                </c:pt>
                <c:pt idx="10">
                  <c:v>30</c:v>
                </c:pt>
                <c:pt idx="11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09-4D58-A4DB-50A0BE0A4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smooth val="0"/>
        <c:axId val="855481120"/>
        <c:axId val="855472960"/>
      </c:lineChart>
      <c:catAx>
        <c:axId val="8554811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</a:t>
                </a:r>
                <a:r>
                  <a:rPr lang="en-GB" baseline="0"/>
                  <a:t> of firm (by turnover size band)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472960"/>
        <c:crosses val="autoZero"/>
        <c:auto val="1"/>
        <c:lblAlgn val="ctr"/>
        <c:lblOffset val="100"/>
        <c:noMultiLvlLbl val="0"/>
      </c:catAx>
      <c:valAx>
        <c:axId val="85547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0555555555555555E-2"/>
              <c:y val="0.29291666666666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48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Bar</a:t>
            </a:r>
            <a:r>
              <a:rPr lang="en-US" baseline="0"/>
              <a:t> Graph showing the increase in firm size (by turnover size band) over the years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4'!$A$16</c:f>
              <c:strCache>
                <c:ptCount val="1"/>
                <c:pt idx="0">
                  <c:v>All firms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4'!$B$16:$I$16</c:f>
              <c:numCache>
                <c:formatCode>General</c:formatCode>
                <c:ptCount val="8"/>
                <c:pt idx="0">
                  <c:v>273775</c:v>
                </c:pt>
                <c:pt idx="1">
                  <c:v>296093</c:v>
                </c:pt>
                <c:pt idx="2">
                  <c:v>314590</c:v>
                </c:pt>
                <c:pt idx="3">
                  <c:v>325736</c:v>
                </c:pt>
                <c:pt idx="4">
                  <c:v>335731</c:v>
                </c:pt>
                <c:pt idx="5">
                  <c:v>342456</c:v>
                </c:pt>
                <c:pt idx="6">
                  <c:v>353365</c:v>
                </c:pt>
                <c:pt idx="7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59-4BE8-81DD-932F922D5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9824000"/>
        <c:axId val="2129835520"/>
      </c:barChart>
      <c:catAx>
        <c:axId val="2129824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9835520"/>
        <c:crosses val="autoZero"/>
        <c:auto val="1"/>
        <c:lblAlgn val="ctr"/>
        <c:lblOffset val="100"/>
        <c:noMultiLvlLbl val="0"/>
      </c:catAx>
      <c:valAx>
        <c:axId val="212983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</a:t>
                </a:r>
                <a:r>
                  <a:rPr lang="en-GB" baseline="0"/>
                  <a:t> of Firm (by turnover size band)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9824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100"/>
              <a:t>Range show the</a:t>
            </a:r>
            <a:r>
              <a:rPr lang="en-US" sz="1100" baseline="0"/>
              <a:t> size difference of all firms (by turnover size band) throughout the years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4'!$N$3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'Table 4'!$N$4:$N$15</c:f>
              <c:numCache>
                <c:formatCode>General</c:formatCode>
                <c:ptCount val="12"/>
                <c:pt idx="0">
                  <c:v>83629</c:v>
                </c:pt>
                <c:pt idx="1">
                  <c:v>9937</c:v>
                </c:pt>
                <c:pt idx="2">
                  <c:v>7284</c:v>
                </c:pt>
                <c:pt idx="3">
                  <c:v>1025</c:v>
                </c:pt>
                <c:pt idx="4">
                  <c:v>639</c:v>
                </c:pt>
                <c:pt idx="5">
                  <c:v>175</c:v>
                </c:pt>
                <c:pt idx="6">
                  <c:v>107</c:v>
                </c:pt>
                <c:pt idx="7">
                  <c:v>63</c:v>
                </c:pt>
                <c:pt idx="8">
                  <c:v>152</c:v>
                </c:pt>
                <c:pt idx="9">
                  <c:v>53</c:v>
                </c:pt>
                <c:pt idx="10">
                  <c:v>15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81-459E-BFC1-90DBE6A0EF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5223071"/>
        <c:axId val="65219231"/>
      </c:barChart>
      <c:catAx>
        <c:axId val="6522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19231"/>
        <c:crosses val="autoZero"/>
        <c:auto val="1"/>
        <c:lblAlgn val="ctr"/>
        <c:lblOffset val="100"/>
        <c:noMultiLvlLbl val="0"/>
      </c:catAx>
      <c:valAx>
        <c:axId val="652192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</a:t>
                </a:r>
                <a:r>
                  <a:rPr lang="en-GB" sz="9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Size of Firm (by turnover size band)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2307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14286</xdr:rowOff>
    </xdr:from>
    <xdr:to>
      <xdr:col>7</xdr:col>
      <xdr:colOff>600075</xdr:colOff>
      <xdr:row>40</xdr:row>
      <xdr:rowOff>171449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86A63D1-D7B6-EC76-B817-FDC10039D7B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28574</xdr:colOff>
      <xdr:row>22</xdr:row>
      <xdr:rowOff>176211</xdr:rowOff>
    </xdr:from>
    <xdr:to>
      <xdr:col>17</xdr:col>
      <xdr:colOff>323850</xdr:colOff>
      <xdr:row>40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A213F83-7386-2AA5-9585-6E56C5F97D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333375</xdr:colOff>
      <xdr:row>16</xdr:row>
      <xdr:rowOff>185737</xdr:rowOff>
    </xdr:from>
    <xdr:to>
      <xdr:col>25</xdr:col>
      <xdr:colOff>28575</xdr:colOff>
      <xdr:row>31</xdr:row>
      <xdr:rowOff>71437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0EDADB5-7F19-1FAC-3458-AC47BA8132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323850</xdr:colOff>
      <xdr:row>31</xdr:row>
      <xdr:rowOff>33337</xdr:rowOff>
    </xdr:from>
    <xdr:to>
      <xdr:col>25</xdr:col>
      <xdr:colOff>19050</xdr:colOff>
      <xdr:row>45</xdr:row>
      <xdr:rowOff>109537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C5FADA-9EE0-467D-E872-EFC629212D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109536</xdr:rowOff>
    </xdr:from>
    <xdr:to>
      <xdr:col>7</xdr:col>
      <xdr:colOff>581026</xdr:colOff>
      <xdr:row>40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604B23-D23B-2595-94B5-BEFE01E10E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38100</xdr:colOff>
      <xdr:row>23</xdr:row>
      <xdr:rowOff>52386</xdr:rowOff>
    </xdr:from>
    <xdr:to>
      <xdr:col>18</xdr:col>
      <xdr:colOff>276226</xdr:colOff>
      <xdr:row>41</xdr:row>
      <xdr:rowOff>57149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34DFC9E-F332-8D23-DA26-0BE7EFCB4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409574</xdr:colOff>
      <xdr:row>22</xdr:row>
      <xdr:rowOff>185737</xdr:rowOff>
    </xdr:from>
    <xdr:to>
      <xdr:col>27</xdr:col>
      <xdr:colOff>323850</xdr:colOff>
      <xdr:row>41</xdr:row>
      <xdr:rowOff>47625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C106A98-5A68-9AC8-E208-0E8DA49D23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23</xdr:row>
      <xdr:rowOff>157161</xdr:rowOff>
    </xdr:from>
    <xdr:to>
      <xdr:col>8</xdr:col>
      <xdr:colOff>361949</xdr:colOff>
      <xdr:row>42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AD5532-9CFD-593D-B75E-64EC98B2D6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485774</xdr:colOff>
      <xdr:row>21</xdr:row>
      <xdr:rowOff>176211</xdr:rowOff>
    </xdr:from>
    <xdr:to>
      <xdr:col>18</xdr:col>
      <xdr:colOff>152399</xdr:colOff>
      <xdr:row>42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6D72F61-DDD8-F6B9-AC37-FF751AC93805}"/>
            </a:ext>
            <a:ext uri="{147F2762-F138-4A5C-976F-8EAC2B608ADB}">
              <a16:predDERef xmlns:a16="http://schemas.microsoft.com/office/drawing/2014/main" pred="{19AD5532-9CFD-593D-B75E-64EC98B2D6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180974</xdr:colOff>
      <xdr:row>23</xdr:row>
      <xdr:rowOff>119061</xdr:rowOff>
    </xdr:from>
    <xdr:to>
      <xdr:col>28</xdr:col>
      <xdr:colOff>180975</xdr:colOff>
      <xdr:row>43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499DD3A-E622-984C-F287-B3447B80F6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33337</xdr:rowOff>
    </xdr:from>
    <xdr:to>
      <xdr:col>8</xdr:col>
      <xdr:colOff>0</xdr:colOff>
      <xdr:row>36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F7B38BD-F23C-7E2F-60E1-94152BB29C6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604837</xdr:colOff>
      <xdr:row>16</xdr:row>
      <xdr:rowOff>14286</xdr:rowOff>
    </xdr:from>
    <xdr:to>
      <xdr:col>14</xdr:col>
      <xdr:colOff>352425</xdr:colOff>
      <xdr:row>35</xdr:row>
      <xdr:rowOff>123824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8543591-4170-8B67-145E-DB1736C866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380999</xdr:colOff>
      <xdr:row>16</xdr:row>
      <xdr:rowOff>23811</xdr:rowOff>
    </xdr:from>
    <xdr:to>
      <xdr:col>22</xdr:col>
      <xdr:colOff>76200</xdr:colOff>
      <xdr:row>35</xdr:row>
      <xdr:rowOff>104775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70B434E-CF22-867D-3D75-5CAED60E31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47"/>
  <sheetViews>
    <sheetView tabSelected="1" workbookViewId="0">
      <selection activeCell="K22" sqref="K22"/>
    </sheetView>
  </sheetViews>
  <sheetFormatPr defaultRowHeight="15" x14ac:dyDescent="0.25"/>
  <cols>
    <col min="1" max="1" width="28.140625" customWidth="1"/>
    <col min="2" max="2" width="9.140625" customWidth="1"/>
  </cols>
  <sheetData>
    <row r="1" spans="1:27" x14ac:dyDescent="0.25">
      <c r="A1" t="s">
        <v>0</v>
      </c>
    </row>
    <row r="3" spans="1:27" s="1" customForma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x14ac:dyDescent="0.25">
      <c r="A19" s="1" t="s">
        <v>16</v>
      </c>
      <c r="B19">
        <f>AVERAGE(B4:AA4)</f>
        <v>98983.653846153844</v>
      </c>
      <c r="C19">
        <f>AVERAGE(B16:AA16)</f>
        <v>54.96153846153846</v>
      </c>
      <c r="D19" t="s">
        <v>17</v>
      </c>
    </row>
    <row r="20" spans="1:27" x14ac:dyDescent="0.25">
      <c r="A20" s="1" t="s">
        <v>18</v>
      </c>
      <c r="B20">
        <f>MEDIAN(B10:AA10)</f>
        <v>1848.5</v>
      </c>
    </row>
    <row r="21" spans="1:27" x14ac:dyDescent="0.25">
      <c r="A21" s="1" t="s">
        <v>19</v>
      </c>
      <c r="B21">
        <f>MODE(B16:AA16)</f>
        <v>60</v>
      </c>
    </row>
    <row r="22" spans="1:27" x14ac:dyDescent="0.25">
      <c r="A22" s="1" t="s">
        <v>20</v>
      </c>
      <c r="B22">
        <f>_xlfn.STDEV.P(B17:AA17)</f>
        <v>68889.954891455302</v>
      </c>
    </row>
    <row r="23" spans="1:27" x14ac:dyDescent="0.25">
      <c r="A23" s="1" t="s">
        <v>21</v>
      </c>
      <c r="B23">
        <f>AA17-B17</f>
        <v>214184</v>
      </c>
      <c r="C23" t="s">
        <v>22</v>
      </c>
    </row>
    <row r="42" spans="1:8" x14ac:dyDescent="0.25">
      <c r="A42" t="s">
        <v>23</v>
      </c>
    </row>
    <row r="47" spans="1:8" x14ac:dyDescent="0.25">
      <c r="H47" t="s">
        <v>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43"/>
  <sheetViews>
    <sheetView workbookViewId="0">
      <selection activeCell="I47" sqref="I47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25</v>
      </c>
    </row>
    <row r="3" spans="1:27" s="1" customFormat="1" x14ac:dyDescent="0.25">
      <c r="A3" s="1" t="s">
        <v>26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27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28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29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30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31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32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33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34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 x14ac:dyDescent="0.25">
      <c r="A12" s="1" t="s">
        <v>35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 x14ac:dyDescent="0.25">
      <c r="A13" s="1"/>
    </row>
    <row r="14" spans="1:27" x14ac:dyDescent="0.25">
      <c r="A14" s="1" t="s">
        <v>36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37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38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39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0" spans="1:27" x14ac:dyDescent="0.25">
      <c r="A20" s="1" t="s">
        <v>40</v>
      </c>
      <c r="B20" s="1" t="s">
        <v>41</v>
      </c>
      <c r="C20">
        <f>AVERAGE(B14:AA14)</f>
        <v>210905.11538461538</v>
      </c>
      <c r="D20" s="1" t="s">
        <v>42</v>
      </c>
      <c r="E20">
        <f>AVERAGE(B15:AA15)</f>
        <v>10233.538461538461</v>
      </c>
      <c r="F20" s="1" t="s">
        <v>43</v>
      </c>
      <c r="G20">
        <f>AVERAGE(B16:AA16)</f>
        <v>16053.692307692309</v>
      </c>
      <c r="T20" s="1" t="s">
        <v>44</v>
      </c>
      <c r="U20" s="1" t="s">
        <v>41</v>
      </c>
      <c r="V20">
        <v>210905.11538461538</v>
      </c>
    </row>
    <row r="21" spans="1:27" x14ac:dyDescent="0.25">
      <c r="A21" s="1" t="s">
        <v>45</v>
      </c>
      <c r="B21">
        <f>MEDIAN(B9:AA9)</f>
        <v>28741.5</v>
      </c>
      <c r="T21" s="1"/>
      <c r="U21" s="1" t="s">
        <v>42</v>
      </c>
      <c r="V21">
        <v>10233.538461538461</v>
      </c>
    </row>
    <row r="22" spans="1:27" x14ac:dyDescent="0.25">
      <c r="A22" s="1" t="s">
        <v>46</v>
      </c>
      <c r="C22">
        <f>_xlfn.STDEV.P(B18:AA18)</f>
        <v>68889.954891455302</v>
      </c>
      <c r="T22" s="1"/>
      <c r="U22" s="1" t="s">
        <v>43</v>
      </c>
      <c r="V22">
        <v>16053.692307692309</v>
      </c>
    </row>
    <row r="23" spans="1:27" x14ac:dyDescent="0.25">
      <c r="A23" s="1" t="s">
        <v>47</v>
      </c>
      <c r="B23">
        <f>AA18-B18</f>
        <v>214184</v>
      </c>
      <c r="C23" t="s">
        <v>48</v>
      </c>
    </row>
    <row r="24" spans="1:27" x14ac:dyDescent="0.25">
      <c r="A24" s="1"/>
    </row>
    <row r="26" spans="1:27" x14ac:dyDescent="0.25">
      <c r="U26" s="1"/>
    </row>
    <row r="27" spans="1:27" x14ac:dyDescent="0.25">
      <c r="U27" s="1"/>
    </row>
    <row r="28" spans="1:27" x14ac:dyDescent="0.25">
      <c r="U28" s="1"/>
    </row>
    <row r="43" spans="9:9" x14ac:dyDescent="0.25">
      <c r="I43" t="s">
        <v>49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45"/>
  <sheetViews>
    <sheetView workbookViewId="0">
      <selection activeCell="L50" sqref="L50"/>
    </sheetView>
  </sheetViews>
  <sheetFormatPr defaultRowHeight="15" x14ac:dyDescent="0.25"/>
  <cols>
    <col min="1" max="1" width="26.7109375" customWidth="1"/>
  </cols>
  <sheetData>
    <row r="1" spans="1:27" x14ac:dyDescent="0.25">
      <c r="A1" t="s">
        <v>50</v>
      </c>
    </row>
    <row r="3" spans="1:27" s="1" customFormat="1" x14ac:dyDescent="0.25">
      <c r="A3" s="1" t="s">
        <v>26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27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28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29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30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31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51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52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34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35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36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37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38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39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20" spans="1:27" x14ac:dyDescent="0.25">
      <c r="A20" s="1" t="s">
        <v>53</v>
      </c>
      <c r="B20">
        <f>AVERAGE(B18:AA18)</f>
        <v>1166.9276923076923</v>
      </c>
      <c r="C20" s="1" t="s">
        <v>41</v>
      </c>
      <c r="D20">
        <f>AVERAGE(B14:AA14)</f>
        <v>1012.068192307692</v>
      </c>
      <c r="E20" s="1" t="s">
        <v>42</v>
      </c>
      <c r="F20">
        <f>AVERAGE(B15:AA15)</f>
        <v>44.641769230769221</v>
      </c>
      <c r="G20" s="1" t="s">
        <v>54</v>
      </c>
      <c r="H20">
        <f>AVERAGE(B16:AA16)</f>
        <v>110.21003846153846</v>
      </c>
    </row>
    <row r="21" spans="1:27" x14ac:dyDescent="0.25">
      <c r="A21" s="1" t="s">
        <v>55</v>
      </c>
      <c r="B21" s="1" t="s">
        <v>41</v>
      </c>
      <c r="C21">
        <f>MEDIAN(B14:AA14)</f>
        <v>1012.05</v>
      </c>
      <c r="D21" s="1" t="s">
        <v>42</v>
      </c>
      <c r="E21">
        <f>MEDIAN(B15:AA15)</f>
        <v>44.75</v>
      </c>
      <c r="F21" s="1" t="s">
        <v>43</v>
      </c>
      <c r="G21">
        <f>MEDIAN(B16:AA16)</f>
        <v>110.1</v>
      </c>
    </row>
    <row r="22" spans="1:27" x14ac:dyDescent="0.25">
      <c r="A22" s="1" t="s">
        <v>56</v>
      </c>
      <c r="C22">
        <f>_xlfn.STDEV.P(B18:AA18)</f>
        <v>172.4240401833103</v>
      </c>
    </row>
    <row r="23" spans="1:27" x14ac:dyDescent="0.25">
      <c r="A23" s="1" t="s">
        <v>47</v>
      </c>
      <c r="B23">
        <f>AA18-B18</f>
        <v>658.2</v>
      </c>
    </row>
    <row r="44" spans="1:20" x14ac:dyDescent="0.25">
      <c r="A44" t="s">
        <v>57</v>
      </c>
    </row>
    <row r="45" spans="1:20" x14ac:dyDescent="0.25">
      <c r="T45" t="s">
        <v>58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Q37"/>
  <sheetViews>
    <sheetView topLeftCell="A4" workbookViewId="0">
      <selection activeCell="P20" sqref="P20"/>
    </sheetView>
  </sheetViews>
  <sheetFormatPr defaultRowHeight="15" x14ac:dyDescent="0.25"/>
  <cols>
    <col min="1" max="1" width="31.7109375" customWidth="1"/>
    <col min="11" max="11" width="34.85546875" customWidth="1"/>
    <col min="15" max="15" width="17" customWidth="1"/>
    <col min="16" max="16" width="14.85546875" customWidth="1"/>
  </cols>
  <sheetData>
    <row r="1" spans="1:17" x14ac:dyDescent="0.25">
      <c r="A1" t="s">
        <v>59</v>
      </c>
    </row>
    <row r="3" spans="1:17" s="1" customFormat="1" x14ac:dyDescent="0.25">
      <c r="A3" s="1" t="s">
        <v>60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J3" s="1" t="s">
        <v>61</v>
      </c>
      <c r="K3" s="1" t="s">
        <v>62</v>
      </c>
      <c r="L3" s="1" t="s">
        <v>63</v>
      </c>
      <c r="M3" s="1" t="s">
        <v>64</v>
      </c>
      <c r="N3" s="1" t="s">
        <v>65</v>
      </c>
      <c r="O3" s="1" t="s">
        <v>66</v>
      </c>
      <c r="P3" s="1" t="s">
        <v>67</v>
      </c>
      <c r="Q3" s="1" t="s">
        <v>68</v>
      </c>
    </row>
    <row r="4" spans="1:17" x14ac:dyDescent="0.25">
      <c r="A4" s="1" t="s">
        <v>69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>
        <f t="shared" ref="J4:J10" si="0">MEDIAN(B4:I4)</f>
        <v>273138</v>
      </c>
      <c r="K4">
        <f t="shared" ref="K4:K15" si="1">_xlfn.STDEV.P(B4:I4)</f>
        <v>24205.393340121536</v>
      </c>
      <c r="L4">
        <f>AVERAGE(B4:I4)</f>
        <v>270625</v>
      </c>
      <c r="N4">
        <f>MAX(B4:J4)-MIN(B4:J4)</f>
        <v>83629</v>
      </c>
      <c r="O4">
        <f>QUARTILE(B4:J4,1)</f>
        <v>261028</v>
      </c>
      <c r="P4">
        <f>QUARTILE(B4:J4,3)</f>
        <v>280865</v>
      </c>
      <c r="Q4">
        <f>P4-O4</f>
        <v>19837</v>
      </c>
    </row>
    <row r="5" spans="1:17" x14ac:dyDescent="0.25">
      <c r="A5" s="1" t="s">
        <v>70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>
        <f t="shared" si="0"/>
        <v>26478</v>
      </c>
      <c r="K5">
        <f t="shared" si="1"/>
        <v>3357.1543544161027</v>
      </c>
      <c r="L5">
        <f t="shared" ref="L5:L16" si="2">AVERAGE(B5:I5)</f>
        <v>26535.125</v>
      </c>
      <c r="N5">
        <f t="shared" ref="N5:N16" si="3">MAX(B5:J5)-MIN(B5:J5)</f>
        <v>9937</v>
      </c>
      <c r="O5">
        <f t="shared" ref="O5:O16" si="4">QUARTILE(B5:J5,1)</f>
        <v>24412</v>
      </c>
      <c r="P5">
        <f t="shared" ref="P5:P16" si="5">QUARTILE(B5:J5,3)</f>
        <v>29377</v>
      </c>
      <c r="Q5">
        <f>P5-O5</f>
        <v>4965</v>
      </c>
    </row>
    <row r="6" spans="1:17" x14ac:dyDescent="0.25">
      <c r="A6" s="1" t="s">
        <v>71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>
        <f t="shared" si="0"/>
        <v>24603</v>
      </c>
      <c r="K6">
        <f t="shared" si="1"/>
        <v>2237.0424357564161</v>
      </c>
      <c r="L6">
        <f t="shared" si="2"/>
        <v>23846.875</v>
      </c>
      <c r="N6">
        <f t="shared" si="3"/>
        <v>7284</v>
      </c>
      <c r="O6">
        <f t="shared" si="4"/>
        <v>23292</v>
      </c>
      <c r="P6">
        <f t="shared" si="5"/>
        <v>25161</v>
      </c>
      <c r="Q6">
        <f>P6-O6</f>
        <v>1869</v>
      </c>
    </row>
    <row r="7" spans="1:17" x14ac:dyDescent="0.25">
      <c r="A7" s="1" t="s">
        <v>72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>
        <f t="shared" si="0"/>
        <v>3289</v>
      </c>
      <c r="K7">
        <f t="shared" si="1"/>
        <v>325.37199864155491</v>
      </c>
      <c r="L7">
        <f t="shared" si="2"/>
        <v>3192.25</v>
      </c>
      <c r="N7">
        <f t="shared" si="3"/>
        <v>1025</v>
      </c>
      <c r="O7">
        <f t="shared" si="4"/>
        <v>3079</v>
      </c>
      <c r="P7">
        <f t="shared" si="5"/>
        <v>3413</v>
      </c>
      <c r="Q7">
        <f t="shared" ref="Q7:Q16" si="6">P7-O7</f>
        <v>334</v>
      </c>
    </row>
    <row r="8" spans="1:17" x14ac:dyDescent="0.25">
      <c r="A8" s="1" t="s">
        <v>73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>
        <f t="shared" si="0"/>
        <v>1486.5</v>
      </c>
      <c r="K8">
        <f t="shared" si="1"/>
        <v>205.24604137473639</v>
      </c>
      <c r="L8">
        <f t="shared" si="2"/>
        <v>1441.25</v>
      </c>
      <c r="N8">
        <f t="shared" si="3"/>
        <v>639</v>
      </c>
      <c r="O8">
        <f t="shared" si="4"/>
        <v>1348</v>
      </c>
      <c r="P8">
        <f t="shared" si="5"/>
        <v>1597</v>
      </c>
      <c r="Q8">
        <f t="shared" si="6"/>
        <v>249</v>
      </c>
    </row>
    <row r="9" spans="1:17" x14ac:dyDescent="0.25">
      <c r="A9" s="1" t="s">
        <v>74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>
        <f t="shared" si="0"/>
        <v>450</v>
      </c>
      <c r="K9">
        <f t="shared" si="1"/>
        <v>56.631346222741342</v>
      </c>
      <c r="L9">
        <f t="shared" si="2"/>
        <v>437.125</v>
      </c>
      <c r="N9">
        <f t="shared" si="3"/>
        <v>175</v>
      </c>
      <c r="O9">
        <f t="shared" si="4"/>
        <v>430</v>
      </c>
      <c r="P9">
        <f t="shared" si="5"/>
        <v>477</v>
      </c>
      <c r="Q9">
        <f t="shared" si="6"/>
        <v>47</v>
      </c>
    </row>
    <row r="10" spans="1:17" x14ac:dyDescent="0.25">
      <c r="A10" s="1" t="s">
        <v>75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>
        <f t="shared" si="0"/>
        <v>243</v>
      </c>
      <c r="K10">
        <f t="shared" si="1"/>
        <v>36.91015273606979</v>
      </c>
      <c r="L10">
        <f t="shared" si="2"/>
        <v>236.125</v>
      </c>
      <c r="M10">
        <f t="shared" ref="M10:M15" si="7">MODE(B10:J10)</f>
        <v>243</v>
      </c>
      <c r="N10">
        <f t="shared" si="3"/>
        <v>107</v>
      </c>
      <c r="O10">
        <f t="shared" si="4"/>
        <v>216</v>
      </c>
      <c r="P10">
        <f t="shared" si="5"/>
        <v>256</v>
      </c>
      <c r="Q10">
        <f t="shared" si="6"/>
        <v>40</v>
      </c>
    </row>
    <row r="11" spans="1:17" x14ac:dyDescent="0.25">
      <c r="A11" s="1" t="s">
        <v>76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>
        <f>MEDIAN(B11:I11)</f>
        <v>145</v>
      </c>
      <c r="K11">
        <f t="shared" si="1"/>
        <v>20.690804116805126</v>
      </c>
      <c r="L11">
        <f t="shared" si="2"/>
        <v>144.125</v>
      </c>
      <c r="N11">
        <f t="shared" si="3"/>
        <v>63</v>
      </c>
      <c r="O11">
        <f t="shared" si="4"/>
        <v>129</v>
      </c>
      <c r="P11">
        <f t="shared" si="5"/>
        <v>152</v>
      </c>
      <c r="Q11">
        <f t="shared" si="6"/>
        <v>23</v>
      </c>
    </row>
    <row r="12" spans="1:17" x14ac:dyDescent="0.25">
      <c r="A12" s="1" t="s">
        <v>77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>
        <f t="shared" ref="J12:J16" si="8">MEDIAN(B12:I12)</f>
        <v>279.5</v>
      </c>
      <c r="K12">
        <f t="shared" si="1"/>
        <v>39.97421043623001</v>
      </c>
      <c r="L12">
        <f t="shared" si="2"/>
        <v>280.75</v>
      </c>
      <c r="N12">
        <f t="shared" si="3"/>
        <v>152</v>
      </c>
      <c r="O12">
        <f t="shared" si="4"/>
        <v>273</v>
      </c>
      <c r="P12">
        <f t="shared" si="5"/>
        <v>292</v>
      </c>
      <c r="Q12">
        <f t="shared" si="6"/>
        <v>19</v>
      </c>
    </row>
    <row r="13" spans="1:17" x14ac:dyDescent="0.25">
      <c r="A13" s="1" t="s">
        <v>78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>
        <f t="shared" si="8"/>
        <v>235.5</v>
      </c>
      <c r="K13">
        <f t="shared" si="1"/>
        <v>18.309406735336893</v>
      </c>
      <c r="L13">
        <f t="shared" si="2"/>
        <v>233.625</v>
      </c>
      <c r="N13">
        <f t="shared" si="3"/>
        <v>53</v>
      </c>
      <c r="O13">
        <f t="shared" si="4"/>
        <v>229</v>
      </c>
      <c r="P13">
        <f t="shared" si="5"/>
        <v>244</v>
      </c>
      <c r="Q13">
        <f t="shared" si="6"/>
        <v>15</v>
      </c>
    </row>
    <row r="14" spans="1:17" x14ac:dyDescent="0.25">
      <c r="A14" s="1" t="s">
        <v>79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>
        <f t="shared" si="8"/>
        <v>20.5</v>
      </c>
      <c r="K14">
        <f t="shared" si="1"/>
        <v>4.2938910093294167</v>
      </c>
      <c r="L14">
        <f t="shared" si="2"/>
        <v>21.75</v>
      </c>
      <c r="M14">
        <f t="shared" si="7"/>
        <v>20</v>
      </c>
      <c r="N14">
        <f t="shared" si="3"/>
        <v>15</v>
      </c>
      <c r="O14">
        <f t="shared" si="4"/>
        <v>20</v>
      </c>
      <c r="P14">
        <f t="shared" si="5"/>
        <v>23</v>
      </c>
      <c r="Q14">
        <f t="shared" si="6"/>
        <v>3</v>
      </c>
    </row>
    <row r="15" spans="1:17" x14ac:dyDescent="0.25">
      <c r="A15" s="1" t="s">
        <v>80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>
        <f t="shared" si="8"/>
        <v>17.5</v>
      </c>
      <c r="K15">
        <f t="shared" si="1"/>
        <v>4.5483513496650634</v>
      </c>
      <c r="L15">
        <f t="shared" si="2"/>
        <v>15.75</v>
      </c>
      <c r="M15">
        <f t="shared" si="7"/>
        <v>20</v>
      </c>
      <c r="N15">
        <f t="shared" si="3"/>
        <v>12</v>
      </c>
      <c r="O15">
        <f t="shared" si="4"/>
        <v>13</v>
      </c>
      <c r="P15">
        <f t="shared" si="5"/>
        <v>20</v>
      </c>
      <c r="Q15">
        <f t="shared" si="6"/>
        <v>7</v>
      </c>
    </row>
    <row r="16" spans="1:17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>
        <f t="shared" si="8"/>
        <v>330733.5</v>
      </c>
      <c r="K16">
        <f>_xlfn.STDEV.P(B16:I16)</f>
        <v>29988.118596162381</v>
      </c>
      <c r="L16">
        <f t="shared" si="2"/>
        <v>327009.75</v>
      </c>
      <c r="N16">
        <f t="shared" si="3"/>
        <v>100557</v>
      </c>
      <c r="O16">
        <f t="shared" si="4"/>
        <v>314590</v>
      </c>
      <c r="P16">
        <f t="shared" si="5"/>
        <v>342456</v>
      </c>
      <c r="Q16">
        <f t="shared" si="6"/>
        <v>27866</v>
      </c>
    </row>
    <row r="18" spans="1:1" ht="17.25" customHeight="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37" spans="1:16" x14ac:dyDescent="0.25">
      <c r="A37" s="1" t="s">
        <v>81</v>
      </c>
      <c r="P37" s="1" t="s">
        <v>82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9" ma:contentTypeDescription="Create a new document." ma:contentTypeScope="" ma:versionID="d3829720f265728f85effc3740d9d159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0c74be597b1a6a94ba746144c17a32e9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CE2294-F26B-4697-95D3-3C4A7183A02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F9BD3D-0D28-45DD-B596-8A01EA1E461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2A73F1C-CFC0-442D-AB14-8558A718F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 Williams</dc:creator>
  <cp:keywords/>
  <dc:description/>
  <cp:lastModifiedBy>Francis Barcelo (2401983)</cp:lastModifiedBy>
  <cp:revision/>
  <dcterms:created xsi:type="dcterms:W3CDTF">2024-11-13T19:48:53Z</dcterms:created>
  <dcterms:modified xsi:type="dcterms:W3CDTF">2024-12-08T17:36:49Z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