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ni Work\Engine Testing\"/>
    </mc:Choice>
  </mc:AlternateContent>
  <xr:revisionPtr revIDLastSave="0" documentId="13_ncr:1_{4C5A2366-1BED-4903-8A1B-B2264CB5347E}" xr6:coauthVersionLast="47" xr6:coauthVersionMax="47" xr10:uidLastSave="{00000000-0000-0000-0000-000000000000}"/>
  <bookViews>
    <workbookView xWindow="-108" yWindow="-108" windowWidth="23256" windowHeight="12456" xr2:uid="{F8FB7273-1AA8-40DF-9CB7-8FAA7ECFB31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I6" i="1"/>
  <c r="G11" i="1"/>
  <c r="L19" i="1"/>
  <c r="G27" i="1"/>
  <c r="L35" i="1"/>
  <c r="G43" i="1"/>
  <c r="L51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J94" i="1" l="1"/>
  <c r="K94" i="1" s="1"/>
  <c r="G94" i="1"/>
  <c r="L94" i="1"/>
  <c r="J82" i="1"/>
  <c r="K82" i="1" s="1"/>
  <c r="L82" i="1"/>
  <c r="G82" i="1"/>
  <c r="J70" i="1"/>
  <c r="K70" i="1" s="1"/>
  <c r="L70" i="1"/>
  <c r="G70" i="1"/>
  <c r="J58" i="1"/>
  <c r="K58" i="1" s="1"/>
  <c r="L58" i="1"/>
  <c r="G58" i="1"/>
  <c r="J93" i="1"/>
  <c r="K93" i="1" s="1"/>
  <c r="L93" i="1"/>
  <c r="G93" i="1"/>
  <c r="J85" i="1"/>
  <c r="K85" i="1" s="1"/>
  <c r="L85" i="1"/>
  <c r="G85" i="1"/>
  <c r="J96" i="1"/>
  <c r="K96" i="1" s="1"/>
  <c r="L96" i="1"/>
  <c r="G96" i="1"/>
  <c r="J92" i="1"/>
  <c r="K92" i="1" s="1"/>
  <c r="L92" i="1"/>
  <c r="G92" i="1"/>
  <c r="J88" i="1"/>
  <c r="K88" i="1" s="1"/>
  <c r="L88" i="1"/>
  <c r="G88" i="1"/>
  <c r="J84" i="1"/>
  <c r="K84" i="1" s="1"/>
  <c r="L84" i="1"/>
  <c r="G84" i="1"/>
  <c r="J80" i="1"/>
  <c r="K80" i="1" s="1"/>
  <c r="L80" i="1"/>
  <c r="G80" i="1"/>
  <c r="J76" i="1"/>
  <c r="K76" i="1" s="1"/>
  <c r="L76" i="1"/>
  <c r="G76" i="1"/>
  <c r="J72" i="1"/>
  <c r="K72" i="1" s="1"/>
  <c r="L72" i="1"/>
  <c r="G72" i="1"/>
  <c r="J68" i="1"/>
  <c r="K68" i="1" s="1"/>
  <c r="L68" i="1"/>
  <c r="G68" i="1"/>
  <c r="J64" i="1"/>
  <c r="K64" i="1" s="1"/>
  <c r="L64" i="1"/>
  <c r="G64" i="1"/>
  <c r="J60" i="1"/>
  <c r="K60" i="1" s="1"/>
  <c r="L60" i="1"/>
  <c r="G60" i="1"/>
  <c r="J56" i="1"/>
  <c r="K56" i="1" s="1"/>
  <c r="L56" i="1"/>
  <c r="G56" i="1"/>
  <c r="L95" i="1"/>
  <c r="J95" i="1"/>
  <c r="K95" i="1" s="1"/>
  <c r="G95" i="1"/>
  <c r="L91" i="1"/>
  <c r="J91" i="1"/>
  <c r="K91" i="1" s="1"/>
  <c r="G91" i="1"/>
  <c r="L87" i="1"/>
  <c r="J87" i="1"/>
  <c r="K87" i="1" s="1"/>
  <c r="G87" i="1"/>
  <c r="L83" i="1"/>
  <c r="J83" i="1"/>
  <c r="K83" i="1" s="1"/>
  <c r="G83" i="1"/>
  <c r="L79" i="1"/>
  <c r="J79" i="1"/>
  <c r="K79" i="1" s="1"/>
  <c r="G79" i="1"/>
  <c r="L75" i="1"/>
  <c r="J75" i="1"/>
  <c r="K75" i="1" s="1"/>
  <c r="G75" i="1"/>
  <c r="L71" i="1"/>
  <c r="G71" i="1"/>
  <c r="J71" i="1"/>
  <c r="K71" i="1" s="1"/>
  <c r="L67" i="1"/>
  <c r="J67" i="1"/>
  <c r="K67" i="1" s="1"/>
  <c r="G67" i="1"/>
  <c r="L63" i="1"/>
  <c r="J63" i="1"/>
  <c r="K63" i="1" s="1"/>
  <c r="G63" i="1"/>
  <c r="L59" i="1"/>
  <c r="J59" i="1"/>
  <c r="K59" i="1" s="1"/>
  <c r="G59" i="1"/>
  <c r="L55" i="1"/>
  <c r="J55" i="1"/>
  <c r="K55" i="1" s="1"/>
  <c r="G55" i="1"/>
  <c r="L47" i="1"/>
  <c r="J47" i="1"/>
  <c r="K47" i="1" s="1"/>
  <c r="G47" i="1"/>
  <c r="L39" i="1"/>
  <c r="G39" i="1"/>
  <c r="J39" i="1"/>
  <c r="K39" i="1" s="1"/>
  <c r="L31" i="1"/>
  <c r="J31" i="1"/>
  <c r="K31" i="1" s="1"/>
  <c r="G31" i="1"/>
  <c r="L23" i="1"/>
  <c r="J23" i="1"/>
  <c r="K23" i="1" s="1"/>
  <c r="G23" i="1"/>
  <c r="L15" i="1"/>
  <c r="J15" i="1"/>
  <c r="K15" i="1" s="1"/>
  <c r="G15" i="1"/>
  <c r="L7" i="1"/>
  <c r="G7" i="1"/>
  <c r="J7" i="1"/>
  <c r="K7" i="1" s="1"/>
  <c r="I27" i="1"/>
  <c r="H27" i="1"/>
  <c r="J90" i="1"/>
  <c r="K90" i="1" s="1"/>
  <c r="L90" i="1"/>
  <c r="G90" i="1"/>
  <c r="J78" i="1"/>
  <c r="K78" i="1" s="1"/>
  <c r="L78" i="1"/>
  <c r="G78" i="1"/>
  <c r="J66" i="1"/>
  <c r="K66" i="1" s="1"/>
  <c r="G66" i="1"/>
  <c r="L66" i="1"/>
  <c r="J62" i="1"/>
  <c r="K62" i="1" s="1"/>
  <c r="G62" i="1"/>
  <c r="L62" i="1"/>
  <c r="J54" i="1"/>
  <c r="K54" i="1" s="1"/>
  <c r="L54" i="1"/>
  <c r="G54" i="1"/>
  <c r="J50" i="1"/>
  <c r="K50" i="1" s="1"/>
  <c r="L50" i="1"/>
  <c r="G50" i="1"/>
  <c r="J46" i="1"/>
  <c r="K46" i="1" s="1"/>
  <c r="L46" i="1"/>
  <c r="G46" i="1"/>
  <c r="J42" i="1"/>
  <c r="K42" i="1" s="1"/>
  <c r="L42" i="1"/>
  <c r="G42" i="1"/>
  <c r="J38" i="1"/>
  <c r="K38" i="1" s="1"/>
  <c r="L38" i="1"/>
  <c r="G38" i="1"/>
  <c r="J34" i="1"/>
  <c r="K34" i="1" s="1"/>
  <c r="G34" i="1"/>
  <c r="L34" i="1"/>
  <c r="J30" i="1"/>
  <c r="K30" i="1" s="1"/>
  <c r="G30" i="1"/>
  <c r="L30" i="1"/>
  <c r="J26" i="1"/>
  <c r="K26" i="1" s="1"/>
  <c r="L26" i="1"/>
  <c r="G26" i="1"/>
  <c r="J22" i="1"/>
  <c r="K22" i="1" s="1"/>
  <c r="L22" i="1"/>
  <c r="G22" i="1"/>
  <c r="J18" i="1"/>
  <c r="K18" i="1" s="1"/>
  <c r="L18" i="1"/>
  <c r="G18" i="1"/>
  <c r="J14" i="1"/>
  <c r="K14" i="1" s="1"/>
  <c r="L14" i="1"/>
  <c r="G14" i="1"/>
  <c r="J10" i="1"/>
  <c r="K10" i="1" s="1"/>
  <c r="L10" i="1"/>
  <c r="G10" i="1"/>
  <c r="J86" i="1"/>
  <c r="K86" i="1" s="1"/>
  <c r="L86" i="1"/>
  <c r="G86" i="1"/>
  <c r="J74" i="1"/>
  <c r="K74" i="1" s="1"/>
  <c r="L74" i="1"/>
  <c r="G74" i="1"/>
  <c r="L6" i="1"/>
  <c r="G6" i="1"/>
  <c r="J89" i="1"/>
  <c r="K89" i="1" s="1"/>
  <c r="L89" i="1"/>
  <c r="G89" i="1"/>
  <c r="J81" i="1"/>
  <c r="K81" i="1" s="1"/>
  <c r="L81" i="1"/>
  <c r="G81" i="1"/>
  <c r="J77" i="1"/>
  <c r="K77" i="1" s="1"/>
  <c r="L77" i="1"/>
  <c r="G77" i="1"/>
  <c r="J73" i="1"/>
  <c r="K73" i="1" s="1"/>
  <c r="L73" i="1"/>
  <c r="G73" i="1"/>
  <c r="J69" i="1"/>
  <c r="K69" i="1" s="1"/>
  <c r="L69" i="1"/>
  <c r="G69" i="1"/>
  <c r="J65" i="1"/>
  <c r="K65" i="1" s="1"/>
  <c r="L65" i="1"/>
  <c r="G65" i="1"/>
  <c r="J61" i="1"/>
  <c r="K61" i="1" s="1"/>
  <c r="L61" i="1"/>
  <c r="G61" i="1"/>
  <c r="J57" i="1"/>
  <c r="K57" i="1" s="1"/>
  <c r="L57" i="1"/>
  <c r="G57" i="1"/>
  <c r="I43" i="1"/>
  <c r="H43" i="1"/>
  <c r="I11" i="1"/>
  <c r="H11" i="1"/>
  <c r="J48" i="1"/>
  <c r="K48" i="1" s="1"/>
  <c r="L48" i="1"/>
  <c r="G48" i="1"/>
  <c r="J40" i="1"/>
  <c r="K40" i="1" s="1"/>
  <c r="L40" i="1"/>
  <c r="G40" i="1"/>
  <c r="J28" i="1"/>
  <c r="K28" i="1" s="1"/>
  <c r="L28" i="1"/>
  <c r="G28" i="1"/>
  <c r="J20" i="1"/>
  <c r="K20" i="1" s="1"/>
  <c r="L20" i="1"/>
  <c r="G20" i="1"/>
  <c r="J8" i="1"/>
  <c r="K8" i="1" s="1"/>
  <c r="L8" i="1"/>
  <c r="G8" i="1"/>
  <c r="G51" i="1"/>
  <c r="G35" i="1"/>
  <c r="G19" i="1"/>
  <c r="J52" i="1"/>
  <c r="K52" i="1" s="1"/>
  <c r="L52" i="1"/>
  <c r="G52" i="1"/>
  <c r="J44" i="1"/>
  <c r="K44" i="1" s="1"/>
  <c r="L44" i="1"/>
  <c r="G44" i="1"/>
  <c r="J36" i="1"/>
  <c r="K36" i="1" s="1"/>
  <c r="L36" i="1"/>
  <c r="G36" i="1"/>
  <c r="J32" i="1"/>
  <c r="K32" i="1" s="1"/>
  <c r="L32" i="1"/>
  <c r="G32" i="1"/>
  <c r="J24" i="1"/>
  <c r="K24" i="1" s="1"/>
  <c r="L24" i="1"/>
  <c r="G24" i="1"/>
  <c r="J16" i="1"/>
  <c r="K16" i="1" s="1"/>
  <c r="L16" i="1"/>
  <c r="G16" i="1"/>
  <c r="J12" i="1"/>
  <c r="K12" i="1" s="1"/>
  <c r="L12" i="1"/>
  <c r="G12" i="1"/>
  <c r="J35" i="1"/>
  <c r="K35" i="1" s="1"/>
  <c r="L43" i="1"/>
  <c r="J43" i="1"/>
  <c r="K43" i="1" s="1"/>
  <c r="L27" i="1"/>
  <c r="J27" i="1"/>
  <c r="K27" i="1" s="1"/>
  <c r="L11" i="1"/>
  <c r="J11" i="1"/>
  <c r="K11" i="1" s="1"/>
  <c r="J53" i="1"/>
  <c r="K53" i="1" s="1"/>
  <c r="L53" i="1"/>
  <c r="G53" i="1"/>
  <c r="J49" i="1"/>
  <c r="K49" i="1" s="1"/>
  <c r="L49" i="1"/>
  <c r="G49" i="1"/>
  <c r="J45" i="1"/>
  <c r="K45" i="1" s="1"/>
  <c r="L45" i="1"/>
  <c r="G45" i="1"/>
  <c r="J41" i="1"/>
  <c r="K41" i="1" s="1"/>
  <c r="L41" i="1"/>
  <c r="G41" i="1"/>
  <c r="J37" i="1"/>
  <c r="K37" i="1" s="1"/>
  <c r="L37" i="1"/>
  <c r="G37" i="1"/>
  <c r="J33" i="1"/>
  <c r="K33" i="1" s="1"/>
  <c r="L33" i="1"/>
  <c r="G33" i="1"/>
  <c r="J29" i="1"/>
  <c r="K29" i="1" s="1"/>
  <c r="L29" i="1"/>
  <c r="G29" i="1"/>
  <c r="J25" i="1"/>
  <c r="K25" i="1" s="1"/>
  <c r="L25" i="1"/>
  <c r="G25" i="1"/>
  <c r="J21" i="1"/>
  <c r="K21" i="1" s="1"/>
  <c r="L21" i="1"/>
  <c r="G21" i="1"/>
  <c r="J17" i="1"/>
  <c r="K17" i="1" s="1"/>
  <c r="L17" i="1"/>
  <c r="G17" i="1"/>
  <c r="J13" i="1"/>
  <c r="K13" i="1" s="1"/>
  <c r="L13" i="1"/>
  <c r="G13" i="1"/>
  <c r="J9" i="1"/>
  <c r="K9" i="1" s="1"/>
  <c r="L9" i="1"/>
  <c r="G9" i="1"/>
  <c r="J51" i="1"/>
  <c r="K51" i="1" s="1"/>
  <c r="J19" i="1"/>
  <c r="K19" i="1" s="1"/>
  <c r="I21" i="1" l="1"/>
  <c r="H21" i="1"/>
  <c r="I37" i="1"/>
  <c r="H37" i="1"/>
  <c r="I17" i="1"/>
  <c r="H17" i="1"/>
  <c r="I33" i="1"/>
  <c r="H33" i="1"/>
  <c r="I49" i="1"/>
  <c r="H49" i="1"/>
  <c r="I16" i="1"/>
  <c r="H16" i="1"/>
  <c r="I44" i="1"/>
  <c r="H44" i="1"/>
  <c r="I51" i="1"/>
  <c r="H51" i="1"/>
  <c r="I20" i="1"/>
  <c r="H20" i="1"/>
  <c r="I57" i="1"/>
  <c r="H57" i="1"/>
  <c r="I73" i="1"/>
  <c r="H73" i="1"/>
  <c r="K6" i="1"/>
  <c r="H6" i="1"/>
  <c r="I10" i="1"/>
  <c r="H10" i="1"/>
  <c r="I26" i="1"/>
  <c r="H26" i="1"/>
  <c r="I30" i="1"/>
  <c r="H30" i="1"/>
  <c r="I42" i="1"/>
  <c r="H42" i="1"/>
  <c r="I66" i="1"/>
  <c r="H66" i="1"/>
  <c r="I23" i="1"/>
  <c r="H23" i="1"/>
  <c r="I55" i="1"/>
  <c r="H55" i="1"/>
  <c r="H87" i="1"/>
  <c r="I87" i="1"/>
  <c r="I60" i="1"/>
  <c r="H60" i="1"/>
  <c r="I76" i="1"/>
  <c r="H76" i="1"/>
  <c r="I92" i="1"/>
  <c r="H92" i="1"/>
  <c r="I58" i="1"/>
  <c r="H58" i="1"/>
  <c r="I13" i="1"/>
  <c r="H13" i="1"/>
  <c r="I29" i="1"/>
  <c r="H29" i="1"/>
  <c r="I45" i="1"/>
  <c r="H45" i="1"/>
  <c r="I12" i="1"/>
  <c r="H12" i="1"/>
  <c r="I36" i="1"/>
  <c r="H36" i="1"/>
  <c r="I8" i="1"/>
  <c r="H8" i="1"/>
  <c r="I48" i="1"/>
  <c r="H48" i="1"/>
  <c r="I69" i="1"/>
  <c r="H69" i="1"/>
  <c r="I89" i="1"/>
  <c r="H89" i="1"/>
  <c r="H86" i="1"/>
  <c r="I86" i="1"/>
  <c r="I22" i="1"/>
  <c r="H22" i="1"/>
  <c r="I38" i="1"/>
  <c r="H38" i="1"/>
  <c r="I54" i="1"/>
  <c r="H54" i="1"/>
  <c r="I62" i="1"/>
  <c r="H62" i="1"/>
  <c r="H90" i="1"/>
  <c r="I90" i="1"/>
  <c r="I15" i="1"/>
  <c r="H15" i="1"/>
  <c r="I47" i="1"/>
  <c r="H47" i="1"/>
  <c r="I67" i="1"/>
  <c r="H67" i="1"/>
  <c r="H71" i="1"/>
  <c r="I71" i="1"/>
  <c r="H83" i="1"/>
  <c r="I83" i="1"/>
  <c r="I56" i="1"/>
  <c r="H56" i="1"/>
  <c r="H72" i="1"/>
  <c r="I72" i="1"/>
  <c r="H88" i="1"/>
  <c r="I88" i="1"/>
  <c r="I93" i="1"/>
  <c r="H93" i="1"/>
  <c r="H9" i="1"/>
  <c r="I9" i="1"/>
  <c r="I25" i="1"/>
  <c r="H25" i="1"/>
  <c r="H41" i="1"/>
  <c r="I41" i="1"/>
  <c r="I32" i="1"/>
  <c r="H32" i="1"/>
  <c r="I19" i="1"/>
  <c r="H19" i="1"/>
  <c r="I40" i="1"/>
  <c r="H40" i="1"/>
  <c r="I65" i="1"/>
  <c r="H65" i="1"/>
  <c r="I81" i="1"/>
  <c r="H81" i="1"/>
  <c r="H74" i="1"/>
  <c r="I74" i="1"/>
  <c r="I18" i="1"/>
  <c r="H18" i="1"/>
  <c r="I50" i="1"/>
  <c r="H50" i="1"/>
  <c r="H78" i="1"/>
  <c r="I78" i="1"/>
  <c r="I63" i="1"/>
  <c r="H63" i="1"/>
  <c r="H79" i="1"/>
  <c r="I79" i="1"/>
  <c r="H95" i="1"/>
  <c r="I95" i="1"/>
  <c r="I68" i="1"/>
  <c r="H68" i="1"/>
  <c r="I84" i="1"/>
  <c r="H84" i="1"/>
  <c r="I85" i="1"/>
  <c r="H85" i="1"/>
  <c r="H82" i="1"/>
  <c r="I82" i="1"/>
  <c r="H94" i="1"/>
  <c r="I94" i="1"/>
  <c r="I53" i="1"/>
  <c r="H53" i="1"/>
  <c r="I24" i="1"/>
  <c r="H24" i="1"/>
  <c r="I52" i="1"/>
  <c r="H52" i="1"/>
  <c r="I35" i="1"/>
  <c r="H35" i="1"/>
  <c r="I28" i="1"/>
  <c r="H28" i="1"/>
  <c r="I61" i="1"/>
  <c r="H61" i="1"/>
  <c r="I77" i="1"/>
  <c r="H77" i="1"/>
  <c r="I14" i="1"/>
  <c r="H14" i="1"/>
  <c r="I34" i="1"/>
  <c r="H34" i="1"/>
  <c r="I46" i="1"/>
  <c r="H46" i="1"/>
  <c r="I7" i="1"/>
  <c r="H7" i="1"/>
  <c r="I31" i="1"/>
  <c r="H31" i="1"/>
  <c r="I39" i="1"/>
  <c r="H39" i="1"/>
  <c r="I59" i="1"/>
  <c r="H59" i="1"/>
  <c r="H75" i="1"/>
  <c r="I75" i="1"/>
  <c r="H91" i="1"/>
  <c r="I91" i="1"/>
  <c r="I64" i="1"/>
  <c r="H64" i="1"/>
  <c r="H80" i="1"/>
  <c r="I80" i="1"/>
  <c r="H96" i="1"/>
  <c r="I96" i="1"/>
  <c r="I70" i="1"/>
  <c r="H70" i="1"/>
</calcChain>
</file>

<file path=xl/sharedStrings.xml><?xml version="1.0" encoding="utf-8"?>
<sst xmlns="http://schemas.openxmlformats.org/spreadsheetml/2006/main" count="21" uniqueCount="21">
  <si>
    <t>Load (Newtons)</t>
  </si>
  <si>
    <t>Engine Speed (rpm)</t>
  </si>
  <si>
    <t>Fuel Flow Rate (l/min)</t>
  </si>
  <si>
    <t>Lambda (Lambda)</t>
  </si>
  <si>
    <t>Torque (N/m)</t>
  </si>
  <si>
    <t>Brake Power (W)</t>
  </si>
  <si>
    <t>Corrected Power (W)</t>
  </si>
  <si>
    <t>Corrected Power (KW)</t>
  </si>
  <si>
    <t>SFC (kg/kWh)</t>
  </si>
  <si>
    <t>BMEP (Pa)</t>
  </si>
  <si>
    <t>BMEP (kPa)</t>
  </si>
  <si>
    <t>Thermal Efficiency (%)</t>
  </si>
  <si>
    <t>Cv Petrol (kJ/kg)</t>
  </si>
  <si>
    <t>Radius (m)</t>
  </si>
  <si>
    <t>Bore (m)</t>
  </si>
  <si>
    <t>Baro (mBar)</t>
  </si>
  <si>
    <t xml:space="preserve">Humidity (%) </t>
  </si>
  <si>
    <t>Ambient Temp (Degrees C)</t>
  </si>
  <si>
    <t>Stroke (m)</t>
  </si>
  <si>
    <t>Area (m^2)</t>
  </si>
  <si>
    <t>Cylinder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</si>
</sst>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2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/>
    <xf numFmtId="0" fontId="0" fillId="3" borderId="1" xfId="0" applyFill="1" applyBorder="1"/>
    <xf numFmtId="2" fontId="0" fillId="3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</a:t>
            </a:r>
            <a:r>
              <a:rPr lang="en-US" baseline="0"/>
              <a:t> (kg/kWh) Plotted Against Engine Speed (RPM)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[1]Sheet1!$B$1</c:f>
              <c:strCache>
                <c:ptCount val="1"/>
                <c:pt idx="0">
                  <c:v>Engine Speed (rpm)</c:v>
                </c:pt>
              </c:strCache>
            </c:strRef>
          </c:tx>
          <c:spPr>
            <a:ln w="22225" cap="rnd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  <a:effectLst/>
            </c:spPr>
          </c:marker>
          <c:trendline>
            <c:spPr>
              <a:ln w="25400" cap="rnd">
                <a:solidFill>
                  <a:schemeClr val="bg1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[1]Sheet1!$A$2:$A$93</c:f>
              <c:numCache>
                <c:formatCode>General</c:formatCode>
                <c:ptCount val="92"/>
                <c:pt idx="1">
                  <c:v>0.358477041774238</c:v>
                </c:pt>
                <c:pt idx="2">
                  <c:v>0.34946223740330634</c:v>
                </c:pt>
                <c:pt idx="3">
                  <c:v>0.3365117961715926</c:v>
                </c:pt>
                <c:pt idx="4">
                  <c:v>0.31636358380496871</c:v>
                </c:pt>
                <c:pt idx="5">
                  <c:v>0.30515398566334873</c:v>
                </c:pt>
                <c:pt idx="6">
                  <c:v>0.3059506889821012</c:v>
                </c:pt>
                <c:pt idx="7">
                  <c:v>0.28905160978754429</c:v>
                </c:pt>
                <c:pt idx="8">
                  <c:v>0.27466753224935564</c:v>
                </c:pt>
                <c:pt idx="9">
                  <c:v>0.27182662299365612</c:v>
                </c:pt>
                <c:pt idx="10">
                  <c:v>0.26274156714820873</c:v>
                </c:pt>
                <c:pt idx="11">
                  <c:v>0.263096746492472</c:v>
                </c:pt>
                <c:pt idx="12">
                  <c:v>0.26585286356891258</c:v>
                </c:pt>
                <c:pt idx="13">
                  <c:v>0.26347823546553401</c:v>
                </c:pt>
                <c:pt idx="14">
                  <c:v>0.26242020265045785</c:v>
                </c:pt>
                <c:pt idx="15">
                  <c:v>0.25830727856302022</c:v>
                </c:pt>
                <c:pt idx="16">
                  <c:v>0.25800536910711958</c:v>
                </c:pt>
                <c:pt idx="17">
                  <c:v>0.26444341486034412</c:v>
                </c:pt>
                <c:pt idx="18">
                  <c:v>0.26792919862371251</c:v>
                </c:pt>
                <c:pt idx="19">
                  <c:v>0.26787972941620669</c:v>
                </c:pt>
                <c:pt idx="20">
                  <c:v>0.26619021570305335</c:v>
                </c:pt>
                <c:pt idx="21">
                  <c:v>0.26762491287226614</c:v>
                </c:pt>
                <c:pt idx="22">
                  <c:v>0.26439154501193624</c:v>
                </c:pt>
                <c:pt idx="23">
                  <c:v>0.2622236846164015</c:v>
                </c:pt>
                <c:pt idx="24">
                  <c:v>0.26077363548861487</c:v>
                </c:pt>
                <c:pt idx="25">
                  <c:v>0.26048558589265852</c:v>
                </c:pt>
                <c:pt idx="26">
                  <c:v>0.25904887117759001</c:v>
                </c:pt>
                <c:pt idx="27">
                  <c:v>0.25912485736403534</c:v>
                </c:pt>
                <c:pt idx="28">
                  <c:v>0.26184993069080731</c:v>
                </c:pt>
                <c:pt idx="29">
                  <c:v>0.26325611366309648</c:v>
                </c:pt>
                <c:pt idx="30">
                  <c:v>0.26144010162756037</c:v>
                </c:pt>
                <c:pt idx="31">
                  <c:v>0.26295015845956504</c:v>
                </c:pt>
                <c:pt idx="32">
                  <c:v>0.26305404918061032</c:v>
                </c:pt>
                <c:pt idx="33">
                  <c:v>0.2668076159134693</c:v>
                </c:pt>
                <c:pt idx="34">
                  <c:v>0.26773609480424143</c:v>
                </c:pt>
                <c:pt idx="35">
                  <c:v>0.26968843102058537</c:v>
                </c:pt>
                <c:pt idx="36">
                  <c:v>0.27261791738576907</c:v>
                </c:pt>
                <c:pt idx="37">
                  <c:v>0.27074608914345627</c:v>
                </c:pt>
                <c:pt idx="38">
                  <c:v>0.27115974437845058</c:v>
                </c:pt>
                <c:pt idx="39">
                  <c:v>0.27541241588830062</c:v>
                </c:pt>
                <c:pt idx="40">
                  <c:v>0.27899761211029256</c:v>
                </c:pt>
                <c:pt idx="41">
                  <c:v>0.28383588613612276</c:v>
                </c:pt>
                <c:pt idx="42">
                  <c:v>0.29047204119287101</c:v>
                </c:pt>
                <c:pt idx="43">
                  <c:v>0.29133251872368565</c:v>
                </c:pt>
                <c:pt idx="44">
                  <c:v>0.29556407424676262</c:v>
                </c:pt>
                <c:pt idx="45">
                  <c:v>0.2941251542813047</c:v>
                </c:pt>
                <c:pt idx="46">
                  <c:v>0.29577831196904281</c:v>
                </c:pt>
                <c:pt idx="47">
                  <c:v>0.29257644856433723</c:v>
                </c:pt>
                <c:pt idx="48">
                  <c:v>0.29073404995762436</c:v>
                </c:pt>
                <c:pt idx="49">
                  <c:v>0.29180831959865799</c:v>
                </c:pt>
                <c:pt idx="50">
                  <c:v>0.28857855266307519</c:v>
                </c:pt>
                <c:pt idx="51">
                  <c:v>0.29167692065260087</c:v>
                </c:pt>
                <c:pt idx="52">
                  <c:v>0.28990371471841014</c:v>
                </c:pt>
                <c:pt idx="53">
                  <c:v>0.29739127493824263</c:v>
                </c:pt>
                <c:pt idx="54">
                  <c:v>0.29642905834631134</c:v>
                </c:pt>
                <c:pt idx="55">
                  <c:v>0.30062615436726053</c:v>
                </c:pt>
                <c:pt idx="56">
                  <c:v>0.29746219060943502</c:v>
                </c:pt>
                <c:pt idx="57">
                  <c:v>0.29882183437635707</c:v>
                </c:pt>
                <c:pt idx="58">
                  <c:v>0.30186038977467194</c:v>
                </c:pt>
                <c:pt idx="59">
                  <c:v>0.30159692618716905</c:v>
                </c:pt>
                <c:pt idx="60">
                  <c:v>0.30773151864450848</c:v>
                </c:pt>
                <c:pt idx="61">
                  <c:v>0.30871736048591225</c:v>
                </c:pt>
                <c:pt idx="62">
                  <c:v>0.31092901171489584</c:v>
                </c:pt>
                <c:pt idx="63">
                  <c:v>0.31251695175422733</c:v>
                </c:pt>
                <c:pt idx="64">
                  <c:v>0.31566459909315986</c:v>
                </c:pt>
                <c:pt idx="65">
                  <c:v>0.31541625879138246</c:v>
                </c:pt>
                <c:pt idx="66">
                  <c:v>0.31653282889592554</c:v>
                </c:pt>
                <c:pt idx="67">
                  <c:v>0.3199575214699823</c:v>
                </c:pt>
                <c:pt idx="68">
                  <c:v>0.3213627256846302</c:v>
                </c:pt>
                <c:pt idx="69">
                  <c:v>0.32138962303461638</c:v>
                </c:pt>
                <c:pt idx="70">
                  <c:v>0.31817938477021912</c:v>
                </c:pt>
                <c:pt idx="71">
                  <c:v>0.32117693793434759</c:v>
                </c:pt>
                <c:pt idx="72">
                  <c:v>0.32098169478228217</c:v>
                </c:pt>
                <c:pt idx="73">
                  <c:v>0.32230107442360822</c:v>
                </c:pt>
                <c:pt idx="74">
                  <c:v>0.32325066338285585</c:v>
                </c:pt>
                <c:pt idx="75">
                  <c:v>0.32312696801867991</c:v>
                </c:pt>
                <c:pt idx="76">
                  <c:v>0.32779454232037691</c:v>
                </c:pt>
                <c:pt idx="77">
                  <c:v>0.32885648698256947</c:v>
                </c:pt>
                <c:pt idx="78">
                  <c:v>0.33231761062515441</c:v>
                </c:pt>
                <c:pt idx="79">
                  <c:v>0.33608153933248935</c:v>
                </c:pt>
                <c:pt idx="80">
                  <c:v>0.33767433202508107</c:v>
                </c:pt>
                <c:pt idx="81">
                  <c:v>0.3386187068291785</c:v>
                </c:pt>
                <c:pt idx="82">
                  <c:v>0.34250654643334411</c:v>
                </c:pt>
                <c:pt idx="83">
                  <c:v>0.34501617605031992</c:v>
                </c:pt>
                <c:pt idx="84">
                  <c:v>0.3491624712765552</c:v>
                </c:pt>
                <c:pt idx="85">
                  <c:v>0.35262874366165464</c:v>
                </c:pt>
                <c:pt idx="86">
                  <c:v>0.35300578554443768</c:v>
                </c:pt>
                <c:pt idx="87">
                  <c:v>0.35583984444516914</c:v>
                </c:pt>
                <c:pt idx="88">
                  <c:v>0.355444188720479</c:v>
                </c:pt>
                <c:pt idx="89">
                  <c:v>0.36451765429778465</c:v>
                </c:pt>
                <c:pt idx="90">
                  <c:v>0.36943730034771427</c:v>
                </c:pt>
                <c:pt idx="91">
                  <c:v>0.3725683517012866</c:v>
                </c:pt>
              </c:numCache>
            </c:numRef>
          </c:xVal>
          <c:yVal>
            <c:numRef>
              <c:f>[1]Sheet1!$B$2:$B$93</c:f>
              <c:numCache>
                <c:formatCode>General</c:formatCode>
                <c:ptCount val="92"/>
                <c:pt idx="1">
                  <c:v>1000</c:v>
                </c:pt>
                <c:pt idx="2">
                  <c:v>1050</c:v>
                </c:pt>
                <c:pt idx="3">
                  <c:v>1100</c:v>
                </c:pt>
                <c:pt idx="4">
                  <c:v>1150</c:v>
                </c:pt>
                <c:pt idx="5">
                  <c:v>1200</c:v>
                </c:pt>
                <c:pt idx="6">
                  <c:v>1250</c:v>
                </c:pt>
                <c:pt idx="7">
                  <c:v>1300</c:v>
                </c:pt>
                <c:pt idx="8">
                  <c:v>1350</c:v>
                </c:pt>
                <c:pt idx="9">
                  <c:v>1400</c:v>
                </c:pt>
                <c:pt idx="10">
                  <c:v>1450</c:v>
                </c:pt>
                <c:pt idx="11">
                  <c:v>1500</c:v>
                </c:pt>
                <c:pt idx="12">
                  <c:v>1550</c:v>
                </c:pt>
                <c:pt idx="13">
                  <c:v>1600</c:v>
                </c:pt>
                <c:pt idx="14">
                  <c:v>1650</c:v>
                </c:pt>
                <c:pt idx="15">
                  <c:v>1700</c:v>
                </c:pt>
                <c:pt idx="16">
                  <c:v>1750</c:v>
                </c:pt>
                <c:pt idx="17">
                  <c:v>1800</c:v>
                </c:pt>
                <c:pt idx="18">
                  <c:v>1850</c:v>
                </c:pt>
                <c:pt idx="19">
                  <c:v>1900</c:v>
                </c:pt>
                <c:pt idx="20">
                  <c:v>1950</c:v>
                </c:pt>
                <c:pt idx="21">
                  <c:v>2000</c:v>
                </c:pt>
                <c:pt idx="22">
                  <c:v>2050</c:v>
                </c:pt>
                <c:pt idx="23">
                  <c:v>2100</c:v>
                </c:pt>
                <c:pt idx="24">
                  <c:v>2150</c:v>
                </c:pt>
                <c:pt idx="25">
                  <c:v>2200</c:v>
                </c:pt>
                <c:pt idx="26">
                  <c:v>2250</c:v>
                </c:pt>
                <c:pt idx="27">
                  <c:v>2300</c:v>
                </c:pt>
                <c:pt idx="28">
                  <c:v>2350</c:v>
                </c:pt>
                <c:pt idx="29">
                  <c:v>2400</c:v>
                </c:pt>
                <c:pt idx="30">
                  <c:v>2450</c:v>
                </c:pt>
                <c:pt idx="31">
                  <c:v>2500</c:v>
                </c:pt>
                <c:pt idx="32">
                  <c:v>2550</c:v>
                </c:pt>
                <c:pt idx="33">
                  <c:v>2600</c:v>
                </c:pt>
                <c:pt idx="34">
                  <c:v>2650</c:v>
                </c:pt>
                <c:pt idx="35">
                  <c:v>2700</c:v>
                </c:pt>
                <c:pt idx="36">
                  <c:v>2750</c:v>
                </c:pt>
                <c:pt idx="37">
                  <c:v>2800</c:v>
                </c:pt>
                <c:pt idx="38">
                  <c:v>2850</c:v>
                </c:pt>
                <c:pt idx="39">
                  <c:v>2900</c:v>
                </c:pt>
                <c:pt idx="40">
                  <c:v>2950</c:v>
                </c:pt>
                <c:pt idx="41">
                  <c:v>3000</c:v>
                </c:pt>
                <c:pt idx="42">
                  <c:v>3050</c:v>
                </c:pt>
                <c:pt idx="43">
                  <c:v>3100</c:v>
                </c:pt>
                <c:pt idx="44">
                  <c:v>3150</c:v>
                </c:pt>
                <c:pt idx="45">
                  <c:v>3200</c:v>
                </c:pt>
                <c:pt idx="46">
                  <c:v>3250</c:v>
                </c:pt>
                <c:pt idx="47">
                  <c:v>3300</c:v>
                </c:pt>
                <c:pt idx="48">
                  <c:v>3350</c:v>
                </c:pt>
                <c:pt idx="49">
                  <c:v>3400</c:v>
                </c:pt>
                <c:pt idx="50">
                  <c:v>3450</c:v>
                </c:pt>
                <c:pt idx="51">
                  <c:v>3500</c:v>
                </c:pt>
                <c:pt idx="52">
                  <c:v>3550</c:v>
                </c:pt>
                <c:pt idx="53">
                  <c:v>3600</c:v>
                </c:pt>
                <c:pt idx="54">
                  <c:v>3650</c:v>
                </c:pt>
                <c:pt idx="55">
                  <c:v>3700</c:v>
                </c:pt>
                <c:pt idx="56">
                  <c:v>3750</c:v>
                </c:pt>
                <c:pt idx="57">
                  <c:v>3800</c:v>
                </c:pt>
                <c:pt idx="58">
                  <c:v>3850</c:v>
                </c:pt>
                <c:pt idx="59">
                  <c:v>3900</c:v>
                </c:pt>
                <c:pt idx="60">
                  <c:v>3950</c:v>
                </c:pt>
                <c:pt idx="61">
                  <c:v>4000</c:v>
                </c:pt>
                <c:pt idx="62">
                  <c:v>4050</c:v>
                </c:pt>
                <c:pt idx="63">
                  <c:v>4100</c:v>
                </c:pt>
                <c:pt idx="64">
                  <c:v>4150</c:v>
                </c:pt>
                <c:pt idx="65">
                  <c:v>4200</c:v>
                </c:pt>
                <c:pt idx="66">
                  <c:v>4250</c:v>
                </c:pt>
                <c:pt idx="67">
                  <c:v>4300</c:v>
                </c:pt>
                <c:pt idx="68">
                  <c:v>4350</c:v>
                </c:pt>
                <c:pt idx="69">
                  <c:v>4400</c:v>
                </c:pt>
                <c:pt idx="70">
                  <c:v>4450</c:v>
                </c:pt>
                <c:pt idx="71">
                  <c:v>4500</c:v>
                </c:pt>
                <c:pt idx="72">
                  <c:v>4550</c:v>
                </c:pt>
                <c:pt idx="73">
                  <c:v>4600</c:v>
                </c:pt>
                <c:pt idx="74">
                  <c:v>4650</c:v>
                </c:pt>
                <c:pt idx="75">
                  <c:v>4700</c:v>
                </c:pt>
                <c:pt idx="76">
                  <c:v>4750</c:v>
                </c:pt>
                <c:pt idx="77">
                  <c:v>4800</c:v>
                </c:pt>
                <c:pt idx="78">
                  <c:v>4850</c:v>
                </c:pt>
                <c:pt idx="79">
                  <c:v>4900</c:v>
                </c:pt>
                <c:pt idx="80">
                  <c:v>4950</c:v>
                </c:pt>
                <c:pt idx="81">
                  <c:v>5000</c:v>
                </c:pt>
                <c:pt idx="82">
                  <c:v>5050</c:v>
                </c:pt>
                <c:pt idx="83">
                  <c:v>5100</c:v>
                </c:pt>
                <c:pt idx="84">
                  <c:v>5150</c:v>
                </c:pt>
                <c:pt idx="85">
                  <c:v>5200</c:v>
                </c:pt>
                <c:pt idx="86">
                  <c:v>5250</c:v>
                </c:pt>
                <c:pt idx="87">
                  <c:v>5300</c:v>
                </c:pt>
                <c:pt idx="88">
                  <c:v>5350</c:v>
                </c:pt>
                <c:pt idx="89">
                  <c:v>5400</c:v>
                </c:pt>
                <c:pt idx="90">
                  <c:v>5450</c:v>
                </c:pt>
                <c:pt idx="91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1-477C-948F-EEA7F9C7F7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981072"/>
        <c:axId val="868971472"/>
      </c:scatterChart>
      <c:valAx>
        <c:axId val="868981072"/>
        <c:scaling>
          <c:orientation val="minMax"/>
          <c:min val="0.2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 </a:t>
                </a:r>
              </a:p>
            </c:rich>
          </c:tx>
          <c:layout>
            <c:manualLayout>
              <c:xMode val="edge"/>
              <c:yMode val="edge"/>
              <c:x val="0.46936001749781275"/>
              <c:y val="0.911907198908222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71472"/>
        <c:crosses val="autoZero"/>
        <c:crossBetween val="midCat"/>
        <c:majorUnit val="1.0000000000000002E-2"/>
      </c:valAx>
      <c:valAx>
        <c:axId val="868971472"/>
        <c:scaling>
          <c:orientation val="minMax"/>
          <c:min val="9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981072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3">
            <a:lumMod val="94000"/>
            <a:lumOff val="6000"/>
          </a:schemeClr>
        </a:gs>
        <a:gs pos="23000">
          <a:schemeClr val="accent3">
            <a:lumMod val="89000"/>
          </a:schemeClr>
        </a:gs>
        <a:gs pos="69000">
          <a:schemeClr val="accent3">
            <a:lumMod val="75000"/>
          </a:schemeClr>
        </a:gs>
        <a:gs pos="97000">
          <a:schemeClr val="accent3">
            <a:lumMod val="70000"/>
          </a:schemeClr>
        </a:gs>
      </a:gsLst>
      <a:path path="circle">
        <a:fillToRect l="50000" t="50000" r="50000" b="50000"/>
      </a:path>
      <a:tileRect/>
    </a:gradFill>
    <a:ln w="25400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(N/m) Plotted Against</a:t>
            </a:r>
            <a:r>
              <a:rPr lang="en-US" baseline="0"/>
              <a:t> </a:t>
            </a:r>
            <a:r>
              <a:rPr lang="en-US"/>
              <a:t>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526877322152906E-2"/>
          <c:y val="0.11250825082508252"/>
          <c:w val="0.86220472440944884"/>
          <c:h val="0.8010288194173748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[1]Sheet1!$M$1</c:f>
              <c:strCache>
                <c:ptCount val="1"/>
                <c:pt idx="0">
                  <c:v>Engine Speed (rpm)</c:v>
                </c:pt>
              </c:strCache>
            </c:strRef>
          </c:tx>
          <c:spPr>
            <a:ln w="25400" cap="rnd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  <a:effectLst/>
            </c:spPr>
          </c:marker>
          <c:trendline>
            <c:spPr>
              <a:ln w="25400" cap="rnd">
                <a:solidFill>
                  <a:schemeClr val="bg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[1]Sheet1!$L$2:$L$93</c:f>
              <c:numCache>
                <c:formatCode>General</c:formatCode>
                <c:ptCount val="92"/>
                <c:pt idx="1">
                  <c:v>83.865499999999997</c:v>
                </c:pt>
                <c:pt idx="2">
                  <c:v>84.259919999999994</c:v>
                </c:pt>
                <c:pt idx="3">
                  <c:v>85.024979999999985</c:v>
                </c:pt>
                <c:pt idx="4">
                  <c:v>85.45138</c:v>
                </c:pt>
                <c:pt idx="5">
                  <c:v>86.765020000000007</c:v>
                </c:pt>
                <c:pt idx="6">
                  <c:v>88.158199999999994</c:v>
                </c:pt>
                <c:pt idx="7">
                  <c:v>89.780159999999995</c:v>
                </c:pt>
                <c:pt idx="8">
                  <c:v>91.673539999999988</c:v>
                </c:pt>
                <c:pt idx="9">
                  <c:v>93.699759999999998</c:v>
                </c:pt>
                <c:pt idx="10">
                  <c:v>94.942059999999998</c:v>
                </c:pt>
                <c:pt idx="11">
                  <c:v>95.927699999999987</c:v>
                </c:pt>
                <c:pt idx="12">
                  <c:v>96.586159999999992</c:v>
                </c:pt>
                <c:pt idx="13">
                  <c:v>97.14622</c:v>
                </c:pt>
                <c:pt idx="14">
                  <c:v>97.393039999999999</c:v>
                </c:pt>
                <c:pt idx="15">
                  <c:v>97.297920000000005</c:v>
                </c:pt>
                <c:pt idx="16">
                  <c:v>97.46602</c:v>
                </c:pt>
                <c:pt idx="17">
                  <c:v>98.058880000000002</c:v>
                </c:pt>
                <c:pt idx="18">
                  <c:v>98.345879999999994</c:v>
                </c:pt>
                <c:pt idx="19">
                  <c:v>98.544319999999999</c:v>
                </c:pt>
                <c:pt idx="20">
                  <c:v>99.177359999999993</c:v>
                </c:pt>
                <c:pt idx="21">
                  <c:v>100.16873999999999</c:v>
                </c:pt>
                <c:pt idx="22">
                  <c:v>100.73289999999999</c:v>
                </c:pt>
                <c:pt idx="23">
                  <c:v>101.51272</c:v>
                </c:pt>
                <c:pt idx="24">
                  <c:v>102.33107999999999</c:v>
                </c:pt>
                <c:pt idx="25">
                  <c:v>102.61233999999999</c:v>
                </c:pt>
                <c:pt idx="26">
                  <c:v>103.34296000000001</c:v>
                </c:pt>
                <c:pt idx="27">
                  <c:v>103.8612</c:v>
                </c:pt>
                <c:pt idx="28">
                  <c:v>103.99404</c:v>
                </c:pt>
                <c:pt idx="29">
                  <c:v>103.88579999999999</c:v>
                </c:pt>
                <c:pt idx="30">
                  <c:v>103.77264</c:v>
                </c:pt>
                <c:pt idx="31">
                  <c:v>103.67916</c:v>
                </c:pt>
                <c:pt idx="32">
                  <c:v>103.51598</c:v>
                </c:pt>
                <c:pt idx="33">
                  <c:v>103.45201999999999</c:v>
                </c:pt>
                <c:pt idx="34">
                  <c:v>103.19453999999999</c:v>
                </c:pt>
                <c:pt idx="35">
                  <c:v>102.42702</c:v>
                </c:pt>
                <c:pt idx="36">
                  <c:v>101.62014000000001</c:v>
                </c:pt>
                <c:pt idx="37">
                  <c:v>101.42497999999999</c:v>
                </c:pt>
                <c:pt idx="38">
                  <c:v>101.17898</c:v>
                </c:pt>
                <c:pt idx="39">
                  <c:v>100.46558</c:v>
                </c:pt>
                <c:pt idx="40">
                  <c:v>99.90634</c:v>
                </c:pt>
                <c:pt idx="41">
                  <c:v>99.801379999999995</c:v>
                </c:pt>
                <c:pt idx="42">
                  <c:v>99.320859999999996</c:v>
                </c:pt>
                <c:pt idx="43">
                  <c:v>99.321679999999986</c:v>
                </c:pt>
                <c:pt idx="44">
                  <c:v>99.097819999999999</c:v>
                </c:pt>
                <c:pt idx="45">
                  <c:v>98.888719999999992</c:v>
                </c:pt>
                <c:pt idx="46">
                  <c:v>99.088799999999992</c:v>
                </c:pt>
                <c:pt idx="47">
                  <c:v>99.739059999999995</c:v>
                </c:pt>
                <c:pt idx="48">
                  <c:v>100.18841999999999</c:v>
                </c:pt>
                <c:pt idx="49">
                  <c:v>100.80506</c:v>
                </c:pt>
                <c:pt idx="50">
                  <c:v>101.24949999999998</c:v>
                </c:pt>
                <c:pt idx="51">
                  <c:v>101.21095999999999</c:v>
                </c:pt>
                <c:pt idx="52">
                  <c:v>101.84809999999999</c:v>
                </c:pt>
                <c:pt idx="53">
                  <c:v>101.73411999999999</c:v>
                </c:pt>
                <c:pt idx="54">
                  <c:v>101.65293999999999</c:v>
                </c:pt>
                <c:pt idx="55">
                  <c:v>101.52829999999999</c:v>
                </c:pt>
                <c:pt idx="56">
                  <c:v>101.48893999999999</c:v>
                </c:pt>
                <c:pt idx="57">
                  <c:v>101.27737999999999</c:v>
                </c:pt>
                <c:pt idx="58">
                  <c:v>100.59103999999999</c:v>
                </c:pt>
                <c:pt idx="59">
                  <c:v>100.16873999999999</c:v>
                </c:pt>
                <c:pt idx="60">
                  <c:v>99.370879999999985</c:v>
                </c:pt>
                <c:pt idx="61">
                  <c:v>98.403279999999995</c:v>
                </c:pt>
                <c:pt idx="62">
                  <c:v>97.361879999999985</c:v>
                </c:pt>
                <c:pt idx="63">
                  <c:v>96.30243999999999</c:v>
                </c:pt>
                <c:pt idx="64">
                  <c:v>95.53</c:v>
                </c:pt>
                <c:pt idx="65">
                  <c:v>95.063419999999994</c:v>
                </c:pt>
                <c:pt idx="66">
                  <c:v>94.327879999999993</c:v>
                </c:pt>
                <c:pt idx="67">
                  <c:v>93.800619999999995</c:v>
                </c:pt>
                <c:pt idx="68">
                  <c:v>93.493120000000005</c:v>
                </c:pt>
                <c:pt idx="69">
                  <c:v>93.374219999999994</c:v>
                </c:pt>
                <c:pt idx="70">
                  <c:v>93.467699999999994</c:v>
                </c:pt>
                <c:pt idx="71">
                  <c:v>92.91091999999999</c:v>
                </c:pt>
                <c:pt idx="72">
                  <c:v>92.720679999999987</c:v>
                </c:pt>
                <c:pt idx="73">
                  <c:v>91.999899999999982</c:v>
                </c:pt>
                <c:pt idx="74">
                  <c:v>91.07002</c:v>
                </c:pt>
                <c:pt idx="75">
                  <c:v>90.177859999999995</c:v>
                </c:pt>
                <c:pt idx="76">
                  <c:v>89.096279999999993</c:v>
                </c:pt>
                <c:pt idx="77">
                  <c:v>87.802319999999995</c:v>
                </c:pt>
                <c:pt idx="78">
                  <c:v>86.29679999999999</c:v>
                </c:pt>
                <c:pt idx="79">
                  <c:v>84.97824</c:v>
                </c:pt>
                <c:pt idx="80">
                  <c:v>83.914699999999996</c:v>
                </c:pt>
                <c:pt idx="81">
                  <c:v>82.906919999999985</c:v>
                </c:pt>
                <c:pt idx="82">
                  <c:v>81.438217999999992</c:v>
                </c:pt>
                <c:pt idx="83">
                  <c:v>80.016829999999999</c:v>
                </c:pt>
                <c:pt idx="84">
                  <c:v>78.595851999999994</c:v>
                </c:pt>
                <c:pt idx="85">
                  <c:v>77.738705999999993</c:v>
                </c:pt>
                <c:pt idx="86">
                  <c:v>76.340031999999994</c:v>
                </c:pt>
                <c:pt idx="87">
                  <c:v>75.266651999999993</c:v>
                </c:pt>
                <c:pt idx="88">
                  <c:v>74.286915999999991</c:v>
                </c:pt>
                <c:pt idx="89">
                  <c:v>73.502668</c:v>
                </c:pt>
                <c:pt idx="90">
                  <c:v>72.918992000000003</c:v>
                </c:pt>
                <c:pt idx="91">
                  <c:v>72.690867999999995</c:v>
                </c:pt>
              </c:numCache>
            </c:numRef>
          </c:xVal>
          <c:yVal>
            <c:numRef>
              <c:f>[1]Sheet1!$M$2:$M$93</c:f>
              <c:numCache>
                <c:formatCode>General</c:formatCode>
                <c:ptCount val="92"/>
                <c:pt idx="1">
                  <c:v>1000</c:v>
                </c:pt>
                <c:pt idx="2">
                  <c:v>1050</c:v>
                </c:pt>
                <c:pt idx="3">
                  <c:v>1100</c:v>
                </c:pt>
                <c:pt idx="4">
                  <c:v>1150</c:v>
                </c:pt>
                <c:pt idx="5">
                  <c:v>1200</c:v>
                </c:pt>
                <c:pt idx="6">
                  <c:v>1250</c:v>
                </c:pt>
                <c:pt idx="7">
                  <c:v>1300</c:v>
                </c:pt>
                <c:pt idx="8">
                  <c:v>1350</c:v>
                </c:pt>
                <c:pt idx="9">
                  <c:v>1400</c:v>
                </c:pt>
                <c:pt idx="10">
                  <c:v>1450</c:v>
                </c:pt>
                <c:pt idx="11">
                  <c:v>1500</c:v>
                </c:pt>
                <c:pt idx="12">
                  <c:v>1550</c:v>
                </c:pt>
                <c:pt idx="13">
                  <c:v>1600</c:v>
                </c:pt>
                <c:pt idx="14">
                  <c:v>1650</c:v>
                </c:pt>
                <c:pt idx="15">
                  <c:v>1700</c:v>
                </c:pt>
                <c:pt idx="16">
                  <c:v>1750</c:v>
                </c:pt>
                <c:pt idx="17">
                  <c:v>1800</c:v>
                </c:pt>
                <c:pt idx="18">
                  <c:v>1850</c:v>
                </c:pt>
                <c:pt idx="19">
                  <c:v>1900</c:v>
                </c:pt>
                <c:pt idx="20">
                  <c:v>1950</c:v>
                </c:pt>
                <c:pt idx="21">
                  <c:v>2000</c:v>
                </c:pt>
                <c:pt idx="22">
                  <c:v>2050</c:v>
                </c:pt>
                <c:pt idx="23">
                  <c:v>2100</c:v>
                </c:pt>
                <c:pt idx="24">
                  <c:v>2150</c:v>
                </c:pt>
                <c:pt idx="25">
                  <c:v>2200</c:v>
                </c:pt>
                <c:pt idx="26">
                  <c:v>2250</c:v>
                </c:pt>
                <c:pt idx="27">
                  <c:v>2300</c:v>
                </c:pt>
                <c:pt idx="28">
                  <c:v>2350</c:v>
                </c:pt>
                <c:pt idx="29">
                  <c:v>2400</c:v>
                </c:pt>
                <c:pt idx="30">
                  <c:v>2450</c:v>
                </c:pt>
                <c:pt idx="31">
                  <c:v>2500</c:v>
                </c:pt>
                <c:pt idx="32">
                  <c:v>2550</c:v>
                </c:pt>
                <c:pt idx="33">
                  <c:v>2600</c:v>
                </c:pt>
                <c:pt idx="34">
                  <c:v>2650</c:v>
                </c:pt>
                <c:pt idx="35">
                  <c:v>2700</c:v>
                </c:pt>
                <c:pt idx="36">
                  <c:v>2750</c:v>
                </c:pt>
                <c:pt idx="37">
                  <c:v>2800</c:v>
                </c:pt>
                <c:pt idx="38">
                  <c:v>2850</c:v>
                </c:pt>
                <c:pt idx="39">
                  <c:v>2900</c:v>
                </c:pt>
                <c:pt idx="40">
                  <c:v>2950</c:v>
                </c:pt>
                <c:pt idx="41">
                  <c:v>3000</c:v>
                </c:pt>
                <c:pt idx="42">
                  <c:v>3050</c:v>
                </c:pt>
                <c:pt idx="43">
                  <c:v>3100</c:v>
                </c:pt>
                <c:pt idx="44">
                  <c:v>3150</c:v>
                </c:pt>
                <c:pt idx="45">
                  <c:v>3200</c:v>
                </c:pt>
                <c:pt idx="46">
                  <c:v>3250</c:v>
                </c:pt>
                <c:pt idx="47">
                  <c:v>3300</c:v>
                </c:pt>
                <c:pt idx="48">
                  <c:v>3350</c:v>
                </c:pt>
                <c:pt idx="49">
                  <c:v>3400</c:v>
                </c:pt>
                <c:pt idx="50">
                  <c:v>3450</c:v>
                </c:pt>
                <c:pt idx="51">
                  <c:v>3500</c:v>
                </c:pt>
                <c:pt idx="52">
                  <c:v>3550</c:v>
                </c:pt>
                <c:pt idx="53">
                  <c:v>3600</c:v>
                </c:pt>
                <c:pt idx="54">
                  <c:v>3650</c:v>
                </c:pt>
                <c:pt idx="55">
                  <c:v>3700</c:v>
                </c:pt>
                <c:pt idx="56">
                  <c:v>3750</c:v>
                </c:pt>
                <c:pt idx="57">
                  <c:v>3800</c:v>
                </c:pt>
                <c:pt idx="58">
                  <c:v>3850</c:v>
                </c:pt>
                <c:pt idx="59">
                  <c:v>3900</c:v>
                </c:pt>
                <c:pt idx="60">
                  <c:v>3950</c:v>
                </c:pt>
                <c:pt idx="61">
                  <c:v>4000</c:v>
                </c:pt>
                <c:pt idx="62">
                  <c:v>4050</c:v>
                </c:pt>
                <c:pt idx="63">
                  <c:v>4100</c:v>
                </c:pt>
                <c:pt idx="64">
                  <c:v>4150</c:v>
                </c:pt>
                <c:pt idx="65">
                  <c:v>4200</c:v>
                </c:pt>
                <c:pt idx="66">
                  <c:v>4250</c:v>
                </c:pt>
                <c:pt idx="67">
                  <c:v>4300</c:v>
                </c:pt>
                <c:pt idx="68">
                  <c:v>4350</c:v>
                </c:pt>
                <c:pt idx="69">
                  <c:v>4400</c:v>
                </c:pt>
                <c:pt idx="70">
                  <c:v>4450</c:v>
                </c:pt>
                <c:pt idx="71">
                  <c:v>4500</c:v>
                </c:pt>
                <c:pt idx="72">
                  <c:v>4550</c:v>
                </c:pt>
                <c:pt idx="73">
                  <c:v>4600</c:v>
                </c:pt>
                <c:pt idx="74">
                  <c:v>4650</c:v>
                </c:pt>
                <c:pt idx="75">
                  <c:v>4700</c:v>
                </c:pt>
                <c:pt idx="76">
                  <c:v>4750</c:v>
                </c:pt>
                <c:pt idx="77">
                  <c:v>4800</c:v>
                </c:pt>
                <c:pt idx="78">
                  <c:v>4850</c:v>
                </c:pt>
                <c:pt idx="79">
                  <c:v>4900</c:v>
                </c:pt>
                <c:pt idx="80">
                  <c:v>4950</c:v>
                </c:pt>
                <c:pt idx="81">
                  <c:v>5000</c:v>
                </c:pt>
                <c:pt idx="82">
                  <c:v>5050</c:v>
                </c:pt>
                <c:pt idx="83">
                  <c:v>5100</c:v>
                </c:pt>
                <c:pt idx="84">
                  <c:v>5150</c:v>
                </c:pt>
                <c:pt idx="85">
                  <c:v>5200</c:v>
                </c:pt>
                <c:pt idx="86">
                  <c:v>5250</c:v>
                </c:pt>
                <c:pt idx="87">
                  <c:v>5300</c:v>
                </c:pt>
                <c:pt idx="88">
                  <c:v>5350</c:v>
                </c:pt>
                <c:pt idx="89">
                  <c:v>5400</c:v>
                </c:pt>
                <c:pt idx="90">
                  <c:v>5450</c:v>
                </c:pt>
                <c:pt idx="91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34-44C6-8645-6F994AE18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690992"/>
        <c:axId val="156690032"/>
      </c:scatterChart>
      <c:valAx>
        <c:axId val="156690992"/>
        <c:scaling>
          <c:orientation val="minMax"/>
          <c:max val="105"/>
          <c:min val="8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387859188056041"/>
              <c:y val="0.953844754554195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90032"/>
        <c:crosses val="autoZero"/>
        <c:crossBetween val="midCat"/>
      </c:valAx>
      <c:valAx>
        <c:axId val="156690032"/>
        <c:scaling>
          <c:orientation val="minMax"/>
          <c:max val="5500"/>
          <c:min val="10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"/>
              <c:y val="0.44379823809152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90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</a:t>
            </a:r>
            <a:r>
              <a:rPr lang="en-US" baseline="0"/>
              <a:t> Power (W) Plotted Against Engine Speed (RPM)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[1]Sheet1!$Y$1</c:f>
              <c:strCache>
                <c:ptCount val="1"/>
                <c:pt idx="0">
                  <c:v>Engine Speed (rpm)</c:v>
                </c:pt>
              </c:strCache>
            </c:strRef>
          </c:tx>
          <c:spPr>
            <a:ln w="25400" cap="rnd">
              <a:noFill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  <a:effectLst/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chemeClr val="bg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[1]Sheet1!$X$2:$X$93</c:f>
              <c:numCache>
                <c:formatCode>General</c:formatCode>
                <c:ptCount val="92"/>
                <c:pt idx="1">
                  <c:v>8782.3746229878252</c:v>
                </c:pt>
                <c:pt idx="2">
                  <c:v>9264.8620982422271</c:v>
                </c:pt>
                <c:pt idx="3">
                  <c:v>9794.1745931193655</c:v>
                </c:pt>
                <c:pt idx="4">
                  <c:v>10290.714726472541</c:v>
                </c:pt>
                <c:pt idx="5">
                  <c:v>10903.213976822859</c:v>
                </c:pt>
                <c:pt idx="6">
                  <c:v>11539.881394737487</c:v>
                </c:pt>
                <c:pt idx="7">
                  <c:v>12222.283280745034</c:v>
                </c:pt>
                <c:pt idx="8">
                  <c:v>12960.041390665652</c:v>
                </c:pt>
                <c:pt idx="9">
                  <c:v>13737.102290759247</c:v>
                </c:pt>
                <c:pt idx="10">
                  <c:v>14416.348446946266</c:v>
                </c:pt>
                <c:pt idx="11">
                  <c:v>15068.287879788279</c:v>
                </c:pt>
                <c:pt idx="12">
                  <c:v>15677.442485879828</c:v>
                </c:pt>
                <c:pt idx="13">
                  <c:v>16277.005390720953</c:v>
                </c:pt>
                <c:pt idx="14">
                  <c:v>16828.30924361273</c:v>
                </c:pt>
                <c:pt idx="15">
                  <c:v>17321.324405288819</c:v>
                </c:pt>
                <c:pt idx="16">
                  <c:v>17861.581057053758</c:v>
                </c:pt>
                <c:pt idx="17">
                  <c:v>18483.663421634585</c:v>
                </c:pt>
                <c:pt idx="18">
                  <c:v>19052.699470660773</c:v>
                </c:pt>
                <c:pt idx="19">
                  <c:v>19607.120411783442</c:v>
                </c:pt>
                <c:pt idx="20">
                  <c:v>20252.366262597963</c:v>
                </c:pt>
                <c:pt idx="21">
                  <c:v>20979.29184688973</c:v>
                </c:pt>
                <c:pt idx="22">
                  <c:v>21624.885472011007</c:v>
                </c:pt>
                <c:pt idx="23">
                  <c:v>22323.813077854236</c:v>
                </c:pt>
                <c:pt idx="24">
                  <c:v>23039.584123270171</c:v>
                </c:pt>
                <c:pt idx="25">
                  <c:v>23640.186057521591</c:v>
                </c:pt>
                <c:pt idx="26">
                  <c:v>24349.61129521679</c:v>
                </c:pt>
                <c:pt idx="27">
                  <c:v>25015.534689998214</c:v>
                </c:pt>
                <c:pt idx="28">
                  <c:v>25592.04144635464</c:v>
                </c:pt>
                <c:pt idx="29">
                  <c:v>26109.34928738388</c:v>
                </c:pt>
                <c:pt idx="30">
                  <c:v>26624.261349855497</c:v>
                </c:pt>
                <c:pt idx="31">
                  <c:v>27143.140615530061</c:v>
                </c:pt>
                <c:pt idx="32">
                  <c:v>27642.428595257577</c:v>
                </c:pt>
                <c:pt idx="33">
                  <c:v>28167.022522688774</c:v>
                </c:pt>
                <c:pt idx="34">
                  <c:v>28637.243439987727</c:v>
                </c:pt>
                <c:pt idx="35">
                  <c:v>28960.557620498534</c:v>
                </c:pt>
                <c:pt idx="36">
                  <c:v>29264.499484070242</c:v>
                </c:pt>
                <c:pt idx="37">
                  <c:v>29739.357392125887</c:v>
                </c:pt>
                <c:pt idx="38">
                  <c:v>30196.998325242315</c:v>
                </c:pt>
                <c:pt idx="39">
                  <c:v>30510.119713108303</c:v>
                </c:pt>
                <c:pt idx="40">
                  <c:v>30863.394006119335</c:v>
                </c:pt>
                <c:pt idx="41">
                  <c:v>31353.528222612331</c:v>
                </c:pt>
                <c:pt idx="42">
                  <c:v>31722.611219295733</c:v>
                </c:pt>
                <c:pt idx="43">
                  <c:v>32242.920223786947</c:v>
                </c:pt>
                <c:pt idx="44">
                  <c:v>32689.123246370185</c:v>
                </c:pt>
                <c:pt idx="45">
                  <c:v>33137.928135989125</c:v>
                </c:pt>
                <c:pt idx="46">
                  <c:v>33723.803331078067</c:v>
                </c:pt>
                <c:pt idx="47">
                  <c:v>34467.344798914673</c:v>
                </c:pt>
                <c:pt idx="48">
                  <c:v>35147.21780755584</c:v>
                </c:pt>
                <c:pt idx="49">
                  <c:v>35891.356073276867</c:v>
                </c:pt>
                <c:pt idx="50">
                  <c:v>36579.738818658559</c:v>
                </c:pt>
                <c:pt idx="51">
                  <c:v>37095.754313189878</c:v>
                </c:pt>
                <c:pt idx="52">
                  <c:v>37862.553724479294</c:v>
                </c:pt>
                <c:pt idx="53">
                  <c:v>38352.85968137069</c:v>
                </c:pt>
                <c:pt idx="54">
                  <c:v>38854.509091576147</c:v>
                </c:pt>
                <c:pt idx="55">
                  <c:v>39338.469240746803</c:v>
                </c:pt>
                <c:pt idx="56">
                  <c:v>39854.613540576909</c:v>
                </c:pt>
                <c:pt idx="57">
                  <c:v>40301.821244490769</c:v>
                </c:pt>
                <c:pt idx="58">
                  <c:v>40555.395942722818</c:v>
                </c:pt>
                <c:pt idx="59">
                  <c:v>40909.619101434982</c:v>
                </c:pt>
                <c:pt idx="60">
                  <c:v>41104.072167519131</c:v>
                </c:pt>
                <c:pt idx="61">
                  <c:v>41219.06953828525</c:v>
                </c:pt>
                <c:pt idx="62">
                  <c:v>41292.634537938276</c:v>
                </c:pt>
                <c:pt idx="63">
                  <c:v>41347.548530325483</c:v>
                </c:pt>
                <c:pt idx="64">
                  <c:v>41516.094557311553</c:v>
                </c:pt>
                <c:pt idx="65">
                  <c:v>41811.075865596933</c:v>
                </c:pt>
                <c:pt idx="66">
                  <c:v>41981.468101865765</c:v>
                </c:pt>
                <c:pt idx="67">
                  <c:v>42237.945212830717</c:v>
                </c:pt>
                <c:pt idx="68">
                  <c:v>42589.008348212396</c:v>
                </c:pt>
                <c:pt idx="69">
                  <c:v>43023.751992712641</c:v>
                </c:pt>
                <c:pt idx="70">
                  <c:v>43556.220217410315</c:v>
                </c:pt>
                <c:pt idx="71">
                  <c:v>43783.239556540349</c:v>
                </c:pt>
                <c:pt idx="72">
                  <c:v>44179.075413783918</c:v>
                </c:pt>
                <c:pt idx="73">
                  <c:v>44317.352195552652</c:v>
                </c:pt>
                <c:pt idx="74">
                  <c:v>44346.260398112703</c:v>
                </c:pt>
                <c:pt idx="75">
                  <c:v>44383.996057150318</c:v>
                </c:pt>
                <c:pt idx="76">
                  <c:v>44318.167962445041</c:v>
                </c:pt>
                <c:pt idx="77">
                  <c:v>44134.259756822423</c:v>
                </c:pt>
                <c:pt idx="78">
                  <c:v>43829.351853509739</c:v>
                </c:pt>
                <c:pt idx="79">
                  <c:v>43604.612368168418</c:v>
                </c:pt>
                <c:pt idx="80">
                  <c:v>43498.257832951582</c:v>
                </c:pt>
                <c:pt idx="81">
                  <c:v>43409.961800626108</c:v>
                </c:pt>
                <c:pt idx="82">
                  <c:v>43067.360744024409</c:v>
                </c:pt>
                <c:pt idx="83">
                  <c:v>42734.648499562376</c:v>
                </c:pt>
                <c:pt idx="84">
                  <c:v>42387.272630534258</c:v>
                </c:pt>
                <c:pt idx="85">
                  <c:v>42332.046929323966</c:v>
                </c:pt>
                <c:pt idx="86">
                  <c:v>41970.124648551697</c:v>
                </c:pt>
                <c:pt idx="87">
                  <c:v>41774.098440418245</c:v>
                </c:pt>
                <c:pt idx="88">
                  <c:v>41619.295938813826</c:v>
                </c:pt>
                <c:pt idx="89">
                  <c:v>41564.779525448925</c:v>
                </c:pt>
                <c:pt idx="90">
                  <c:v>41616.521472677741</c:v>
                </c:pt>
                <c:pt idx="91">
                  <c:v>41866.934430175315</c:v>
                </c:pt>
              </c:numCache>
            </c:numRef>
          </c:xVal>
          <c:yVal>
            <c:numRef>
              <c:f>[1]Sheet1!$Y$2:$Y$93</c:f>
              <c:numCache>
                <c:formatCode>General</c:formatCode>
                <c:ptCount val="92"/>
                <c:pt idx="1">
                  <c:v>1000</c:v>
                </c:pt>
                <c:pt idx="2">
                  <c:v>1050</c:v>
                </c:pt>
                <c:pt idx="3">
                  <c:v>1100</c:v>
                </c:pt>
                <c:pt idx="4">
                  <c:v>1150</c:v>
                </c:pt>
                <c:pt idx="5">
                  <c:v>1200</c:v>
                </c:pt>
                <c:pt idx="6">
                  <c:v>1250</c:v>
                </c:pt>
                <c:pt idx="7">
                  <c:v>1300</c:v>
                </c:pt>
                <c:pt idx="8">
                  <c:v>1350</c:v>
                </c:pt>
                <c:pt idx="9">
                  <c:v>1400</c:v>
                </c:pt>
                <c:pt idx="10">
                  <c:v>1450</c:v>
                </c:pt>
                <c:pt idx="11">
                  <c:v>1500</c:v>
                </c:pt>
                <c:pt idx="12">
                  <c:v>1550</c:v>
                </c:pt>
                <c:pt idx="13">
                  <c:v>1600</c:v>
                </c:pt>
                <c:pt idx="14">
                  <c:v>1650</c:v>
                </c:pt>
                <c:pt idx="15">
                  <c:v>1700</c:v>
                </c:pt>
                <c:pt idx="16">
                  <c:v>1750</c:v>
                </c:pt>
                <c:pt idx="17">
                  <c:v>1800</c:v>
                </c:pt>
                <c:pt idx="18">
                  <c:v>1850</c:v>
                </c:pt>
                <c:pt idx="19">
                  <c:v>1900</c:v>
                </c:pt>
                <c:pt idx="20">
                  <c:v>1950</c:v>
                </c:pt>
                <c:pt idx="21">
                  <c:v>2000</c:v>
                </c:pt>
                <c:pt idx="22">
                  <c:v>2050</c:v>
                </c:pt>
                <c:pt idx="23">
                  <c:v>2100</c:v>
                </c:pt>
                <c:pt idx="24">
                  <c:v>2150</c:v>
                </c:pt>
                <c:pt idx="25">
                  <c:v>2200</c:v>
                </c:pt>
                <c:pt idx="26">
                  <c:v>2250</c:v>
                </c:pt>
                <c:pt idx="27">
                  <c:v>2300</c:v>
                </c:pt>
                <c:pt idx="28">
                  <c:v>2350</c:v>
                </c:pt>
                <c:pt idx="29">
                  <c:v>2400</c:v>
                </c:pt>
                <c:pt idx="30">
                  <c:v>2450</c:v>
                </c:pt>
                <c:pt idx="31">
                  <c:v>2500</c:v>
                </c:pt>
                <c:pt idx="32">
                  <c:v>2550</c:v>
                </c:pt>
                <c:pt idx="33">
                  <c:v>2600</c:v>
                </c:pt>
                <c:pt idx="34">
                  <c:v>2650</c:v>
                </c:pt>
                <c:pt idx="35">
                  <c:v>2700</c:v>
                </c:pt>
                <c:pt idx="36">
                  <c:v>2750</c:v>
                </c:pt>
                <c:pt idx="37">
                  <c:v>2800</c:v>
                </c:pt>
                <c:pt idx="38">
                  <c:v>2850</c:v>
                </c:pt>
                <c:pt idx="39">
                  <c:v>2900</c:v>
                </c:pt>
                <c:pt idx="40">
                  <c:v>2950</c:v>
                </c:pt>
                <c:pt idx="41">
                  <c:v>3000</c:v>
                </c:pt>
                <c:pt idx="42">
                  <c:v>3050</c:v>
                </c:pt>
                <c:pt idx="43">
                  <c:v>3100</c:v>
                </c:pt>
                <c:pt idx="44">
                  <c:v>3150</c:v>
                </c:pt>
                <c:pt idx="45">
                  <c:v>3200</c:v>
                </c:pt>
                <c:pt idx="46">
                  <c:v>3250</c:v>
                </c:pt>
                <c:pt idx="47">
                  <c:v>3300</c:v>
                </c:pt>
                <c:pt idx="48">
                  <c:v>3350</c:v>
                </c:pt>
                <c:pt idx="49">
                  <c:v>3400</c:v>
                </c:pt>
                <c:pt idx="50">
                  <c:v>3450</c:v>
                </c:pt>
                <c:pt idx="51">
                  <c:v>3500</c:v>
                </c:pt>
                <c:pt idx="52">
                  <c:v>3550</c:v>
                </c:pt>
                <c:pt idx="53">
                  <c:v>3600</c:v>
                </c:pt>
                <c:pt idx="54">
                  <c:v>3650</c:v>
                </c:pt>
                <c:pt idx="55">
                  <c:v>3700</c:v>
                </c:pt>
                <c:pt idx="56">
                  <c:v>3750</c:v>
                </c:pt>
                <c:pt idx="57">
                  <c:v>3800</c:v>
                </c:pt>
                <c:pt idx="58">
                  <c:v>3850</c:v>
                </c:pt>
                <c:pt idx="59">
                  <c:v>3900</c:v>
                </c:pt>
                <c:pt idx="60">
                  <c:v>3950</c:v>
                </c:pt>
                <c:pt idx="61">
                  <c:v>4000</c:v>
                </c:pt>
                <c:pt idx="62">
                  <c:v>4050</c:v>
                </c:pt>
                <c:pt idx="63">
                  <c:v>4100</c:v>
                </c:pt>
                <c:pt idx="64">
                  <c:v>4150</c:v>
                </c:pt>
                <c:pt idx="65">
                  <c:v>4200</c:v>
                </c:pt>
                <c:pt idx="66">
                  <c:v>4250</c:v>
                </c:pt>
                <c:pt idx="67">
                  <c:v>4300</c:v>
                </c:pt>
                <c:pt idx="68">
                  <c:v>4350</c:v>
                </c:pt>
                <c:pt idx="69">
                  <c:v>4400</c:v>
                </c:pt>
                <c:pt idx="70">
                  <c:v>4450</c:v>
                </c:pt>
                <c:pt idx="71">
                  <c:v>4500</c:v>
                </c:pt>
                <c:pt idx="72">
                  <c:v>4550</c:v>
                </c:pt>
                <c:pt idx="73">
                  <c:v>4600</c:v>
                </c:pt>
                <c:pt idx="74">
                  <c:v>4650</c:v>
                </c:pt>
                <c:pt idx="75">
                  <c:v>4700</c:v>
                </c:pt>
                <c:pt idx="76">
                  <c:v>4750</c:v>
                </c:pt>
                <c:pt idx="77">
                  <c:v>4800</c:v>
                </c:pt>
                <c:pt idx="78">
                  <c:v>4850</c:v>
                </c:pt>
                <c:pt idx="79">
                  <c:v>4900</c:v>
                </c:pt>
                <c:pt idx="80">
                  <c:v>4950</c:v>
                </c:pt>
                <c:pt idx="81">
                  <c:v>5000</c:v>
                </c:pt>
                <c:pt idx="82">
                  <c:v>5050</c:v>
                </c:pt>
                <c:pt idx="83">
                  <c:v>5100</c:v>
                </c:pt>
                <c:pt idx="84">
                  <c:v>5150</c:v>
                </c:pt>
                <c:pt idx="85">
                  <c:v>5200</c:v>
                </c:pt>
                <c:pt idx="86">
                  <c:v>5250</c:v>
                </c:pt>
                <c:pt idx="87">
                  <c:v>5300</c:v>
                </c:pt>
                <c:pt idx="88">
                  <c:v>5350</c:v>
                </c:pt>
                <c:pt idx="89">
                  <c:v>5400</c:v>
                </c:pt>
                <c:pt idx="90">
                  <c:v>5450</c:v>
                </c:pt>
                <c:pt idx="91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373-462F-83C5-E21DD2BFC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679952"/>
        <c:axId val="156683792"/>
      </c:scatterChart>
      <c:valAx>
        <c:axId val="156679952"/>
        <c:scaling>
          <c:orientation val="minMax"/>
          <c:max val="45000"/>
          <c:min val="8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83792"/>
        <c:crosses val="autoZero"/>
        <c:crossBetween val="midCat"/>
      </c:valAx>
      <c:valAx>
        <c:axId val="156683792"/>
        <c:scaling>
          <c:orientation val="minMax"/>
          <c:max val="6000"/>
          <c:min val="10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79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609599</xdr:colOff>
      <xdr:row>3</xdr:row>
      <xdr:rowOff>0</xdr:rowOff>
    </xdr:from>
    <xdr:to>
      <xdr:col>23</xdr:col>
      <xdr:colOff>295834</xdr:colOff>
      <xdr:row>24</xdr:row>
      <xdr:rowOff>14823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D12614-5482-419C-822F-2EF848A08C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26</xdr:row>
      <xdr:rowOff>0</xdr:rowOff>
    </xdr:from>
    <xdr:to>
      <xdr:col>23</xdr:col>
      <xdr:colOff>304800</xdr:colOff>
      <xdr:row>47</xdr:row>
      <xdr:rowOff>82923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BE24F4-3D7C-462B-A0D0-AAC065918D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23</xdr:col>
      <xdr:colOff>350520</xdr:colOff>
      <xdr:row>75</xdr:row>
      <xdr:rowOff>173691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E4F7B13-F6F8-47EA-A466-B18CABF22F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ni%20Work\Engine%20Testing\Engine%20Data%20Graphs.xlsx" TargetMode="External"/><Relationship Id="rId1" Type="http://schemas.openxmlformats.org/officeDocument/2006/relationships/externalLinkPath" Target="Engine%20Data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1">
          <cell r="B1" t="str">
            <v>Engine Speed (rpm)</v>
          </cell>
          <cell r="M1" t="str">
            <v>Engine Speed (rpm)</v>
          </cell>
          <cell r="Y1" t="str">
            <v>Engine Speed (rpm)</v>
          </cell>
        </row>
        <row r="3">
          <cell r="A3">
            <v>0.358477041774238</v>
          </cell>
          <cell r="B3">
            <v>1000</v>
          </cell>
          <cell r="L3">
            <v>83.865499999999997</v>
          </cell>
          <cell r="M3">
            <v>1000</v>
          </cell>
          <cell r="X3">
            <v>8782.3746229878252</v>
          </cell>
          <cell r="Y3">
            <v>1000</v>
          </cell>
        </row>
        <row r="4">
          <cell r="A4">
            <v>0.34946223740330634</v>
          </cell>
          <cell r="B4">
            <v>1050</v>
          </cell>
          <cell r="L4">
            <v>84.259919999999994</v>
          </cell>
          <cell r="M4">
            <v>1050</v>
          </cell>
          <cell r="X4">
            <v>9264.8620982422271</v>
          </cell>
          <cell r="Y4">
            <v>1050</v>
          </cell>
        </row>
        <row r="5">
          <cell r="A5">
            <v>0.3365117961715926</v>
          </cell>
          <cell r="B5">
            <v>1100</v>
          </cell>
          <cell r="L5">
            <v>85.024979999999985</v>
          </cell>
          <cell r="M5">
            <v>1100</v>
          </cell>
          <cell r="X5">
            <v>9794.1745931193655</v>
          </cell>
          <cell r="Y5">
            <v>1100</v>
          </cell>
        </row>
        <row r="6">
          <cell r="A6">
            <v>0.31636358380496871</v>
          </cell>
          <cell r="B6">
            <v>1150</v>
          </cell>
          <cell r="L6">
            <v>85.45138</v>
          </cell>
          <cell r="M6">
            <v>1150</v>
          </cell>
          <cell r="X6">
            <v>10290.714726472541</v>
          </cell>
          <cell r="Y6">
            <v>1150</v>
          </cell>
        </row>
        <row r="7">
          <cell r="A7">
            <v>0.30515398566334873</v>
          </cell>
          <cell r="B7">
            <v>1200</v>
          </cell>
          <cell r="L7">
            <v>86.765020000000007</v>
          </cell>
          <cell r="M7">
            <v>1200</v>
          </cell>
          <cell r="X7">
            <v>10903.213976822859</v>
          </cell>
          <cell r="Y7">
            <v>1200</v>
          </cell>
        </row>
        <row r="8">
          <cell r="A8">
            <v>0.3059506889821012</v>
          </cell>
          <cell r="B8">
            <v>1250</v>
          </cell>
          <cell r="L8">
            <v>88.158199999999994</v>
          </cell>
          <cell r="M8">
            <v>1250</v>
          </cell>
          <cell r="X8">
            <v>11539.881394737487</v>
          </cell>
          <cell r="Y8">
            <v>1250</v>
          </cell>
        </row>
        <row r="9">
          <cell r="A9">
            <v>0.28905160978754429</v>
          </cell>
          <cell r="B9">
            <v>1300</v>
          </cell>
          <cell r="L9">
            <v>89.780159999999995</v>
          </cell>
          <cell r="M9">
            <v>1300</v>
          </cell>
          <cell r="X9">
            <v>12222.283280745034</v>
          </cell>
          <cell r="Y9">
            <v>1300</v>
          </cell>
        </row>
        <row r="10">
          <cell r="A10">
            <v>0.27466753224935564</v>
          </cell>
          <cell r="B10">
            <v>1350</v>
          </cell>
          <cell r="L10">
            <v>91.673539999999988</v>
          </cell>
          <cell r="M10">
            <v>1350</v>
          </cell>
          <cell r="X10">
            <v>12960.041390665652</v>
          </cell>
          <cell r="Y10">
            <v>1350</v>
          </cell>
        </row>
        <row r="11">
          <cell r="A11">
            <v>0.27182662299365612</v>
          </cell>
          <cell r="B11">
            <v>1400</v>
          </cell>
          <cell r="L11">
            <v>93.699759999999998</v>
          </cell>
          <cell r="M11">
            <v>1400</v>
          </cell>
          <cell r="X11">
            <v>13737.102290759247</v>
          </cell>
          <cell r="Y11">
            <v>1400</v>
          </cell>
        </row>
        <row r="12">
          <cell r="A12">
            <v>0.26274156714820873</v>
          </cell>
          <cell r="B12">
            <v>1450</v>
          </cell>
          <cell r="L12">
            <v>94.942059999999998</v>
          </cell>
          <cell r="M12">
            <v>1450</v>
          </cell>
          <cell r="X12">
            <v>14416.348446946266</v>
          </cell>
          <cell r="Y12">
            <v>1450</v>
          </cell>
        </row>
        <row r="13">
          <cell r="A13">
            <v>0.263096746492472</v>
          </cell>
          <cell r="B13">
            <v>1500</v>
          </cell>
          <cell r="L13">
            <v>95.927699999999987</v>
          </cell>
          <cell r="M13">
            <v>1500</v>
          </cell>
          <cell r="X13">
            <v>15068.287879788279</v>
          </cell>
          <cell r="Y13">
            <v>1500</v>
          </cell>
        </row>
        <row r="14">
          <cell r="A14">
            <v>0.26585286356891258</v>
          </cell>
          <cell r="B14">
            <v>1550</v>
          </cell>
          <cell r="L14">
            <v>96.586159999999992</v>
          </cell>
          <cell r="M14">
            <v>1550</v>
          </cell>
          <cell r="X14">
            <v>15677.442485879828</v>
          </cell>
          <cell r="Y14">
            <v>1550</v>
          </cell>
        </row>
        <row r="15">
          <cell r="A15">
            <v>0.26347823546553401</v>
          </cell>
          <cell r="B15">
            <v>1600</v>
          </cell>
          <cell r="L15">
            <v>97.14622</v>
          </cell>
          <cell r="M15">
            <v>1600</v>
          </cell>
          <cell r="X15">
            <v>16277.005390720953</v>
          </cell>
          <cell r="Y15">
            <v>1600</v>
          </cell>
        </row>
        <row r="16">
          <cell r="A16">
            <v>0.26242020265045785</v>
          </cell>
          <cell r="B16">
            <v>1650</v>
          </cell>
          <cell r="L16">
            <v>97.393039999999999</v>
          </cell>
          <cell r="M16">
            <v>1650</v>
          </cell>
          <cell r="X16">
            <v>16828.30924361273</v>
          </cell>
          <cell r="Y16">
            <v>1650</v>
          </cell>
        </row>
        <row r="17">
          <cell r="A17">
            <v>0.25830727856302022</v>
          </cell>
          <cell r="B17">
            <v>1700</v>
          </cell>
          <cell r="L17">
            <v>97.297920000000005</v>
          </cell>
          <cell r="M17">
            <v>1700</v>
          </cell>
          <cell r="X17">
            <v>17321.324405288819</v>
          </cell>
          <cell r="Y17">
            <v>1700</v>
          </cell>
        </row>
        <row r="18">
          <cell r="A18">
            <v>0.25800536910711958</v>
          </cell>
          <cell r="B18">
            <v>1750</v>
          </cell>
          <cell r="L18">
            <v>97.46602</v>
          </cell>
          <cell r="M18">
            <v>1750</v>
          </cell>
          <cell r="X18">
            <v>17861.581057053758</v>
          </cell>
          <cell r="Y18">
            <v>1750</v>
          </cell>
        </row>
        <row r="19">
          <cell r="A19">
            <v>0.26444341486034412</v>
          </cell>
          <cell r="B19">
            <v>1800</v>
          </cell>
          <cell r="L19">
            <v>98.058880000000002</v>
          </cell>
          <cell r="M19">
            <v>1800</v>
          </cell>
          <cell r="X19">
            <v>18483.663421634585</v>
          </cell>
          <cell r="Y19">
            <v>1800</v>
          </cell>
        </row>
        <row r="20">
          <cell r="A20">
            <v>0.26792919862371251</v>
          </cell>
          <cell r="B20">
            <v>1850</v>
          </cell>
          <cell r="L20">
            <v>98.345879999999994</v>
          </cell>
          <cell r="M20">
            <v>1850</v>
          </cell>
          <cell r="X20">
            <v>19052.699470660773</v>
          </cell>
          <cell r="Y20">
            <v>1850</v>
          </cell>
        </row>
        <row r="21">
          <cell r="A21">
            <v>0.26787972941620669</v>
          </cell>
          <cell r="B21">
            <v>1900</v>
          </cell>
          <cell r="L21">
            <v>98.544319999999999</v>
          </cell>
          <cell r="M21">
            <v>1900</v>
          </cell>
          <cell r="X21">
            <v>19607.120411783442</v>
          </cell>
          <cell r="Y21">
            <v>1900</v>
          </cell>
        </row>
        <row r="22">
          <cell r="A22">
            <v>0.26619021570305335</v>
          </cell>
          <cell r="B22">
            <v>1950</v>
          </cell>
          <cell r="L22">
            <v>99.177359999999993</v>
          </cell>
          <cell r="M22">
            <v>1950</v>
          </cell>
          <cell r="X22">
            <v>20252.366262597963</v>
          </cell>
          <cell r="Y22">
            <v>1950</v>
          </cell>
        </row>
        <row r="23">
          <cell r="A23">
            <v>0.26762491287226614</v>
          </cell>
          <cell r="B23">
            <v>2000</v>
          </cell>
          <cell r="L23">
            <v>100.16873999999999</v>
          </cell>
          <cell r="M23">
            <v>2000</v>
          </cell>
          <cell r="X23">
            <v>20979.29184688973</v>
          </cell>
          <cell r="Y23">
            <v>2000</v>
          </cell>
        </row>
        <row r="24">
          <cell r="A24">
            <v>0.26439154501193624</v>
          </cell>
          <cell r="B24">
            <v>2050</v>
          </cell>
          <cell r="L24">
            <v>100.73289999999999</v>
          </cell>
          <cell r="M24">
            <v>2050</v>
          </cell>
          <cell r="X24">
            <v>21624.885472011007</v>
          </cell>
          <cell r="Y24">
            <v>2050</v>
          </cell>
        </row>
        <row r="25">
          <cell r="A25">
            <v>0.2622236846164015</v>
          </cell>
          <cell r="B25">
            <v>2100</v>
          </cell>
          <cell r="L25">
            <v>101.51272</v>
          </cell>
          <cell r="M25">
            <v>2100</v>
          </cell>
          <cell r="X25">
            <v>22323.813077854236</v>
          </cell>
          <cell r="Y25">
            <v>2100</v>
          </cell>
        </row>
        <row r="26">
          <cell r="A26">
            <v>0.26077363548861487</v>
          </cell>
          <cell r="B26">
            <v>2150</v>
          </cell>
          <cell r="L26">
            <v>102.33107999999999</v>
          </cell>
          <cell r="M26">
            <v>2150</v>
          </cell>
          <cell r="X26">
            <v>23039.584123270171</v>
          </cell>
          <cell r="Y26">
            <v>2150</v>
          </cell>
        </row>
        <row r="27">
          <cell r="A27">
            <v>0.26048558589265852</v>
          </cell>
          <cell r="B27">
            <v>2200</v>
          </cell>
          <cell r="L27">
            <v>102.61233999999999</v>
          </cell>
          <cell r="M27">
            <v>2200</v>
          </cell>
          <cell r="X27">
            <v>23640.186057521591</v>
          </cell>
          <cell r="Y27">
            <v>2200</v>
          </cell>
        </row>
        <row r="28">
          <cell r="A28">
            <v>0.25904887117759001</v>
          </cell>
          <cell r="B28">
            <v>2250</v>
          </cell>
          <cell r="L28">
            <v>103.34296000000001</v>
          </cell>
          <cell r="M28">
            <v>2250</v>
          </cell>
          <cell r="X28">
            <v>24349.61129521679</v>
          </cell>
          <cell r="Y28">
            <v>2250</v>
          </cell>
        </row>
        <row r="29">
          <cell r="A29">
            <v>0.25912485736403534</v>
          </cell>
          <cell r="B29">
            <v>2300</v>
          </cell>
          <cell r="L29">
            <v>103.8612</v>
          </cell>
          <cell r="M29">
            <v>2300</v>
          </cell>
          <cell r="X29">
            <v>25015.534689998214</v>
          </cell>
          <cell r="Y29">
            <v>2300</v>
          </cell>
        </row>
        <row r="30">
          <cell r="A30">
            <v>0.26184993069080731</v>
          </cell>
          <cell r="B30">
            <v>2350</v>
          </cell>
          <cell r="L30">
            <v>103.99404</v>
          </cell>
          <cell r="M30">
            <v>2350</v>
          </cell>
          <cell r="X30">
            <v>25592.04144635464</v>
          </cell>
          <cell r="Y30">
            <v>2350</v>
          </cell>
        </row>
        <row r="31">
          <cell r="A31">
            <v>0.26325611366309648</v>
          </cell>
          <cell r="B31">
            <v>2400</v>
          </cell>
          <cell r="L31">
            <v>103.88579999999999</v>
          </cell>
          <cell r="M31">
            <v>2400</v>
          </cell>
          <cell r="X31">
            <v>26109.34928738388</v>
          </cell>
          <cell r="Y31">
            <v>2400</v>
          </cell>
        </row>
        <row r="32">
          <cell r="A32">
            <v>0.26144010162756037</v>
          </cell>
          <cell r="B32">
            <v>2450</v>
          </cell>
          <cell r="L32">
            <v>103.77264</v>
          </cell>
          <cell r="M32">
            <v>2450</v>
          </cell>
          <cell r="X32">
            <v>26624.261349855497</v>
          </cell>
          <cell r="Y32">
            <v>2450</v>
          </cell>
        </row>
        <row r="33">
          <cell r="A33">
            <v>0.26295015845956504</v>
          </cell>
          <cell r="B33">
            <v>2500</v>
          </cell>
          <cell r="L33">
            <v>103.67916</v>
          </cell>
          <cell r="M33">
            <v>2500</v>
          </cell>
          <cell r="X33">
            <v>27143.140615530061</v>
          </cell>
          <cell r="Y33">
            <v>2500</v>
          </cell>
        </row>
        <row r="34">
          <cell r="A34">
            <v>0.26305404918061032</v>
          </cell>
          <cell r="B34">
            <v>2550</v>
          </cell>
          <cell r="L34">
            <v>103.51598</v>
          </cell>
          <cell r="M34">
            <v>2550</v>
          </cell>
          <cell r="X34">
            <v>27642.428595257577</v>
          </cell>
          <cell r="Y34">
            <v>2550</v>
          </cell>
        </row>
        <row r="35">
          <cell r="A35">
            <v>0.2668076159134693</v>
          </cell>
          <cell r="B35">
            <v>2600</v>
          </cell>
          <cell r="L35">
            <v>103.45201999999999</v>
          </cell>
          <cell r="M35">
            <v>2600</v>
          </cell>
          <cell r="X35">
            <v>28167.022522688774</v>
          </cell>
          <cell r="Y35">
            <v>2600</v>
          </cell>
        </row>
        <row r="36">
          <cell r="A36">
            <v>0.26773609480424143</v>
          </cell>
          <cell r="B36">
            <v>2650</v>
          </cell>
          <cell r="L36">
            <v>103.19453999999999</v>
          </cell>
          <cell r="M36">
            <v>2650</v>
          </cell>
          <cell r="X36">
            <v>28637.243439987727</v>
          </cell>
          <cell r="Y36">
            <v>2650</v>
          </cell>
        </row>
        <row r="37">
          <cell r="A37">
            <v>0.26968843102058537</v>
          </cell>
          <cell r="B37">
            <v>2700</v>
          </cell>
          <cell r="L37">
            <v>102.42702</v>
          </cell>
          <cell r="M37">
            <v>2700</v>
          </cell>
          <cell r="X37">
            <v>28960.557620498534</v>
          </cell>
          <cell r="Y37">
            <v>2700</v>
          </cell>
        </row>
        <row r="38">
          <cell r="A38">
            <v>0.27261791738576907</v>
          </cell>
          <cell r="B38">
            <v>2750</v>
          </cell>
          <cell r="L38">
            <v>101.62014000000001</v>
          </cell>
          <cell r="M38">
            <v>2750</v>
          </cell>
          <cell r="X38">
            <v>29264.499484070242</v>
          </cell>
          <cell r="Y38">
            <v>2750</v>
          </cell>
        </row>
        <row r="39">
          <cell r="A39">
            <v>0.27074608914345627</v>
          </cell>
          <cell r="B39">
            <v>2800</v>
          </cell>
          <cell r="L39">
            <v>101.42497999999999</v>
          </cell>
          <cell r="M39">
            <v>2800</v>
          </cell>
          <cell r="X39">
            <v>29739.357392125887</v>
          </cell>
          <cell r="Y39">
            <v>2800</v>
          </cell>
        </row>
        <row r="40">
          <cell r="A40">
            <v>0.27115974437845058</v>
          </cell>
          <cell r="B40">
            <v>2850</v>
          </cell>
          <cell r="L40">
            <v>101.17898</v>
          </cell>
          <cell r="M40">
            <v>2850</v>
          </cell>
          <cell r="X40">
            <v>30196.998325242315</v>
          </cell>
          <cell r="Y40">
            <v>2850</v>
          </cell>
        </row>
        <row r="41">
          <cell r="A41">
            <v>0.27541241588830062</v>
          </cell>
          <cell r="B41">
            <v>2900</v>
          </cell>
          <cell r="L41">
            <v>100.46558</v>
          </cell>
          <cell r="M41">
            <v>2900</v>
          </cell>
          <cell r="X41">
            <v>30510.119713108303</v>
          </cell>
          <cell r="Y41">
            <v>2900</v>
          </cell>
        </row>
        <row r="42">
          <cell r="A42">
            <v>0.27899761211029256</v>
          </cell>
          <cell r="B42">
            <v>2950</v>
          </cell>
          <cell r="L42">
            <v>99.90634</v>
          </cell>
          <cell r="M42">
            <v>2950</v>
          </cell>
          <cell r="X42">
            <v>30863.394006119335</v>
          </cell>
          <cell r="Y42">
            <v>2950</v>
          </cell>
        </row>
        <row r="43">
          <cell r="A43">
            <v>0.28383588613612276</v>
          </cell>
          <cell r="B43">
            <v>3000</v>
          </cell>
          <cell r="L43">
            <v>99.801379999999995</v>
          </cell>
          <cell r="M43">
            <v>3000</v>
          </cell>
          <cell r="X43">
            <v>31353.528222612331</v>
          </cell>
          <cell r="Y43">
            <v>3000</v>
          </cell>
        </row>
        <row r="44">
          <cell r="A44">
            <v>0.29047204119287101</v>
          </cell>
          <cell r="B44">
            <v>3050</v>
          </cell>
          <cell r="L44">
            <v>99.320859999999996</v>
          </cell>
          <cell r="M44">
            <v>3050</v>
          </cell>
          <cell r="X44">
            <v>31722.611219295733</v>
          </cell>
          <cell r="Y44">
            <v>3050</v>
          </cell>
        </row>
        <row r="45">
          <cell r="A45">
            <v>0.29133251872368565</v>
          </cell>
          <cell r="B45">
            <v>3100</v>
          </cell>
          <cell r="L45">
            <v>99.321679999999986</v>
          </cell>
          <cell r="M45">
            <v>3100</v>
          </cell>
          <cell r="X45">
            <v>32242.920223786947</v>
          </cell>
          <cell r="Y45">
            <v>3100</v>
          </cell>
        </row>
        <row r="46">
          <cell r="A46">
            <v>0.29556407424676262</v>
          </cell>
          <cell r="B46">
            <v>3150</v>
          </cell>
          <cell r="L46">
            <v>99.097819999999999</v>
          </cell>
          <cell r="M46">
            <v>3150</v>
          </cell>
          <cell r="X46">
            <v>32689.123246370185</v>
          </cell>
          <cell r="Y46">
            <v>3150</v>
          </cell>
        </row>
        <row r="47">
          <cell r="A47">
            <v>0.2941251542813047</v>
          </cell>
          <cell r="B47">
            <v>3200</v>
          </cell>
          <cell r="L47">
            <v>98.888719999999992</v>
          </cell>
          <cell r="M47">
            <v>3200</v>
          </cell>
          <cell r="X47">
            <v>33137.928135989125</v>
          </cell>
          <cell r="Y47">
            <v>3200</v>
          </cell>
        </row>
        <row r="48">
          <cell r="A48">
            <v>0.29577831196904281</v>
          </cell>
          <cell r="B48">
            <v>3250</v>
          </cell>
          <cell r="L48">
            <v>99.088799999999992</v>
          </cell>
          <cell r="M48">
            <v>3250</v>
          </cell>
          <cell r="X48">
            <v>33723.803331078067</v>
          </cell>
          <cell r="Y48">
            <v>3250</v>
          </cell>
        </row>
        <row r="49">
          <cell r="A49">
            <v>0.29257644856433723</v>
          </cell>
          <cell r="B49">
            <v>3300</v>
          </cell>
          <cell r="L49">
            <v>99.739059999999995</v>
          </cell>
          <cell r="M49">
            <v>3300</v>
          </cell>
          <cell r="X49">
            <v>34467.344798914673</v>
          </cell>
          <cell r="Y49">
            <v>3300</v>
          </cell>
        </row>
        <row r="50">
          <cell r="A50">
            <v>0.29073404995762436</v>
          </cell>
          <cell r="B50">
            <v>3350</v>
          </cell>
          <cell r="L50">
            <v>100.18841999999999</v>
          </cell>
          <cell r="M50">
            <v>3350</v>
          </cell>
          <cell r="X50">
            <v>35147.21780755584</v>
          </cell>
          <cell r="Y50">
            <v>3350</v>
          </cell>
        </row>
        <row r="51">
          <cell r="A51">
            <v>0.29180831959865799</v>
          </cell>
          <cell r="B51">
            <v>3400</v>
          </cell>
          <cell r="L51">
            <v>100.80506</v>
          </cell>
          <cell r="M51">
            <v>3400</v>
          </cell>
          <cell r="X51">
            <v>35891.356073276867</v>
          </cell>
          <cell r="Y51">
            <v>3400</v>
          </cell>
        </row>
        <row r="52">
          <cell r="A52">
            <v>0.28857855266307519</v>
          </cell>
          <cell r="B52">
            <v>3450</v>
          </cell>
          <cell r="L52">
            <v>101.24949999999998</v>
          </cell>
          <cell r="M52">
            <v>3450</v>
          </cell>
          <cell r="X52">
            <v>36579.738818658559</v>
          </cell>
          <cell r="Y52">
            <v>3450</v>
          </cell>
        </row>
        <row r="53">
          <cell r="A53">
            <v>0.29167692065260087</v>
          </cell>
          <cell r="B53">
            <v>3500</v>
          </cell>
          <cell r="L53">
            <v>101.21095999999999</v>
          </cell>
          <cell r="M53">
            <v>3500</v>
          </cell>
          <cell r="X53">
            <v>37095.754313189878</v>
          </cell>
          <cell r="Y53">
            <v>3500</v>
          </cell>
        </row>
        <row r="54">
          <cell r="A54">
            <v>0.28990371471841014</v>
          </cell>
          <cell r="B54">
            <v>3550</v>
          </cell>
          <cell r="L54">
            <v>101.84809999999999</v>
          </cell>
          <cell r="M54">
            <v>3550</v>
          </cell>
          <cell r="X54">
            <v>37862.553724479294</v>
          </cell>
          <cell r="Y54">
            <v>3550</v>
          </cell>
        </row>
        <row r="55">
          <cell r="A55">
            <v>0.29739127493824263</v>
          </cell>
          <cell r="B55">
            <v>3600</v>
          </cell>
          <cell r="L55">
            <v>101.73411999999999</v>
          </cell>
          <cell r="M55">
            <v>3600</v>
          </cell>
          <cell r="X55">
            <v>38352.85968137069</v>
          </cell>
          <cell r="Y55">
            <v>3600</v>
          </cell>
        </row>
        <row r="56">
          <cell r="A56">
            <v>0.29642905834631134</v>
          </cell>
          <cell r="B56">
            <v>3650</v>
          </cell>
          <cell r="L56">
            <v>101.65293999999999</v>
          </cell>
          <cell r="M56">
            <v>3650</v>
          </cell>
          <cell r="X56">
            <v>38854.509091576147</v>
          </cell>
          <cell r="Y56">
            <v>3650</v>
          </cell>
        </row>
        <row r="57">
          <cell r="A57">
            <v>0.30062615436726053</v>
          </cell>
          <cell r="B57">
            <v>3700</v>
          </cell>
          <cell r="L57">
            <v>101.52829999999999</v>
          </cell>
          <cell r="M57">
            <v>3700</v>
          </cell>
          <cell r="X57">
            <v>39338.469240746803</v>
          </cell>
          <cell r="Y57">
            <v>3700</v>
          </cell>
        </row>
        <row r="58">
          <cell r="A58">
            <v>0.29746219060943502</v>
          </cell>
          <cell r="B58">
            <v>3750</v>
          </cell>
          <cell r="L58">
            <v>101.48893999999999</v>
          </cell>
          <cell r="M58">
            <v>3750</v>
          </cell>
          <cell r="X58">
            <v>39854.613540576909</v>
          </cell>
          <cell r="Y58">
            <v>3750</v>
          </cell>
        </row>
        <row r="59">
          <cell r="A59">
            <v>0.29882183437635707</v>
          </cell>
          <cell r="B59">
            <v>3800</v>
          </cell>
          <cell r="L59">
            <v>101.27737999999999</v>
          </cell>
          <cell r="M59">
            <v>3800</v>
          </cell>
          <cell r="X59">
            <v>40301.821244490769</v>
          </cell>
          <cell r="Y59">
            <v>3800</v>
          </cell>
        </row>
        <row r="60">
          <cell r="A60">
            <v>0.30186038977467194</v>
          </cell>
          <cell r="B60">
            <v>3850</v>
          </cell>
          <cell r="L60">
            <v>100.59103999999999</v>
          </cell>
          <cell r="M60">
            <v>3850</v>
          </cell>
          <cell r="X60">
            <v>40555.395942722818</v>
          </cell>
          <cell r="Y60">
            <v>3850</v>
          </cell>
        </row>
        <row r="61">
          <cell r="A61">
            <v>0.30159692618716905</v>
          </cell>
          <cell r="B61">
            <v>3900</v>
          </cell>
          <cell r="L61">
            <v>100.16873999999999</v>
          </cell>
          <cell r="M61">
            <v>3900</v>
          </cell>
          <cell r="X61">
            <v>40909.619101434982</v>
          </cell>
          <cell r="Y61">
            <v>3900</v>
          </cell>
        </row>
        <row r="62">
          <cell r="A62">
            <v>0.30773151864450848</v>
          </cell>
          <cell r="B62">
            <v>3950</v>
          </cell>
          <cell r="L62">
            <v>99.370879999999985</v>
          </cell>
          <cell r="M62">
            <v>3950</v>
          </cell>
          <cell r="X62">
            <v>41104.072167519131</v>
          </cell>
          <cell r="Y62">
            <v>3950</v>
          </cell>
        </row>
        <row r="63">
          <cell r="A63">
            <v>0.30871736048591225</v>
          </cell>
          <cell r="B63">
            <v>4000</v>
          </cell>
          <cell r="L63">
            <v>98.403279999999995</v>
          </cell>
          <cell r="M63">
            <v>4000</v>
          </cell>
          <cell r="X63">
            <v>41219.06953828525</v>
          </cell>
          <cell r="Y63">
            <v>4000</v>
          </cell>
        </row>
        <row r="64">
          <cell r="A64">
            <v>0.31092901171489584</v>
          </cell>
          <cell r="B64">
            <v>4050</v>
          </cell>
          <cell r="L64">
            <v>97.361879999999985</v>
          </cell>
          <cell r="M64">
            <v>4050</v>
          </cell>
          <cell r="X64">
            <v>41292.634537938276</v>
          </cell>
          <cell r="Y64">
            <v>4050</v>
          </cell>
        </row>
        <row r="65">
          <cell r="A65">
            <v>0.31251695175422733</v>
          </cell>
          <cell r="B65">
            <v>4100</v>
          </cell>
          <cell r="L65">
            <v>96.30243999999999</v>
          </cell>
          <cell r="M65">
            <v>4100</v>
          </cell>
          <cell r="X65">
            <v>41347.548530325483</v>
          </cell>
          <cell r="Y65">
            <v>4100</v>
          </cell>
        </row>
        <row r="66">
          <cell r="A66">
            <v>0.31566459909315986</v>
          </cell>
          <cell r="B66">
            <v>4150</v>
          </cell>
          <cell r="L66">
            <v>95.53</v>
          </cell>
          <cell r="M66">
            <v>4150</v>
          </cell>
          <cell r="X66">
            <v>41516.094557311553</v>
          </cell>
          <cell r="Y66">
            <v>4150</v>
          </cell>
        </row>
        <row r="67">
          <cell r="A67">
            <v>0.31541625879138246</v>
          </cell>
          <cell r="B67">
            <v>4200</v>
          </cell>
          <cell r="L67">
            <v>95.063419999999994</v>
          </cell>
          <cell r="M67">
            <v>4200</v>
          </cell>
          <cell r="X67">
            <v>41811.075865596933</v>
          </cell>
          <cell r="Y67">
            <v>4200</v>
          </cell>
        </row>
        <row r="68">
          <cell r="A68">
            <v>0.31653282889592554</v>
          </cell>
          <cell r="B68">
            <v>4250</v>
          </cell>
          <cell r="L68">
            <v>94.327879999999993</v>
          </cell>
          <cell r="M68">
            <v>4250</v>
          </cell>
          <cell r="X68">
            <v>41981.468101865765</v>
          </cell>
          <cell r="Y68">
            <v>4250</v>
          </cell>
        </row>
        <row r="69">
          <cell r="A69">
            <v>0.3199575214699823</v>
          </cell>
          <cell r="B69">
            <v>4300</v>
          </cell>
          <cell r="L69">
            <v>93.800619999999995</v>
          </cell>
          <cell r="M69">
            <v>4300</v>
          </cell>
          <cell r="X69">
            <v>42237.945212830717</v>
          </cell>
          <cell r="Y69">
            <v>4300</v>
          </cell>
        </row>
        <row r="70">
          <cell r="A70">
            <v>0.3213627256846302</v>
          </cell>
          <cell r="B70">
            <v>4350</v>
          </cell>
          <cell r="L70">
            <v>93.493120000000005</v>
          </cell>
          <cell r="M70">
            <v>4350</v>
          </cell>
          <cell r="X70">
            <v>42589.008348212396</v>
          </cell>
          <cell r="Y70">
            <v>4350</v>
          </cell>
        </row>
        <row r="71">
          <cell r="A71">
            <v>0.32138962303461638</v>
          </cell>
          <cell r="B71">
            <v>4400</v>
          </cell>
          <cell r="L71">
            <v>93.374219999999994</v>
          </cell>
          <cell r="M71">
            <v>4400</v>
          </cell>
          <cell r="X71">
            <v>43023.751992712641</v>
          </cell>
          <cell r="Y71">
            <v>4400</v>
          </cell>
        </row>
        <row r="72">
          <cell r="A72">
            <v>0.31817938477021912</v>
          </cell>
          <cell r="B72">
            <v>4450</v>
          </cell>
          <cell r="L72">
            <v>93.467699999999994</v>
          </cell>
          <cell r="M72">
            <v>4450</v>
          </cell>
          <cell r="X72">
            <v>43556.220217410315</v>
          </cell>
          <cell r="Y72">
            <v>4450</v>
          </cell>
        </row>
        <row r="73">
          <cell r="A73">
            <v>0.32117693793434759</v>
          </cell>
          <cell r="B73">
            <v>4500</v>
          </cell>
          <cell r="L73">
            <v>92.91091999999999</v>
          </cell>
          <cell r="M73">
            <v>4500</v>
          </cell>
          <cell r="X73">
            <v>43783.239556540349</v>
          </cell>
          <cell r="Y73">
            <v>4500</v>
          </cell>
        </row>
        <row r="74">
          <cell r="A74">
            <v>0.32098169478228217</v>
          </cell>
          <cell r="B74">
            <v>4550</v>
          </cell>
          <cell r="L74">
            <v>92.720679999999987</v>
          </cell>
          <cell r="M74">
            <v>4550</v>
          </cell>
          <cell r="X74">
            <v>44179.075413783918</v>
          </cell>
          <cell r="Y74">
            <v>4550</v>
          </cell>
        </row>
        <row r="75">
          <cell r="A75">
            <v>0.32230107442360822</v>
          </cell>
          <cell r="B75">
            <v>4600</v>
          </cell>
          <cell r="L75">
            <v>91.999899999999982</v>
          </cell>
          <cell r="M75">
            <v>4600</v>
          </cell>
          <cell r="X75">
            <v>44317.352195552652</v>
          </cell>
          <cell r="Y75">
            <v>4600</v>
          </cell>
        </row>
        <row r="76">
          <cell r="A76">
            <v>0.32325066338285585</v>
          </cell>
          <cell r="B76">
            <v>4650</v>
          </cell>
          <cell r="L76">
            <v>91.07002</v>
          </cell>
          <cell r="M76">
            <v>4650</v>
          </cell>
          <cell r="X76">
            <v>44346.260398112703</v>
          </cell>
          <cell r="Y76">
            <v>4650</v>
          </cell>
        </row>
        <row r="77">
          <cell r="A77">
            <v>0.32312696801867991</v>
          </cell>
          <cell r="B77">
            <v>4700</v>
          </cell>
          <cell r="L77">
            <v>90.177859999999995</v>
          </cell>
          <cell r="M77">
            <v>4700</v>
          </cell>
          <cell r="X77">
            <v>44383.996057150318</v>
          </cell>
          <cell r="Y77">
            <v>4700</v>
          </cell>
        </row>
        <row r="78">
          <cell r="A78">
            <v>0.32779454232037691</v>
          </cell>
          <cell r="B78">
            <v>4750</v>
          </cell>
          <cell r="L78">
            <v>89.096279999999993</v>
          </cell>
          <cell r="M78">
            <v>4750</v>
          </cell>
          <cell r="X78">
            <v>44318.167962445041</v>
          </cell>
          <cell r="Y78">
            <v>4750</v>
          </cell>
        </row>
        <row r="79">
          <cell r="A79">
            <v>0.32885648698256947</v>
          </cell>
          <cell r="B79">
            <v>4800</v>
          </cell>
          <cell r="L79">
            <v>87.802319999999995</v>
          </cell>
          <cell r="M79">
            <v>4800</v>
          </cell>
          <cell r="X79">
            <v>44134.259756822423</v>
          </cell>
          <cell r="Y79">
            <v>4800</v>
          </cell>
        </row>
        <row r="80">
          <cell r="A80">
            <v>0.33231761062515441</v>
          </cell>
          <cell r="B80">
            <v>4850</v>
          </cell>
          <cell r="L80">
            <v>86.29679999999999</v>
          </cell>
          <cell r="M80">
            <v>4850</v>
          </cell>
          <cell r="X80">
            <v>43829.351853509739</v>
          </cell>
          <cell r="Y80">
            <v>4850</v>
          </cell>
        </row>
        <row r="81">
          <cell r="A81">
            <v>0.33608153933248935</v>
          </cell>
          <cell r="B81">
            <v>4900</v>
          </cell>
          <cell r="L81">
            <v>84.97824</v>
          </cell>
          <cell r="M81">
            <v>4900</v>
          </cell>
          <cell r="X81">
            <v>43604.612368168418</v>
          </cell>
          <cell r="Y81">
            <v>4900</v>
          </cell>
        </row>
        <row r="82">
          <cell r="A82">
            <v>0.33767433202508107</v>
          </cell>
          <cell r="B82">
            <v>4950</v>
          </cell>
          <cell r="L82">
            <v>83.914699999999996</v>
          </cell>
          <cell r="M82">
            <v>4950</v>
          </cell>
          <cell r="X82">
            <v>43498.257832951582</v>
          </cell>
          <cell r="Y82">
            <v>4950</v>
          </cell>
        </row>
        <row r="83">
          <cell r="A83">
            <v>0.3386187068291785</v>
          </cell>
          <cell r="B83">
            <v>5000</v>
          </cell>
          <cell r="L83">
            <v>82.906919999999985</v>
          </cell>
          <cell r="M83">
            <v>5000</v>
          </cell>
          <cell r="X83">
            <v>43409.961800626108</v>
          </cell>
          <cell r="Y83">
            <v>5000</v>
          </cell>
        </row>
        <row r="84">
          <cell r="A84">
            <v>0.34250654643334411</v>
          </cell>
          <cell r="B84">
            <v>5050</v>
          </cell>
          <cell r="L84">
            <v>81.438217999999992</v>
          </cell>
          <cell r="M84">
            <v>5050</v>
          </cell>
          <cell r="X84">
            <v>43067.360744024409</v>
          </cell>
          <cell r="Y84">
            <v>5050</v>
          </cell>
        </row>
        <row r="85">
          <cell r="A85">
            <v>0.34501617605031992</v>
          </cell>
          <cell r="B85">
            <v>5100</v>
          </cell>
          <cell r="L85">
            <v>80.016829999999999</v>
          </cell>
          <cell r="M85">
            <v>5100</v>
          </cell>
          <cell r="X85">
            <v>42734.648499562376</v>
          </cell>
          <cell r="Y85">
            <v>5100</v>
          </cell>
        </row>
        <row r="86">
          <cell r="A86">
            <v>0.3491624712765552</v>
          </cell>
          <cell r="B86">
            <v>5150</v>
          </cell>
          <cell r="L86">
            <v>78.595851999999994</v>
          </cell>
          <cell r="M86">
            <v>5150</v>
          </cell>
          <cell r="X86">
            <v>42387.272630534258</v>
          </cell>
          <cell r="Y86">
            <v>5150</v>
          </cell>
        </row>
        <row r="87">
          <cell r="A87">
            <v>0.35262874366165464</v>
          </cell>
          <cell r="B87">
            <v>5200</v>
          </cell>
          <cell r="L87">
            <v>77.738705999999993</v>
          </cell>
          <cell r="M87">
            <v>5200</v>
          </cell>
          <cell r="X87">
            <v>42332.046929323966</v>
          </cell>
          <cell r="Y87">
            <v>5200</v>
          </cell>
        </row>
        <row r="88">
          <cell r="A88">
            <v>0.35300578554443768</v>
          </cell>
          <cell r="B88">
            <v>5250</v>
          </cell>
          <cell r="L88">
            <v>76.340031999999994</v>
          </cell>
          <cell r="M88">
            <v>5250</v>
          </cell>
          <cell r="X88">
            <v>41970.124648551697</v>
          </cell>
          <cell r="Y88">
            <v>5250</v>
          </cell>
        </row>
        <row r="89">
          <cell r="A89">
            <v>0.35583984444516914</v>
          </cell>
          <cell r="B89">
            <v>5300</v>
          </cell>
          <cell r="L89">
            <v>75.266651999999993</v>
          </cell>
          <cell r="M89">
            <v>5300</v>
          </cell>
          <cell r="X89">
            <v>41774.098440418245</v>
          </cell>
          <cell r="Y89">
            <v>5300</v>
          </cell>
        </row>
        <row r="90">
          <cell r="A90">
            <v>0.355444188720479</v>
          </cell>
          <cell r="B90">
            <v>5350</v>
          </cell>
          <cell r="L90">
            <v>74.286915999999991</v>
          </cell>
          <cell r="M90">
            <v>5350</v>
          </cell>
          <cell r="X90">
            <v>41619.295938813826</v>
          </cell>
          <cell r="Y90">
            <v>5350</v>
          </cell>
        </row>
        <row r="91">
          <cell r="A91">
            <v>0.36451765429778465</v>
          </cell>
          <cell r="B91">
            <v>5400</v>
          </cell>
          <cell r="L91">
            <v>73.502668</v>
          </cell>
          <cell r="M91">
            <v>5400</v>
          </cell>
          <cell r="X91">
            <v>41564.779525448925</v>
          </cell>
          <cell r="Y91">
            <v>5400</v>
          </cell>
        </row>
        <row r="92">
          <cell r="A92">
            <v>0.36943730034771427</v>
          </cell>
          <cell r="B92">
            <v>5450</v>
          </cell>
          <cell r="L92">
            <v>72.918992000000003</v>
          </cell>
          <cell r="M92">
            <v>5450</v>
          </cell>
          <cell r="X92">
            <v>41616.521472677741</v>
          </cell>
          <cell r="Y92">
            <v>5450</v>
          </cell>
        </row>
        <row r="93">
          <cell r="A93">
            <v>0.3725683517012866</v>
          </cell>
          <cell r="B93">
            <v>5500</v>
          </cell>
          <cell r="L93">
            <v>72.690867999999995</v>
          </cell>
          <cell r="M93">
            <v>5500</v>
          </cell>
          <cell r="X93">
            <v>41866.934430175315</v>
          </cell>
          <cell r="Y93">
            <v>5500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9437A-A87A-4FC6-B0FE-14EDC04C652F}">
  <dimension ref="A1:L96"/>
  <sheetViews>
    <sheetView tabSelected="1" topLeftCell="D3" zoomScale="85" zoomScaleNormal="85" workbookViewId="0">
      <selection activeCell="N52" sqref="N52"/>
    </sheetView>
  </sheetViews>
  <sheetFormatPr defaultRowHeight="14.4" x14ac:dyDescent="0.3"/>
  <cols>
    <col min="1" max="1" width="14" customWidth="1"/>
    <col min="2" max="2" width="16.6640625" customWidth="1"/>
    <col min="3" max="3" width="19.109375" customWidth="1"/>
    <col min="4" max="4" width="15.5546875" customWidth="1"/>
    <col min="5" max="5" width="11.6640625" customWidth="1"/>
    <col min="6" max="6" width="15.109375" customWidth="1"/>
    <col min="7" max="7" width="18.88671875" customWidth="1"/>
    <col min="8" max="8" width="22.77734375" bestFit="1" customWidth="1"/>
    <col min="9" max="9" width="11.44140625" customWidth="1"/>
    <col min="10" max="10" width="9.6640625" customWidth="1"/>
    <col min="11" max="11" width="10.33203125" customWidth="1"/>
    <col min="12" max="12" width="21.33203125" customWidth="1"/>
  </cols>
  <sheetData>
    <row r="1" spans="1:12" x14ac:dyDescent="0.3">
      <c r="C1" s="8" t="s">
        <v>12</v>
      </c>
      <c r="D1" s="8" t="s">
        <v>13</v>
      </c>
      <c r="E1" s="8" t="s">
        <v>14</v>
      </c>
      <c r="F1" s="8" t="s">
        <v>15</v>
      </c>
      <c r="G1" s="8" t="s">
        <v>16</v>
      </c>
      <c r="H1" s="8" t="s">
        <v>17</v>
      </c>
      <c r="I1" s="8" t="s">
        <v>18</v>
      </c>
      <c r="J1" s="8" t="s">
        <v>19</v>
      </c>
      <c r="K1" s="8" t="s">
        <v>20</v>
      </c>
    </row>
    <row r="2" spans="1:12" x14ac:dyDescent="0.3">
      <c r="C2" s="8"/>
      <c r="D2" s="8"/>
      <c r="E2" s="8"/>
      <c r="F2" s="8"/>
      <c r="G2" s="8"/>
      <c r="H2" s="8"/>
      <c r="I2" s="8"/>
      <c r="J2" s="8"/>
      <c r="K2" s="8"/>
    </row>
    <row r="3" spans="1:12" x14ac:dyDescent="0.3">
      <c r="C3" s="9">
        <v>45800</v>
      </c>
      <c r="D3" s="9">
        <v>0.82</v>
      </c>
      <c r="E3" s="9">
        <v>7.4999999999999997E-2</v>
      </c>
      <c r="F3" s="9">
        <v>1018.9</v>
      </c>
      <c r="G3" s="9">
        <v>46</v>
      </c>
      <c r="H3" s="9">
        <v>27</v>
      </c>
      <c r="I3" s="9">
        <v>0.09</v>
      </c>
      <c r="J3" s="9">
        <v>4.417865E-3</v>
      </c>
      <c r="K3" s="9">
        <v>4</v>
      </c>
    </row>
    <row r="4" spans="1:12" x14ac:dyDescent="0.3">
      <c r="A4" s="1" t="s">
        <v>0</v>
      </c>
      <c r="B4" s="1" t="s">
        <v>1</v>
      </c>
      <c r="C4" s="1" t="s">
        <v>2</v>
      </c>
      <c r="D4" s="1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pans="1:12" x14ac:dyDescent="0.3">
      <c r="A5" s="1"/>
      <c r="B5" s="1"/>
      <c r="C5" s="1"/>
      <c r="D5" s="1"/>
      <c r="E5" s="4"/>
      <c r="F5" s="4"/>
      <c r="G5" s="4"/>
      <c r="H5" s="4"/>
      <c r="I5" s="6"/>
      <c r="J5" s="6"/>
      <c r="K5" s="6"/>
      <c r="L5" s="6"/>
    </row>
    <row r="6" spans="1:12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5">
        <f>$A6*$D$3</f>
        <v>83.865499999999997</v>
      </c>
      <c r="F6" s="5">
        <f>SUM((2*PI()*B6*E6)/60)</f>
        <v>8782.3746229878252</v>
      </c>
      <c r="G6" s="5">
        <f>SUM((1.01325/($F$3/1000))*(SQRT(($H$3+273)/293))*F6)</f>
        <v>8837.3860270671012</v>
      </c>
      <c r="H6" s="5">
        <f>G6/1000</f>
        <v>8.837386027067101</v>
      </c>
      <c r="I6" s="7">
        <f t="shared" ref="I6:I37" si="0">SUM((C6*0.75*60)/(G6/1000))</f>
        <v>0.358477041774238</v>
      </c>
      <c r="J6" s="7">
        <f>SUM((G6*2*60)/(I$3*J$3*B6*K$3))</f>
        <v>666791.61594021099</v>
      </c>
      <c r="K6" s="7">
        <f>SUM(J6/1000)</f>
        <v>666.79161594021105</v>
      </c>
      <c r="L6" s="7">
        <f>SUM((F6/1000)/((C6*0.72/60)*C$3))*100</f>
        <v>22.698260467808783</v>
      </c>
    </row>
    <row r="7" spans="1:12" x14ac:dyDescent="0.3">
      <c r="A7" s="3">
        <v>102.756</v>
      </c>
      <c r="B7" s="2">
        <v>1050</v>
      </c>
      <c r="C7" s="2">
        <v>7.2400000000000006E-2</v>
      </c>
      <c r="D7" s="2">
        <v>1.26783</v>
      </c>
      <c r="E7" s="5">
        <f t="shared" ref="E7:E70" si="1">$A7*$D$3</f>
        <v>84.259919999999994</v>
      </c>
      <c r="F7" s="5">
        <f t="shared" ref="F7:F70" si="2">SUM((2*PI()*B7*E7)/60)</f>
        <v>9264.8620982422271</v>
      </c>
      <c r="G7" s="5">
        <f t="shared" ref="G7:G70" si="3">SUM((1.01325/($F$3/1000))*(SQRT(($H$3+273)/293))*F7)</f>
        <v>9322.8957274717413</v>
      </c>
      <c r="H7" s="5">
        <f t="shared" ref="H7:H70" si="4">G7/1000</f>
        <v>9.3228957274717406</v>
      </c>
      <c r="I7" s="7">
        <f t="shared" si="0"/>
        <v>0.34946223740330634</v>
      </c>
      <c r="J7" s="7">
        <f t="shared" ref="J7:J70" si="5">SUM((120*F7)/(I$3*J$3*B7*K$3))</f>
        <v>665757.34272868023</v>
      </c>
      <c r="K7" s="7">
        <f t="shared" ref="K7:K70" si="6">SUM(J7/1000)</f>
        <v>665.75734272868021</v>
      </c>
      <c r="L7" s="7">
        <f t="shared" ref="L7:L70" si="7">SUM((F7/1000)/((C7*0.72/60)*C$3))*100</f>
        <v>23.283789763329199</v>
      </c>
    </row>
    <row r="8" spans="1:12" x14ac:dyDescent="0.3">
      <c r="A8" s="3">
        <v>103.68899999999999</v>
      </c>
      <c r="B8" s="2">
        <v>1100</v>
      </c>
      <c r="C8" s="2">
        <v>7.3700000000000002E-2</v>
      </c>
      <c r="D8" s="2">
        <v>1.2734399999999999</v>
      </c>
      <c r="E8" s="5">
        <f t="shared" si="1"/>
        <v>85.024979999999985</v>
      </c>
      <c r="F8" s="5">
        <f t="shared" si="2"/>
        <v>9794.1745931193655</v>
      </c>
      <c r="G8" s="5">
        <f t="shared" si="3"/>
        <v>9855.5237520079845</v>
      </c>
      <c r="H8" s="5">
        <f t="shared" si="4"/>
        <v>9.8555237520079846</v>
      </c>
      <c r="I8" s="7">
        <f t="shared" si="0"/>
        <v>0.3365117961715926</v>
      </c>
      <c r="J8" s="7">
        <f t="shared" si="5"/>
        <v>671802.26079444622</v>
      </c>
      <c r="K8" s="7">
        <f t="shared" si="6"/>
        <v>671.80226079444617</v>
      </c>
      <c r="L8" s="7">
        <f t="shared" si="7"/>
        <v>24.179851519297529</v>
      </c>
    </row>
    <row r="9" spans="1:12" x14ac:dyDescent="0.3">
      <c r="A9" s="3">
        <v>104.209</v>
      </c>
      <c r="B9" s="2">
        <v>1150</v>
      </c>
      <c r="C9" s="2">
        <v>7.2800000000000004E-2</v>
      </c>
      <c r="D9" s="2">
        <v>1.2847599999999999</v>
      </c>
      <c r="E9" s="5">
        <f t="shared" si="1"/>
        <v>85.45138</v>
      </c>
      <c r="F9" s="5">
        <f t="shared" si="2"/>
        <v>10290.714726472541</v>
      </c>
      <c r="G9" s="5">
        <f t="shared" si="3"/>
        <v>10355.1741341367</v>
      </c>
      <c r="H9" s="5">
        <f t="shared" si="4"/>
        <v>10.3551741341367</v>
      </c>
      <c r="I9" s="7">
        <f t="shared" si="0"/>
        <v>0.31636358380496871</v>
      </c>
      <c r="J9" s="7">
        <f t="shared" si="5"/>
        <v>675171.34696186148</v>
      </c>
      <c r="K9" s="7">
        <f t="shared" si="6"/>
        <v>675.17134696186145</v>
      </c>
      <c r="L9" s="7">
        <f t="shared" si="7"/>
        <v>25.719791033020368</v>
      </c>
    </row>
    <row r="10" spans="1:12" x14ac:dyDescent="0.3">
      <c r="A10" s="3">
        <v>105.81100000000001</v>
      </c>
      <c r="B10" s="2">
        <v>1200</v>
      </c>
      <c r="C10" s="2">
        <v>7.4399999999999994E-2</v>
      </c>
      <c r="D10" s="2">
        <v>1.2918099999999999</v>
      </c>
      <c r="E10" s="5">
        <f t="shared" si="1"/>
        <v>86.765020000000007</v>
      </c>
      <c r="F10" s="5">
        <f t="shared" si="2"/>
        <v>10903.213976822859</v>
      </c>
      <c r="G10" s="5">
        <f t="shared" si="3"/>
        <v>10971.509982811014</v>
      </c>
      <c r="H10" s="5">
        <f t="shared" si="4"/>
        <v>10.971509982811014</v>
      </c>
      <c r="I10" s="7">
        <f t="shared" si="0"/>
        <v>0.30515398566334873</v>
      </c>
      <c r="J10" s="7">
        <f t="shared" si="5"/>
        <v>685550.72396224446</v>
      </c>
      <c r="K10" s="7">
        <f t="shared" si="6"/>
        <v>685.55072396224443</v>
      </c>
      <c r="L10" s="7">
        <f t="shared" si="7"/>
        <v>26.664587874326152</v>
      </c>
    </row>
    <row r="11" spans="1:12" x14ac:dyDescent="0.3">
      <c r="A11" s="3">
        <v>107.51</v>
      </c>
      <c r="B11" s="2">
        <v>1250</v>
      </c>
      <c r="C11" s="2">
        <v>7.8950000000000006E-2</v>
      </c>
      <c r="D11" s="2">
        <v>1.2972900000000001</v>
      </c>
      <c r="E11" s="5">
        <f t="shared" si="1"/>
        <v>88.158199999999994</v>
      </c>
      <c r="F11" s="5">
        <f t="shared" si="2"/>
        <v>11539.881394737487</v>
      </c>
      <c r="G11" s="5">
        <f t="shared" si="3"/>
        <v>11612.165384624592</v>
      </c>
      <c r="H11" s="5">
        <f t="shared" si="4"/>
        <v>11.612165384624591</v>
      </c>
      <c r="I11" s="7">
        <f t="shared" si="0"/>
        <v>0.3059506889821012</v>
      </c>
      <c r="J11" s="7">
        <f t="shared" si="5"/>
        <v>696558.56511308742</v>
      </c>
      <c r="K11" s="7">
        <f t="shared" si="6"/>
        <v>696.55856511308741</v>
      </c>
      <c r="L11" s="7">
        <f t="shared" si="7"/>
        <v>26.595152614273882</v>
      </c>
    </row>
    <row r="12" spans="1:12" x14ac:dyDescent="0.3">
      <c r="A12" s="3">
        <v>109.488</v>
      </c>
      <c r="B12" s="2">
        <v>1300</v>
      </c>
      <c r="C12" s="2">
        <v>7.9000000000000001E-2</v>
      </c>
      <c r="D12" s="2">
        <v>1.29895</v>
      </c>
      <c r="E12" s="5">
        <f t="shared" si="1"/>
        <v>89.780159999999995</v>
      </c>
      <c r="F12" s="5">
        <f t="shared" si="2"/>
        <v>12222.283280745034</v>
      </c>
      <c r="G12" s="5">
        <f t="shared" si="3"/>
        <v>12298.841727997844</v>
      </c>
      <c r="H12" s="5">
        <f t="shared" si="4"/>
        <v>12.298841727997845</v>
      </c>
      <c r="I12" s="7">
        <f t="shared" si="0"/>
        <v>0.28905160978754429</v>
      </c>
      <c r="J12" s="7">
        <f t="shared" si="5"/>
        <v>709374.0505729859</v>
      </c>
      <c r="K12" s="7">
        <f t="shared" si="6"/>
        <v>709.37405057298588</v>
      </c>
      <c r="L12" s="7">
        <f t="shared" si="7"/>
        <v>28.150008477385242</v>
      </c>
    </row>
    <row r="13" spans="1:12" x14ac:dyDescent="0.3">
      <c r="A13" s="3">
        <v>111.797</v>
      </c>
      <c r="B13" s="2">
        <v>1350</v>
      </c>
      <c r="C13" s="2">
        <v>7.9600000000000004E-2</v>
      </c>
      <c r="D13" s="2">
        <v>1.2946899999999999</v>
      </c>
      <c r="E13" s="5">
        <f t="shared" si="1"/>
        <v>91.673539999999988</v>
      </c>
      <c r="F13" s="5">
        <f t="shared" si="2"/>
        <v>12960.041390665652</v>
      </c>
      <c r="G13" s="5">
        <f t="shared" si="3"/>
        <v>13041.221037905922</v>
      </c>
      <c r="H13" s="5">
        <f t="shared" si="4"/>
        <v>13.041221037905922</v>
      </c>
      <c r="I13" s="7">
        <f t="shared" si="0"/>
        <v>0.27466753224935564</v>
      </c>
      <c r="J13" s="7">
        <f t="shared" si="5"/>
        <v>724334.08895868133</v>
      </c>
      <c r="K13" s="7">
        <f t="shared" si="6"/>
        <v>724.33408895868138</v>
      </c>
      <c r="L13" s="7">
        <f t="shared" si="7"/>
        <v>29.624197659205905</v>
      </c>
    </row>
    <row r="14" spans="1:12" x14ac:dyDescent="0.3">
      <c r="A14" s="3">
        <v>114.268</v>
      </c>
      <c r="B14" s="2">
        <v>1400</v>
      </c>
      <c r="C14" s="2">
        <v>8.3500000000000005E-2</v>
      </c>
      <c r="D14" s="2">
        <v>1.2855000000000001</v>
      </c>
      <c r="E14" s="5">
        <f t="shared" si="1"/>
        <v>93.699759999999998</v>
      </c>
      <c r="F14" s="5">
        <f t="shared" si="2"/>
        <v>13737.102290759247</v>
      </c>
      <c r="G14" s="5">
        <f t="shared" si="3"/>
        <v>13823.149324441601</v>
      </c>
      <c r="H14" s="5">
        <f t="shared" si="4"/>
        <v>13.823149324441601</v>
      </c>
      <c r="I14" s="7">
        <f t="shared" si="0"/>
        <v>0.27182662299365612</v>
      </c>
      <c r="J14" s="7">
        <f t="shared" si="5"/>
        <v>740343.72726576391</v>
      </c>
      <c r="K14" s="7">
        <f t="shared" si="6"/>
        <v>740.34372726576396</v>
      </c>
      <c r="L14" s="7">
        <f t="shared" si="7"/>
        <v>29.93380551290268</v>
      </c>
    </row>
    <row r="15" spans="1:12" x14ac:dyDescent="0.3">
      <c r="A15" s="3">
        <v>115.783</v>
      </c>
      <c r="B15" s="2">
        <v>1450</v>
      </c>
      <c r="C15" s="2">
        <v>8.4699999999999998E-2</v>
      </c>
      <c r="D15" s="2">
        <v>1.2781800000000001</v>
      </c>
      <c r="E15" s="5">
        <f t="shared" si="1"/>
        <v>94.942059999999998</v>
      </c>
      <c r="F15" s="5">
        <f t="shared" si="2"/>
        <v>14416.348446946266</v>
      </c>
      <c r="G15" s="5">
        <f t="shared" si="3"/>
        <v>14506.650171002395</v>
      </c>
      <c r="H15" s="5">
        <f t="shared" si="4"/>
        <v>14.506650171002395</v>
      </c>
      <c r="I15" s="7">
        <f t="shared" si="0"/>
        <v>0.26274156714820873</v>
      </c>
      <c r="J15" s="7">
        <f t="shared" si="5"/>
        <v>750159.43023429078</v>
      </c>
      <c r="K15" s="7">
        <f t="shared" si="6"/>
        <v>750.15943023429077</v>
      </c>
      <c r="L15" s="7">
        <f t="shared" si="7"/>
        <v>30.968854126272937</v>
      </c>
    </row>
    <row r="16" spans="1:12" x14ac:dyDescent="0.3">
      <c r="A16" s="3">
        <v>116.985</v>
      </c>
      <c r="B16" s="2">
        <v>1500</v>
      </c>
      <c r="C16" s="2">
        <v>8.8650000000000007E-2</v>
      </c>
      <c r="D16" s="2">
        <v>1.2795000000000001</v>
      </c>
      <c r="E16" s="5">
        <f t="shared" si="1"/>
        <v>95.927699999999987</v>
      </c>
      <c r="F16" s="5">
        <f t="shared" si="2"/>
        <v>15068.287879788279</v>
      </c>
      <c r="G16" s="5">
        <f t="shared" si="3"/>
        <v>15162.673249226764</v>
      </c>
      <c r="H16" s="5">
        <f t="shared" si="4"/>
        <v>15.162673249226764</v>
      </c>
      <c r="I16" s="7">
        <f t="shared" si="0"/>
        <v>0.263096746492472</v>
      </c>
      <c r="J16" s="7">
        <f t="shared" si="5"/>
        <v>757947.20249050809</v>
      </c>
      <c r="K16" s="7">
        <f t="shared" si="6"/>
        <v>757.94720249050806</v>
      </c>
      <c r="L16" s="7">
        <f t="shared" si="7"/>
        <v>30.927046321927982</v>
      </c>
    </row>
    <row r="17" spans="1:12" x14ac:dyDescent="0.3">
      <c r="A17" s="3">
        <v>117.788</v>
      </c>
      <c r="B17" s="2">
        <v>1550</v>
      </c>
      <c r="C17" s="2">
        <v>9.3200000000000005E-2</v>
      </c>
      <c r="D17" s="2">
        <v>1.27766</v>
      </c>
      <c r="E17" s="5">
        <f t="shared" si="1"/>
        <v>96.586159999999992</v>
      </c>
      <c r="F17" s="5">
        <f t="shared" si="2"/>
        <v>15677.442485879828</v>
      </c>
      <c r="G17" s="5">
        <f t="shared" si="3"/>
        <v>15775.643503320249</v>
      </c>
      <c r="H17" s="5">
        <f t="shared" si="4"/>
        <v>15.775643503320248</v>
      </c>
      <c r="I17" s="7">
        <f t="shared" si="0"/>
        <v>0.26585286356891258</v>
      </c>
      <c r="J17" s="7">
        <f t="shared" si="5"/>
        <v>763149.84901442041</v>
      </c>
      <c r="K17" s="7">
        <f t="shared" si="6"/>
        <v>763.1498490144204</v>
      </c>
      <c r="L17" s="7">
        <f t="shared" si="7"/>
        <v>30.606423254914674</v>
      </c>
    </row>
    <row r="18" spans="1:12" x14ac:dyDescent="0.3">
      <c r="A18" s="3">
        <v>118.471</v>
      </c>
      <c r="B18" s="2">
        <v>1600</v>
      </c>
      <c r="C18" s="2">
        <v>9.5899999999999999E-2</v>
      </c>
      <c r="D18" s="2">
        <v>1.2823500000000001</v>
      </c>
      <c r="E18" s="5">
        <f t="shared" si="1"/>
        <v>97.14622</v>
      </c>
      <c r="F18" s="5">
        <f t="shared" si="2"/>
        <v>16277.005390720953</v>
      </c>
      <c r="G18" s="5">
        <f t="shared" si="3"/>
        <v>16378.96197526538</v>
      </c>
      <c r="H18" s="5">
        <f t="shared" si="4"/>
        <v>16.37896197526538</v>
      </c>
      <c r="I18" s="7">
        <f t="shared" si="0"/>
        <v>0.26347823546553401</v>
      </c>
      <c r="J18" s="7">
        <f t="shared" si="5"/>
        <v>767575.01411508315</v>
      </c>
      <c r="K18" s="7">
        <f t="shared" si="6"/>
        <v>767.57501411508315</v>
      </c>
      <c r="L18" s="7">
        <f t="shared" si="7"/>
        <v>30.882267188196689</v>
      </c>
    </row>
    <row r="19" spans="1:12" x14ac:dyDescent="0.3">
      <c r="A19" s="3">
        <v>118.77200000000001</v>
      </c>
      <c r="B19" s="2">
        <v>1650</v>
      </c>
      <c r="C19" s="2">
        <v>9.8750000000000004E-2</v>
      </c>
      <c r="D19" s="2">
        <v>1.2902800000000001</v>
      </c>
      <c r="E19" s="5">
        <f t="shared" si="1"/>
        <v>97.393039999999999</v>
      </c>
      <c r="F19" s="5">
        <f t="shared" si="2"/>
        <v>16828.30924361273</v>
      </c>
      <c r="G19" s="5">
        <f t="shared" si="3"/>
        <v>16933.719108200861</v>
      </c>
      <c r="H19" s="5">
        <f t="shared" si="4"/>
        <v>16.933719108200862</v>
      </c>
      <c r="I19" s="7">
        <f t="shared" si="0"/>
        <v>0.26242020265045785</v>
      </c>
      <c r="J19" s="7">
        <f t="shared" si="5"/>
        <v>769525.19668506784</v>
      </c>
      <c r="K19" s="7">
        <f t="shared" si="6"/>
        <v>769.52519668506784</v>
      </c>
      <c r="L19" s="7">
        <f t="shared" si="7"/>
        <v>31.006779141769812</v>
      </c>
    </row>
    <row r="20" spans="1:12" x14ac:dyDescent="0.3">
      <c r="A20" s="3">
        <v>118.65600000000001</v>
      </c>
      <c r="B20" s="2">
        <v>1700</v>
      </c>
      <c r="C20" s="2">
        <v>0.10005</v>
      </c>
      <c r="D20" s="2">
        <v>1.29942</v>
      </c>
      <c r="E20" s="5">
        <f t="shared" si="1"/>
        <v>97.297920000000005</v>
      </c>
      <c r="F20" s="5">
        <f t="shared" si="2"/>
        <v>17321.324405288819</v>
      </c>
      <c r="G20" s="5">
        <f t="shared" si="3"/>
        <v>17429.822438788029</v>
      </c>
      <c r="H20" s="5">
        <f t="shared" si="4"/>
        <v>17.42982243878803</v>
      </c>
      <c r="I20" s="7">
        <f t="shared" si="0"/>
        <v>0.25830727856302022</v>
      </c>
      <c r="J20" s="7">
        <f t="shared" si="5"/>
        <v>768773.63130925957</v>
      </c>
      <c r="K20" s="7">
        <f t="shared" si="6"/>
        <v>768.7736313092596</v>
      </c>
      <c r="L20" s="7">
        <f t="shared" si="7"/>
        <v>31.500487757010909</v>
      </c>
    </row>
    <row r="21" spans="1:12" x14ac:dyDescent="0.3">
      <c r="A21" s="3">
        <v>118.861</v>
      </c>
      <c r="B21" s="2">
        <v>1750</v>
      </c>
      <c r="C21" s="2">
        <v>0.10305</v>
      </c>
      <c r="D21" s="2">
        <v>1.31053</v>
      </c>
      <c r="E21" s="5">
        <f t="shared" si="1"/>
        <v>97.46602</v>
      </c>
      <c r="F21" s="5">
        <f t="shared" si="2"/>
        <v>17861.581057053758</v>
      </c>
      <c r="G21" s="5">
        <f t="shared" si="3"/>
        <v>17973.463172677973</v>
      </c>
      <c r="H21" s="5">
        <f t="shared" si="4"/>
        <v>17.973463172677974</v>
      </c>
      <c r="I21" s="7">
        <f t="shared" si="0"/>
        <v>0.25800536910711958</v>
      </c>
      <c r="J21" s="7">
        <f t="shared" si="5"/>
        <v>770101.8287406445</v>
      </c>
      <c r="K21" s="7">
        <f t="shared" si="6"/>
        <v>770.10182874064446</v>
      </c>
      <c r="L21" s="7">
        <f t="shared" si="7"/>
        <v>31.53734859890826</v>
      </c>
    </row>
    <row r="22" spans="1:12" x14ac:dyDescent="0.3">
      <c r="A22" s="3">
        <v>119.584</v>
      </c>
      <c r="B22" s="2">
        <v>1800</v>
      </c>
      <c r="C22" s="2">
        <v>0.10929999999999999</v>
      </c>
      <c r="D22" s="2">
        <v>1.3149</v>
      </c>
      <c r="E22" s="5">
        <f t="shared" si="1"/>
        <v>98.058880000000002</v>
      </c>
      <c r="F22" s="5">
        <f t="shared" si="2"/>
        <v>18483.663421634585</v>
      </c>
      <c r="G22" s="5">
        <f t="shared" si="3"/>
        <v>18599.442162692994</v>
      </c>
      <c r="H22" s="5">
        <f t="shared" si="4"/>
        <v>18.599442162692995</v>
      </c>
      <c r="I22" s="7">
        <f t="shared" si="0"/>
        <v>0.26444341486034412</v>
      </c>
      <c r="J22" s="7">
        <f t="shared" si="5"/>
        <v>774786.15431572369</v>
      </c>
      <c r="K22" s="7">
        <f t="shared" si="6"/>
        <v>774.78615431572371</v>
      </c>
      <c r="L22" s="7">
        <f t="shared" si="7"/>
        <v>30.769551475571337</v>
      </c>
    </row>
    <row r="23" spans="1:12" x14ac:dyDescent="0.3">
      <c r="A23" s="3">
        <v>119.934</v>
      </c>
      <c r="B23" s="2">
        <v>1850</v>
      </c>
      <c r="C23" s="2">
        <v>0.11415</v>
      </c>
      <c r="D23" s="2">
        <v>1.3184899999999999</v>
      </c>
      <c r="E23" s="5">
        <f t="shared" si="1"/>
        <v>98.345879999999994</v>
      </c>
      <c r="F23" s="5">
        <f t="shared" si="2"/>
        <v>19052.699470660773</v>
      </c>
      <c r="G23" s="5">
        <f t="shared" si="3"/>
        <v>19172.042563431842</v>
      </c>
      <c r="H23" s="5">
        <f t="shared" si="4"/>
        <v>19.172042563431841</v>
      </c>
      <c r="I23" s="7">
        <f t="shared" si="0"/>
        <v>0.26792919862371251</v>
      </c>
      <c r="J23" s="7">
        <f t="shared" si="5"/>
        <v>777053.80846686848</v>
      </c>
      <c r="K23" s="7">
        <f t="shared" si="6"/>
        <v>777.05380846686853</v>
      </c>
      <c r="L23" s="7">
        <f t="shared" si="7"/>
        <v>30.369236752537699</v>
      </c>
    </row>
    <row r="24" spans="1:12" x14ac:dyDescent="0.3">
      <c r="A24" s="3">
        <v>120.176</v>
      </c>
      <c r="B24" s="2">
        <v>1900</v>
      </c>
      <c r="C24" s="2">
        <v>0.11745</v>
      </c>
      <c r="D24" s="2">
        <v>1.3189200000000001</v>
      </c>
      <c r="E24" s="5">
        <f t="shared" si="1"/>
        <v>98.544319999999999</v>
      </c>
      <c r="F24" s="5">
        <f t="shared" si="2"/>
        <v>19607.120411783442</v>
      </c>
      <c r="G24" s="5">
        <f t="shared" si="3"/>
        <v>19729.936309545348</v>
      </c>
      <c r="H24" s="5">
        <f t="shared" si="4"/>
        <v>19.729936309545348</v>
      </c>
      <c r="I24" s="7">
        <f t="shared" si="0"/>
        <v>0.26787972941620669</v>
      </c>
      <c r="J24" s="7">
        <f t="shared" si="5"/>
        <v>778621.72933708865</v>
      </c>
      <c r="K24" s="7">
        <f t="shared" si="6"/>
        <v>778.6217293370886</v>
      </c>
      <c r="L24" s="7">
        <f t="shared" si="7"/>
        <v>30.374845023376167</v>
      </c>
    </row>
    <row r="25" spans="1:12" x14ac:dyDescent="0.3">
      <c r="A25" s="3">
        <v>120.94799999999999</v>
      </c>
      <c r="B25" s="2">
        <v>1950</v>
      </c>
      <c r="C25" s="2">
        <v>0.12055</v>
      </c>
      <c r="D25" s="2">
        <v>1.31484</v>
      </c>
      <c r="E25" s="5">
        <f t="shared" si="1"/>
        <v>99.177359999999993</v>
      </c>
      <c r="F25" s="5">
        <f t="shared" si="2"/>
        <v>20252.366262597963</v>
      </c>
      <c r="G25" s="5">
        <f t="shared" si="3"/>
        <v>20379.223878204233</v>
      </c>
      <c r="H25" s="5">
        <f t="shared" si="4"/>
        <v>20.379223878204233</v>
      </c>
      <c r="I25" s="7">
        <f t="shared" si="0"/>
        <v>0.26619021570305335</v>
      </c>
      <c r="J25" s="7">
        <f t="shared" si="5"/>
        <v>783623.52649332804</v>
      </c>
      <c r="K25" s="7">
        <f t="shared" si="6"/>
        <v>783.62352649332809</v>
      </c>
      <c r="L25" s="7">
        <f t="shared" si="7"/>
        <v>30.567634668428916</v>
      </c>
    </row>
    <row r="26" spans="1:12" x14ac:dyDescent="0.3">
      <c r="A26" s="3">
        <v>122.157</v>
      </c>
      <c r="B26" s="2">
        <v>2000</v>
      </c>
      <c r="C26" s="2">
        <v>0.12554999999999999</v>
      </c>
      <c r="D26" s="2">
        <v>1.31653</v>
      </c>
      <c r="E26" s="5">
        <f t="shared" si="1"/>
        <v>100.16873999999999</v>
      </c>
      <c r="F26" s="5">
        <f t="shared" si="2"/>
        <v>20979.29184688973</v>
      </c>
      <c r="G26" s="5">
        <f t="shared" si="3"/>
        <v>21110.702809258091</v>
      </c>
      <c r="H26" s="5">
        <f t="shared" si="4"/>
        <v>21.11070280925809</v>
      </c>
      <c r="I26" s="7">
        <f t="shared" si="0"/>
        <v>0.26762491287226614</v>
      </c>
      <c r="J26" s="7">
        <f t="shared" si="5"/>
        <v>791456.65183256811</v>
      </c>
      <c r="K26" s="7">
        <f t="shared" si="6"/>
        <v>791.45665183256813</v>
      </c>
      <c r="L26" s="7">
        <f t="shared" si="7"/>
        <v>30.403766146408106</v>
      </c>
    </row>
    <row r="27" spans="1:12" x14ac:dyDescent="0.3">
      <c r="A27" s="3">
        <v>122.845</v>
      </c>
      <c r="B27" s="2">
        <v>2050</v>
      </c>
      <c r="C27" s="2">
        <v>0.12784999999999999</v>
      </c>
      <c r="D27" s="2">
        <v>1.32098</v>
      </c>
      <c r="E27" s="5">
        <f t="shared" si="1"/>
        <v>100.73289999999999</v>
      </c>
      <c r="F27" s="5">
        <f t="shared" si="2"/>
        <v>21624.885472011007</v>
      </c>
      <c r="G27" s="5">
        <f t="shared" si="3"/>
        <v>21760.340330626925</v>
      </c>
      <c r="H27" s="5">
        <f t="shared" si="4"/>
        <v>21.760340330626924</v>
      </c>
      <c r="I27" s="7">
        <f t="shared" si="0"/>
        <v>0.26439154501193624</v>
      </c>
      <c r="J27" s="7">
        <f t="shared" si="5"/>
        <v>795914.21199253295</v>
      </c>
      <c r="K27" s="7">
        <f t="shared" si="6"/>
        <v>795.91421199253296</v>
      </c>
      <c r="L27" s="7">
        <f t="shared" si="7"/>
        <v>30.775588022506085</v>
      </c>
    </row>
    <row r="28" spans="1:12" x14ac:dyDescent="0.3">
      <c r="A28" s="3">
        <v>123.79600000000001</v>
      </c>
      <c r="B28" s="2">
        <v>2100</v>
      </c>
      <c r="C28" s="2">
        <v>0.13089999999999999</v>
      </c>
      <c r="D28" s="2">
        <v>1.32287</v>
      </c>
      <c r="E28" s="5">
        <f t="shared" si="1"/>
        <v>101.51272</v>
      </c>
      <c r="F28" s="5">
        <f t="shared" si="2"/>
        <v>22323.813077854236</v>
      </c>
      <c r="G28" s="5">
        <f t="shared" si="3"/>
        <v>22463.645908328308</v>
      </c>
      <c r="H28" s="5">
        <f t="shared" si="4"/>
        <v>22.463645908328306</v>
      </c>
      <c r="I28" s="7">
        <f t="shared" si="0"/>
        <v>0.2622236846164015</v>
      </c>
      <c r="J28" s="7">
        <f t="shared" si="5"/>
        <v>802075.75227178656</v>
      </c>
      <c r="K28" s="7">
        <f t="shared" si="6"/>
        <v>802.07575227178654</v>
      </c>
      <c r="L28" s="7">
        <f t="shared" si="7"/>
        <v>31.030016521292847</v>
      </c>
    </row>
    <row r="29" spans="1:12" x14ac:dyDescent="0.3">
      <c r="A29" s="3">
        <v>124.794</v>
      </c>
      <c r="B29" s="2">
        <v>2150</v>
      </c>
      <c r="C29" s="2">
        <v>0.13435</v>
      </c>
      <c r="D29" s="2">
        <v>1.3216399999999999</v>
      </c>
      <c r="E29" s="5">
        <f t="shared" si="1"/>
        <v>102.33107999999999</v>
      </c>
      <c r="F29" s="5">
        <f t="shared" si="2"/>
        <v>23039.584123270171</v>
      </c>
      <c r="G29" s="5">
        <f t="shared" si="3"/>
        <v>23183.90043024097</v>
      </c>
      <c r="H29" s="5">
        <f t="shared" si="4"/>
        <v>23.183900430240971</v>
      </c>
      <c r="I29" s="7">
        <f t="shared" si="0"/>
        <v>0.26077363548861487</v>
      </c>
      <c r="J29" s="7">
        <f t="shared" si="5"/>
        <v>808541.8061084795</v>
      </c>
      <c r="K29" s="7">
        <f t="shared" si="6"/>
        <v>808.54180610847948</v>
      </c>
      <c r="L29" s="7">
        <f t="shared" si="7"/>
        <v>31.202560990014145</v>
      </c>
    </row>
    <row r="30" spans="1:12" x14ac:dyDescent="0.3">
      <c r="A30" s="3">
        <v>125.137</v>
      </c>
      <c r="B30" s="2">
        <v>2200</v>
      </c>
      <c r="C30" s="2">
        <v>0.13769999999999999</v>
      </c>
      <c r="D30" s="2">
        <v>1.3165199999999999</v>
      </c>
      <c r="E30" s="5">
        <f t="shared" si="1"/>
        <v>102.61233999999999</v>
      </c>
      <c r="F30" s="5">
        <f t="shared" si="2"/>
        <v>23640.186057521591</v>
      </c>
      <c r="G30" s="5">
        <f t="shared" si="3"/>
        <v>23788.264439912109</v>
      </c>
      <c r="H30" s="5">
        <f t="shared" si="4"/>
        <v>23.788264439912108</v>
      </c>
      <c r="I30" s="7">
        <f t="shared" si="0"/>
        <v>0.26048558589265852</v>
      </c>
      <c r="J30" s="7">
        <f t="shared" si="5"/>
        <v>810764.1071766013</v>
      </c>
      <c r="K30" s="7">
        <f t="shared" si="6"/>
        <v>810.76410717660133</v>
      </c>
      <c r="L30" s="7">
        <f t="shared" si="7"/>
        <v>31.237065337174769</v>
      </c>
    </row>
    <row r="31" spans="1:12" x14ac:dyDescent="0.3">
      <c r="A31" s="3">
        <v>126.02800000000001</v>
      </c>
      <c r="B31" s="2">
        <v>2250</v>
      </c>
      <c r="C31" s="2">
        <v>0.14105000000000001</v>
      </c>
      <c r="D31" s="2">
        <v>1.3046500000000001</v>
      </c>
      <c r="E31" s="5">
        <f t="shared" si="1"/>
        <v>103.34296000000001</v>
      </c>
      <c r="F31" s="5">
        <f t="shared" si="2"/>
        <v>24349.61129521679</v>
      </c>
      <c r="G31" s="5">
        <f t="shared" si="3"/>
        <v>24502.133404969238</v>
      </c>
      <c r="H31" s="5">
        <f t="shared" si="4"/>
        <v>24.502133404969239</v>
      </c>
      <c r="I31" s="7">
        <f t="shared" si="0"/>
        <v>0.25904887117759001</v>
      </c>
      <c r="J31" s="7">
        <f t="shared" si="5"/>
        <v>816536.90674423019</v>
      </c>
      <c r="K31" s="7">
        <f t="shared" si="6"/>
        <v>816.53690674423024</v>
      </c>
      <c r="L31" s="7">
        <f t="shared" si="7"/>
        <v>31.410309679917759</v>
      </c>
    </row>
    <row r="32" spans="1:12" x14ac:dyDescent="0.3">
      <c r="A32" s="3">
        <v>126.66</v>
      </c>
      <c r="B32" s="2">
        <v>2300</v>
      </c>
      <c r="C32" s="2">
        <v>0.14495</v>
      </c>
      <c r="D32" s="2">
        <v>1.2964599999999999</v>
      </c>
      <c r="E32" s="5">
        <f t="shared" si="1"/>
        <v>103.8612</v>
      </c>
      <c r="F32" s="5">
        <f t="shared" si="2"/>
        <v>25015.534689998214</v>
      </c>
      <c r="G32" s="5">
        <f t="shared" si="3"/>
        <v>25172.228038456451</v>
      </c>
      <c r="H32" s="5">
        <f t="shared" si="4"/>
        <v>25.172228038456453</v>
      </c>
      <c r="I32" s="7">
        <f t="shared" si="0"/>
        <v>0.25912485736403534</v>
      </c>
      <c r="J32" s="7">
        <f t="shared" si="5"/>
        <v>820631.64224001172</v>
      </c>
      <c r="K32" s="7">
        <f t="shared" si="6"/>
        <v>820.63164224001173</v>
      </c>
      <c r="L32" s="7">
        <f t="shared" si="7"/>
        <v>31.401098870611683</v>
      </c>
    </row>
    <row r="33" spans="1:12" x14ac:dyDescent="0.3">
      <c r="A33" s="3">
        <v>126.822</v>
      </c>
      <c r="B33" s="2">
        <v>2350</v>
      </c>
      <c r="C33" s="2">
        <v>0.14985000000000001</v>
      </c>
      <c r="D33" s="2">
        <v>1.2822899999999999</v>
      </c>
      <c r="E33" s="5">
        <f t="shared" si="1"/>
        <v>103.99404</v>
      </c>
      <c r="F33" s="5">
        <f t="shared" si="2"/>
        <v>25592.04144635464</v>
      </c>
      <c r="G33" s="5">
        <f t="shared" si="3"/>
        <v>25752.345941853378</v>
      </c>
      <c r="H33" s="5">
        <f t="shared" si="4"/>
        <v>25.752345941853378</v>
      </c>
      <c r="I33" s="7">
        <f t="shared" si="0"/>
        <v>0.26184993069080731</v>
      </c>
      <c r="J33" s="7">
        <f t="shared" si="5"/>
        <v>821681.24216139864</v>
      </c>
      <c r="K33" s="7">
        <f t="shared" si="6"/>
        <v>821.68124216139859</v>
      </c>
      <c r="L33" s="7">
        <f t="shared" si="7"/>
        <v>31.074307502984105</v>
      </c>
    </row>
    <row r="34" spans="1:12" x14ac:dyDescent="0.3">
      <c r="A34" s="3">
        <v>126.69</v>
      </c>
      <c r="B34" s="2">
        <v>2400</v>
      </c>
      <c r="C34" s="2">
        <v>0.1537</v>
      </c>
      <c r="D34" s="2">
        <v>1.2730399999999999</v>
      </c>
      <c r="E34" s="5">
        <f t="shared" si="1"/>
        <v>103.88579999999999</v>
      </c>
      <c r="F34" s="5">
        <f t="shared" si="2"/>
        <v>26109.34928738388</v>
      </c>
      <c r="G34" s="5">
        <f t="shared" si="3"/>
        <v>26272.89411729078</v>
      </c>
      <c r="H34" s="5">
        <f t="shared" si="4"/>
        <v>26.272894117290779</v>
      </c>
      <c r="I34" s="7">
        <f t="shared" si="0"/>
        <v>0.26325611366309648</v>
      </c>
      <c r="J34" s="7">
        <f t="shared" si="5"/>
        <v>820826.01259582408</v>
      </c>
      <c r="K34" s="7">
        <f t="shared" si="6"/>
        <v>820.82601259582407</v>
      </c>
      <c r="L34" s="7">
        <f t="shared" si="7"/>
        <v>30.908324037383412</v>
      </c>
    </row>
    <row r="35" spans="1:12" x14ac:dyDescent="0.3">
      <c r="A35" s="3">
        <v>126.55200000000001</v>
      </c>
      <c r="B35" s="2">
        <v>2450</v>
      </c>
      <c r="C35" s="2">
        <v>0.15565000000000001</v>
      </c>
      <c r="D35" s="2">
        <v>1.2698400000000001</v>
      </c>
      <c r="E35" s="5">
        <f t="shared" si="1"/>
        <v>103.77264</v>
      </c>
      <c r="F35" s="5">
        <f t="shared" si="2"/>
        <v>26624.261349855497</v>
      </c>
      <c r="G35" s="5">
        <f t="shared" si="3"/>
        <v>26791.031507393011</v>
      </c>
      <c r="H35" s="5">
        <f t="shared" si="4"/>
        <v>26.791031507393011</v>
      </c>
      <c r="I35" s="7">
        <f t="shared" si="0"/>
        <v>0.26144010162756037</v>
      </c>
      <c r="J35" s="7">
        <f t="shared" si="5"/>
        <v>819931.90895908698</v>
      </c>
      <c r="K35" s="7">
        <f t="shared" si="6"/>
        <v>819.93190895908697</v>
      </c>
      <c r="L35" s="7">
        <f t="shared" si="7"/>
        <v>31.1230190596876</v>
      </c>
    </row>
    <row r="36" spans="1:12" x14ac:dyDescent="0.3">
      <c r="A36" s="3">
        <v>126.438</v>
      </c>
      <c r="B36" s="2">
        <v>2500</v>
      </c>
      <c r="C36" s="2">
        <v>0.15959999999999999</v>
      </c>
      <c r="D36" s="2">
        <v>1.2744599999999999</v>
      </c>
      <c r="E36" s="5">
        <f t="shared" si="1"/>
        <v>103.67916</v>
      </c>
      <c r="F36" s="5">
        <f t="shared" si="2"/>
        <v>27143.140615530061</v>
      </c>
      <c r="G36" s="5">
        <f t="shared" si="3"/>
        <v>27313.160950630903</v>
      </c>
      <c r="H36" s="5">
        <f t="shared" si="4"/>
        <v>27.313160950630902</v>
      </c>
      <c r="I36" s="7">
        <f t="shared" si="0"/>
        <v>0.26295015845956504</v>
      </c>
      <c r="J36" s="7">
        <f t="shared" si="5"/>
        <v>819193.30160699983</v>
      </c>
      <c r="K36" s="7">
        <f t="shared" si="6"/>
        <v>819.19330160699985</v>
      </c>
      <c r="L36" s="7">
        <f t="shared" si="7"/>
        <v>30.944287364529028</v>
      </c>
    </row>
    <row r="37" spans="1:12" x14ac:dyDescent="0.3">
      <c r="A37" s="3">
        <v>126.239</v>
      </c>
      <c r="B37" s="2">
        <v>2550</v>
      </c>
      <c r="C37" s="2">
        <v>0.16259999999999999</v>
      </c>
      <c r="D37" s="2">
        <v>1.2787599999999999</v>
      </c>
      <c r="E37" s="5">
        <f t="shared" si="1"/>
        <v>103.51598</v>
      </c>
      <c r="F37" s="5">
        <f t="shared" si="2"/>
        <v>27642.428595257577</v>
      </c>
      <c r="G37" s="5">
        <f t="shared" si="3"/>
        <v>27815.576391208564</v>
      </c>
      <c r="H37" s="5">
        <f t="shared" si="4"/>
        <v>27.815576391208563</v>
      </c>
      <c r="I37" s="7">
        <f t="shared" si="0"/>
        <v>0.26305404918061032</v>
      </c>
      <c r="J37" s="7">
        <f t="shared" si="5"/>
        <v>817903.97824677755</v>
      </c>
      <c r="K37" s="7">
        <f t="shared" si="6"/>
        <v>817.90397824677757</v>
      </c>
      <c r="L37" s="7">
        <f t="shared" si="7"/>
        <v>30.932066209460153</v>
      </c>
    </row>
    <row r="38" spans="1:12" x14ac:dyDescent="0.3">
      <c r="A38" s="3">
        <v>126.161</v>
      </c>
      <c r="B38" s="2">
        <v>2600</v>
      </c>
      <c r="C38" s="2">
        <v>0.16805</v>
      </c>
      <c r="D38" s="2">
        <v>1.27634</v>
      </c>
      <c r="E38" s="5">
        <f t="shared" si="1"/>
        <v>103.45201999999999</v>
      </c>
      <c r="F38" s="5">
        <f t="shared" si="2"/>
        <v>28167.022522688774</v>
      </c>
      <c r="G38" s="5">
        <f t="shared" si="3"/>
        <v>28343.456291939503</v>
      </c>
      <c r="H38" s="5">
        <f t="shared" si="4"/>
        <v>28.343456291939503</v>
      </c>
      <c r="I38" s="7">
        <f t="shared" ref="I38:I69" si="8">SUM((C38*0.75*60)/(G38/1000))</f>
        <v>0.2668076159134693</v>
      </c>
      <c r="J38" s="7">
        <f t="shared" si="5"/>
        <v>817398.61532166519</v>
      </c>
      <c r="K38" s="7">
        <f t="shared" si="6"/>
        <v>817.39861532166515</v>
      </c>
      <c r="L38" s="7">
        <f t="shared" si="7"/>
        <v>30.496900315469787</v>
      </c>
    </row>
    <row r="39" spans="1:12" x14ac:dyDescent="0.3">
      <c r="A39" s="3">
        <v>125.84699999999999</v>
      </c>
      <c r="B39" s="2">
        <v>2650</v>
      </c>
      <c r="C39" s="2">
        <v>0.17144999999999999</v>
      </c>
      <c r="D39" s="2">
        <v>1.28027</v>
      </c>
      <c r="E39" s="5">
        <f t="shared" si="1"/>
        <v>103.19453999999999</v>
      </c>
      <c r="F39" s="5">
        <f t="shared" si="2"/>
        <v>28637.243439987727</v>
      </c>
      <c r="G39" s="5">
        <f t="shared" si="3"/>
        <v>28816.622598611888</v>
      </c>
      <c r="H39" s="5">
        <f t="shared" si="4"/>
        <v>28.81662259861189</v>
      </c>
      <c r="I39" s="7">
        <f t="shared" si="8"/>
        <v>0.26773609480424143</v>
      </c>
      <c r="J39" s="7">
        <f t="shared" si="5"/>
        <v>815364.20559749519</v>
      </c>
      <c r="K39" s="7">
        <f t="shared" si="6"/>
        <v>815.36420559749524</v>
      </c>
      <c r="L39" s="7">
        <f t="shared" si="7"/>
        <v>30.391140469388517</v>
      </c>
    </row>
    <row r="40" spans="1:12" x14ac:dyDescent="0.3">
      <c r="A40" s="3">
        <v>124.911</v>
      </c>
      <c r="B40" s="2">
        <v>2700</v>
      </c>
      <c r="C40" s="2">
        <v>0.17465</v>
      </c>
      <c r="D40" s="2">
        <v>1.2837099999999999</v>
      </c>
      <c r="E40" s="5">
        <f t="shared" si="1"/>
        <v>102.42702</v>
      </c>
      <c r="F40" s="5">
        <f t="shared" si="2"/>
        <v>28960.557620498534</v>
      </c>
      <c r="G40" s="5">
        <f t="shared" si="3"/>
        <v>29141.961967957395</v>
      </c>
      <c r="H40" s="5">
        <f t="shared" si="4"/>
        <v>29.141961967957396</v>
      </c>
      <c r="I40" s="7">
        <f t="shared" si="8"/>
        <v>0.26968843102058537</v>
      </c>
      <c r="J40" s="7">
        <f t="shared" si="5"/>
        <v>809299.85049614799</v>
      </c>
      <c r="K40" s="7">
        <f t="shared" si="6"/>
        <v>809.299850496148</v>
      </c>
      <c r="L40" s="7">
        <f t="shared" si="7"/>
        <v>30.171132054604673</v>
      </c>
    </row>
    <row r="41" spans="1:12" x14ac:dyDescent="0.3">
      <c r="A41" s="3">
        <v>123.92700000000001</v>
      </c>
      <c r="B41" s="2">
        <v>2750</v>
      </c>
      <c r="C41" s="2">
        <v>0.1784</v>
      </c>
      <c r="D41" s="2">
        <v>1.2811999999999999</v>
      </c>
      <c r="E41" s="5">
        <f t="shared" si="1"/>
        <v>101.62014000000001</v>
      </c>
      <c r="F41" s="5">
        <f t="shared" si="2"/>
        <v>29264.499484070242</v>
      </c>
      <c r="G41" s="5">
        <f t="shared" si="3"/>
        <v>29447.807675237818</v>
      </c>
      <c r="H41" s="5">
        <f t="shared" si="4"/>
        <v>29.447807675237819</v>
      </c>
      <c r="I41" s="7">
        <f t="shared" si="8"/>
        <v>0.27261791738576907</v>
      </c>
      <c r="J41" s="7">
        <f t="shared" si="5"/>
        <v>802924.50282550079</v>
      </c>
      <c r="K41" s="7">
        <f t="shared" si="6"/>
        <v>802.92450282550078</v>
      </c>
      <c r="L41" s="7">
        <f t="shared" si="7"/>
        <v>29.846920348992338</v>
      </c>
    </row>
    <row r="42" spans="1:12" x14ac:dyDescent="0.3">
      <c r="A42" s="3">
        <v>123.68899999999999</v>
      </c>
      <c r="B42" s="2">
        <v>2800</v>
      </c>
      <c r="C42" s="2">
        <v>0.18004999999999999</v>
      </c>
      <c r="D42" s="2">
        <v>1.2744800000000001</v>
      </c>
      <c r="E42" s="5">
        <f t="shared" si="1"/>
        <v>101.42497999999999</v>
      </c>
      <c r="F42" s="5">
        <f t="shared" si="2"/>
        <v>29739.357392125887</v>
      </c>
      <c r="G42" s="5">
        <f t="shared" si="3"/>
        <v>29925.640018042799</v>
      </c>
      <c r="H42" s="5">
        <f t="shared" si="4"/>
        <v>29.925640018042799</v>
      </c>
      <c r="I42" s="7">
        <f t="shared" si="8"/>
        <v>0.27074608914345627</v>
      </c>
      <c r="J42" s="7">
        <f t="shared" si="5"/>
        <v>801382.49800272216</v>
      </c>
      <c r="K42" s="7">
        <f t="shared" si="6"/>
        <v>801.38249800272217</v>
      </c>
      <c r="L42" s="7">
        <f t="shared" si="7"/>
        <v>30.053269805902506</v>
      </c>
    </row>
    <row r="43" spans="1:12" x14ac:dyDescent="0.3">
      <c r="A43" s="3">
        <v>123.389</v>
      </c>
      <c r="B43" s="2">
        <v>2850</v>
      </c>
      <c r="C43" s="2">
        <v>0.18310000000000001</v>
      </c>
      <c r="D43" s="2">
        <v>1.2603599999999999</v>
      </c>
      <c r="E43" s="5">
        <f t="shared" si="1"/>
        <v>101.17898</v>
      </c>
      <c r="F43" s="5">
        <f t="shared" si="2"/>
        <v>30196.998325242315</v>
      </c>
      <c r="G43" s="5">
        <f t="shared" si="3"/>
        <v>30386.147541503597</v>
      </c>
      <c r="H43" s="5">
        <f t="shared" si="4"/>
        <v>30.386147541503597</v>
      </c>
      <c r="I43" s="7">
        <f t="shared" si="8"/>
        <v>0.27115974437845058</v>
      </c>
      <c r="J43" s="7">
        <f t="shared" si="5"/>
        <v>799438.79444459814</v>
      </c>
      <c r="K43" s="7">
        <f t="shared" si="6"/>
        <v>799.4387944445981</v>
      </c>
      <c r="L43" s="7">
        <f t="shared" si="7"/>
        <v>30.007423426999896</v>
      </c>
    </row>
    <row r="44" spans="1:12" x14ac:dyDescent="0.3">
      <c r="A44" s="3">
        <v>122.51900000000001</v>
      </c>
      <c r="B44" s="2">
        <v>2900</v>
      </c>
      <c r="C44" s="2">
        <v>0.18790000000000001</v>
      </c>
      <c r="D44" s="2">
        <v>1.2531000000000001</v>
      </c>
      <c r="E44" s="5">
        <f t="shared" si="1"/>
        <v>100.46558</v>
      </c>
      <c r="F44" s="5">
        <f t="shared" si="2"/>
        <v>30510.119713108303</v>
      </c>
      <c r="G44" s="5">
        <f t="shared" si="3"/>
        <v>30701.230272165034</v>
      </c>
      <c r="H44" s="5">
        <f t="shared" si="4"/>
        <v>30.701230272165034</v>
      </c>
      <c r="I44" s="7">
        <f t="shared" si="8"/>
        <v>0.27541241588830062</v>
      </c>
      <c r="J44" s="7">
        <f t="shared" si="5"/>
        <v>793802.05412603798</v>
      </c>
      <c r="K44" s="7">
        <f t="shared" si="6"/>
        <v>793.802054126038</v>
      </c>
      <c r="L44" s="7">
        <f t="shared" si="7"/>
        <v>29.544075707978536</v>
      </c>
    </row>
    <row r="45" spans="1:12" x14ac:dyDescent="0.3">
      <c r="A45" s="3">
        <v>121.837</v>
      </c>
      <c r="B45" s="2">
        <v>2950</v>
      </c>
      <c r="C45" s="2">
        <v>0.19255</v>
      </c>
      <c r="D45" s="2">
        <v>1.23943</v>
      </c>
      <c r="E45" s="5">
        <f t="shared" si="1"/>
        <v>99.90634</v>
      </c>
      <c r="F45" s="5">
        <f t="shared" si="2"/>
        <v>30863.394006119335</v>
      </c>
      <c r="G45" s="5">
        <f t="shared" si="3"/>
        <v>31056.717419411729</v>
      </c>
      <c r="H45" s="5">
        <f t="shared" si="4"/>
        <v>31.056717419411729</v>
      </c>
      <c r="I45" s="7">
        <f t="shared" si="8"/>
        <v>0.27899761211029256</v>
      </c>
      <c r="J45" s="7">
        <f t="shared" si="5"/>
        <v>789383.36803723592</v>
      </c>
      <c r="K45" s="7">
        <f t="shared" si="6"/>
        <v>789.38336803723587</v>
      </c>
      <c r="L45" s="7">
        <f t="shared" si="7"/>
        <v>29.16442619123422</v>
      </c>
    </row>
    <row r="46" spans="1:12" x14ac:dyDescent="0.3">
      <c r="A46" s="3">
        <v>121.709</v>
      </c>
      <c r="B46" s="2">
        <v>3000</v>
      </c>
      <c r="C46" s="2">
        <v>0.19900000000000001</v>
      </c>
      <c r="D46" s="2">
        <v>1.2273499999999999</v>
      </c>
      <c r="E46" s="5">
        <f t="shared" si="1"/>
        <v>99.801379999999995</v>
      </c>
      <c r="F46" s="5">
        <f t="shared" si="2"/>
        <v>31353.528222612331</v>
      </c>
      <c r="G46" s="5">
        <f t="shared" si="3"/>
        <v>31549.921759031335</v>
      </c>
      <c r="H46" s="5">
        <f t="shared" si="4"/>
        <v>31.549921759031335</v>
      </c>
      <c r="I46" s="7">
        <f t="shared" si="8"/>
        <v>0.28383588613612276</v>
      </c>
      <c r="J46" s="7">
        <f t="shared" si="5"/>
        <v>788554.05451910303</v>
      </c>
      <c r="K46" s="7">
        <f t="shared" si="6"/>
        <v>788.55405451910303</v>
      </c>
      <c r="L46" s="7">
        <f t="shared" si="7"/>
        <v>28.667288610640838</v>
      </c>
    </row>
    <row r="47" spans="1:12" x14ac:dyDescent="0.3">
      <c r="A47" s="3">
        <v>121.123</v>
      </c>
      <c r="B47" s="2">
        <v>3050</v>
      </c>
      <c r="C47" s="2">
        <v>0.20605000000000001</v>
      </c>
      <c r="D47" s="2">
        <v>1.2193000000000001</v>
      </c>
      <c r="E47" s="5">
        <f t="shared" si="1"/>
        <v>99.320859999999996</v>
      </c>
      <c r="F47" s="5">
        <f t="shared" si="2"/>
        <v>31722.611219295733</v>
      </c>
      <c r="G47" s="5">
        <f t="shared" si="3"/>
        <v>31921.316633167127</v>
      </c>
      <c r="H47" s="5">
        <f t="shared" si="4"/>
        <v>31.921316633167127</v>
      </c>
      <c r="I47" s="7">
        <f t="shared" si="8"/>
        <v>0.29047204119287101</v>
      </c>
      <c r="J47" s="7">
        <f t="shared" si="5"/>
        <v>784757.35356890049</v>
      </c>
      <c r="K47" s="7">
        <f t="shared" si="6"/>
        <v>784.7573535689005</v>
      </c>
      <c r="L47" s="7">
        <f t="shared" si="7"/>
        <v>28.012352694965408</v>
      </c>
    </row>
    <row r="48" spans="1:12" x14ac:dyDescent="0.3">
      <c r="A48" s="3">
        <v>121.124</v>
      </c>
      <c r="B48" s="2">
        <v>3100</v>
      </c>
      <c r="C48" s="2">
        <v>0.21004999999999999</v>
      </c>
      <c r="D48" s="2">
        <v>1.20692</v>
      </c>
      <c r="E48" s="5">
        <f t="shared" si="1"/>
        <v>99.321679999999986</v>
      </c>
      <c r="F48" s="5">
        <f t="shared" si="2"/>
        <v>32242.920223786947</v>
      </c>
      <c r="G48" s="5">
        <f t="shared" si="3"/>
        <v>32444.884770879238</v>
      </c>
      <c r="H48" s="5">
        <f t="shared" si="4"/>
        <v>32.444884770879241</v>
      </c>
      <c r="I48" s="7">
        <f t="shared" si="8"/>
        <v>0.29133251872368565</v>
      </c>
      <c r="J48" s="7">
        <f t="shared" si="5"/>
        <v>784763.83258076082</v>
      </c>
      <c r="K48" s="7">
        <f t="shared" si="6"/>
        <v>784.76383258076078</v>
      </c>
      <c r="L48" s="7">
        <f t="shared" si="7"/>
        <v>27.929615621243357</v>
      </c>
    </row>
    <row r="49" spans="1:12" x14ac:dyDescent="0.3">
      <c r="A49" s="3">
        <v>120.851</v>
      </c>
      <c r="B49" s="2">
        <v>3150</v>
      </c>
      <c r="C49" s="2">
        <v>0.21604999999999999</v>
      </c>
      <c r="D49" s="2">
        <v>1.1927399999999999</v>
      </c>
      <c r="E49" s="5">
        <f t="shared" si="1"/>
        <v>99.097819999999999</v>
      </c>
      <c r="F49" s="5">
        <f t="shared" si="2"/>
        <v>32689.123246370185</v>
      </c>
      <c r="G49" s="5">
        <f t="shared" si="3"/>
        <v>32893.882738546294</v>
      </c>
      <c r="H49" s="5">
        <f t="shared" si="4"/>
        <v>32.893882738546296</v>
      </c>
      <c r="I49" s="7">
        <f t="shared" si="8"/>
        <v>0.29556407424676262</v>
      </c>
      <c r="J49" s="7">
        <f t="shared" si="5"/>
        <v>782995.06234286795</v>
      </c>
      <c r="K49" s="7">
        <f t="shared" si="6"/>
        <v>782.99506234286798</v>
      </c>
      <c r="L49" s="7">
        <f t="shared" si="7"/>
        <v>27.529750652739715</v>
      </c>
    </row>
    <row r="50" spans="1:12" x14ac:dyDescent="0.3">
      <c r="A50" s="3">
        <v>120.596</v>
      </c>
      <c r="B50" s="2">
        <v>3200</v>
      </c>
      <c r="C50" s="2">
        <v>0.21795</v>
      </c>
      <c r="D50" s="2">
        <v>1.1848099999999999</v>
      </c>
      <c r="E50" s="5">
        <f t="shared" si="1"/>
        <v>98.888719999999992</v>
      </c>
      <c r="F50" s="5">
        <f t="shared" si="2"/>
        <v>33137.928135989125</v>
      </c>
      <c r="G50" s="5">
        <f t="shared" si="3"/>
        <v>33345.498870932184</v>
      </c>
      <c r="H50" s="5">
        <f t="shared" si="4"/>
        <v>33.345498870932182</v>
      </c>
      <c r="I50" s="7">
        <f t="shared" si="8"/>
        <v>0.2941251542813047</v>
      </c>
      <c r="J50" s="7">
        <f t="shared" si="5"/>
        <v>781342.91431846237</v>
      </c>
      <c r="K50" s="7">
        <f t="shared" si="6"/>
        <v>781.34291431846236</v>
      </c>
      <c r="L50" s="7">
        <f t="shared" si="7"/>
        <v>27.664431781781886</v>
      </c>
    </row>
    <row r="51" spans="1:12" x14ac:dyDescent="0.3">
      <c r="A51" s="3">
        <v>120.84</v>
      </c>
      <c r="B51" s="2">
        <v>3250</v>
      </c>
      <c r="C51" s="2">
        <v>0.22305</v>
      </c>
      <c r="D51" s="2">
        <v>1.17378</v>
      </c>
      <c r="E51" s="5">
        <f t="shared" si="1"/>
        <v>99.088799999999992</v>
      </c>
      <c r="F51" s="5">
        <f t="shared" si="2"/>
        <v>33723.803331078067</v>
      </c>
      <c r="G51" s="5">
        <f t="shared" si="3"/>
        <v>33935.043895478491</v>
      </c>
      <c r="H51" s="5">
        <f t="shared" si="4"/>
        <v>33.935043895478493</v>
      </c>
      <c r="I51" s="7">
        <f t="shared" si="8"/>
        <v>0.29577831196904281</v>
      </c>
      <c r="J51" s="7">
        <f t="shared" si="5"/>
        <v>782923.79321240343</v>
      </c>
      <c r="K51" s="7">
        <f t="shared" si="6"/>
        <v>782.92379321240344</v>
      </c>
      <c r="L51" s="7">
        <f t="shared" si="7"/>
        <v>27.509810343271042</v>
      </c>
    </row>
    <row r="52" spans="1:12" x14ac:dyDescent="0.3">
      <c r="A52" s="3">
        <v>121.633</v>
      </c>
      <c r="B52" s="2">
        <v>3300</v>
      </c>
      <c r="C52" s="2">
        <v>0.22550000000000001</v>
      </c>
      <c r="D52" s="2">
        <v>1.1611800000000001</v>
      </c>
      <c r="E52" s="5">
        <f t="shared" si="1"/>
        <v>99.739059999999995</v>
      </c>
      <c r="F52" s="5">
        <f t="shared" si="2"/>
        <v>34467.344798914673</v>
      </c>
      <c r="G52" s="5">
        <f t="shared" si="3"/>
        <v>34683.242789340838</v>
      </c>
      <c r="H52" s="5">
        <f t="shared" si="4"/>
        <v>34.683242789340838</v>
      </c>
      <c r="I52" s="7">
        <f t="shared" si="8"/>
        <v>0.29257644856433723</v>
      </c>
      <c r="J52" s="7">
        <f t="shared" si="5"/>
        <v>788061.64961771155</v>
      </c>
      <c r="K52" s="7">
        <f t="shared" si="6"/>
        <v>788.06164961771151</v>
      </c>
      <c r="L52" s="7">
        <f t="shared" si="7"/>
        <v>27.810868939889904</v>
      </c>
    </row>
    <row r="53" spans="1:12" x14ac:dyDescent="0.3">
      <c r="A53" s="3">
        <v>122.181</v>
      </c>
      <c r="B53" s="2">
        <v>3350</v>
      </c>
      <c r="C53" s="2">
        <v>0.22850000000000001</v>
      </c>
      <c r="D53" s="2">
        <v>1.1510400000000001</v>
      </c>
      <c r="E53" s="5">
        <f t="shared" si="1"/>
        <v>100.18841999999999</v>
      </c>
      <c r="F53" s="5">
        <f t="shared" si="2"/>
        <v>35147.21780755584</v>
      </c>
      <c r="G53" s="5">
        <f t="shared" si="3"/>
        <v>35367.3744148603</v>
      </c>
      <c r="H53" s="5">
        <f t="shared" si="4"/>
        <v>35.367374414860301</v>
      </c>
      <c r="I53" s="7">
        <f t="shared" si="8"/>
        <v>0.29073404995762436</v>
      </c>
      <c r="J53" s="7">
        <f t="shared" si="5"/>
        <v>791612.1481172184</v>
      </c>
      <c r="K53" s="7">
        <f t="shared" si="6"/>
        <v>791.61214811721845</v>
      </c>
      <c r="L53" s="7">
        <f t="shared" si="7"/>
        <v>27.987108036045981</v>
      </c>
    </row>
    <row r="54" spans="1:12" x14ac:dyDescent="0.3">
      <c r="A54" s="3">
        <v>122.93300000000001</v>
      </c>
      <c r="B54" s="2">
        <v>3400</v>
      </c>
      <c r="C54" s="2">
        <v>0.23419999999999999</v>
      </c>
      <c r="D54" s="2">
        <v>1.14117</v>
      </c>
      <c r="E54" s="5">
        <f t="shared" si="1"/>
        <v>100.80506</v>
      </c>
      <c r="F54" s="5">
        <f t="shared" si="2"/>
        <v>35891.356073276867</v>
      </c>
      <c r="G54" s="5">
        <f t="shared" si="3"/>
        <v>36116.173844854515</v>
      </c>
      <c r="H54" s="5">
        <f t="shared" si="4"/>
        <v>36.116173844854515</v>
      </c>
      <c r="I54" s="7">
        <f t="shared" si="8"/>
        <v>0.29180831959865799</v>
      </c>
      <c r="J54" s="7">
        <f t="shared" si="5"/>
        <v>796484.36503624928</v>
      </c>
      <c r="K54" s="7">
        <f t="shared" si="6"/>
        <v>796.4843650362493</v>
      </c>
      <c r="L54" s="7">
        <f t="shared" si="7"/>
        <v>27.884075673758286</v>
      </c>
    </row>
    <row r="55" spans="1:12" x14ac:dyDescent="0.3">
      <c r="A55" s="3">
        <v>123.47499999999999</v>
      </c>
      <c r="B55" s="2">
        <v>3450</v>
      </c>
      <c r="C55" s="2">
        <v>0.23605000000000001</v>
      </c>
      <c r="D55" s="2">
        <v>1.12669</v>
      </c>
      <c r="E55" s="5">
        <f t="shared" si="1"/>
        <v>101.24949999999998</v>
      </c>
      <c r="F55" s="5">
        <f t="shared" si="2"/>
        <v>36579.738818658559</v>
      </c>
      <c r="G55" s="5">
        <f t="shared" si="3"/>
        <v>36808.868510758046</v>
      </c>
      <c r="H55" s="5">
        <f t="shared" si="4"/>
        <v>36.808868510758046</v>
      </c>
      <c r="I55" s="7">
        <f t="shared" si="8"/>
        <v>0.28857855266307519</v>
      </c>
      <c r="J55" s="7">
        <f t="shared" si="5"/>
        <v>799995.98946459347</v>
      </c>
      <c r="K55" s="7">
        <f t="shared" si="6"/>
        <v>799.99598946459344</v>
      </c>
      <c r="L55" s="7">
        <f t="shared" si="7"/>
        <v>28.196153840376383</v>
      </c>
    </row>
    <row r="56" spans="1:12" x14ac:dyDescent="0.3">
      <c r="A56" s="3">
        <v>123.428</v>
      </c>
      <c r="B56" s="2">
        <v>3500</v>
      </c>
      <c r="C56" s="2">
        <v>0.24195</v>
      </c>
      <c r="D56" s="2">
        <v>1.11975</v>
      </c>
      <c r="E56" s="5">
        <f t="shared" si="1"/>
        <v>101.21095999999999</v>
      </c>
      <c r="F56" s="5">
        <f t="shared" si="2"/>
        <v>37095.754313189878</v>
      </c>
      <c r="G56" s="5">
        <f t="shared" si="3"/>
        <v>37328.116244643694</v>
      </c>
      <c r="H56" s="5">
        <f t="shared" si="4"/>
        <v>37.328116244643695</v>
      </c>
      <c r="I56" s="7">
        <f t="shared" si="8"/>
        <v>0.29167692065260087</v>
      </c>
      <c r="J56" s="7">
        <f t="shared" si="5"/>
        <v>799691.47590715426</v>
      </c>
      <c r="K56" s="7">
        <f t="shared" si="6"/>
        <v>799.69147590715431</v>
      </c>
      <c r="L56" s="7">
        <f t="shared" si="7"/>
        <v>27.896637305810323</v>
      </c>
    </row>
    <row r="57" spans="1:12" x14ac:dyDescent="0.3">
      <c r="A57" s="3">
        <v>124.205</v>
      </c>
      <c r="B57" s="2">
        <v>3550</v>
      </c>
      <c r="C57" s="2">
        <v>0.24545</v>
      </c>
      <c r="D57" s="2">
        <v>1.10622</v>
      </c>
      <c r="E57" s="5">
        <f t="shared" si="1"/>
        <v>101.84809999999999</v>
      </c>
      <c r="F57" s="5">
        <f t="shared" si="2"/>
        <v>37862.553724479294</v>
      </c>
      <c r="G57" s="5">
        <f t="shared" si="3"/>
        <v>38099.718766034079</v>
      </c>
      <c r="H57" s="5">
        <f t="shared" si="4"/>
        <v>38.09971876603408</v>
      </c>
      <c r="I57" s="7">
        <f t="shared" si="8"/>
        <v>0.28990371471841014</v>
      </c>
      <c r="J57" s="7">
        <f t="shared" si="5"/>
        <v>804725.66812269564</v>
      </c>
      <c r="K57" s="7">
        <f t="shared" si="6"/>
        <v>804.72566812269565</v>
      </c>
      <c r="L57" s="7">
        <f t="shared" si="7"/>
        <v>28.067268036991806</v>
      </c>
    </row>
    <row r="58" spans="1:12" x14ac:dyDescent="0.3">
      <c r="A58" s="3">
        <v>124.066</v>
      </c>
      <c r="B58" s="2">
        <v>3600</v>
      </c>
      <c r="C58" s="2">
        <v>0.25505</v>
      </c>
      <c r="D58" s="2">
        <v>1.09697</v>
      </c>
      <c r="E58" s="5">
        <f t="shared" si="1"/>
        <v>101.73411999999999</v>
      </c>
      <c r="F58" s="5">
        <f t="shared" si="2"/>
        <v>38352.85968137069</v>
      </c>
      <c r="G58" s="5">
        <f t="shared" si="3"/>
        <v>38593.095921806744</v>
      </c>
      <c r="H58" s="5">
        <f t="shared" si="4"/>
        <v>38.593095921806743</v>
      </c>
      <c r="I58" s="7">
        <f t="shared" si="8"/>
        <v>0.29739127493824263</v>
      </c>
      <c r="J58" s="7">
        <f t="shared" si="5"/>
        <v>803825.08547409833</v>
      </c>
      <c r="K58" s="7">
        <f t="shared" si="6"/>
        <v>803.82508547409839</v>
      </c>
      <c r="L58" s="7">
        <f t="shared" si="7"/>
        <v>27.360605208108211</v>
      </c>
    </row>
    <row r="59" spans="1:12" x14ac:dyDescent="0.3">
      <c r="A59" s="3">
        <v>123.967</v>
      </c>
      <c r="B59" s="2">
        <v>3650</v>
      </c>
      <c r="C59" s="2">
        <v>0.25755</v>
      </c>
      <c r="D59" s="2">
        <v>1.0940099999999999</v>
      </c>
      <c r="E59" s="5">
        <f t="shared" si="1"/>
        <v>101.65293999999999</v>
      </c>
      <c r="F59" s="5">
        <f t="shared" si="2"/>
        <v>38854.509091576147</v>
      </c>
      <c r="G59" s="5">
        <f t="shared" si="3"/>
        <v>39097.887584488963</v>
      </c>
      <c r="H59" s="5">
        <f t="shared" si="4"/>
        <v>39.097887584488966</v>
      </c>
      <c r="I59" s="7">
        <f t="shared" si="8"/>
        <v>0.29642905834631134</v>
      </c>
      <c r="J59" s="7">
        <f t="shared" si="5"/>
        <v>803183.66329991713</v>
      </c>
      <c r="K59" s="7">
        <f t="shared" si="6"/>
        <v>803.18366329991716</v>
      </c>
      <c r="L59" s="7">
        <f t="shared" si="7"/>
        <v>27.449418458885294</v>
      </c>
    </row>
    <row r="60" spans="1:12" x14ac:dyDescent="0.3">
      <c r="A60" s="3">
        <v>123.815</v>
      </c>
      <c r="B60" s="2">
        <v>3700</v>
      </c>
      <c r="C60" s="2">
        <v>0.26445000000000002</v>
      </c>
      <c r="D60" s="2">
        <v>1.09659</v>
      </c>
      <c r="E60" s="5">
        <f t="shared" si="1"/>
        <v>101.52829999999999</v>
      </c>
      <c r="F60" s="5">
        <f t="shared" si="2"/>
        <v>39338.469240746803</v>
      </c>
      <c r="G60" s="5">
        <f t="shared" si="3"/>
        <v>39584.879183406098</v>
      </c>
      <c r="H60" s="5">
        <f t="shared" si="4"/>
        <v>39.584879183406095</v>
      </c>
      <c r="I60" s="7">
        <f t="shared" si="8"/>
        <v>0.30062615436726053</v>
      </c>
      <c r="J60" s="7">
        <f t="shared" si="5"/>
        <v>802198.85349713429</v>
      </c>
      <c r="K60" s="7">
        <f t="shared" si="6"/>
        <v>802.19885349713434</v>
      </c>
      <c r="L60" s="7">
        <f t="shared" si="7"/>
        <v>27.066192171626152</v>
      </c>
    </row>
    <row r="61" spans="1:12" x14ac:dyDescent="0.3">
      <c r="A61" s="3">
        <v>123.767</v>
      </c>
      <c r="B61" s="2">
        <v>3750</v>
      </c>
      <c r="C61" s="2">
        <v>0.2651</v>
      </c>
      <c r="D61" s="2">
        <v>1.0980799999999999</v>
      </c>
      <c r="E61" s="5">
        <f t="shared" si="1"/>
        <v>101.48893999999999</v>
      </c>
      <c r="F61" s="5">
        <f t="shared" si="2"/>
        <v>39854.613540576909</v>
      </c>
      <c r="G61" s="5">
        <f t="shared" si="3"/>
        <v>40104.256529406521</v>
      </c>
      <c r="H61" s="5">
        <f t="shared" si="4"/>
        <v>40.10425652940652</v>
      </c>
      <c r="I61" s="7">
        <f t="shared" si="8"/>
        <v>0.29746219060943502</v>
      </c>
      <c r="J61" s="7">
        <f t="shared" si="5"/>
        <v>801887.86092783452</v>
      </c>
      <c r="K61" s="7">
        <f t="shared" si="6"/>
        <v>801.88786092783448</v>
      </c>
      <c r="L61" s="7">
        <f t="shared" si="7"/>
        <v>27.354082376824724</v>
      </c>
    </row>
    <row r="62" spans="1:12" x14ac:dyDescent="0.3">
      <c r="A62" s="3">
        <v>123.509</v>
      </c>
      <c r="B62" s="2">
        <v>3800</v>
      </c>
      <c r="C62" s="2">
        <v>0.26929999999999998</v>
      </c>
      <c r="D62" s="2">
        <v>1.09907</v>
      </c>
      <c r="E62" s="5">
        <f t="shared" si="1"/>
        <v>101.27737999999999</v>
      </c>
      <c r="F62" s="5">
        <f t="shared" si="2"/>
        <v>40301.821244490769</v>
      </c>
      <c r="G62" s="5">
        <f t="shared" si="3"/>
        <v>40554.265471568971</v>
      </c>
      <c r="H62" s="5">
        <f t="shared" si="4"/>
        <v>40.554265471568968</v>
      </c>
      <c r="I62" s="7">
        <f t="shared" si="8"/>
        <v>0.29882183437635707</v>
      </c>
      <c r="J62" s="7">
        <f t="shared" si="5"/>
        <v>800216.27586784784</v>
      </c>
      <c r="K62" s="7">
        <f t="shared" si="6"/>
        <v>800.2162758678478</v>
      </c>
      <c r="L62" s="7">
        <f t="shared" si="7"/>
        <v>27.22962089735773</v>
      </c>
    </row>
    <row r="63" spans="1:12" x14ac:dyDescent="0.3">
      <c r="A63" s="3">
        <v>122.672</v>
      </c>
      <c r="B63" s="2">
        <v>3850</v>
      </c>
      <c r="C63" s="2">
        <v>0.27374999999999999</v>
      </c>
      <c r="D63" s="2">
        <v>1.1053299999999999</v>
      </c>
      <c r="E63" s="5">
        <f t="shared" si="1"/>
        <v>100.59103999999999</v>
      </c>
      <c r="F63" s="5">
        <f t="shared" si="2"/>
        <v>40555.395942722818</v>
      </c>
      <c r="G63" s="5">
        <f t="shared" si="3"/>
        <v>40809.428521560949</v>
      </c>
      <c r="H63" s="5">
        <f t="shared" si="4"/>
        <v>40.809428521560946</v>
      </c>
      <c r="I63" s="7">
        <f t="shared" si="8"/>
        <v>0.30186038977467194</v>
      </c>
      <c r="J63" s="7">
        <f t="shared" si="5"/>
        <v>794793.3429406815</v>
      </c>
      <c r="K63" s="7">
        <f t="shared" si="6"/>
        <v>794.79334294068144</v>
      </c>
      <c r="L63" s="7">
        <f t="shared" si="7"/>
        <v>26.955524943153552</v>
      </c>
    </row>
    <row r="64" spans="1:12" x14ac:dyDescent="0.3">
      <c r="A64" s="3">
        <v>122.157</v>
      </c>
      <c r="B64" s="2">
        <v>3900</v>
      </c>
      <c r="C64" s="2">
        <v>0.27589999999999998</v>
      </c>
      <c r="D64" s="2">
        <v>1.11704</v>
      </c>
      <c r="E64" s="5">
        <f t="shared" si="1"/>
        <v>100.16873999999999</v>
      </c>
      <c r="F64" s="5">
        <f t="shared" si="2"/>
        <v>40909.619101434982</v>
      </c>
      <c r="G64" s="5">
        <f t="shared" si="3"/>
        <v>41165.870478053286</v>
      </c>
      <c r="H64" s="5">
        <f t="shared" si="4"/>
        <v>41.165870478053286</v>
      </c>
      <c r="I64" s="7">
        <f t="shared" si="8"/>
        <v>0.30159692618716905</v>
      </c>
      <c r="J64" s="7">
        <f t="shared" si="5"/>
        <v>791456.65183256823</v>
      </c>
      <c r="K64" s="7">
        <f t="shared" si="6"/>
        <v>791.45665183256824</v>
      </c>
      <c r="L64" s="7">
        <f t="shared" si="7"/>
        <v>26.979072263062704</v>
      </c>
    </row>
    <row r="65" spans="1:12" x14ac:dyDescent="0.3">
      <c r="A65" s="3">
        <v>121.184</v>
      </c>
      <c r="B65" s="2">
        <v>3950</v>
      </c>
      <c r="C65" s="2">
        <v>0.28284999999999999</v>
      </c>
      <c r="D65" s="2">
        <v>1.12259</v>
      </c>
      <c r="E65" s="5">
        <f t="shared" si="1"/>
        <v>99.370879999999985</v>
      </c>
      <c r="F65" s="5">
        <f t="shared" si="2"/>
        <v>41104.072167519131</v>
      </c>
      <c r="G65" s="5">
        <f t="shared" si="3"/>
        <v>41361.541567354616</v>
      </c>
      <c r="H65" s="5">
        <f t="shared" si="4"/>
        <v>41.361541567354614</v>
      </c>
      <c r="I65" s="7">
        <f t="shared" si="8"/>
        <v>0.30773151864450848</v>
      </c>
      <c r="J65" s="7">
        <f t="shared" si="5"/>
        <v>785152.57329238567</v>
      </c>
      <c r="K65" s="7">
        <f t="shared" si="6"/>
        <v>785.15257329238568</v>
      </c>
      <c r="L65" s="7">
        <f t="shared" si="7"/>
        <v>26.441247558138048</v>
      </c>
    </row>
    <row r="66" spans="1:12" x14ac:dyDescent="0.3">
      <c r="A66" s="3">
        <v>120.004</v>
      </c>
      <c r="B66" s="2">
        <v>4000</v>
      </c>
      <c r="C66" s="2">
        <v>0.28455000000000003</v>
      </c>
      <c r="D66" s="2">
        <v>1.1246100000000001</v>
      </c>
      <c r="E66" s="5">
        <f t="shared" si="1"/>
        <v>98.403279999999995</v>
      </c>
      <c r="F66" s="5">
        <f t="shared" si="2"/>
        <v>41219.06953828525</v>
      </c>
      <c r="G66" s="5">
        <f t="shared" si="3"/>
        <v>41477.259263443084</v>
      </c>
      <c r="H66" s="5">
        <f t="shared" si="4"/>
        <v>41.477259263443081</v>
      </c>
      <c r="I66" s="7">
        <f t="shared" si="8"/>
        <v>0.30871736048591225</v>
      </c>
      <c r="J66" s="7">
        <f t="shared" si="5"/>
        <v>777507.33929709729</v>
      </c>
      <c r="K66" s="7">
        <f t="shared" si="6"/>
        <v>777.50733929709725</v>
      </c>
      <c r="L66" s="7">
        <f t="shared" si="7"/>
        <v>26.356811463774264</v>
      </c>
    </row>
    <row r="67" spans="1:12" x14ac:dyDescent="0.3">
      <c r="A67" s="3">
        <v>118.73399999999999</v>
      </c>
      <c r="B67" s="2">
        <v>4050</v>
      </c>
      <c r="C67" s="2">
        <v>0.28710000000000002</v>
      </c>
      <c r="D67" s="2">
        <v>1.1222000000000001</v>
      </c>
      <c r="E67" s="5">
        <f t="shared" si="1"/>
        <v>97.361879999999985</v>
      </c>
      <c r="F67" s="5">
        <f t="shared" si="2"/>
        <v>41292.634537938276</v>
      </c>
      <c r="G67" s="5">
        <f t="shared" si="3"/>
        <v>41551.28506260601</v>
      </c>
      <c r="H67" s="5">
        <f t="shared" si="4"/>
        <v>41.551285062606013</v>
      </c>
      <c r="I67" s="7">
        <f t="shared" si="8"/>
        <v>0.31092901171489584</v>
      </c>
      <c r="J67" s="7">
        <f t="shared" si="5"/>
        <v>769278.99423437181</v>
      </c>
      <c r="K67" s="7">
        <f t="shared" si="6"/>
        <v>769.27899423437179</v>
      </c>
      <c r="L67" s="7">
        <f t="shared" si="7"/>
        <v>26.169334347552642</v>
      </c>
    </row>
    <row r="68" spans="1:12" x14ac:dyDescent="0.3">
      <c r="A68" s="3">
        <v>117.44199999999999</v>
      </c>
      <c r="B68" s="2">
        <v>4100</v>
      </c>
      <c r="C68" s="2">
        <v>0.28894999999999998</v>
      </c>
      <c r="D68" s="2">
        <v>1.1239399999999999</v>
      </c>
      <c r="E68" s="5">
        <f t="shared" si="1"/>
        <v>96.30243999999999</v>
      </c>
      <c r="F68" s="5">
        <f t="shared" si="2"/>
        <v>41347.548530325483</v>
      </c>
      <c r="G68" s="5">
        <f t="shared" si="3"/>
        <v>41606.543027546708</v>
      </c>
      <c r="H68" s="5">
        <f t="shared" si="4"/>
        <v>41.606543027546707</v>
      </c>
      <c r="I68" s="7">
        <f t="shared" si="8"/>
        <v>0.31251695175422733</v>
      </c>
      <c r="J68" s="7">
        <f t="shared" si="5"/>
        <v>760908.11091071728</v>
      </c>
      <c r="K68" s="7">
        <f t="shared" si="6"/>
        <v>760.90811091071726</v>
      </c>
      <c r="L68" s="7">
        <f t="shared" si="7"/>
        <v>26.036364492381995</v>
      </c>
    </row>
    <row r="69" spans="1:12" x14ac:dyDescent="0.3">
      <c r="A69" s="3">
        <v>116.5</v>
      </c>
      <c r="B69" s="2">
        <v>4150</v>
      </c>
      <c r="C69" s="2">
        <v>0.29304999999999998</v>
      </c>
      <c r="D69" s="2">
        <v>1.12233</v>
      </c>
      <c r="E69" s="5">
        <f t="shared" si="1"/>
        <v>95.53</v>
      </c>
      <c r="F69" s="5">
        <f t="shared" si="2"/>
        <v>41516.094557311553</v>
      </c>
      <c r="G69" s="5">
        <f t="shared" si="3"/>
        <v>41776.144800159047</v>
      </c>
      <c r="H69" s="5">
        <f t="shared" si="4"/>
        <v>41.776144800159045</v>
      </c>
      <c r="I69" s="7">
        <f t="shared" si="8"/>
        <v>0.31566459909315986</v>
      </c>
      <c r="J69" s="7">
        <f t="shared" si="5"/>
        <v>754804.88173820742</v>
      </c>
      <c r="K69" s="7">
        <f t="shared" si="6"/>
        <v>754.80488173820743</v>
      </c>
      <c r="L69" s="7">
        <f t="shared" si="7"/>
        <v>25.776743066205743</v>
      </c>
    </row>
    <row r="70" spans="1:12" x14ac:dyDescent="0.3">
      <c r="A70" s="3">
        <v>115.931</v>
      </c>
      <c r="B70" s="2">
        <v>4200</v>
      </c>
      <c r="C70" s="2">
        <v>0.2949</v>
      </c>
      <c r="D70" s="2">
        <v>1.1217900000000001</v>
      </c>
      <c r="E70" s="5">
        <f t="shared" si="1"/>
        <v>95.063419999999994</v>
      </c>
      <c r="F70" s="5">
        <f t="shared" si="2"/>
        <v>41811.075865596933</v>
      </c>
      <c r="G70" s="5">
        <f t="shared" si="3"/>
        <v>42072.9738246536</v>
      </c>
      <c r="H70" s="5">
        <f t="shared" si="4"/>
        <v>42.072973824653602</v>
      </c>
      <c r="I70" s="7">
        <f t="shared" ref="I70:I96" si="9">SUM((C70*0.75*60)/(G70/1000))</f>
        <v>0.31541625879138246</v>
      </c>
      <c r="J70" s="7">
        <f t="shared" si="5"/>
        <v>751118.32398963196</v>
      </c>
      <c r="K70" s="7">
        <f t="shared" si="6"/>
        <v>751.1183239896319</v>
      </c>
      <c r="L70" s="7">
        <f t="shared" si="7"/>
        <v>25.797038165058378</v>
      </c>
    </row>
    <row r="71" spans="1:12" x14ac:dyDescent="0.3">
      <c r="A71" s="3">
        <v>115.03400000000001</v>
      </c>
      <c r="B71" s="2">
        <v>4250</v>
      </c>
      <c r="C71" s="2">
        <v>0.29715000000000003</v>
      </c>
      <c r="D71" s="2">
        <v>1.12456</v>
      </c>
      <c r="E71" s="5">
        <f t="shared" ref="E71:E96" si="10">$A71*$D$3</f>
        <v>94.327879999999993</v>
      </c>
      <c r="F71" s="5">
        <f t="shared" ref="F71:F96" si="11">SUM((2*PI()*B71*E71)/60)</f>
        <v>41981.468101865765</v>
      </c>
      <c r="G71" s="5">
        <f t="shared" ref="G71:G96" si="12">SUM((1.01325/($F$3/1000))*(SQRT(($H$3+273)/293))*F71)</f>
        <v>42244.433370911327</v>
      </c>
      <c r="H71" s="5">
        <f t="shared" ref="H71:H96" si="13">G71/1000</f>
        <v>42.244433370911324</v>
      </c>
      <c r="I71" s="7">
        <f t="shared" si="9"/>
        <v>0.31653282889592554</v>
      </c>
      <c r="J71" s="7">
        <f t="shared" ref="J71:J96" si="14">SUM((120*F71)/(I$3*J$3*B71*K$3))</f>
        <v>745306.65035084076</v>
      </c>
      <c r="K71" s="7">
        <f t="shared" ref="K71:K96" si="15">SUM(J71/1000)</f>
        <v>745.30665035084075</v>
      </c>
      <c r="L71" s="7">
        <f t="shared" ref="L71:L96" si="16">SUM((F71/1000)/((C71*0.72/60)*C$3))*100</f>
        <v>25.706039068056878</v>
      </c>
    </row>
    <row r="72" spans="1:12" x14ac:dyDescent="0.3">
      <c r="A72" s="3">
        <v>114.39100000000001</v>
      </c>
      <c r="B72" s="2">
        <v>4300</v>
      </c>
      <c r="C72" s="2">
        <v>0.30220000000000002</v>
      </c>
      <c r="D72" s="2">
        <v>1.1227799999999999</v>
      </c>
      <c r="E72" s="5">
        <f t="shared" si="10"/>
        <v>93.800619999999995</v>
      </c>
      <c r="F72" s="5">
        <f t="shared" si="11"/>
        <v>42237.945212830717</v>
      </c>
      <c r="G72" s="5">
        <f t="shared" si="12"/>
        <v>42502.517013890007</v>
      </c>
      <c r="H72" s="5">
        <f t="shared" si="13"/>
        <v>42.502517013890007</v>
      </c>
      <c r="I72" s="7">
        <f t="shared" si="9"/>
        <v>0.3199575214699823</v>
      </c>
      <c r="J72" s="7">
        <f t="shared" si="14"/>
        <v>741140.64572459483</v>
      </c>
      <c r="K72" s="7">
        <f t="shared" si="15"/>
        <v>741.14064572459483</v>
      </c>
      <c r="L72" s="7">
        <f t="shared" si="16"/>
        <v>25.430892290133585</v>
      </c>
    </row>
    <row r="73" spans="1:12" x14ac:dyDescent="0.3">
      <c r="A73" s="3">
        <v>114.01600000000001</v>
      </c>
      <c r="B73" s="2">
        <v>4350</v>
      </c>
      <c r="C73" s="2">
        <v>0.30604999999999999</v>
      </c>
      <c r="D73" s="2">
        <v>1.1194299999999999</v>
      </c>
      <c r="E73" s="5">
        <f t="shared" si="10"/>
        <v>93.493120000000005</v>
      </c>
      <c r="F73" s="5">
        <f t="shared" si="11"/>
        <v>42589.008348212396</v>
      </c>
      <c r="G73" s="5">
        <f t="shared" si="12"/>
        <v>42855.779153166062</v>
      </c>
      <c r="H73" s="5">
        <f t="shared" si="13"/>
        <v>42.855779153166061</v>
      </c>
      <c r="I73" s="7">
        <f t="shared" si="9"/>
        <v>0.3213627256846302</v>
      </c>
      <c r="J73" s="7">
        <f t="shared" si="14"/>
        <v>738711.01627693966</v>
      </c>
      <c r="K73" s="7">
        <f t="shared" si="15"/>
        <v>738.71101627693963</v>
      </c>
      <c r="L73" s="7">
        <f t="shared" si="16"/>
        <v>25.319692097416084</v>
      </c>
    </row>
    <row r="74" spans="1:12" x14ac:dyDescent="0.3">
      <c r="A74" s="3">
        <v>113.871</v>
      </c>
      <c r="B74" s="2">
        <v>4400</v>
      </c>
      <c r="C74" s="2">
        <v>0.30919999999999997</v>
      </c>
      <c r="D74" s="2">
        <v>1.1198600000000001</v>
      </c>
      <c r="E74" s="5">
        <f t="shared" si="10"/>
        <v>93.374219999999994</v>
      </c>
      <c r="F74" s="5">
        <f t="shared" si="11"/>
        <v>43023.751992712641</v>
      </c>
      <c r="G74" s="5">
        <f t="shared" si="12"/>
        <v>43293.245963020236</v>
      </c>
      <c r="H74" s="5">
        <f t="shared" si="13"/>
        <v>43.293245963020233</v>
      </c>
      <c r="I74" s="7">
        <f t="shared" si="9"/>
        <v>0.32138962303461638</v>
      </c>
      <c r="J74" s="7">
        <f t="shared" si="14"/>
        <v>737771.55955717957</v>
      </c>
      <c r="K74" s="7">
        <f t="shared" si="15"/>
        <v>737.77155955717956</v>
      </c>
      <c r="L74" s="7">
        <f t="shared" si="16"/>
        <v>25.317573072497186</v>
      </c>
    </row>
    <row r="75" spans="1:12" x14ac:dyDescent="0.3">
      <c r="A75" s="3">
        <v>113.985</v>
      </c>
      <c r="B75" s="2">
        <v>4450</v>
      </c>
      <c r="C75" s="2">
        <v>0.30990000000000001</v>
      </c>
      <c r="D75" s="2">
        <v>1.11873</v>
      </c>
      <c r="E75" s="5">
        <f t="shared" si="10"/>
        <v>93.467699999999994</v>
      </c>
      <c r="F75" s="5">
        <f t="shared" si="11"/>
        <v>43556.220217410315</v>
      </c>
      <c r="G75" s="5">
        <f t="shared" si="12"/>
        <v>43829.049484368945</v>
      </c>
      <c r="H75" s="5">
        <f t="shared" si="13"/>
        <v>43.829049484368944</v>
      </c>
      <c r="I75" s="7">
        <f t="shared" si="9"/>
        <v>0.31817938477021912</v>
      </c>
      <c r="J75" s="7">
        <f t="shared" si="14"/>
        <v>738510.16690926673</v>
      </c>
      <c r="K75" s="7">
        <f t="shared" si="15"/>
        <v>738.51016690926667</v>
      </c>
      <c r="L75" s="7">
        <f t="shared" si="16"/>
        <v>25.573012128983191</v>
      </c>
    </row>
    <row r="76" spans="1:12" x14ac:dyDescent="0.3">
      <c r="A76" s="3">
        <v>113.306</v>
      </c>
      <c r="B76" s="2">
        <v>4500</v>
      </c>
      <c r="C76" s="2">
        <v>0.31445000000000001</v>
      </c>
      <c r="D76" s="2">
        <v>1.1156299999999999</v>
      </c>
      <c r="E76" s="5">
        <f t="shared" si="10"/>
        <v>92.91091999999999</v>
      </c>
      <c r="F76" s="5">
        <f t="shared" si="11"/>
        <v>43783.239556540349</v>
      </c>
      <c r="G76" s="5">
        <f t="shared" si="12"/>
        <v>44057.490836694138</v>
      </c>
      <c r="H76" s="5">
        <f t="shared" si="13"/>
        <v>44.057490836694136</v>
      </c>
      <c r="I76" s="7">
        <f t="shared" si="9"/>
        <v>0.32117693793434759</v>
      </c>
      <c r="J76" s="7">
        <f t="shared" si="14"/>
        <v>734110.91785604588</v>
      </c>
      <c r="K76" s="7">
        <f t="shared" si="15"/>
        <v>734.11091785604583</v>
      </c>
      <c r="L76" s="7">
        <f t="shared" si="16"/>
        <v>25.334338505912541</v>
      </c>
    </row>
    <row r="77" spans="1:12" x14ac:dyDescent="0.3">
      <c r="A77" s="3">
        <v>113.074</v>
      </c>
      <c r="B77" s="2">
        <v>4550</v>
      </c>
      <c r="C77" s="2">
        <v>0.31709999999999999</v>
      </c>
      <c r="D77" s="2">
        <v>1.1095299999999999</v>
      </c>
      <c r="E77" s="5">
        <f t="shared" si="10"/>
        <v>92.720679999999987</v>
      </c>
      <c r="F77" s="5">
        <f t="shared" si="11"/>
        <v>44179.075413783918</v>
      </c>
      <c r="G77" s="5">
        <f t="shared" si="12"/>
        <v>44455.806147072726</v>
      </c>
      <c r="H77" s="5">
        <f t="shared" si="13"/>
        <v>44.455806147072728</v>
      </c>
      <c r="I77" s="7">
        <f t="shared" si="9"/>
        <v>0.32098169478228217</v>
      </c>
      <c r="J77" s="7">
        <f t="shared" si="14"/>
        <v>732607.78710442979</v>
      </c>
      <c r="K77" s="7">
        <f t="shared" si="15"/>
        <v>732.6077871044298</v>
      </c>
      <c r="L77" s="7">
        <f t="shared" si="16"/>
        <v>25.3497485937331</v>
      </c>
    </row>
    <row r="78" spans="1:12" x14ac:dyDescent="0.3">
      <c r="A78" s="3">
        <v>112.19499999999999</v>
      </c>
      <c r="B78" s="2">
        <v>4600</v>
      </c>
      <c r="C78" s="2">
        <v>0.31940000000000002</v>
      </c>
      <c r="D78" s="2">
        <v>1.1056900000000001</v>
      </c>
      <c r="E78" s="5">
        <f t="shared" si="10"/>
        <v>91.999899999999982</v>
      </c>
      <c r="F78" s="5">
        <f t="shared" si="11"/>
        <v>44317.352195552652</v>
      </c>
      <c r="G78" s="5">
        <f t="shared" si="12"/>
        <v>44594.949072708376</v>
      </c>
      <c r="H78" s="5">
        <f t="shared" si="13"/>
        <v>44.594949072708374</v>
      </c>
      <c r="I78" s="7">
        <f t="shared" si="9"/>
        <v>0.32230107442360822</v>
      </c>
      <c r="J78" s="7">
        <f t="shared" si="14"/>
        <v>726912.735679126</v>
      </c>
      <c r="K78" s="7">
        <f t="shared" si="15"/>
        <v>726.91273567912594</v>
      </c>
      <c r="L78" s="7">
        <f t="shared" si="16"/>
        <v>25.245976236575686</v>
      </c>
    </row>
    <row r="79" spans="1:12" x14ac:dyDescent="0.3">
      <c r="A79" s="3">
        <v>111.06100000000001</v>
      </c>
      <c r="B79" s="2">
        <v>4650</v>
      </c>
      <c r="C79" s="2">
        <v>0.32055</v>
      </c>
      <c r="D79" s="2">
        <v>1.09782</v>
      </c>
      <c r="E79" s="5">
        <f t="shared" si="10"/>
        <v>91.07002</v>
      </c>
      <c r="F79" s="5">
        <f t="shared" si="11"/>
        <v>44346.260398112703</v>
      </c>
      <c r="G79" s="5">
        <f t="shared" si="12"/>
        <v>44624.038351672076</v>
      </c>
      <c r="H79" s="5">
        <f t="shared" si="13"/>
        <v>44.624038351672077</v>
      </c>
      <c r="I79" s="7">
        <f t="shared" si="9"/>
        <v>0.32325066338285585</v>
      </c>
      <c r="J79" s="7">
        <f t="shared" si="14"/>
        <v>719565.53622941673</v>
      </c>
      <c r="K79" s="7">
        <f t="shared" si="15"/>
        <v>719.56553622941669</v>
      </c>
      <c r="L79" s="7">
        <f t="shared" si="16"/>
        <v>25.171813046781121</v>
      </c>
    </row>
    <row r="80" spans="1:12" x14ac:dyDescent="0.3">
      <c r="A80" s="3">
        <v>109.973</v>
      </c>
      <c r="B80" s="2">
        <v>4700</v>
      </c>
      <c r="C80" s="2">
        <v>0.32069999999999999</v>
      </c>
      <c r="D80" s="2">
        <v>1.09558</v>
      </c>
      <c r="E80" s="5">
        <f t="shared" si="10"/>
        <v>90.177859999999995</v>
      </c>
      <c r="F80" s="5">
        <f t="shared" si="11"/>
        <v>44383.996057150318</v>
      </c>
      <c r="G80" s="5">
        <f t="shared" si="12"/>
        <v>44662.010380903019</v>
      </c>
      <c r="H80" s="5">
        <f t="shared" si="13"/>
        <v>44.66201038090302</v>
      </c>
      <c r="I80" s="7">
        <f t="shared" si="9"/>
        <v>0.32312696801867991</v>
      </c>
      <c r="J80" s="7">
        <f t="shared" si="14"/>
        <v>712516.37132528657</v>
      </c>
      <c r="K80" s="7">
        <f t="shared" si="15"/>
        <v>712.51637132528663</v>
      </c>
      <c r="L80" s="7">
        <f t="shared" si="16"/>
        <v>25.181449000724811</v>
      </c>
    </row>
    <row r="81" spans="1:12" x14ac:dyDescent="0.3">
      <c r="A81" s="3">
        <v>108.654</v>
      </c>
      <c r="B81" s="2">
        <v>4750</v>
      </c>
      <c r="C81" s="2">
        <v>0.32485000000000003</v>
      </c>
      <c r="D81" s="2">
        <v>1.0882700000000001</v>
      </c>
      <c r="E81" s="5">
        <f t="shared" si="10"/>
        <v>89.096279999999993</v>
      </c>
      <c r="F81" s="5">
        <f t="shared" si="11"/>
        <v>44318.167962445041</v>
      </c>
      <c r="G81" s="5">
        <f t="shared" si="12"/>
        <v>44595.769949435416</v>
      </c>
      <c r="H81" s="5">
        <f t="shared" si="13"/>
        <v>44.595769949435415</v>
      </c>
      <c r="I81" s="7">
        <f t="shared" si="9"/>
        <v>0.32779454232037691</v>
      </c>
      <c r="J81" s="7">
        <f t="shared" si="14"/>
        <v>703970.55468140077</v>
      </c>
      <c r="K81" s="7">
        <f t="shared" si="15"/>
        <v>703.97055468140081</v>
      </c>
      <c r="L81" s="7">
        <f t="shared" si="16"/>
        <v>24.822882066073397</v>
      </c>
    </row>
    <row r="82" spans="1:12" x14ac:dyDescent="0.3">
      <c r="A82" s="3">
        <v>107.07599999999999</v>
      </c>
      <c r="B82" s="2">
        <v>4800</v>
      </c>
      <c r="C82" s="2">
        <v>0.32455000000000001</v>
      </c>
      <c r="D82" s="2">
        <v>1.08396</v>
      </c>
      <c r="E82" s="5">
        <f t="shared" si="10"/>
        <v>87.802319999999995</v>
      </c>
      <c r="F82" s="5">
        <f t="shared" si="11"/>
        <v>44134.259756822423</v>
      </c>
      <c r="G82" s="5">
        <f t="shared" si="12"/>
        <v>44410.709771931921</v>
      </c>
      <c r="H82" s="5">
        <f t="shared" si="13"/>
        <v>44.41070977193192</v>
      </c>
      <c r="I82" s="7">
        <f t="shared" si="9"/>
        <v>0.32885648698256947</v>
      </c>
      <c r="J82" s="7">
        <f t="shared" si="14"/>
        <v>693746.67396566784</v>
      </c>
      <c r="K82" s="7">
        <f t="shared" si="15"/>
        <v>693.74667396566781</v>
      </c>
      <c r="L82" s="7">
        <f t="shared" si="16"/>
        <v>24.742723917599051</v>
      </c>
    </row>
    <row r="83" spans="1:12" x14ac:dyDescent="0.3">
      <c r="A83" s="3">
        <v>105.24</v>
      </c>
      <c r="B83" s="2">
        <v>4850</v>
      </c>
      <c r="C83" s="2">
        <v>0.32569999999999999</v>
      </c>
      <c r="D83" s="2">
        <v>1.0822099999999999</v>
      </c>
      <c r="E83" s="5">
        <f t="shared" si="10"/>
        <v>86.29679999999999</v>
      </c>
      <c r="F83" s="5">
        <f t="shared" si="11"/>
        <v>43829.351853509739</v>
      </c>
      <c r="G83" s="5">
        <f t="shared" si="12"/>
        <v>44103.891973790545</v>
      </c>
      <c r="H83" s="5">
        <f t="shared" si="13"/>
        <v>44.103891973790546</v>
      </c>
      <c r="I83" s="7">
        <f t="shared" si="9"/>
        <v>0.33231761062515441</v>
      </c>
      <c r="J83" s="7">
        <f t="shared" si="14"/>
        <v>681851.20818994811</v>
      </c>
      <c r="K83" s="7">
        <f t="shared" si="15"/>
        <v>681.85120818994812</v>
      </c>
      <c r="L83" s="7">
        <f t="shared" si="16"/>
        <v>24.485025787872932</v>
      </c>
    </row>
    <row r="84" spans="1:12" x14ac:dyDescent="0.3">
      <c r="A84" s="3">
        <v>103.63200000000001</v>
      </c>
      <c r="B84" s="2">
        <v>4900</v>
      </c>
      <c r="C84" s="2">
        <v>0.32769999999999999</v>
      </c>
      <c r="D84" s="2">
        <v>1.0846</v>
      </c>
      <c r="E84" s="5">
        <f t="shared" si="10"/>
        <v>84.97824</v>
      </c>
      <c r="F84" s="5">
        <f t="shared" si="11"/>
        <v>43604.612368168418</v>
      </c>
      <c r="G84" s="5">
        <f t="shared" si="12"/>
        <v>43877.74475589722</v>
      </c>
      <c r="H84" s="5">
        <f t="shared" si="13"/>
        <v>43.877744755897218</v>
      </c>
      <c r="I84" s="7">
        <f t="shared" si="9"/>
        <v>0.33608153933248935</v>
      </c>
      <c r="J84" s="7">
        <f t="shared" si="14"/>
        <v>671432.9571184027</v>
      </c>
      <c r="K84" s="7">
        <f t="shared" si="15"/>
        <v>671.43295711840267</v>
      </c>
      <c r="L84" s="7">
        <f t="shared" si="16"/>
        <v>24.210806943107301</v>
      </c>
    </row>
    <row r="85" spans="1:12" x14ac:dyDescent="0.3">
      <c r="A85" s="3">
        <v>102.33499999999999</v>
      </c>
      <c r="B85" s="2">
        <v>4950</v>
      </c>
      <c r="C85" s="2">
        <v>0.32845000000000002</v>
      </c>
      <c r="D85" s="2">
        <v>1.08823</v>
      </c>
      <c r="E85" s="5">
        <f t="shared" si="10"/>
        <v>83.914699999999996</v>
      </c>
      <c r="F85" s="5">
        <f t="shared" si="11"/>
        <v>43498.257832951582</v>
      </c>
      <c r="G85" s="5">
        <f t="shared" si="12"/>
        <v>43770.724032711449</v>
      </c>
      <c r="H85" s="5">
        <f t="shared" si="13"/>
        <v>43.770724032711449</v>
      </c>
      <c r="I85" s="7">
        <f t="shared" si="9"/>
        <v>0.33767433202508107</v>
      </c>
      <c r="J85" s="7">
        <f t="shared" si="14"/>
        <v>663029.67873544595</v>
      </c>
      <c r="K85" s="7">
        <f t="shared" si="15"/>
        <v>663.02967873544594</v>
      </c>
      <c r="L85" s="7">
        <f t="shared" si="16"/>
        <v>24.09660579506782</v>
      </c>
    </row>
    <row r="86" spans="1:12" x14ac:dyDescent="0.3">
      <c r="A86" s="3">
        <v>101.10599999999999</v>
      </c>
      <c r="B86" s="2">
        <v>5000</v>
      </c>
      <c r="C86" s="2">
        <v>0.32869999999999999</v>
      </c>
      <c r="D86" s="2">
        <v>1.08687</v>
      </c>
      <c r="E86" s="5">
        <f t="shared" si="10"/>
        <v>82.906919999999985</v>
      </c>
      <c r="F86" s="5">
        <f t="shared" si="11"/>
        <v>43409.961800626108</v>
      </c>
      <c r="G86" s="5">
        <f t="shared" si="12"/>
        <v>43681.874928019861</v>
      </c>
      <c r="H86" s="5">
        <f t="shared" si="13"/>
        <v>43.681874928019859</v>
      </c>
      <c r="I86" s="7">
        <f t="shared" si="9"/>
        <v>0.3386187068291785</v>
      </c>
      <c r="J86" s="7">
        <f t="shared" si="14"/>
        <v>655066.97315899737</v>
      </c>
      <c r="K86" s="7">
        <f t="shared" si="15"/>
        <v>655.06697315899737</v>
      </c>
      <c r="L86" s="7">
        <f t="shared" si="16"/>
        <v>24.029402693413395</v>
      </c>
    </row>
    <row r="87" spans="1:12" x14ac:dyDescent="0.3">
      <c r="A87" s="3">
        <v>99.314899999999994</v>
      </c>
      <c r="B87" s="2">
        <v>5050</v>
      </c>
      <c r="C87" s="2">
        <v>0.32984999999999998</v>
      </c>
      <c r="D87" s="2">
        <v>1.0891</v>
      </c>
      <c r="E87" s="5">
        <f t="shared" si="10"/>
        <v>81.438217999999992</v>
      </c>
      <c r="F87" s="5">
        <f t="shared" si="11"/>
        <v>43067.360744024409</v>
      </c>
      <c r="G87" s="5">
        <f t="shared" si="12"/>
        <v>43337.127872645418</v>
      </c>
      <c r="H87" s="5">
        <f t="shared" si="13"/>
        <v>43.337127872645418</v>
      </c>
      <c r="I87" s="7">
        <f t="shared" si="9"/>
        <v>0.34250654643334411</v>
      </c>
      <c r="J87" s="7">
        <f t="shared" si="14"/>
        <v>643462.41501581017</v>
      </c>
      <c r="K87" s="7">
        <f t="shared" si="15"/>
        <v>643.46241501581017</v>
      </c>
      <c r="L87" s="7">
        <f t="shared" si="16"/>
        <v>23.756641590220649</v>
      </c>
    </row>
    <row r="88" spans="1:12" x14ac:dyDescent="0.3">
      <c r="A88" s="3">
        <v>97.581500000000005</v>
      </c>
      <c r="B88" s="2">
        <v>5100</v>
      </c>
      <c r="C88" s="2">
        <v>0.32969999999999999</v>
      </c>
      <c r="D88" s="2">
        <v>1.09185</v>
      </c>
      <c r="E88" s="5">
        <f t="shared" si="10"/>
        <v>80.016829999999999</v>
      </c>
      <c r="F88" s="5">
        <f t="shared" si="11"/>
        <v>42734.648499562376</v>
      </c>
      <c r="G88" s="5">
        <f t="shared" si="12"/>
        <v>43002.331571364135</v>
      </c>
      <c r="H88" s="5">
        <f t="shared" si="13"/>
        <v>43.002331571364138</v>
      </c>
      <c r="I88" s="7">
        <f t="shared" si="9"/>
        <v>0.34501617605031992</v>
      </c>
      <c r="J88" s="7">
        <f t="shared" si="14"/>
        <v>632231.69585696911</v>
      </c>
      <c r="K88" s="7">
        <f t="shared" si="15"/>
        <v>632.23169585696905</v>
      </c>
      <c r="L88" s="7">
        <f t="shared" si="16"/>
        <v>23.583837021990782</v>
      </c>
    </row>
    <row r="89" spans="1:12" x14ac:dyDescent="0.3">
      <c r="A89" s="3">
        <v>95.848600000000005</v>
      </c>
      <c r="B89" s="2">
        <v>5150</v>
      </c>
      <c r="C89" s="2">
        <v>0.33095000000000002</v>
      </c>
      <c r="D89" s="2">
        <v>1.0940700000000001</v>
      </c>
      <c r="E89" s="5">
        <f t="shared" si="10"/>
        <v>78.595851999999994</v>
      </c>
      <c r="F89" s="5">
        <f t="shared" si="11"/>
        <v>42387.272630534258</v>
      </c>
      <c r="G89" s="5">
        <f t="shared" si="12"/>
        <v>42652.779794894261</v>
      </c>
      <c r="H89" s="5">
        <f t="shared" si="13"/>
        <v>42.652779794894258</v>
      </c>
      <c r="I89" s="7">
        <f t="shared" si="9"/>
        <v>0.3491624712765552</v>
      </c>
      <c r="J89" s="7">
        <f t="shared" si="14"/>
        <v>621004.21620405791</v>
      </c>
      <c r="K89" s="7">
        <f t="shared" si="15"/>
        <v>621.00421620405791</v>
      </c>
      <c r="L89" s="7">
        <f t="shared" si="16"/>
        <v>23.303779573367841</v>
      </c>
    </row>
    <row r="90" spans="1:12" x14ac:dyDescent="0.3">
      <c r="A90" s="3">
        <v>94.803299999999993</v>
      </c>
      <c r="B90" s="2">
        <v>5200</v>
      </c>
      <c r="C90" s="2">
        <v>0.33379999999999999</v>
      </c>
      <c r="D90" s="2">
        <v>1.0934600000000001</v>
      </c>
      <c r="E90" s="5">
        <f t="shared" si="10"/>
        <v>77.738705999999993</v>
      </c>
      <c r="F90" s="5">
        <f t="shared" si="11"/>
        <v>42332.046929323966</v>
      </c>
      <c r="G90" s="5">
        <f t="shared" si="12"/>
        <v>42597.208168635756</v>
      </c>
      <c r="H90" s="5">
        <f t="shared" si="13"/>
        <v>42.597208168635753</v>
      </c>
      <c r="I90" s="7">
        <f t="shared" si="9"/>
        <v>0.35262874366165464</v>
      </c>
      <c r="J90" s="7">
        <f t="shared" si="14"/>
        <v>614231.70510636747</v>
      </c>
      <c r="K90" s="7">
        <f t="shared" si="15"/>
        <v>614.23170510636749</v>
      </c>
      <c r="L90" s="7">
        <f t="shared" si="16"/>
        <v>23.074707924911657</v>
      </c>
    </row>
    <row r="91" spans="1:12" x14ac:dyDescent="0.3">
      <c r="A91" s="3">
        <v>93.0976</v>
      </c>
      <c r="B91" s="2">
        <v>5250</v>
      </c>
      <c r="C91" s="2">
        <v>0.33129999999999998</v>
      </c>
      <c r="D91" s="2">
        <v>1.0880399999999999</v>
      </c>
      <c r="E91" s="5">
        <f t="shared" si="10"/>
        <v>76.340031999999994</v>
      </c>
      <c r="F91" s="5">
        <f t="shared" si="11"/>
        <v>41970.124648551697</v>
      </c>
      <c r="G91" s="5">
        <f t="shared" si="12"/>
        <v>42233.018864001773</v>
      </c>
      <c r="H91" s="5">
        <f t="shared" si="13"/>
        <v>42.233018864001771</v>
      </c>
      <c r="I91" s="7">
        <f t="shared" si="9"/>
        <v>0.35300578554443768</v>
      </c>
      <c r="J91" s="7">
        <f t="shared" si="14"/>
        <v>603180.45457605959</v>
      </c>
      <c r="K91" s="7">
        <f t="shared" si="15"/>
        <v>603.18045457605956</v>
      </c>
      <c r="L91" s="7">
        <f t="shared" si="16"/>
        <v>23.05006206448402</v>
      </c>
    </row>
    <row r="92" spans="1:12" x14ac:dyDescent="0.3">
      <c r="A92" s="3">
        <v>91.788600000000002</v>
      </c>
      <c r="B92" s="2">
        <v>5300</v>
      </c>
      <c r="C92" s="2">
        <v>0.33239999999999997</v>
      </c>
      <c r="D92" s="2">
        <v>1.0833900000000001</v>
      </c>
      <c r="E92" s="5">
        <f t="shared" si="10"/>
        <v>75.266651999999993</v>
      </c>
      <c r="F92" s="5">
        <f t="shared" si="11"/>
        <v>41774.098440418245</v>
      </c>
      <c r="G92" s="5">
        <f t="shared" si="12"/>
        <v>42035.764778738419</v>
      </c>
      <c r="H92" s="5">
        <f t="shared" si="13"/>
        <v>42.035764778738418</v>
      </c>
      <c r="I92" s="7">
        <f t="shared" si="9"/>
        <v>0.35583984444516914</v>
      </c>
      <c r="J92" s="7">
        <f t="shared" si="14"/>
        <v>594699.42805077787</v>
      </c>
      <c r="K92" s="7">
        <f t="shared" si="15"/>
        <v>594.6994280507779</v>
      </c>
      <c r="L92" s="7">
        <f t="shared" si="16"/>
        <v>22.866481629139233</v>
      </c>
    </row>
    <row r="93" spans="1:12" x14ac:dyDescent="0.3">
      <c r="A93" s="3">
        <v>90.593800000000002</v>
      </c>
      <c r="B93" s="2">
        <v>5350</v>
      </c>
      <c r="C93" s="2">
        <v>0.33079999999999998</v>
      </c>
      <c r="D93" s="2">
        <v>1.0800700000000001</v>
      </c>
      <c r="E93" s="5">
        <f t="shared" si="10"/>
        <v>74.286915999999991</v>
      </c>
      <c r="F93" s="5">
        <f t="shared" si="11"/>
        <v>41619.295938813826</v>
      </c>
      <c r="G93" s="5">
        <f t="shared" si="12"/>
        <v>41879.992618774639</v>
      </c>
      <c r="H93" s="5">
        <f t="shared" si="13"/>
        <v>41.879992618774637</v>
      </c>
      <c r="I93" s="7">
        <f t="shared" si="9"/>
        <v>0.355444188720479</v>
      </c>
      <c r="J93" s="7">
        <f t="shared" si="14"/>
        <v>586958.30467995547</v>
      </c>
      <c r="K93" s="7">
        <f t="shared" si="15"/>
        <v>586.95830467995552</v>
      </c>
      <c r="L93" s="7">
        <f t="shared" si="16"/>
        <v>22.891935004513471</v>
      </c>
    </row>
    <row r="94" spans="1:12" x14ac:dyDescent="0.3">
      <c r="A94" s="3">
        <v>89.6374</v>
      </c>
      <c r="B94" s="2">
        <v>5400</v>
      </c>
      <c r="C94" s="2">
        <v>0.33879999999999999</v>
      </c>
      <c r="D94" s="2">
        <v>1.0789500000000001</v>
      </c>
      <c r="E94" s="5">
        <f t="shared" si="10"/>
        <v>73.502668</v>
      </c>
      <c r="F94" s="5">
        <f t="shared" si="11"/>
        <v>41564.779525448925</v>
      </c>
      <c r="G94" s="5">
        <f t="shared" si="12"/>
        <v>41825.134723228286</v>
      </c>
      <c r="H94" s="5">
        <f t="shared" si="13"/>
        <v>41.825134723228288</v>
      </c>
      <c r="I94" s="7">
        <f t="shared" si="9"/>
        <v>0.36451765429778465</v>
      </c>
      <c r="J94" s="7">
        <f t="shared" si="14"/>
        <v>580761.77773665579</v>
      </c>
      <c r="K94" s="7">
        <f t="shared" si="15"/>
        <v>580.76177773665574</v>
      </c>
      <c r="L94" s="7">
        <f t="shared" si="16"/>
        <v>22.322115732902308</v>
      </c>
    </row>
    <row r="95" spans="1:12" x14ac:dyDescent="0.3">
      <c r="A95" s="3">
        <v>88.925600000000003</v>
      </c>
      <c r="B95" s="2">
        <v>5450</v>
      </c>
      <c r="C95" s="2">
        <v>0.34379999999999999</v>
      </c>
      <c r="D95" s="2">
        <v>1.0792299999999999</v>
      </c>
      <c r="E95" s="5">
        <f t="shared" si="10"/>
        <v>72.918992000000003</v>
      </c>
      <c r="F95" s="5">
        <f t="shared" si="11"/>
        <v>41616.521472677741</v>
      </c>
      <c r="G95" s="5">
        <f t="shared" si="12"/>
        <v>41877.200773821976</v>
      </c>
      <c r="H95" s="5">
        <f t="shared" si="13"/>
        <v>41.877200773821976</v>
      </c>
      <c r="I95" s="7">
        <f t="shared" si="9"/>
        <v>0.36943730034771427</v>
      </c>
      <c r="J95" s="7">
        <f t="shared" si="14"/>
        <v>576150.01709441328</v>
      </c>
      <c r="K95" s="7">
        <f t="shared" si="15"/>
        <v>576.15001709441333</v>
      </c>
      <c r="L95" s="7">
        <f t="shared" si="16"/>
        <v>22.024861209907247</v>
      </c>
    </row>
    <row r="96" spans="1:12" x14ac:dyDescent="0.3">
      <c r="A96" s="3">
        <v>88.647400000000005</v>
      </c>
      <c r="B96" s="2">
        <v>5500</v>
      </c>
      <c r="C96" s="2">
        <v>0.3488</v>
      </c>
      <c r="D96" s="2">
        <v>1.0836600000000001</v>
      </c>
      <c r="E96" s="5">
        <f t="shared" si="10"/>
        <v>72.690867999999995</v>
      </c>
      <c r="F96" s="5">
        <f t="shared" si="11"/>
        <v>41866.934430175315</v>
      </c>
      <c r="G96" s="5">
        <f t="shared" si="12"/>
        <v>42129.182278436121</v>
      </c>
      <c r="H96" s="5">
        <f t="shared" si="13"/>
        <v>42.129182278436119</v>
      </c>
      <c r="I96" s="7">
        <f t="shared" si="9"/>
        <v>0.3725683517012866</v>
      </c>
      <c r="J96" s="7">
        <f t="shared" si="14"/>
        <v>574347.55599484604</v>
      </c>
      <c r="K96" s="7">
        <f t="shared" si="15"/>
        <v>574.34755599484606</v>
      </c>
      <c r="L96" s="7">
        <f t="shared" si="16"/>
        <v>21.839765049193051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Walden</dc:creator>
  <cp:lastModifiedBy>Edward Walden</cp:lastModifiedBy>
  <dcterms:created xsi:type="dcterms:W3CDTF">2024-03-12T09:21:22Z</dcterms:created>
  <dcterms:modified xsi:type="dcterms:W3CDTF">2024-03-17T21:51:08Z</dcterms:modified>
</cp:coreProperties>
</file>