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joshu\OneDrive\Documents\"/>
    </mc:Choice>
  </mc:AlternateContent>
  <xr:revisionPtr revIDLastSave="0" documentId="8_{BCC2927D-0984-4BAB-8C7D-D8A7F9ECD4E1}" xr6:coauthVersionLast="47" xr6:coauthVersionMax="47" xr10:uidLastSave="{00000000-0000-0000-0000-000000000000}"/>
  <bookViews>
    <workbookView xWindow="11640" yWindow="2376" windowWidth="10404" windowHeight="888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J7" i="1"/>
  <c r="H7" i="1"/>
  <c r="F7" i="1"/>
  <c r="E9" i="1"/>
  <c r="E10" i="1"/>
  <c r="H10" i="1" s="1"/>
  <c r="I10" i="1" s="1"/>
  <c r="E11" i="1"/>
  <c r="H11" i="1" s="1"/>
  <c r="I11" i="1" s="1"/>
  <c r="E12" i="1"/>
  <c r="H12" i="1" s="1"/>
  <c r="I12" i="1" s="1"/>
  <c r="E13" i="1"/>
  <c r="E14" i="1"/>
  <c r="E15" i="1"/>
  <c r="E16" i="1"/>
  <c r="E17" i="1"/>
  <c r="E18" i="1"/>
  <c r="H18" i="1" s="1"/>
  <c r="I18" i="1" s="1"/>
  <c r="E19" i="1"/>
  <c r="E20" i="1"/>
  <c r="H20" i="1" s="1"/>
  <c r="I20" i="1" s="1"/>
  <c r="E21" i="1"/>
  <c r="E22" i="1"/>
  <c r="E23" i="1"/>
  <c r="H23" i="1" s="1"/>
  <c r="I23" i="1" s="1"/>
  <c r="E24" i="1"/>
  <c r="H24" i="1" s="1"/>
  <c r="I24" i="1" s="1"/>
  <c r="E25" i="1"/>
  <c r="H25" i="1" s="1"/>
  <c r="I25" i="1" s="1"/>
  <c r="E26" i="1"/>
  <c r="H26" i="1" s="1"/>
  <c r="I26" i="1" s="1"/>
  <c r="E27" i="1"/>
  <c r="H27" i="1" s="1"/>
  <c r="I27" i="1" s="1"/>
  <c r="E28" i="1"/>
  <c r="H28" i="1" s="1"/>
  <c r="I28" i="1" s="1"/>
  <c r="E29" i="1"/>
  <c r="H29" i="1" s="1"/>
  <c r="I29" i="1" s="1"/>
  <c r="E30" i="1"/>
  <c r="H30" i="1" s="1"/>
  <c r="I30" i="1" s="1"/>
  <c r="E31" i="1"/>
  <c r="E32" i="1"/>
  <c r="E33" i="1"/>
  <c r="E34" i="1"/>
  <c r="H34" i="1" s="1"/>
  <c r="I34" i="1" s="1"/>
  <c r="E35" i="1"/>
  <c r="H35" i="1" s="1"/>
  <c r="I35" i="1" s="1"/>
  <c r="E36" i="1"/>
  <c r="H36" i="1" s="1"/>
  <c r="I36" i="1" s="1"/>
  <c r="E37" i="1"/>
  <c r="E38" i="1"/>
  <c r="E39" i="1"/>
  <c r="E40" i="1"/>
  <c r="E41" i="1"/>
  <c r="E42" i="1"/>
  <c r="H42" i="1" s="1"/>
  <c r="I42" i="1" s="1"/>
  <c r="E43" i="1"/>
  <c r="E44" i="1"/>
  <c r="H44" i="1" s="1"/>
  <c r="I44" i="1" s="1"/>
  <c r="E45" i="1"/>
  <c r="E46" i="1"/>
  <c r="H46" i="1" s="1"/>
  <c r="I46" i="1" s="1"/>
  <c r="E47" i="1"/>
  <c r="H47" i="1" s="1"/>
  <c r="I47" i="1" s="1"/>
  <c r="E48" i="1"/>
  <c r="H48" i="1" s="1"/>
  <c r="I48" i="1" s="1"/>
  <c r="E49" i="1"/>
  <c r="E50" i="1"/>
  <c r="E51" i="1"/>
  <c r="H51" i="1" s="1"/>
  <c r="I51" i="1" s="1"/>
  <c r="E52" i="1"/>
  <c r="H52" i="1" s="1"/>
  <c r="I52" i="1" s="1"/>
  <c r="E53" i="1"/>
  <c r="H53" i="1" s="1"/>
  <c r="I53" i="1" s="1"/>
  <c r="E54" i="1"/>
  <c r="H54" i="1" s="1"/>
  <c r="I54" i="1" s="1"/>
  <c r="E55" i="1"/>
  <c r="H55" i="1" s="1"/>
  <c r="I55" i="1" s="1"/>
  <c r="E56" i="1"/>
  <c r="E57" i="1"/>
  <c r="E58" i="1"/>
  <c r="H58" i="1" s="1"/>
  <c r="I58" i="1" s="1"/>
  <c r="E59" i="1"/>
  <c r="H59" i="1" s="1"/>
  <c r="I59" i="1" s="1"/>
  <c r="E60" i="1"/>
  <c r="H60" i="1" s="1"/>
  <c r="I60" i="1" s="1"/>
  <c r="E61" i="1"/>
  <c r="E62" i="1"/>
  <c r="E63" i="1"/>
  <c r="E64" i="1"/>
  <c r="E65" i="1"/>
  <c r="H65" i="1" s="1"/>
  <c r="I65" i="1" s="1"/>
  <c r="E66" i="1"/>
  <c r="H66" i="1" s="1"/>
  <c r="I66" i="1" s="1"/>
  <c r="E67" i="1"/>
  <c r="E68" i="1"/>
  <c r="H68" i="1" s="1"/>
  <c r="I68" i="1" s="1"/>
  <c r="E69" i="1"/>
  <c r="E70" i="1"/>
  <c r="H70" i="1" s="1"/>
  <c r="I70" i="1" s="1"/>
  <c r="E71" i="1"/>
  <c r="H71" i="1" s="1"/>
  <c r="I71" i="1" s="1"/>
  <c r="E72" i="1"/>
  <c r="H72" i="1" s="1"/>
  <c r="I72" i="1" s="1"/>
  <c r="E73" i="1"/>
  <c r="H73" i="1" s="1"/>
  <c r="I73" i="1" s="1"/>
  <c r="E74" i="1"/>
  <c r="H74" i="1" s="1"/>
  <c r="I74" i="1" s="1"/>
  <c r="E75" i="1"/>
  <c r="E76" i="1"/>
  <c r="H76" i="1" s="1"/>
  <c r="I76" i="1" s="1"/>
  <c r="E77" i="1"/>
  <c r="H77" i="1" s="1"/>
  <c r="I77" i="1" s="1"/>
  <c r="E78" i="1"/>
  <c r="H78" i="1" s="1"/>
  <c r="I78" i="1" s="1"/>
  <c r="E79" i="1"/>
  <c r="E80" i="1"/>
  <c r="E81" i="1"/>
  <c r="E82" i="1"/>
  <c r="H82" i="1" s="1"/>
  <c r="I82" i="1" s="1"/>
  <c r="E83" i="1"/>
  <c r="H83" i="1" s="1"/>
  <c r="I83" i="1" s="1"/>
  <c r="E84" i="1"/>
  <c r="H84" i="1" s="1"/>
  <c r="I84" i="1" s="1"/>
  <c r="E85" i="1"/>
  <c r="E86" i="1"/>
  <c r="E87" i="1"/>
  <c r="H87" i="1" s="1"/>
  <c r="I87" i="1" s="1"/>
  <c r="E88" i="1"/>
  <c r="H88" i="1" s="1"/>
  <c r="I88" i="1" s="1"/>
  <c r="E89" i="1"/>
  <c r="H89" i="1" s="1"/>
  <c r="I89" i="1" s="1"/>
  <c r="E90" i="1"/>
  <c r="H90" i="1" s="1"/>
  <c r="I90" i="1" s="1"/>
  <c r="E91" i="1"/>
  <c r="E92" i="1"/>
  <c r="H92" i="1" s="1"/>
  <c r="I92" i="1" s="1"/>
  <c r="E93" i="1"/>
  <c r="E94" i="1"/>
  <c r="H94" i="1" s="1"/>
  <c r="I94" i="1" s="1"/>
  <c r="E95" i="1"/>
  <c r="H95" i="1" s="1"/>
  <c r="I95" i="1" s="1"/>
  <c r="E96" i="1"/>
  <c r="H96" i="1" s="1"/>
  <c r="I96" i="1" s="1"/>
  <c r="E97" i="1"/>
  <c r="E8" i="1"/>
  <c r="H8" i="1" s="1"/>
  <c r="I8" i="1" s="1"/>
  <c r="E7" i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I7" i="1" l="1"/>
  <c r="F17" i="1"/>
  <c r="G17" i="1" s="1"/>
  <c r="K17" i="1" s="1"/>
  <c r="F64" i="1"/>
  <c r="G64" i="1" s="1"/>
  <c r="K64" i="1" s="1"/>
  <c r="F63" i="1"/>
  <c r="G63" i="1" s="1"/>
  <c r="K63" i="1" s="1"/>
  <c r="H64" i="1"/>
  <c r="I64" i="1" s="1"/>
  <c r="H63" i="1"/>
  <c r="I63" i="1" s="1"/>
  <c r="F93" i="1"/>
  <c r="G93" i="1" s="1"/>
  <c r="J93" i="1" s="1"/>
  <c r="F81" i="1"/>
  <c r="G81" i="1" s="1"/>
  <c r="J81" i="1" s="1"/>
  <c r="F69" i="1"/>
  <c r="G69" i="1" s="1"/>
  <c r="J69" i="1" s="1"/>
  <c r="F57" i="1"/>
  <c r="G57" i="1" s="1"/>
  <c r="J57" i="1" s="1"/>
  <c r="F45" i="1"/>
  <c r="G45" i="1" s="1"/>
  <c r="J45" i="1" s="1"/>
  <c r="F33" i="1"/>
  <c r="G33" i="1" s="1"/>
  <c r="J33" i="1" s="1"/>
  <c r="F21" i="1"/>
  <c r="G21" i="1" s="1"/>
  <c r="J21" i="1" s="1"/>
  <c r="F9" i="1"/>
  <c r="G9" i="1" s="1"/>
  <c r="K9" i="1" s="1"/>
  <c r="F80" i="1"/>
  <c r="G80" i="1" s="1"/>
  <c r="K80" i="1" s="1"/>
  <c r="F56" i="1"/>
  <c r="G56" i="1" s="1"/>
  <c r="K56" i="1" s="1"/>
  <c r="F32" i="1"/>
  <c r="G32" i="1" s="1"/>
  <c r="J32" i="1" s="1"/>
  <c r="G7" i="1"/>
  <c r="F65" i="1"/>
  <c r="G65" i="1" s="1"/>
  <c r="J65" i="1" s="1"/>
  <c r="F41" i="1"/>
  <c r="G41" i="1" s="1"/>
  <c r="J41" i="1" s="1"/>
  <c r="F29" i="1"/>
  <c r="G29" i="1" s="1"/>
  <c r="J29" i="1" s="1"/>
  <c r="H41" i="1"/>
  <c r="I41" i="1" s="1"/>
  <c r="F75" i="1"/>
  <c r="G75" i="1" s="1"/>
  <c r="K75" i="1" s="1"/>
  <c r="F39" i="1"/>
  <c r="G39" i="1" s="1"/>
  <c r="K39" i="1" s="1"/>
  <c r="F15" i="1"/>
  <c r="G15" i="1" s="1"/>
  <c r="J15" i="1" s="1"/>
  <c r="F27" i="1"/>
  <c r="G27" i="1" s="1"/>
  <c r="K27" i="1" s="1"/>
  <c r="F26" i="1"/>
  <c r="G26" i="1" s="1"/>
  <c r="K26" i="1" s="1"/>
  <c r="H39" i="1"/>
  <c r="I39" i="1" s="1"/>
  <c r="F40" i="1"/>
  <c r="G40" i="1" s="1"/>
  <c r="K40" i="1" s="1"/>
  <c r="F16" i="1"/>
  <c r="G16" i="1" s="1"/>
  <c r="K16" i="1" s="1"/>
  <c r="F28" i="1"/>
  <c r="G28" i="1" s="1"/>
  <c r="K28" i="1" s="1"/>
  <c r="H40" i="1"/>
  <c r="I40" i="1" s="1"/>
  <c r="H17" i="1"/>
  <c r="I17" i="1" s="1"/>
  <c r="H75" i="1"/>
  <c r="I75" i="1" s="1"/>
  <c r="H16" i="1"/>
  <c r="I16" i="1" s="1"/>
  <c r="H15" i="1"/>
  <c r="I15" i="1" s="1"/>
  <c r="K65" i="1"/>
  <c r="J17" i="1"/>
  <c r="H45" i="1"/>
  <c r="I45" i="1" s="1"/>
  <c r="H69" i="1"/>
  <c r="I69" i="1" s="1"/>
  <c r="F54" i="1"/>
  <c r="G54" i="1" s="1"/>
  <c r="F92" i="1"/>
  <c r="G92" i="1" s="1"/>
  <c r="K92" i="1" s="1"/>
  <c r="F89" i="1"/>
  <c r="G89" i="1" s="1"/>
  <c r="K89" i="1" s="1"/>
  <c r="F88" i="1"/>
  <c r="G88" i="1" s="1"/>
  <c r="J88" i="1" s="1"/>
  <c r="F53" i="1"/>
  <c r="G53" i="1" s="1"/>
  <c r="H9" i="1"/>
  <c r="I9" i="1" s="1"/>
  <c r="H33" i="1"/>
  <c r="I33" i="1" s="1"/>
  <c r="F76" i="1"/>
  <c r="G76" i="1" s="1"/>
  <c r="J76" i="1" s="1"/>
  <c r="F51" i="1"/>
  <c r="G51" i="1" s="1"/>
  <c r="K51" i="1" s="1"/>
  <c r="H57" i="1"/>
  <c r="I57" i="1" s="1"/>
  <c r="H32" i="1"/>
  <c r="I32" i="1" s="1"/>
  <c r="H21" i="1"/>
  <c r="I21" i="1" s="1"/>
  <c r="F20" i="1"/>
  <c r="G20" i="1" s="1"/>
  <c r="K20" i="1" s="1"/>
  <c r="F77" i="1"/>
  <c r="G77" i="1" s="1"/>
  <c r="H81" i="1"/>
  <c r="I81" i="1" s="1"/>
  <c r="F44" i="1"/>
  <c r="G44" i="1" s="1"/>
  <c r="J44" i="1" s="1"/>
  <c r="F73" i="1"/>
  <c r="G73" i="1" s="1"/>
  <c r="K73" i="1" s="1"/>
  <c r="H80" i="1"/>
  <c r="I80" i="1" s="1"/>
  <c r="F55" i="1"/>
  <c r="G55" i="1" s="1"/>
  <c r="F25" i="1"/>
  <c r="G25" i="1" s="1"/>
  <c r="J25" i="1" s="1"/>
  <c r="F87" i="1"/>
  <c r="G87" i="1" s="1"/>
  <c r="J87" i="1" s="1"/>
  <c r="F52" i="1"/>
  <c r="G52" i="1" s="1"/>
  <c r="K52" i="1" s="1"/>
  <c r="H56" i="1"/>
  <c r="I56" i="1" s="1"/>
  <c r="H93" i="1"/>
  <c r="I93" i="1" s="1"/>
  <c r="F68" i="1"/>
  <c r="G68" i="1" s="1"/>
  <c r="J68" i="1" s="1"/>
  <c r="F94" i="1"/>
  <c r="G94" i="1" s="1"/>
  <c r="J94" i="1" s="1"/>
  <c r="F82" i="1"/>
  <c r="G82" i="1" s="1"/>
  <c r="J82" i="1" s="1"/>
  <c r="F70" i="1"/>
  <c r="G70" i="1" s="1"/>
  <c r="J70" i="1" s="1"/>
  <c r="F58" i="1"/>
  <c r="G58" i="1" s="1"/>
  <c r="J58" i="1" s="1"/>
  <c r="F46" i="1"/>
  <c r="G46" i="1" s="1"/>
  <c r="J46" i="1" s="1"/>
  <c r="F34" i="1"/>
  <c r="G34" i="1" s="1"/>
  <c r="J34" i="1" s="1"/>
  <c r="F22" i="1"/>
  <c r="G22" i="1" s="1"/>
  <c r="K22" i="1" s="1"/>
  <c r="F10" i="1"/>
  <c r="G10" i="1" s="1"/>
  <c r="J10" i="1" s="1"/>
  <c r="H22" i="1"/>
  <c r="I22" i="1" s="1"/>
  <c r="H86" i="1"/>
  <c r="I86" i="1" s="1"/>
  <c r="F86" i="1"/>
  <c r="G86" i="1" s="1"/>
  <c r="H62" i="1"/>
  <c r="I62" i="1" s="1"/>
  <c r="F62" i="1"/>
  <c r="G62" i="1" s="1"/>
  <c r="H97" i="1"/>
  <c r="I97" i="1" s="1"/>
  <c r="F97" i="1"/>
  <c r="G97" i="1" s="1"/>
  <c r="H50" i="1"/>
  <c r="I50" i="1" s="1"/>
  <c r="F50" i="1"/>
  <c r="G50" i="1" s="1"/>
  <c r="H38" i="1"/>
  <c r="I38" i="1" s="1"/>
  <c r="F38" i="1"/>
  <c r="G38" i="1" s="1"/>
  <c r="F14" i="1"/>
  <c r="G14" i="1" s="1"/>
  <c r="H14" i="1"/>
  <c r="I14" i="1" s="1"/>
  <c r="H85" i="1"/>
  <c r="I85" i="1" s="1"/>
  <c r="F85" i="1"/>
  <c r="G85" i="1" s="1"/>
  <c r="H61" i="1"/>
  <c r="I61" i="1" s="1"/>
  <c r="F61" i="1"/>
  <c r="G61" i="1" s="1"/>
  <c r="H49" i="1"/>
  <c r="I49" i="1" s="1"/>
  <c r="F49" i="1"/>
  <c r="G49" i="1" s="1"/>
  <c r="H37" i="1"/>
  <c r="I37" i="1" s="1"/>
  <c r="F37" i="1"/>
  <c r="G37" i="1" s="1"/>
  <c r="H13" i="1"/>
  <c r="I13" i="1" s="1"/>
  <c r="F13" i="1"/>
  <c r="G13" i="1" s="1"/>
  <c r="F74" i="1"/>
  <c r="G74" i="1" s="1"/>
  <c r="F8" i="1"/>
  <c r="G8" i="1" s="1"/>
  <c r="H91" i="1"/>
  <c r="I91" i="1" s="1"/>
  <c r="F91" i="1"/>
  <c r="G91" i="1" s="1"/>
  <c r="H79" i="1"/>
  <c r="I79" i="1" s="1"/>
  <c r="F79" i="1"/>
  <c r="G79" i="1" s="1"/>
  <c r="H67" i="1"/>
  <c r="I67" i="1" s="1"/>
  <c r="F67" i="1"/>
  <c r="G67" i="1" s="1"/>
  <c r="H43" i="1"/>
  <c r="I43" i="1" s="1"/>
  <c r="F43" i="1"/>
  <c r="G43" i="1" s="1"/>
  <c r="H31" i="1"/>
  <c r="I31" i="1" s="1"/>
  <c r="F31" i="1"/>
  <c r="G31" i="1" s="1"/>
  <c r="H19" i="1"/>
  <c r="I19" i="1" s="1"/>
  <c r="F19" i="1"/>
  <c r="G19" i="1" s="1"/>
  <c r="F72" i="1"/>
  <c r="G72" i="1" s="1"/>
  <c r="F24" i="1"/>
  <c r="G24" i="1" s="1"/>
  <c r="F84" i="1"/>
  <c r="G84" i="1" s="1"/>
  <c r="F66" i="1"/>
  <c r="G66" i="1" s="1"/>
  <c r="F36" i="1"/>
  <c r="G36" i="1" s="1"/>
  <c r="F18" i="1"/>
  <c r="G18" i="1" s="1"/>
  <c r="K93" i="1"/>
  <c r="F96" i="1"/>
  <c r="G96" i="1" s="1"/>
  <c r="F78" i="1"/>
  <c r="G78" i="1" s="1"/>
  <c r="F48" i="1"/>
  <c r="G48" i="1" s="1"/>
  <c r="F30" i="1"/>
  <c r="G30" i="1" s="1"/>
  <c r="F90" i="1"/>
  <c r="G90" i="1" s="1"/>
  <c r="F60" i="1"/>
  <c r="G60" i="1" s="1"/>
  <c r="F42" i="1"/>
  <c r="G42" i="1" s="1"/>
  <c r="F12" i="1"/>
  <c r="G12" i="1" s="1"/>
  <c r="F95" i="1"/>
  <c r="G95" i="1" s="1"/>
  <c r="F71" i="1"/>
  <c r="G71" i="1" s="1"/>
  <c r="F59" i="1"/>
  <c r="G59" i="1" s="1"/>
  <c r="F47" i="1"/>
  <c r="G47" i="1" s="1"/>
  <c r="F35" i="1"/>
  <c r="G35" i="1" s="1"/>
  <c r="F23" i="1"/>
  <c r="G23" i="1" s="1"/>
  <c r="F11" i="1"/>
  <c r="G11" i="1" s="1"/>
  <c r="F83" i="1"/>
  <c r="G83" i="1" s="1"/>
  <c r="K69" i="1" l="1"/>
  <c r="J63" i="1"/>
  <c r="K32" i="1"/>
  <c r="J56" i="1"/>
  <c r="J39" i="1"/>
  <c r="K21" i="1"/>
  <c r="K33" i="1"/>
  <c r="J75" i="1"/>
  <c r="K70" i="1"/>
  <c r="J52" i="1"/>
  <c r="K76" i="1"/>
  <c r="K57" i="1"/>
  <c r="K94" i="1"/>
  <c r="J89" i="1"/>
  <c r="K29" i="1"/>
  <c r="J64" i="1"/>
  <c r="J27" i="1"/>
  <c r="J28" i="1"/>
  <c r="J20" i="1"/>
  <c r="J9" i="1"/>
  <c r="K45" i="1"/>
  <c r="K81" i="1"/>
  <c r="J80" i="1"/>
  <c r="J51" i="1"/>
  <c r="J92" i="1"/>
  <c r="K88" i="1"/>
  <c r="J40" i="1"/>
  <c r="J26" i="1"/>
  <c r="K34" i="1"/>
  <c r="J22" i="1"/>
  <c r="K25" i="1"/>
  <c r="K41" i="1"/>
  <c r="K15" i="1"/>
  <c r="K46" i="1"/>
  <c r="K87" i="1"/>
  <c r="J16" i="1"/>
  <c r="K58" i="1"/>
  <c r="K82" i="1"/>
  <c r="J53" i="1"/>
  <c r="K53" i="1"/>
  <c r="J77" i="1"/>
  <c r="K77" i="1"/>
  <c r="J73" i="1"/>
  <c r="K10" i="1"/>
  <c r="J54" i="1"/>
  <c r="K54" i="1"/>
  <c r="K44" i="1"/>
  <c r="K68" i="1"/>
  <c r="J55" i="1"/>
  <c r="K55" i="1"/>
  <c r="K50" i="1"/>
  <c r="J50" i="1"/>
  <c r="J83" i="1"/>
  <c r="K83" i="1"/>
  <c r="J11" i="1"/>
  <c r="K11" i="1"/>
  <c r="J24" i="1"/>
  <c r="K24" i="1"/>
  <c r="J67" i="1"/>
  <c r="K67" i="1"/>
  <c r="K85" i="1"/>
  <c r="J85" i="1"/>
  <c r="K96" i="1"/>
  <c r="J96" i="1"/>
  <c r="K61" i="1"/>
  <c r="J61" i="1"/>
  <c r="J23" i="1"/>
  <c r="K23" i="1"/>
  <c r="J72" i="1"/>
  <c r="K72" i="1"/>
  <c r="K74" i="1"/>
  <c r="J74" i="1"/>
  <c r="J12" i="1"/>
  <c r="K12" i="1"/>
  <c r="J31" i="1"/>
  <c r="K31" i="1"/>
  <c r="K49" i="1"/>
  <c r="J49" i="1"/>
  <c r="J42" i="1"/>
  <c r="K42" i="1"/>
  <c r="J43" i="1"/>
  <c r="K43" i="1"/>
  <c r="K90" i="1"/>
  <c r="J90" i="1"/>
  <c r="J18" i="1"/>
  <c r="K18" i="1"/>
  <c r="J79" i="1"/>
  <c r="K79" i="1"/>
  <c r="J47" i="1"/>
  <c r="K47" i="1"/>
  <c r="K36" i="1"/>
  <c r="J36" i="1"/>
  <c r="J59" i="1"/>
  <c r="K59" i="1"/>
  <c r="K66" i="1"/>
  <c r="J66" i="1"/>
  <c r="K91" i="1"/>
  <c r="J91" i="1"/>
  <c r="J71" i="1"/>
  <c r="K71" i="1"/>
  <c r="K14" i="1"/>
  <c r="J14" i="1"/>
  <c r="J30" i="1"/>
  <c r="K30" i="1"/>
  <c r="J19" i="1"/>
  <c r="K19" i="1"/>
  <c r="J8" i="1"/>
  <c r="K8" i="1"/>
  <c r="K37" i="1"/>
  <c r="J37" i="1"/>
  <c r="K38" i="1"/>
  <c r="J38" i="1"/>
  <c r="K62" i="1"/>
  <c r="J62" i="1"/>
  <c r="J78" i="1"/>
  <c r="K78" i="1"/>
  <c r="K86" i="1"/>
  <c r="J86" i="1"/>
  <c r="K60" i="1"/>
  <c r="J60" i="1"/>
  <c r="J35" i="1"/>
  <c r="K35" i="1"/>
  <c r="K13" i="1"/>
  <c r="J13" i="1"/>
  <c r="K97" i="1"/>
  <c r="J97" i="1"/>
  <c r="K84" i="1"/>
  <c r="J84" i="1"/>
  <c r="J95" i="1"/>
  <c r="K95" i="1"/>
  <c r="J48" i="1"/>
  <c r="K48" i="1"/>
</calcChain>
</file>

<file path=xl/sharedStrings.xml><?xml version="1.0" encoding="utf-8"?>
<sst xmlns="http://schemas.openxmlformats.org/spreadsheetml/2006/main" count="44" uniqueCount="37">
  <si>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</si>
  <si>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</si>
  <si>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</si>
  <si>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</si>
  <si>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</si>
  <si>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</si>
  <si>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</si>
  <si>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</si>
  <si>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</si>
  <si>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</si>
  <si>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</si>
  <si>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</si>
  <si>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</si>
  <si>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</si>
  <si>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Nm</t>
  </si>
  <si>
    <t>Brake Power</t>
  </si>
  <si>
    <t>Hp</t>
  </si>
  <si>
    <t>Kw</t>
  </si>
  <si>
    <t>BMEP</t>
  </si>
  <si>
    <t>Psi</t>
  </si>
  <si>
    <t>Pa</t>
  </si>
  <si>
    <t>Bore</t>
  </si>
  <si>
    <t>M</t>
  </si>
  <si>
    <t>Stroke</t>
  </si>
  <si>
    <t>Radius Arm</t>
  </si>
  <si>
    <t>Capacity</t>
  </si>
  <si>
    <t>cc</t>
  </si>
  <si>
    <t>No. Strokes</t>
  </si>
  <si>
    <t>Ambient Temp</t>
  </si>
  <si>
    <t>K</t>
  </si>
  <si>
    <t>SFC</t>
  </si>
  <si>
    <t>g/kwh</t>
  </si>
  <si>
    <t>Overall Thermal Efficicency</t>
  </si>
  <si>
    <t>KW/KWh</t>
  </si>
  <si>
    <t>Engine Cylinders</t>
  </si>
  <si>
    <t>No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</si>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</sst>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/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" xfId="0" applyFill="1" applyBorder="1"/>
    <xf numFmtId="0" fontId="0" fillId="6" borderId="1" xfId="0" applyFill="1" applyBorder="1"/>
    <xf numFmtId="0" fontId="1" fillId="7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</a:t>
            </a:r>
            <a:r>
              <a:rPr lang="en-GB" baseline="0"/>
              <a:t> Power V Engine Speed</a:t>
            </a:r>
            <a:endParaRPr lang="en-GB"/>
          </a:p>
        </c:rich>
      </c:tx>
      <c:layout>
        <c:manualLayout>
          <c:xMode val="edge"/>
          <c:yMode val="edge"/>
          <c:x val="0.28171522309711289"/>
          <c:y val="4.62962962962962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BsC'!$F$7:$F$97</c:f>
              <c:numCache>
                <c:formatCode>General</c:formatCode>
                <c:ptCount val="91"/>
                <c:pt idx="0">
                  <c:v>15.886041584158415</c:v>
                </c:pt>
                <c:pt idx="1">
                  <c:v>16.758791429702971</c:v>
                </c:pt>
                <c:pt idx="2">
                  <c:v>17.716240942574256</c:v>
                </c:pt>
                <c:pt idx="3">
                  <c:v>18.614410007920792</c:v>
                </c:pt>
                <c:pt idx="4">
                  <c:v>19.722332293069304</c:v>
                </c:pt>
                <c:pt idx="5">
                  <c:v>20.873971287128715</c:v>
                </c:pt>
                <c:pt idx="6">
                  <c:v>22.1083372990099</c:v>
                </c:pt>
                <c:pt idx="7">
                  <c:v>23.44283468910891</c:v>
                </c:pt>
                <c:pt idx="8">
                  <c:v>24.848425124752474</c:v>
                </c:pt>
                <c:pt idx="9">
                  <c:v>26.077082879207914</c:v>
                </c:pt>
                <c:pt idx="10">
                  <c:v>27.256346732673268</c:v>
                </c:pt>
                <c:pt idx="11">
                  <c:v>28.358219041584157</c:v>
                </c:pt>
                <c:pt idx="12">
                  <c:v>29.442741354455443</c:v>
                </c:pt>
                <c:pt idx="13">
                  <c:v>30.439970043564358</c:v>
                </c:pt>
                <c:pt idx="14">
                  <c:v>31.331762946534649</c:v>
                </c:pt>
                <c:pt idx="15">
                  <c:v>32.309008851485146</c:v>
                </c:pt>
                <c:pt idx="16">
                  <c:v>33.434265599999996</c:v>
                </c:pt>
                <c:pt idx="17">
                  <c:v>34.463569259405936</c:v>
                </c:pt>
                <c:pt idx="18">
                  <c:v>35.466436308910893</c:v>
                </c:pt>
                <c:pt idx="19">
                  <c:v>36.633592443564353</c:v>
                </c:pt>
                <c:pt idx="20">
                  <c:v>37.94849536633663</c:v>
                </c:pt>
                <c:pt idx="21">
                  <c:v>39.116280574257424</c:v>
                </c:pt>
                <c:pt idx="22">
                  <c:v>40.380539215841587</c:v>
                </c:pt>
                <c:pt idx="23">
                  <c:v>41.675265196039597</c:v>
                </c:pt>
                <c:pt idx="24">
                  <c:v>42.761666962376232</c:v>
                </c:pt>
                <c:pt idx="25">
                  <c:v>44.044914297029706</c:v>
                </c:pt>
                <c:pt idx="26">
                  <c:v>45.249473108910884</c:v>
                </c:pt>
                <c:pt idx="27">
                  <c:v>46.292290194059404</c:v>
                </c:pt>
                <c:pt idx="28">
                  <c:v>47.22802502970297</c:v>
                </c:pt>
                <c:pt idx="29">
                  <c:v>48.159426249504946</c:v>
                </c:pt>
                <c:pt idx="30">
                  <c:v>49.098003564356432</c:v>
                </c:pt>
                <c:pt idx="31">
                  <c:v>50.001143085148513</c:v>
                </c:pt>
                <c:pt idx="32">
                  <c:v>50.950057394059399</c:v>
                </c:pt>
                <c:pt idx="33">
                  <c:v>51.800618815841574</c:v>
                </c:pt>
                <c:pt idx="34">
                  <c:v>52.385447263366331</c:v>
                </c:pt>
                <c:pt idx="35">
                  <c:v>52.935233999999994</c:v>
                </c:pt>
                <c:pt idx="36">
                  <c:v>53.794183065346523</c:v>
                </c:pt>
                <c:pt idx="37">
                  <c:v>54.621989120792072</c:v>
                </c:pt>
                <c:pt idx="38">
                  <c:v>55.188380285148504</c:v>
                </c:pt>
                <c:pt idx="39">
                  <c:v>55.827402229702969</c:v>
                </c:pt>
                <c:pt idx="40">
                  <c:v>56.713983920792082</c:v>
                </c:pt>
                <c:pt idx="41">
                  <c:v>57.381601516831672</c:v>
                </c:pt>
                <c:pt idx="42">
                  <c:v>58.322765021782175</c:v>
                </c:pt>
                <c:pt idx="43">
                  <c:v>59.129881556435635</c:v>
                </c:pt>
                <c:pt idx="44">
                  <c:v>59.941704491089112</c:v>
                </c:pt>
                <c:pt idx="45">
                  <c:v>61.001467722772283</c:v>
                </c:pt>
                <c:pt idx="46">
                  <c:v>62.346426368316834</c:v>
                </c:pt>
                <c:pt idx="47">
                  <c:v>63.576218007920787</c:v>
                </c:pt>
                <c:pt idx="48">
                  <c:v>64.922256174257427</c:v>
                </c:pt>
                <c:pt idx="49">
                  <c:v>66.16744069306931</c:v>
                </c:pt>
                <c:pt idx="50">
                  <c:v>67.100837861386125</c:v>
                </c:pt>
                <c:pt idx="51">
                  <c:v>68.487866752475242</c:v>
                </c:pt>
                <c:pt idx="52">
                  <c:v>69.374759097029695</c:v>
                </c:pt>
                <c:pt idx="53">
                  <c:v>70.282170102970298</c:v>
                </c:pt>
                <c:pt idx="54">
                  <c:v>71.157583801980181</c:v>
                </c:pt>
                <c:pt idx="55">
                  <c:v>72.091213960396033</c:v>
                </c:pt>
                <c:pt idx="56">
                  <c:v>72.900147817821775</c:v>
                </c:pt>
                <c:pt idx="57">
                  <c:v>73.358827659405947</c:v>
                </c:pt>
                <c:pt idx="58">
                  <c:v>73.999565964356421</c:v>
                </c:pt>
                <c:pt idx="59">
                  <c:v>74.351303350495044</c:v>
                </c:pt>
                <c:pt idx="60">
                  <c:v>74.559316910891084</c:v>
                </c:pt>
                <c:pt idx="61">
                  <c:v>74.692385322772267</c:v>
                </c:pt>
                <c:pt idx="62">
                  <c:v>74.791716768316817</c:v>
                </c:pt>
                <c:pt idx="63">
                  <c:v>75.096592079207923</c:v>
                </c:pt>
                <c:pt idx="64">
                  <c:v>75.630170471287116</c:v>
                </c:pt>
                <c:pt idx="65">
                  <c:v>75.938385306930684</c:v>
                </c:pt>
                <c:pt idx="66">
                  <c:v>76.402315192079215</c:v>
                </c:pt>
                <c:pt idx="67">
                  <c:v>77.037337473267314</c:v>
                </c:pt>
                <c:pt idx="68">
                  <c:v>77.823725655445543</c:v>
                </c:pt>
                <c:pt idx="69">
                  <c:v>78.786883425742559</c:v>
                </c:pt>
                <c:pt idx="70">
                  <c:v>79.197528475247523</c:v>
                </c:pt>
                <c:pt idx="71">
                  <c:v>79.913538114851477</c:v>
                </c:pt>
                <c:pt idx="72">
                  <c:v>80.163660752475224</c:v>
                </c:pt>
                <c:pt idx="73">
                  <c:v>80.215951497029707</c:v>
                </c:pt>
                <c:pt idx="74">
                  <c:v>80.284209829702959</c:v>
                </c:pt>
                <c:pt idx="75">
                  <c:v>80.165136356435639</c:v>
                </c:pt>
                <c:pt idx="76">
                  <c:v>79.832473093069282</c:v>
                </c:pt>
                <c:pt idx="77">
                  <c:v>79.280938930693054</c:v>
                </c:pt>
                <c:pt idx="78">
                  <c:v>78.874417805940581</c:v>
                </c:pt>
                <c:pt idx="79">
                  <c:v>78.682037881188108</c:v>
                </c:pt>
                <c:pt idx="80">
                  <c:v>78.522323168316831</c:v>
                </c:pt>
                <c:pt idx="81">
                  <c:v>77.902607559999993</c:v>
                </c:pt>
                <c:pt idx="82">
                  <c:v>77.300779378217825</c:v>
                </c:pt>
                <c:pt idx="83">
                  <c:v>76.672426826930689</c:v>
                </c:pt>
                <c:pt idx="84">
                  <c:v>76.572531545346521</c:v>
                </c:pt>
                <c:pt idx="85">
                  <c:v>75.917866645544549</c:v>
                </c:pt>
                <c:pt idx="86">
                  <c:v>75.563283673663364</c:v>
                </c:pt>
                <c:pt idx="87">
                  <c:v>75.283268406336617</c:v>
                </c:pt>
                <c:pt idx="88">
                  <c:v>75.184656123564352</c:v>
                </c:pt>
                <c:pt idx="89">
                  <c:v>75.278249799603969</c:v>
                </c:pt>
                <c:pt idx="90">
                  <c:v>75.731210510891088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C13-4641-A053-4BE1179160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5372576"/>
        <c:axId val="1135376896"/>
      </c:scatterChart>
      <c:valAx>
        <c:axId val="1135372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5376896"/>
        <c:crosses val="autoZero"/>
        <c:crossBetween val="midCat"/>
      </c:valAx>
      <c:valAx>
        <c:axId val="1135376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(HP)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53725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Torque V Engine Speed</a:t>
            </a:r>
            <a:endParaRPr lang="en-GB"/>
          </a:p>
        </c:rich>
      </c:tx>
      <c:layout>
        <c:manualLayout>
          <c:xMode val="edge"/>
          <c:yMode val="edge"/>
          <c:x val="0.32893744531933511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BsC'!$E$7:$E$97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142-41BD-8F37-1C000A8D2F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5372576"/>
        <c:axId val="1135376896"/>
      </c:scatterChart>
      <c:valAx>
        <c:axId val="1135372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5376896"/>
        <c:crosses val="autoZero"/>
        <c:crossBetween val="midCat"/>
      </c:valAx>
      <c:valAx>
        <c:axId val="1135376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Torque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53725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 </a:t>
            </a:r>
            <a:r>
              <a:rPr lang="en-US" baseline="0"/>
              <a:t> vs RPM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'GrE HnD BsC'!$J$5:$J$6</c:f>
              <c:strCache>
                <c:ptCount val="2"/>
                <c:pt idx="0">
                  <c:v>SFC</c:v>
                </c:pt>
                <c:pt idx="1">
                  <c:v>g/kwh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BsC'!$J$7:$J$97</c:f>
              <c:numCache>
                <c:formatCode>General</c:formatCode>
                <c:ptCount val="91"/>
                <c:pt idx="0">
                  <c:v>267.42705070466479</c:v>
                </c:pt>
                <c:pt idx="1">
                  <c:v>260.70192673670914</c:v>
                </c:pt>
                <c:pt idx="2">
                  <c:v>251.04078278511849</c:v>
                </c:pt>
                <c:pt idx="3">
                  <c:v>236.01003776582976</c:v>
                </c:pt>
                <c:pt idx="4">
                  <c:v>227.64757819028509</c:v>
                </c:pt>
                <c:pt idx="5">
                  <c:v>228.24192592805394</c:v>
                </c:pt>
                <c:pt idx="6">
                  <c:v>215.63506305544885</c:v>
                </c:pt>
                <c:pt idx="7">
                  <c:v>204.90441371147338</c:v>
                </c:pt>
                <c:pt idx="8">
                  <c:v>202.78507022489728</c:v>
                </c:pt>
                <c:pt idx="9">
                  <c:v>196.00753803424379</c:v>
                </c:pt>
                <c:pt idx="10">
                  <c:v>196.27250497337434</c:v>
                </c:pt>
                <c:pt idx="11">
                  <c:v>198.32859274262529</c:v>
                </c:pt>
                <c:pt idx="12">
                  <c:v>196.55709912879755</c:v>
                </c:pt>
                <c:pt idx="13">
                  <c:v>195.76779727034611</c:v>
                </c:pt>
                <c:pt idx="14">
                  <c:v>192.69951944415186</c:v>
                </c:pt>
                <c:pt idx="15">
                  <c:v>192.474292313924</c:v>
                </c:pt>
                <c:pt idx="16">
                  <c:v>197.27713151267758</c:v>
                </c:pt>
                <c:pt idx="17">
                  <c:v>199.8775570981434</c:v>
                </c:pt>
                <c:pt idx="18">
                  <c:v>199.84065263084889</c:v>
                </c:pt>
                <c:pt idx="19">
                  <c:v>198.5802604249842</c:v>
                </c:pt>
                <c:pt idx="20">
                  <c:v>199.65055723037491</c:v>
                </c:pt>
                <c:pt idx="21">
                  <c:v>197.23843614599082</c:v>
                </c:pt>
                <c:pt idx="22">
                  <c:v>195.62119307500382</c:v>
                </c:pt>
                <c:pt idx="23">
                  <c:v>194.53944357243722</c:v>
                </c:pt>
                <c:pt idx="24">
                  <c:v>194.3245560205817</c:v>
                </c:pt>
                <c:pt idx="25">
                  <c:v>193.25275410809903</c:v>
                </c:pt>
                <c:pt idx="26">
                  <c:v>193.30944047672889</c:v>
                </c:pt>
                <c:pt idx="27">
                  <c:v>195.34236933355524</c:v>
                </c:pt>
                <c:pt idx="28">
                  <c:v>196.39139429529106</c:v>
                </c:pt>
                <c:pt idx="29">
                  <c:v>195.03663321964751</c:v>
                </c:pt>
                <c:pt idx="30">
                  <c:v>196.16314900146924</c:v>
                </c:pt>
                <c:pt idx="31">
                  <c:v>196.24065240025652</c:v>
                </c:pt>
                <c:pt idx="32">
                  <c:v>199.04084645459099</c:v>
                </c:pt>
                <c:pt idx="33">
                  <c:v>199.73349993714544</c:v>
                </c:pt>
                <c:pt idx="34">
                  <c:v>201.18996006004937</c:v>
                </c:pt>
                <c:pt idx="35">
                  <c:v>203.37538285544835</c:v>
                </c:pt>
                <c:pt idx="36">
                  <c:v>201.9789823947944</c:v>
                </c:pt>
                <c:pt idx="37">
                  <c:v>202.28757286674085</c:v>
                </c:pt>
                <c:pt idx="38">
                  <c:v>205.46010350877617</c:v>
                </c:pt>
                <c:pt idx="39">
                  <c:v>208.13469166956733</c:v>
                </c:pt>
                <c:pt idx="40">
                  <c:v>211.74408697930542</c:v>
                </c:pt>
                <c:pt idx="41">
                  <c:v>216.69471747452891</c:v>
                </c:pt>
                <c:pt idx="42">
                  <c:v>217.3366413397909</c:v>
                </c:pt>
                <c:pt idx="43">
                  <c:v>220.49341926852139</c:v>
                </c:pt>
                <c:pt idx="44">
                  <c:v>219.41997221970081</c:v>
                </c:pt>
                <c:pt idx="45">
                  <c:v>220.65324250834593</c:v>
                </c:pt>
                <c:pt idx="46">
                  <c:v>218.26462402711309</c:v>
                </c:pt>
                <c:pt idx="47">
                  <c:v>216.8901783354811</c:v>
                </c:pt>
                <c:pt idx="48">
                  <c:v>217.69159301001997</c:v>
                </c:pt>
                <c:pt idx="49">
                  <c:v>215.28215824741571</c:v>
                </c:pt>
                <c:pt idx="50">
                  <c:v>217.59356823154093</c:v>
                </c:pt>
                <c:pt idx="51">
                  <c:v>216.27074088693428</c:v>
                </c:pt>
                <c:pt idx="52">
                  <c:v>221.85652718067533</c:v>
                </c:pt>
                <c:pt idx="53">
                  <c:v>221.13870507400514</c:v>
                </c:pt>
                <c:pt idx="54">
                  <c:v>224.2697759086993</c:v>
                </c:pt>
                <c:pt idx="55">
                  <c:v>221.90943089998149</c:v>
                </c:pt>
                <c:pt idx="56">
                  <c:v>222.92373720198992</c:v>
                </c:pt>
                <c:pt idx="57">
                  <c:v>225.19052646289282</c:v>
                </c:pt>
                <c:pt idx="58">
                  <c:v>224.99398029127403</c:v>
                </c:pt>
                <c:pt idx="59">
                  <c:v>229.57044064148675</c:v>
                </c:pt>
                <c:pt idx="60">
                  <c:v>230.30588739367764</c:v>
                </c:pt>
                <c:pt idx="61">
                  <c:v>231.95579881457954</c:v>
                </c:pt>
                <c:pt idx="62">
                  <c:v>233.14041615942398</c:v>
                </c:pt>
                <c:pt idx="63">
                  <c:v>235.48858897501864</c:v>
                </c:pt>
                <c:pt idx="64">
                  <c:v>235.30332490860397</c:v>
                </c:pt>
                <c:pt idx="65">
                  <c:v>236.13629610387227</c:v>
                </c:pt>
                <c:pt idx="66">
                  <c:v>238.69114712059923</c:v>
                </c:pt>
                <c:pt idx="67">
                  <c:v>239.73944192045906</c:v>
                </c:pt>
                <c:pt idx="68">
                  <c:v>239.75950758196683</c:v>
                </c:pt>
                <c:pt idx="69">
                  <c:v>237.36464138116932</c:v>
                </c:pt>
                <c:pt idx="70">
                  <c:v>239.60084261192529</c:v>
                </c:pt>
                <c:pt idx="71">
                  <c:v>239.45518948984883</c:v>
                </c:pt>
                <c:pt idx="72">
                  <c:v>240.43945839726146</c:v>
                </c:pt>
                <c:pt idx="73">
                  <c:v>241.14786017801816</c:v>
                </c:pt>
                <c:pt idx="74">
                  <c:v>241.05558233990706</c:v>
                </c:pt>
                <c:pt idx="75">
                  <c:v>244.53763414235922</c:v>
                </c:pt>
                <c:pt idx="76">
                  <c:v>245.32985427343414</c:v>
                </c:pt>
                <c:pt idx="77">
                  <c:v>247.91188319020819</c:v>
                </c:pt>
                <c:pt idx="78">
                  <c:v>250.71980736935026</c:v>
                </c:pt>
                <c:pt idx="79">
                  <c:v>251.90804483654063</c:v>
                </c:pt>
                <c:pt idx="80">
                  <c:v>252.61255681133704</c:v>
                </c:pt>
                <c:pt idx="81">
                  <c:v>255.5129196178612</c:v>
                </c:pt>
                <c:pt idx="82">
                  <c:v>257.38512555748616</c:v>
                </c:pt>
                <c:pt idx="83">
                  <c:v>260.47829854902534</c:v>
                </c:pt>
                <c:pt idx="84">
                  <c:v>263.06416847335356</c:v>
                </c:pt>
                <c:pt idx="85">
                  <c:v>263.34544506000964</c:v>
                </c:pt>
                <c:pt idx="86">
                  <c:v>265.45967812105806</c:v>
                </c:pt>
                <c:pt idx="87">
                  <c:v>265.16451544334615</c:v>
                </c:pt>
                <c:pt idx="88">
                  <c:v>271.93340119122996</c:v>
                </c:pt>
                <c:pt idx="89">
                  <c:v>275.60350075222794</c:v>
                </c:pt>
                <c:pt idx="90">
                  <c:v>277.93929281563726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A1-41B1-8D88-EA9D79B8E5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660496"/>
        <c:axId val="143651856"/>
      </c:scatterChart>
      <c:valAx>
        <c:axId val="143660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651856"/>
        <c:crosses val="autoZero"/>
        <c:crossBetween val="midCat"/>
      </c:valAx>
      <c:valAx>
        <c:axId val="143651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Specific</a:t>
                </a:r>
                <a:r>
                  <a:rPr lang="en-GB" baseline="0"/>
                  <a:t> Fuel Consumption (g/kwh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660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</xdr:colOff>
      <xdr:row>0</xdr:row>
      <xdr:rowOff>6350</xdr:rowOff>
    </xdr:from>
    <xdr:to>
      <xdr:col>17</xdr:col>
      <xdr:colOff>254000</xdr:colOff>
      <xdr:row>14</xdr:row>
      <xdr:rowOff>10160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AA10576-8745-E407-2B61-1CC71D252E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14</xdr:row>
      <xdr:rowOff>20320</xdr:rowOff>
    </xdr:from>
    <xdr:to>
      <xdr:col>17</xdr:col>
      <xdr:colOff>254000</xdr:colOff>
      <xdr:row>26</xdr:row>
      <xdr:rowOff>50800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042D5F4-CDB8-4C98-B6F7-193BFED5C3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10160</xdr:colOff>
      <xdr:row>26</xdr:row>
      <xdr:rowOff>60960</xdr:rowOff>
    </xdr:from>
    <xdr:to>
      <xdr:col>17</xdr:col>
      <xdr:colOff>254000</xdr:colOff>
      <xdr:row>39</xdr:row>
      <xdr:rowOff>172720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49FA751-B626-1616-D4FB-6EFE07A036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7"/>
  <sheetViews>
    <sheetView tabSelected="1" zoomScale="41" zoomScaleNormal="55" workbookViewId="0">
      <selection activeCell="K7" sqref="K7"/>
    </sheetView>
  </sheetViews>
  <sheetFormatPr defaultRowHeight="14.4" x14ac:dyDescent="0.3"/>
  <cols>
    <col min="1" max="1" width="13.88671875" style="1" customWidth="1"/>
    <col min="2" max="2" width="13.44140625" style="1" customWidth="1"/>
    <col min="3" max="3" width="14.5546875" customWidth="1"/>
    <col min="4" max="4" width="10.5546875" style="1" customWidth="1"/>
    <col min="6" max="6" width="17.88671875" customWidth="1"/>
    <col min="7" max="7" width="14.77734375" style="1" customWidth="1"/>
    <col min="8" max="8" width="14" style="1" customWidth="1"/>
    <col min="9" max="9" width="15.33203125" style="1" customWidth="1"/>
    <col min="11" max="11" width="26.77734375" customWidth="1"/>
    <col min="12" max="12" width="11.21875" customWidth="1"/>
  </cols>
  <sheetData>
    <row r="1" spans="1:18" x14ac:dyDescent="0.3">
      <c r="A1" s="13" t="s">
        <v>24</v>
      </c>
      <c r="B1" s="13" t="s">
        <v>24</v>
      </c>
      <c r="C1" s="14" t="s">
        <v>28</v>
      </c>
      <c r="D1" s="13" t="s">
        <v>27</v>
      </c>
      <c r="E1" s="13" t="s">
        <v>25</v>
      </c>
      <c r="F1" s="13" t="s">
        <v>34</v>
      </c>
      <c r="G1" s="13" t="s">
        <v>0</v>
      </c>
      <c r="H1" s="13" t="s">
        <v>1</v>
      </c>
      <c r="I1" s="13" t="s">
        <v>2</v>
      </c>
      <c r="J1" s="13" t="s">
        <v>21</v>
      </c>
      <c r="K1" s="13" t="s">
        <v>23</v>
      </c>
      <c r="L1" s="11"/>
    </row>
    <row r="2" spans="1:18" x14ac:dyDescent="0.3">
      <c r="A2" s="13" t="s">
        <v>36</v>
      </c>
      <c r="B2" s="13" t="s">
        <v>22</v>
      </c>
      <c r="C2" s="13" t="s">
        <v>29</v>
      </c>
      <c r="D2" s="13" t="s">
        <v>35</v>
      </c>
      <c r="E2" s="13" t="s">
        <v>26</v>
      </c>
      <c r="F2" s="13" t="s">
        <v>35</v>
      </c>
      <c r="G2" s="13" t="s">
        <v>3</v>
      </c>
      <c r="H2" s="13" t="s">
        <v>4</v>
      </c>
      <c r="I2" s="13" t="s">
        <v>5</v>
      </c>
      <c r="J2" s="13" t="s">
        <v>22</v>
      </c>
      <c r="K2" s="13" t="s">
        <v>22</v>
      </c>
      <c r="L2" s="11"/>
    </row>
    <row r="3" spans="1:18" x14ac:dyDescent="0.3">
      <c r="A3" s="13">
        <v>815.77599999999995</v>
      </c>
      <c r="B3" s="13">
        <v>0.81577599999999995</v>
      </c>
      <c r="C3" s="13">
        <v>300</v>
      </c>
      <c r="D3" s="13">
        <v>4</v>
      </c>
      <c r="E3" s="13">
        <v>1600</v>
      </c>
      <c r="F3" s="13">
        <v>4</v>
      </c>
      <c r="G3" s="13">
        <v>1018.9</v>
      </c>
      <c r="H3" s="13">
        <v>46</v>
      </c>
      <c r="I3" s="13">
        <v>27</v>
      </c>
      <c r="J3" s="13">
        <v>7.4999999999999997E-2</v>
      </c>
      <c r="K3" s="13">
        <v>8.6999999999999994E-2</v>
      </c>
      <c r="L3" s="11"/>
      <c r="O3" s="2"/>
      <c r="R3" s="2"/>
    </row>
    <row r="4" spans="1:18" x14ac:dyDescent="0.3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O4" s="2"/>
      <c r="R4" s="2"/>
    </row>
    <row r="5" spans="1:18" x14ac:dyDescent="0.3">
      <c r="A5" s="3" t="s">
        <v>6</v>
      </c>
      <c r="B5" s="3" t="s">
        <v>7</v>
      </c>
      <c r="C5" s="3" t="s">
        <v>8</v>
      </c>
      <c r="D5" s="3" t="s">
        <v>9</v>
      </c>
      <c r="E5" s="3" t="s">
        <v>13</v>
      </c>
      <c r="F5" s="3" t="s">
        <v>15</v>
      </c>
      <c r="G5" s="3" t="s">
        <v>15</v>
      </c>
      <c r="H5" s="3" t="s">
        <v>18</v>
      </c>
      <c r="I5" s="4" t="s">
        <v>18</v>
      </c>
      <c r="J5" s="4" t="s">
        <v>30</v>
      </c>
      <c r="K5" s="3" t="s">
        <v>32</v>
      </c>
      <c r="L5" s="2"/>
      <c r="O5" s="2"/>
    </row>
    <row r="6" spans="1:18" x14ac:dyDescent="0.3">
      <c r="A6" s="5" t="s">
        <v>10</v>
      </c>
      <c r="B6" s="5" t="s">
        <v>11</v>
      </c>
      <c r="C6" s="5" t="s">
        <v>12</v>
      </c>
      <c r="D6" s="5" t="s">
        <v>9</v>
      </c>
      <c r="E6" s="5" t="s">
        <v>14</v>
      </c>
      <c r="F6" s="5" t="s">
        <v>16</v>
      </c>
      <c r="G6" s="5" t="s">
        <v>17</v>
      </c>
      <c r="H6" s="5" t="s">
        <v>20</v>
      </c>
      <c r="I6" s="6" t="s">
        <v>19</v>
      </c>
      <c r="J6" s="6" t="s">
        <v>31</v>
      </c>
      <c r="K6" s="5" t="s">
        <v>33</v>
      </c>
      <c r="L6" s="2"/>
      <c r="O6" s="2"/>
    </row>
    <row r="7" spans="1:18" x14ac:dyDescent="0.3">
      <c r="A7" s="7">
        <v>102.27500000000001</v>
      </c>
      <c r="B7" s="8">
        <v>1000</v>
      </c>
      <c r="C7" s="7">
        <v>7.0400000000000004E-2</v>
      </c>
      <c r="D7" s="8">
        <v>1.2658</v>
      </c>
      <c r="E7" s="7">
        <f>A7*0.815776</f>
        <v>83.433490399999997</v>
      </c>
      <c r="F7" s="8">
        <f>(E7*B7)/5252</f>
        <v>15.886041584158415</v>
      </c>
      <c r="G7" s="7">
        <f t="shared" ref="G7:G38" si="0">F7*0.7457</f>
        <v>11.846221209306931</v>
      </c>
      <c r="H7" s="8">
        <f>(4*PI()*E7)/0.0016</f>
        <v>655285.10125998629</v>
      </c>
      <c r="I7" s="9">
        <f>H7/6894.76</f>
        <v>95.041031342640821</v>
      </c>
      <c r="J7" s="10">
        <f>(((C7*0.75)/60)/G7)*3600000</f>
        <v>267.42705070466479</v>
      </c>
      <c r="K7" s="7">
        <f>G7/(((C7*0.75)/60)*45800)*100</f>
        <v>29.392172512174795</v>
      </c>
      <c r="L7" s="2"/>
      <c r="O7" s="2"/>
    </row>
    <row r="8" spans="1:18" x14ac:dyDescent="0.3">
      <c r="A8" s="7">
        <v>102.756</v>
      </c>
      <c r="B8" s="8">
        <f t="shared" ref="B8:B39" si="1">B7+50</f>
        <v>1050</v>
      </c>
      <c r="C8" s="7">
        <v>7.2400000000000006E-2</v>
      </c>
      <c r="D8" s="8">
        <v>1.26783</v>
      </c>
      <c r="E8" s="7">
        <f>A8*0.815776</f>
        <v>83.825878656</v>
      </c>
      <c r="F8" s="8">
        <f t="shared" ref="F8:F71" si="2">(E8*B8)/5252</f>
        <v>16.758791429702971</v>
      </c>
      <c r="G8" s="7">
        <f t="shared" si="0"/>
        <v>12.497030769129506</v>
      </c>
      <c r="H8" s="8">
        <f t="shared" ref="H8:H38" si="3">(4*PI()*E8)/0.0016</f>
        <v>658366.91141599754</v>
      </c>
      <c r="I8" s="9">
        <f t="shared" ref="I8:I71" si="4">H8/6894.76</f>
        <v>95.488009940302135</v>
      </c>
      <c r="J8" s="10">
        <f t="shared" ref="J8:J38" si="5">(((C8*0.75)/60)/G8)*3600000</f>
        <v>260.70192673670914</v>
      </c>
      <c r="K8" s="7">
        <f t="shared" ref="K8:K38" si="6">G8/(((C8*0.75)/60)*45800)*100</f>
        <v>30.15037942804291</v>
      </c>
      <c r="L8" s="2"/>
      <c r="O8" s="2"/>
    </row>
    <row r="9" spans="1:18" x14ac:dyDescent="0.3">
      <c r="A9" s="7">
        <v>103.68899999999999</v>
      </c>
      <c r="B9" s="8">
        <f t="shared" si="1"/>
        <v>1100</v>
      </c>
      <c r="C9" s="7">
        <v>7.3700000000000002E-2</v>
      </c>
      <c r="D9" s="8">
        <v>1.2734399999999999</v>
      </c>
      <c r="E9" s="7">
        <f t="shared" ref="E9:E72" si="7">A9*0.815776</f>
        <v>84.586997663999995</v>
      </c>
      <c r="F9" s="8">
        <f t="shared" si="2"/>
        <v>17.716240942574256</v>
      </c>
      <c r="G9" s="7">
        <f t="shared" si="0"/>
        <v>13.211000870877623</v>
      </c>
      <c r="H9" s="8">
        <f t="shared" si="3"/>
        <v>664344.72612609831</v>
      </c>
      <c r="I9" s="9">
        <f t="shared" si="4"/>
        <v>96.355018322044316</v>
      </c>
      <c r="J9" s="10">
        <f t="shared" si="5"/>
        <v>251.04078278511849</v>
      </c>
      <c r="K9" s="7">
        <f t="shared" si="6"/>
        <v>31.310697495162426</v>
      </c>
    </row>
    <row r="10" spans="1:18" x14ac:dyDescent="0.3">
      <c r="A10" s="7">
        <v>104.209</v>
      </c>
      <c r="B10" s="8">
        <f t="shared" si="1"/>
        <v>1150</v>
      </c>
      <c r="C10" s="7">
        <v>7.2800000000000004E-2</v>
      </c>
      <c r="D10" s="8">
        <v>1.2847599999999999</v>
      </c>
      <c r="E10" s="7">
        <f t="shared" si="7"/>
        <v>85.011201184000001</v>
      </c>
      <c r="F10" s="8">
        <f t="shared" si="2"/>
        <v>18.614410007920792</v>
      </c>
      <c r="G10" s="7">
        <f t="shared" si="0"/>
        <v>13.880765542906536</v>
      </c>
      <c r="H10" s="8">
        <f t="shared" si="3"/>
        <v>667676.41278124577</v>
      </c>
      <c r="I10" s="9">
        <f t="shared" si="4"/>
        <v>96.838238427624134</v>
      </c>
      <c r="J10" s="10">
        <f t="shared" si="5"/>
        <v>236.01003776582976</v>
      </c>
      <c r="K10" s="7">
        <f t="shared" si="6"/>
        <v>33.304778403250005</v>
      </c>
    </row>
    <row r="11" spans="1:18" x14ac:dyDescent="0.3">
      <c r="A11" s="7">
        <v>105.81100000000001</v>
      </c>
      <c r="B11" s="8">
        <f t="shared" si="1"/>
        <v>1200</v>
      </c>
      <c r="C11" s="7">
        <v>7.4399999999999994E-2</v>
      </c>
      <c r="D11" s="8">
        <v>1.2918099999999999</v>
      </c>
      <c r="E11" s="7">
        <f t="shared" si="7"/>
        <v>86.318074335999995</v>
      </c>
      <c r="F11" s="8">
        <f t="shared" si="2"/>
        <v>19.722332293069304</v>
      </c>
      <c r="G11" s="7">
        <f t="shared" si="0"/>
        <v>14.70694319094178</v>
      </c>
      <c r="H11" s="8">
        <f t="shared" si="3"/>
        <v>677940.57051498804</v>
      </c>
      <c r="I11" s="9">
        <f t="shared" si="4"/>
        <v>98.326928060583398</v>
      </c>
      <c r="J11" s="10">
        <f t="shared" si="5"/>
        <v>227.64757819028509</v>
      </c>
      <c r="K11" s="7">
        <f t="shared" si="6"/>
        <v>34.528203951124055</v>
      </c>
    </row>
    <row r="12" spans="1:18" x14ac:dyDescent="0.3">
      <c r="A12" s="7">
        <v>107.51</v>
      </c>
      <c r="B12" s="8">
        <f t="shared" si="1"/>
        <v>1250</v>
      </c>
      <c r="C12" s="7">
        <v>7.8950000000000006E-2</v>
      </c>
      <c r="D12" s="8">
        <v>1.2972900000000001</v>
      </c>
      <c r="E12" s="7">
        <f t="shared" si="7"/>
        <v>87.704077760000004</v>
      </c>
      <c r="F12" s="8">
        <f t="shared" si="2"/>
        <v>20.873971287128715</v>
      </c>
      <c r="G12" s="7">
        <f t="shared" si="0"/>
        <v>15.565720388811883</v>
      </c>
      <c r="H12" s="8">
        <f t="shared" si="3"/>
        <v>688826.21595170989</v>
      </c>
      <c r="I12" s="9">
        <f t="shared" si="4"/>
        <v>99.905756828622003</v>
      </c>
      <c r="J12" s="10">
        <f t="shared" si="5"/>
        <v>228.24192592805394</v>
      </c>
      <c r="K12" s="7">
        <f t="shared" si="6"/>
        <v>34.43829163626723</v>
      </c>
    </row>
    <row r="13" spans="1:18" x14ac:dyDescent="0.3">
      <c r="A13" s="7">
        <v>109.488</v>
      </c>
      <c r="B13" s="8">
        <f t="shared" si="1"/>
        <v>1300</v>
      </c>
      <c r="C13" s="7">
        <v>7.9000000000000001E-2</v>
      </c>
      <c r="D13" s="8">
        <v>1.29895</v>
      </c>
      <c r="E13" s="7">
        <f t="shared" si="7"/>
        <v>89.317682687999991</v>
      </c>
      <c r="F13" s="8">
        <f t="shared" si="2"/>
        <v>22.1083372990099</v>
      </c>
      <c r="G13" s="7">
        <f t="shared" si="0"/>
        <v>16.486187123871684</v>
      </c>
      <c r="H13" s="8">
        <f t="shared" si="3"/>
        <v>701499.43942071253</v>
      </c>
      <c r="I13" s="9">
        <f t="shared" si="4"/>
        <v>101.74385176869282</v>
      </c>
      <c r="J13" s="10">
        <f t="shared" si="5"/>
        <v>215.63506305544885</v>
      </c>
      <c r="K13" s="7">
        <f t="shared" si="6"/>
        <v>36.45168785334517</v>
      </c>
    </row>
    <row r="14" spans="1:18" x14ac:dyDescent="0.3">
      <c r="A14" s="7">
        <v>111.797</v>
      </c>
      <c r="B14" s="8">
        <f t="shared" si="1"/>
        <v>1350</v>
      </c>
      <c r="C14" s="7">
        <v>7.9600000000000004E-2</v>
      </c>
      <c r="D14" s="8">
        <v>1.2946899999999999</v>
      </c>
      <c r="E14" s="7">
        <f t="shared" si="7"/>
        <v>91.201309471999991</v>
      </c>
      <c r="F14" s="8">
        <f t="shared" si="2"/>
        <v>23.44283468910891</v>
      </c>
      <c r="G14" s="7">
        <f t="shared" si="0"/>
        <v>17.481321827668516</v>
      </c>
      <c r="H14" s="8">
        <f t="shared" si="3"/>
        <v>716293.40958751098</v>
      </c>
      <c r="I14" s="9">
        <f t="shared" si="4"/>
        <v>103.88953489135386</v>
      </c>
      <c r="J14" s="10">
        <f t="shared" si="5"/>
        <v>204.90441371147338</v>
      </c>
      <c r="K14" s="7">
        <f t="shared" si="6"/>
        <v>38.360628091699802</v>
      </c>
    </row>
    <row r="15" spans="1:18" x14ac:dyDescent="0.3">
      <c r="A15" s="7">
        <v>114.268</v>
      </c>
      <c r="B15" s="8">
        <f t="shared" si="1"/>
        <v>1400</v>
      </c>
      <c r="C15" s="7">
        <v>8.3500000000000005E-2</v>
      </c>
      <c r="D15" s="8">
        <v>1.2855000000000001</v>
      </c>
      <c r="E15" s="7">
        <f t="shared" si="7"/>
        <v>93.217091967999991</v>
      </c>
      <c r="F15" s="8">
        <f t="shared" si="2"/>
        <v>24.848425124752474</v>
      </c>
      <c r="G15" s="7">
        <f t="shared" si="0"/>
        <v>18.52947061552792</v>
      </c>
      <c r="H15" s="8">
        <f t="shared" si="3"/>
        <v>732125.32828918216</v>
      </c>
      <c r="I15" s="9">
        <f t="shared" si="4"/>
        <v>106.18575966229167</v>
      </c>
      <c r="J15" s="10">
        <f t="shared" si="5"/>
        <v>202.78507022489728</v>
      </c>
      <c r="K15" s="7">
        <f t="shared" si="6"/>
        <v>38.761541961724596</v>
      </c>
    </row>
    <row r="16" spans="1:18" x14ac:dyDescent="0.3">
      <c r="A16" s="7">
        <v>115.783</v>
      </c>
      <c r="B16" s="8">
        <f t="shared" si="1"/>
        <v>1450</v>
      </c>
      <c r="C16" s="7">
        <v>8.4699999999999998E-2</v>
      </c>
      <c r="D16" s="8">
        <v>1.2781800000000001</v>
      </c>
      <c r="E16" s="7">
        <f t="shared" si="7"/>
        <v>94.452992607999988</v>
      </c>
      <c r="F16" s="8">
        <f t="shared" si="2"/>
        <v>26.077082879207914</v>
      </c>
      <c r="G16" s="7">
        <f t="shared" si="0"/>
        <v>19.445680703025342</v>
      </c>
      <c r="H16" s="8">
        <f t="shared" si="3"/>
        <v>741832.06921715941</v>
      </c>
      <c r="I16" s="9">
        <f t="shared" si="4"/>
        <v>107.59360285450971</v>
      </c>
      <c r="J16" s="10">
        <f t="shared" si="5"/>
        <v>196.00753803424379</v>
      </c>
      <c r="K16" s="7">
        <f t="shared" si="6"/>
        <v>40.101835304723771</v>
      </c>
    </row>
    <row r="17" spans="1:11" x14ac:dyDescent="0.3">
      <c r="A17" s="7">
        <v>116.985</v>
      </c>
      <c r="B17" s="8">
        <f t="shared" si="1"/>
        <v>1500</v>
      </c>
      <c r="C17" s="7">
        <v>8.8650000000000007E-2</v>
      </c>
      <c r="D17" s="8">
        <v>1.2795000000000001</v>
      </c>
      <c r="E17" s="7">
        <f t="shared" si="7"/>
        <v>95.43355536</v>
      </c>
      <c r="F17" s="8">
        <f t="shared" si="2"/>
        <v>27.256346732673268</v>
      </c>
      <c r="G17" s="7">
        <f t="shared" si="0"/>
        <v>20.325057758554458</v>
      </c>
      <c r="H17" s="8">
        <f t="shared" si="3"/>
        <v>749533.39106232696</v>
      </c>
      <c r="I17" s="9">
        <f t="shared" si="4"/>
        <v>108.71058471394609</v>
      </c>
      <c r="J17" s="10">
        <f t="shared" si="5"/>
        <v>196.27250497337434</v>
      </c>
      <c r="K17" s="7">
        <f t="shared" si="6"/>
        <v>40.047698019648351</v>
      </c>
    </row>
    <row r="18" spans="1:11" x14ac:dyDescent="0.3">
      <c r="A18" s="7">
        <v>117.788</v>
      </c>
      <c r="B18" s="8">
        <f t="shared" si="1"/>
        <v>1550</v>
      </c>
      <c r="C18" s="7">
        <v>9.3200000000000005E-2</v>
      </c>
      <c r="D18" s="8">
        <v>1.27766</v>
      </c>
      <c r="E18" s="7">
        <f t="shared" si="7"/>
        <v>96.088623487999996</v>
      </c>
      <c r="F18" s="8">
        <f t="shared" si="2"/>
        <v>28.358219041584157</v>
      </c>
      <c r="G18" s="7">
        <f t="shared" si="0"/>
        <v>21.146723939309307</v>
      </c>
      <c r="H18" s="8">
        <f t="shared" si="3"/>
        <v>754678.28410864098</v>
      </c>
      <c r="I18" s="9">
        <f t="shared" si="4"/>
        <v>109.45678806929334</v>
      </c>
      <c r="J18" s="10">
        <f t="shared" si="5"/>
        <v>198.32859274262529</v>
      </c>
      <c r="K18" s="7">
        <f t="shared" si="6"/>
        <v>39.632520455252937</v>
      </c>
    </row>
    <row r="19" spans="1:11" x14ac:dyDescent="0.3">
      <c r="A19" s="7">
        <v>118.471</v>
      </c>
      <c r="B19" s="8">
        <f t="shared" si="1"/>
        <v>1600</v>
      </c>
      <c r="C19" s="7">
        <v>9.5899999999999999E-2</v>
      </c>
      <c r="D19" s="8">
        <v>1.2823500000000001</v>
      </c>
      <c r="E19" s="7">
        <f t="shared" si="7"/>
        <v>96.645798495999998</v>
      </c>
      <c r="F19" s="8">
        <f t="shared" si="2"/>
        <v>29.442741354455443</v>
      </c>
      <c r="G19" s="7">
        <f t="shared" si="0"/>
        <v>21.955452228017425</v>
      </c>
      <c r="H19" s="8">
        <f t="shared" si="3"/>
        <v>759054.32638838259</v>
      </c>
      <c r="I19" s="9">
        <f t="shared" si="4"/>
        <v>110.09147909258373</v>
      </c>
      <c r="J19" s="10">
        <f t="shared" si="5"/>
        <v>196.55709912879755</v>
      </c>
      <c r="K19" s="7">
        <f t="shared" si="6"/>
        <v>39.989713134619713</v>
      </c>
    </row>
    <row r="20" spans="1:11" x14ac:dyDescent="0.3">
      <c r="A20" s="7">
        <v>118.77200000000001</v>
      </c>
      <c r="B20" s="8">
        <f t="shared" si="1"/>
        <v>1650</v>
      </c>
      <c r="C20" s="7">
        <v>9.8750000000000004E-2</v>
      </c>
      <c r="D20" s="8">
        <v>1.2902800000000001</v>
      </c>
      <c r="E20" s="7">
        <f t="shared" si="7"/>
        <v>96.891347072000002</v>
      </c>
      <c r="F20" s="8">
        <f t="shared" si="2"/>
        <v>30.439970043564358</v>
      </c>
      <c r="G20" s="7">
        <f t="shared" si="0"/>
        <v>22.699085661485942</v>
      </c>
      <c r="H20" s="8">
        <f t="shared" si="3"/>
        <v>760982.86039453524</v>
      </c>
      <c r="I20" s="9">
        <f t="shared" si="4"/>
        <v>110.37118919215973</v>
      </c>
      <c r="J20" s="10">
        <f t="shared" si="5"/>
        <v>195.76779727034611</v>
      </c>
      <c r="K20" s="7">
        <f t="shared" si="6"/>
        <v>40.150944733157381</v>
      </c>
    </row>
    <row r="21" spans="1:11" x14ac:dyDescent="0.3">
      <c r="A21" s="7">
        <v>118.65600000000001</v>
      </c>
      <c r="B21" s="8">
        <f t="shared" si="1"/>
        <v>1700</v>
      </c>
      <c r="C21" s="7">
        <v>0.10005</v>
      </c>
      <c r="D21" s="8">
        <v>1.29942</v>
      </c>
      <c r="E21" s="7">
        <f t="shared" si="7"/>
        <v>96.796717055999991</v>
      </c>
      <c r="F21" s="8">
        <f t="shared" si="2"/>
        <v>31.331762946534649</v>
      </c>
      <c r="G21" s="7">
        <f t="shared" si="0"/>
        <v>23.364095629230889</v>
      </c>
      <c r="H21" s="8">
        <f t="shared" si="3"/>
        <v>760239.63798684848</v>
      </c>
      <c r="I21" s="9">
        <f t="shared" si="4"/>
        <v>110.26339393783807</v>
      </c>
      <c r="J21" s="10">
        <f t="shared" si="5"/>
        <v>192.69951944415186</v>
      </c>
      <c r="K21" s="7">
        <f t="shared" si="6"/>
        <v>40.790252261172263</v>
      </c>
    </row>
    <row r="22" spans="1:11" x14ac:dyDescent="0.3">
      <c r="A22" s="7">
        <v>118.861</v>
      </c>
      <c r="B22" s="8">
        <f t="shared" si="1"/>
        <v>1750</v>
      </c>
      <c r="C22" s="7">
        <v>0.10305</v>
      </c>
      <c r="D22" s="8">
        <v>1.31053</v>
      </c>
      <c r="E22" s="7">
        <f t="shared" si="7"/>
        <v>96.963951135999991</v>
      </c>
      <c r="F22" s="8">
        <f t="shared" si="2"/>
        <v>32.309008851485146</v>
      </c>
      <c r="G22" s="7">
        <f t="shared" si="0"/>
        <v>24.092827900552475</v>
      </c>
      <c r="H22" s="8">
        <f t="shared" si="3"/>
        <v>761553.09137974307</v>
      </c>
      <c r="I22" s="9">
        <f t="shared" si="4"/>
        <v>110.45389417176857</v>
      </c>
      <c r="J22" s="10">
        <f t="shared" si="5"/>
        <v>192.474292313924</v>
      </c>
      <c r="K22" s="7">
        <f t="shared" si="6"/>
        <v>40.837983682068057</v>
      </c>
    </row>
    <row r="23" spans="1:11" x14ac:dyDescent="0.3">
      <c r="A23" s="7">
        <v>119.584</v>
      </c>
      <c r="B23" s="8">
        <f t="shared" si="1"/>
        <v>1800</v>
      </c>
      <c r="C23" s="7">
        <v>0.10929999999999999</v>
      </c>
      <c r="D23" s="8">
        <v>1.3149</v>
      </c>
      <c r="E23" s="7">
        <f t="shared" si="7"/>
        <v>97.553757183999991</v>
      </c>
      <c r="F23" s="8">
        <f t="shared" si="2"/>
        <v>33.434265599999996</v>
      </c>
      <c r="G23" s="7">
        <f t="shared" si="0"/>
        <v>24.931931857919999</v>
      </c>
      <c r="H23" s="8">
        <f t="shared" si="3"/>
        <v>766185.41724834207</v>
      </c>
      <c r="I23" s="9">
        <f t="shared" si="4"/>
        <v>111.12575597241123</v>
      </c>
      <c r="J23" s="10">
        <f t="shared" si="5"/>
        <v>197.27713151267758</v>
      </c>
      <c r="K23" s="7">
        <f t="shared" si="6"/>
        <v>39.843756589843274</v>
      </c>
    </row>
    <row r="24" spans="1:11" x14ac:dyDescent="0.3">
      <c r="A24" s="7">
        <v>119.934</v>
      </c>
      <c r="B24" s="8">
        <f t="shared" si="1"/>
        <v>1850</v>
      </c>
      <c r="C24" s="7">
        <v>0.11415</v>
      </c>
      <c r="D24" s="8">
        <v>1.3184899999999999</v>
      </c>
      <c r="E24" s="7">
        <f t="shared" si="7"/>
        <v>97.839278783999987</v>
      </c>
      <c r="F24" s="8">
        <f t="shared" si="2"/>
        <v>34.463569259405936</v>
      </c>
      <c r="G24" s="7">
        <f t="shared" si="0"/>
        <v>25.699483596739007</v>
      </c>
      <c r="H24" s="8">
        <f t="shared" si="3"/>
        <v>768427.89865084505</v>
      </c>
      <c r="I24" s="9">
        <f t="shared" si="4"/>
        <v>111.45100027424378</v>
      </c>
      <c r="J24" s="10">
        <f t="shared" si="5"/>
        <v>199.8775570981434</v>
      </c>
      <c r="K24" s="7">
        <f t="shared" si="6"/>
        <v>39.325385615324976</v>
      </c>
    </row>
    <row r="25" spans="1:11" x14ac:dyDescent="0.3">
      <c r="A25" s="7">
        <v>120.176</v>
      </c>
      <c r="B25" s="8">
        <f t="shared" si="1"/>
        <v>1900</v>
      </c>
      <c r="C25" s="7">
        <v>0.11745</v>
      </c>
      <c r="D25" s="8">
        <v>1.3189200000000001</v>
      </c>
      <c r="E25" s="7">
        <f t="shared" si="7"/>
        <v>98.036696575999997</v>
      </c>
      <c r="F25" s="8">
        <f t="shared" si="2"/>
        <v>35.466436308910893</v>
      </c>
      <c r="G25" s="7">
        <f t="shared" si="0"/>
        <v>26.447321555554854</v>
      </c>
      <c r="H25" s="8">
        <f t="shared" si="3"/>
        <v>769978.41436343302</v>
      </c>
      <c r="I25" s="9">
        <f t="shared" si="4"/>
        <v>111.67588347722517</v>
      </c>
      <c r="J25" s="10">
        <f t="shared" si="5"/>
        <v>199.84065263084889</v>
      </c>
      <c r="K25" s="7">
        <f t="shared" si="6"/>
        <v>39.332647813422192</v>
      </c>
    </row>
    <row r="26" spans="1:11" x14ac:dyDescent="0.3">
      <c r="A26" s="7">
        <v>120.94799999999999</v>
      </c>
      <c r="B26" s="8">
        <f t="shared" si="1"/>
        <v>1950</v>
      </c>
      <c r="C26" s="7">
        <v>0.12055</v>
      </c>
      <c r="D26" s="8">
        <v>1.31484</v>
      </c>
      <c r="E26" s="7">
        <f t="shared" si="7"/>
        <v>98.666475647999988</v>
      </c>
      <c r="F26" s="8">
        <f t="shared" si="2"/>
        <v>36.633592443564353</v>
      </c>
      <c r="G26" s="7">
        <f t="shared" si="0"/>
        <v>27.317669885165941</v>
      </c>
      <c r="H26" s="8">
        <f t="shared" si="3"/>
        <v>774924.68762838235</v>
      </c>
      <c r="I26" s="9">
        <f t="shared" si="4"/>
        <v>112.39327948012438</v>
      </c>
      <c r="J26" s="10">
        <f t="shared" si="5"/>
        <v>198.5802604249842</v>
      </c>
      <c r="K26" s="7">
        <f t="shared" si="6"/>
        <v>39.582292781325677</v>
      </c>
    </row>
    <row r="27" spans="1:11" x14ac:dyDescent="0.3">
      <c r="A27" s="7">
        <v>122.157</v>
      </c>
      <c r="B27" s="8">
        <f t="shared" si="1"/>
        <v>2000</v>
      </c>
      <c r="C27" s="7">
        <v>0.12554999999999999</v>
      </c>
      <c r="D27" s="8">
        <v>1.31653</v>
      </c>
      <c r="E27" s="7">
        <f t="shared" si="7"/>
        <v>99.652748831999986</v>
      </c>
      <c r="F27" s="8">
        <f t="shared" si="2"/>
        <v>37.94849536633663</v>
      </c>
      <c r="G27" s="7">
        <f t="shared" si="0"/>
        <v>28.298192994677226</v>
      </c>
      <c r="H27" s="8">
        <f t="shared" si="3"/>
        <v>782670.8591015999</v>
      </c>
      <c r="I27" s="9">
        <f t="shared" si="4"/>
        <v>113.51676622559739</v>
      </c>
      <c r="J27" s="10">
        <f t="shared" si="5"/>
        <v>199.65055723037491</v>
      </c>
      <c r="K27" s="7">
        <f t="shared" si="6"/>
        <v>39.370098024137953</v>
      </c>
    </row>
    <row r="28" spans="1:11" x14ac:dyDescent="0.3">
      <c r="A28" s="7">
        <v>122.845</v>
      </c>
      <c r="B28" s="8">
        <f t="shared" si="1"/>
        <v>2050</v>
      </c>
      <c r="C28" s="7">
        <v>0.12784999999999999</v>
      </c>
      <c r="D28" s="8">
        <v>1.32098</v>
      </c>
      <c r="E28" s="7">
        <f t="shared" si="7"/>
        <v>100.21400272</v>
      </c>
      <c r="F28" s="8">
        <f t="shared" si="2"/>
        <v>39.116280574257424</v>
      </c>
      <c r="G28" s="7">
        <f t="shared" si="0"/>
        <v>29.16901042422376</v>
      </c>
      <c r="H28" s="8">
        <f t="shared" si="3"/>
        <v>787078.9368299488</v>
      </c>
      <c r="I28" s="9">
        <f t="shared" si="4"/>
        <v>114.15610359605682</v>
      </c>
      <c r="J28" s="10">
        <f t="shared" si="5"/>
        <v>197.23843614599082</v>
      </c>
      <c r="K28" s="7">
        <f t="shared" si="6"/>
        <v>39.851573366337483</v>
      </c>
    </row>
    <row r="29" spans="1:11" x14ac:dyDescent="0.3">
      <c r="A29" s="7">
        <v>123.79600000000001</v>
      </c>
      <c r="B29" s="8">
        <f t="shared" si="1"/>
        <v>2100</v>
      </c>
      <c r="C29" s="7">
        <v>0.13089999999999999</v>
      </c>
      <c r="D29" s="8">
        <v>1.32287</v>
      </c>
      <c r="E29" s="7">
        <f t="shared" si="7"/>
        <v>100.989805696</v>
      </c>
      <c r="F29" s="8">
        <f t="shared" si="2"/>
        <v>40.380539215841587</v>
      </c>
      <c r="G29" s="7">
        <f t="shared" si="0"/>
        <v>30.111768093253072</v>
      </c>
      <c r="H29" s="8">
        <f t="shared" si="3"/>
        <v>793172.07915503555</v>
      </c>
      <c r="I29" s="9">
        <f t="shared" si="4"/>
        <v>115.03983882760757</v>
      </c>
      <c r="J29" s="10">
        <f t="shared" si="5"/>
        <v>195.62119307500382</v>
      </c>
      <c r="K29" s="7">
        <f t="shared" si="6"/>
        <v>40.181035015566501</v>
      </c>
    </row>
    <row r="30" spans="1:11" x14ac:dyDescent="0.3">
      <c r="A30" s="7">
        <v>124.794</v>
      </c>
      <c r="B30" s="8">
        <f t="shared" si="1"/>
        <v>2150</v>
      </c>
      <c r="C30" s="7">
        <v>0.13435</v>
      </c>
      <c r="D30" s="8">
        <v>1.3216399999999999</v>
      </c>
      <c r="E30" s="7">
        <f t="shared" si="7"/>
        <v>101.80395014399998</v>
      </c>
      <c r="F30" s="8">
        <f t="shared" si="2"/>
        <v>41.675265196039597</v>
      </c>
      <c r="G30" s="7">
        <f t="shared" si="0"/>
        <v>31.07724525668673</v>
      </c>
      <c r="H30" s="8">
        <f t="shared" si="3"/>
        <v>799566.35469702969</v>
      </c>
      <c r="I30" s="9">
        <f t="shared" si="4"/>
        <v>115.96724972254722</v>
      </c>
      <c r="J30" s="10">
        <f t="shared" si="5"/>
        <v>194.53944357243722</v>
      </c>
      <c r="K30" s="7">
        <f t="shared" si="6"/>
        <v>40.404464330683858</v>
      </c>
    </row>
    <row r="31" spans="1:11" x14ac:dyDescent="0.3">
      <c r="A31" s="7">
        <v>125.137</v>
      </c>
      <c r="B31" s="8">
        <f t="shared" si="1"/>
        <v>2200</v>
      </c>
      <c r="C31" s="7">
        <v>0.13769999999999999</v>
      </c>
      <c r="D31" s="8">
        <v>1.3165199999999999</v>
      </c>
      <c r="E31" s="7">
        <f t="shared" si="7"/>
        <v>102.08376131199999</v>
      </c>
      <c r="F31" s="8">
        <f t="shared" si="2"/>
        <v>42.761666962376232</v>
      </c>
      <c r="G31" s="7">
        <f t="shared" si="0"/>
        <v>31.887375053843957</v>
      </c>
      <c r="H31" s="8">
        <f t="shared" si="3"/>
        <v>801763.98647148267</v>
      </c>
      <c r="I31" s="9">
        <f t="shared" si="4"/>
        <v>116.28598913834313</v>
      </c>
      <c r="J31" s="10">
        <f t="shared" si="5"/>
        <v>194.3245560205817</v>
      </c>
      <c r="K31" s="7">
        <f t="shared" si="6"/>
        <v>40.4491443062971</v>
      </c>
    </row>
    <row r="32" spans="1:11" x14ac:dyDescent="0.3">
      <c r="A32" s="7">
        <v>126.02800000000001</v>
      </c>
      <c r="B32" s="8">
        <f t="shared" si="1"/>
        <v>2250</v>
      </c>
      <c r="C32" s="7">
        <v>0.14105000000000001</v>
      </c>
      <c r="D32" s="8">
        <v>1.3046500000000001</v>
      </c>
      <c r="E32" s="7">
        <f t="shared" si="7"/>
        <v>102.810617728</v>
      </c>
      <c r="F32" s="8">
        <f t="shared" si="2"/>
        <v>44.044914297029706</v>
      </c>
      <c r="G32" s="7">
        <f t="shared" si="0"/>
        <v>32.844292591295051</v>
      </c>
      <c r="H32" s="8">
        <f t="shared" si="3"/>
        <v>807472.70341328322</v>
      </c>
      <c r="I32" s="9">
        <f t="shared" si="4"/>
        <v>117.11396820386543</v>
      </c>
      <c r="J32" s="10">
        <f t="shared" si="5"/>
        <v>193.25275410809903</v>
      </c>
      <c r="K32" s="7">
        <f t="shared" si="6"/>
        <v>40.673479894298751</v>
      </c>
    </row>
    <row r="33" spans="1:11" x14ac:dyDescent="0.3">
      <c r="A33" s="7">
        <v>126.66</v>
      </c>
      <c r="B33" s="8">
        <f t="shared" si="1"/>
        <v>2300</v>
      </c>
      <c r="C33" s="7">
        <v>0.14495</v>
      </c>
      <c r="D33" s="8">
        <v>1.2964599999999999</v>
      </c>
      <c r="E33" s="7">
        <f t="shared" si="7"/>
        <v>103.32618815999999</v>
      </c>
      <c r="F33" s="8">
        <f t="shared" si="2"/>
        <v>45.249473108910884</v>
      </c>
      <c r="G33" s="7">
        <f t="shared" si="0"/>
        <v>33.74253209731485</v>
      </c>
      <c r="H33" s="8">
        <f t="shared" si="3"/>
        <v>811521.98411723145</v>
      </c>
      <c r="I33" s="9">
        <f t="shared" si="4"/>
        <v>117.70126648603163</v>
      </c>
      <c r="J33" s="10">
        <f t="shared" si="5"/>
        <v>193.30944047672889</v>
      </c>
      <c r="K33" s="7">
        <f t="shared" si="6"/>
        <v>40.661552738185399</v>
      </c>
    </row>
    <row r="34" spans="1:11" x14ac:dyDescent="0.3">
      <c r="A34" s="7">
        <v>126.822</v>
      </c>
      <c r="B34" s="8">
        <f t="shared" si="1"/>
        <v>2350</v>
      </c>
      <c r="C34" s="7">
        <v>0.14985000000000001</v>
      </c>
      <c r="D34" s="8">
        <v>1.2822899999999999</v>
      </c>
      <c r="E34" s="7">
        <f t="shared" si="7"/>
        <v>103.458343872</v>
      </c>
      <c r="F34" s="8">
        <f t="shared" si="2"/>
        <v>46.292290194059404</v>
      </c>
      <c r="G34" s="7">
        <f t="shared" si="0"/>
        <v>34.520160797710098</v>
      </c>
      <c r="H34" s="8">
        <f t="shared" si="3"/>
        <v>812559.93265210441</v>
      </c>
      <c r="I34" s="9">
        <f t="shared" si="4"/>
        <v>117.85180813430843</v>
      </c>
      <c r="J34" s="10">
        <f t="shared" si="5"/>
        <v>195.34236933355524</v>
      </c>
      <c r="K34" s="7">
        <f t="shared" si="6"/>
        <v>40.238387788324097</v>
      </c>
    </row>
    <row r="35" spans="1:11" x14ac:dyDescent="0.3">
      <c r="A35" s="7">
        <v>126.69</v>
      </c>
      <c r="B35" s="8">
        <f t="shared" si="1"/>
        <v>2400</v>
      </c>
      <c r="C35" s="7">
        <v>0.1537</v>
      </c>
      <c r="D35" s="8">
        <v>1.2730399999999999</v>
      </c>
      <c r="E35" s="7">
        <f t="shared" si="7"/>
        <v>103.35066144</v>
      </c>
      <c r="F35" s="8">
        <f t="shared" si="2"/>
        <v>47.22802502970297</v>
      </c>
      <c r="G35" s="7">
        <f t="shared" si="0"/>
        <v>35.217938264649504</v>
      </c>
      <c r="H35" s="8">
        <f t="shared" si="3"/>
        <v>811714.19680887461</v>
      </c>
      <c r="I35" s="9">
        <f t="shared" si="4"/>
        <v>117.72914456904586</v>
      </c>
      <c r="J35" s="10">
        <f t="shared" si="5"/>
        <v>196.39139429529106</v>
      </c>
      <c r="K35" s="7">
        <f t="shared" si="6"/>
        <v>40.023454372522323</v>
      </c>
    </row>
    <row r="36" spans="1:11" x14ac:dyDescent="0.3">
      <c r="A36" s="7">
        <v>126.55200000000001</v>
      </c>
      <c r="B36" s="8">
        <f t="shared" si="1"/>
        <v>2450</v>
      </c>
      <c r="C36" s="7">
        <v>0.15565000000000001</v>
      </c>
      <c r="D36" s="8">
        <v>1.2698400000000001</v>
      </c>
      <c r="E36" s="7">
        <f t="shared" si="7"/>
        <v>103.238084352</v>
      </c>
      <c r="F36" s="8">
        <f t="shared" si="2"/>
        <v>48.159426249504946</v>
      </c>
      <c r="G36" s="7">
        <f t="shared" si="0"/>
        <v>35.912484154255843</v>
      </c>
      <c r="H36" s="8">
        <f t="shared" si="3"/>
        <v>810830.01842731645</v>
      </c>
      <c r="I36" s="9">
        <f t="shared" si="4"/>
        <v>117.60090538718048</v>
      </c>
      <c r="J36" s="10">
        <f t="shared" si="5"/>
        <v>195.03663321964751</v>
      </c>
      <c r="K36" s="7">
        <f t="shared" si="6"/>
        <v>40.301464801648351</v>
      </c>
    </row>
    <row r="37" spans="1:11" x14ac:dyDescent="0.3">
      <c r="A37" s="7">
        <v>126.438</v>
      </c>
      <c r="B37" s="8">
        <f t="shared" si="1"/>
        <v>2500</v>
      </c>
      <c r="C37" s="7">
        <v>0.15959999999999999</v>
      </c>
      <c r="D37" s="8">
        <v>1.2744599999999999</v>
      </c>
      <c r="E37" s="7">
        <f t="shared" si="7"/>
        <v>103.145085888</v>
      </c>
      <c r="F37" s="8">
        <f t="shared" si="2"/>
        <v>49.098003564356432</v>
      </c>
      <c r="G37" s="7">
        <f t="shared" si="0"/>
        <v>36.612381257940591</v>
      </c>
      <c r="H37" s="8">
        <f t="shared" si="3"/>
        <v>810099.61019907251</v>
      </c>
      <c r="I37" s="9">
        <f t="shared" si="4"/>
        <v>117.49496867172643</v>
      </c>
      <c r="J37" s="10">
        <f t="shared" si="5"/>
        <v>196.16314900146924</v>
      </c>
      <c r="K37" s="7">
        <f t="shared" si="6"/>
        <v>40.070023593854273</v>
      </c>
    </row>
    <row r="38" spans="1:11" x14ac:dyDescent="0.3">
      <c r="A38" s="7">
        <v>126.239</v>
      </c>
      <c r="B38" s="8">
        <f t="shared" si="1"/>
        <v>2550</v>
      </c>
      <c r="C38" s="7">
        <v>0.16259999999999999</v>
      </c>
      <c r="D38" s="8">
        <v>1.2787599999999999</v>
      </c>
      <c r="E38" s="7">
        <f t="shared" si="7"/>
        <v>102.982746464</v>
      </c>
      <c r="F38" s="8">
        <f t="shared" si="2"/>
        <v>50.001143085148513</v>
      </c>
      <c r="G38" s="7">
        <f t="shared" si="0"/>
        <v>37.285852398595246</v>
      </c>
      <c r="H38" s="8">
        <f t="shared" si="3"/>
        <v>808824.59934450663</v>
      </c>
      <c r="I38" s="9">
        <f t="shared" si="4"/>
        <v>117.31004405439879</v>
      </c>
      <c r="J38" s="10">
        <f t="shared" si="5"/>
        <v>196.24065240025652</v>
      </c>
      <c r="K38" s="7">
        <f t="shared" si="6"/>
        <v>40.054198315146607</v>
      </c>
    </row>
    <row r="39" spans="1:11" x14ac:dyDescent="0.3">
      <c r="A39" s="7">
        <v>126.161</v>
      </c>
      <c r="B39" s="8">
        <f t="shared" si="1"/>
        <v>2600</v>
      </c>
      <c r="C39" s="7">
        <v>0.16805</v>
      </c>
      <c r="D39" s="8">
        <v>1.27634</v>
      </c>
      <c r="E39" s="7">
        <f t="shared" si="7"/>
        <v>102.919115936</v>
      </c>
      <c r="F39" s="8">
        <f t="shared" si="2"/>
        <v>50.950057394059399</v>
      </c>
      <c r="G39" s="7">
        <f t="shared" ref="G39:G70" si="8">F39*0.7457</f>
        <v>37.993457798750093</v>
      </c>
      <c r="H39" s="8">
        <f t="shared" ref="H39:H70" si="9">(4*PI()*E39)/0.0016</f>
        <v>808324.84634623455</v>
      </c>
      <c r="I39" s="9">
        <f t="shared" si="4"/>
        <v>117.23756103856182</v>
      </c>
      <c r="J39" s="10">
        <f t="shared" ref="J39:J70" si="10">(((C39*0.75)/60)/G39)*3600000</f>
        <v>199.04084645459099</v>
      </c>
      <c r="K39" s="7">
        <f t="shared" ref="K39:K70" si="11">G39/(((C39*0.75)/60)*45800)*100</f>
        <v>39.490698259901428</v>
      </c>
    </row>
    <row r="40" spans="1:11" x14ac:dyDescent="0.3">
      <c r="A40" s="7">
        <v>125.84699999999999</v>
      </c>
      <c r="B40" s="8">
        <f t="shared" ref="B40:B71" si="12">B39+50</f>
        <v>2650</v>
      </c>
      <c r="C40" s="7">
        <v>0.17144999999999999</v>
      </c>
      <c r="D40" s="8">
        <v>1.28027</v>
      </c>
      <c r="E40" s="7">
        <f t="shared" si="7"/>
        <v>102.66296227199999</v>
      </c>
      <c r="F40" s="8">
        <f t="shared" si="2"/>
        <v>51.800618815841574</v>
      </c>
      <c r="G40" s="7">
        <f t="shared" si="8"/>
        <v>38.627721450973063</v>
      </c>
      <c r="H40" s="8">
        <f t="shared" si="9"/>
        <v>806313.02017370309</v>
      </c>
      <c r="I40" s="9">
        <f t="shared" si="4"/>
        <v>116.94577043634631</v>
      </c>
      <c r="J40" s="10">
        <f t="shared" si="10"/>
        <v>199.73349993714544</v>
      </c>
      <c r="K40" s="7">
        <f t="shared" si="11"/>
        <v>39.353748926480471</v>
      </c>
    </row>
    <row r="41" spans="1:11" x14ac:dyDescent="0.3">
      <c r="A41" s="7">
        <v>124.911</v>
      </c>
      <c r="B41" s="8">
        <f t="shared" si="12"/>
        <v>2700</v>
      </c>
      <c r="C41" s="7">
        <v>0.17465</v>
      </c>
      <c r="D41" s="8">
        <v>1.2837099999999999</v>
      </c>
      <c r="E41" s="7">
        <f t="shared" si="7"/>
        <v>101.89939593599999</v>
      </c>
      <c r="F41" s="8">
        <f t="shared" si="2"/>
        <v>52.385447263366331</v>
      </c>
      <c r="G41" s="7">
        <f t="shared" si="8"/>
        <v>39.063828024292278</v>
      </c>
      <c r="H41" s="8">
        <f t="shared" si="9"/>
        <v>800315.98419443797</v>
      </c>
      <c r="I41" s="9">
        <f t="shared" si="4"/>
        <v>116.07597424630269</v>
      </c>
      <c r="J41" s="10">
        <f t="shared" si="10"/>
        <v>201.18996006004937</v>
      </c>
      <c r="K41" s="7">
        <f t="shared" si="11"/>
        <v>39.068858139777774</v>
      </c>
    </row>
    <row r="42" spans="1:11" x14ac:dyDescent="0.3">
      <c r="A42" s="7">
        <v>123.92700000000001</v>
      </c>
      <c r="B42" s="8">
        <f t="shared" si="12"/>
        <v>2750</v>
      </c>
      <c r="C42" s="7">
        <v>0.1784</v>
      </c>
      <c r="D42" s="8">
        <v>1.2811999999999999</v>
      </c>
      <c r="E42" s="7">
        <f t="shared" si="7"/>
        <v>101.096672352</v>
      </c>
      <c r="F42" s="8">
        <f t="shared" si="2"/>
        <v>52.935233999999994</v>
      </c>
      <c r="G42" s="7">
        <f t="shared" si="8"/>
        <v>39.473803993799997</v>
      </c>
      <c r="H42" s="8">
        <f t="shared" si="9"/>
        <v>794011.40790854383</v>
      </c>
      <c r="I42" s="9">
        <f t="shared" si="4"/>
        <v>115.16157312343633</v>
      </c>
      <c r="J42" s="10">
        <f t="shared" si="10"/>
        <v>203.37538285544835</v>
      </c>
      <c r="K42" s="7">
        <f t="shared" si="11"/>
        <v>38.64903361642547</v>
      </c>
    </row>
    <row r="43" spans="1:11" x14ac:dyDescent="0.3">
      <c r="A43" s="7">
        <v>123.68899999999999</v>
      </c>
      <c r="B43" s="8">
        <f t="shared" si="12"/>
        <v>2800</v>
      </c>
      <c r="C43" s="7">
        <v>0.18004999999999999</v>
      </c>
      <c r="D43" s="8">
        <v>1.2744800000000001</v>
      </c>
      <c r="E43" s="7">
        <f t="shared" si="7"/>
        <v>100.90251766399999</v>
      </c>
      <c r="F43" s="8">
        <f t="shared" si="2"/>
        <v>53.794183065346523</v>
      </c>
      <c r="G43" s="7">
        <f t="shared" si="8"/>
        <v>40.114322311828907</v>
      </c>
      <c r="H43" s="8">
        <f t="shared" si="9"/>
        <v>792486.52055484173</v>
      </c>
      <c r="I43" s="9">
        <f t="shared" si="4"/>
        <v>114.94040699819017</v>
      </c>
      <c r="J43" s="10">
        <f t="shared" si="10"/>
        <v>201.9789823947944</v>
      </c>
      <c r="K43" s="7">
        <f t="shared" si="11"/>
        <v>38.916237301214402</v>
      </c>
    </row>
    <row r="44" spans="1:11" x14ac:dyDescent="0.3">
      <c r="A44" s="7">
        <v>123.389</v>
      </c>
      <c r="B44" s="8">
        <f t="shared" si="12"/>
        <v>2850</v>
      </c>
      <c r="C44" s="7">
        <v>0.18310000000000001</v>
      </c>
      <c r="D44" s="8">
        <v>1.2603599999999999</v>
      </c>
      <c r="E44" s="7">
        <f t="shared" si="7"/>
        <v>100.65778486399999</v>
      </c>
      <c r="F44" s="8">
        <f t="shared" si="2"/>
        <v>54.621989120792072</v>
      </c>
      <c r="G44" s="7">
        <f t="shared" si="8"/>
        <v>40.731617287374647</v>
      </c>
      <c r="H44" s="8">
        <f t="shared" si="9"/>
        <v>790564.39363841061</v>
      </c>
      <c r="I44" s="9">
        <f t="shared" si="4"/>
        <v>114.66162616804799</v>
      </c>
      <c r="J44" s="10">
        <f t="shared" si="10"/>
        <v>202.28757286674085</v>
      </c>
      <c r="K44" s="7">
        <f t="shared" si="11"/>
        <v>38.856870431243237</v>
      </c>
    </row>
    <row r="45" spans="1:11" x14ac:dyDescent="0.3">
      <c r="A45" s="7">
        <v>122.51900000000001</v>
      </c>
      <c r="B45" s="8">
        <f t="shared" si="12"/>
        <v>2900</v>
      </c>
      <c r="C45" s="7">
        <v>0.18790000000000001</v>
      </c>
      <c r="D45" s="8">
        <v>1.2531000000000001</v>
      </c>
      <c r="E45" s="7">
        <f t="shared" si="7"/>
        <v>99.948059743999991</v>
      </c>
      <c r="F45" s="8">
        <f t="shared" si="2"/>
        <v>55.188380285148504</v>
      </c>
      <c r="G45" s="7">
        <f t="shared" si="8"/>
        <v>41.153975178635243</v>
      </c>
      <c r="H45" s="8">
        <f t="shared" si="9"/>
        <v>784990.22558076016</v>
      </c>
      <c r="I45" s="9">
        <f t="shared" si="4"/>
        <v>113.85316176063563</v>
      </c>
      <c r="J45" s="10">
        <f t="shared" si="10"/>
        <v>205.46010350877617</v>
      </c>
      <c r="K45" s="7">
        <f t="shared" si="11"/>
        <v>38.256877488616055</v>
      </c>
    </row>
    <row r="46" spans="1:11" x14ac:dyDescent="0.3">
      <c r="A46" s="7">
        <v>121.837</v>
      </c>
      <c r="B46" s="8">
        <f t="shared" si="12"/>
        <v>2950</v>
      </c>
      <c r="C46" s="7">
        <v>0.19255</v>
      </c>
      <c r="D46" s="8">
        <v>1.23943</v>
      </c>
      <c r="E46" s="7">
        <f t="shared" si="7"/>
        <v>99.391700512</v>
      </c>
      <c r="F46" s="8">
        <f t="shared" si="2"/>
        <v>55.827402229702969</v>
      </c>
      <c r="G46" s="7">
        <f t="shared" si="8"/>
        <v>41.630493842689503</v>
      </c>
      <c r="H46" s="8">
        <f t="shared" si="9"/>
        <v>780620.59039074008</v>
      </c>
      <c r="I46" s="9">
        <f t="shared" si="4"/>
        <v>113.21940000677907</v>
      </c>
      <c r="J46" s="10">
        <f t="shared" si="10"/>
        <v>208.13469166956733</v>
      </c>
      <c r="K46" s="7">
        <f t="shared" si="11"/>
        <v>37.765266067285424</v>
      </c>
    </row>
    <row r="47" spans="1:11" x14ac:dyDescent="0.3">
      <c r="A47" s="7">
        <v>121.709</v>
      </c>
      <c r="B47" s="8">
        <f t="shared" si="12"/>
        <v>3000</v>
      </c>
      <c r="C47" s="7">
        <v>0.19900000000000001</v>
      </c>
      <c r="D47" s="8">
        <v>1.2273499999999999</v>
      </c>
      <c r="E47" s="7">
        <f t="shared" si="7"/>
        <v>99.287281183999994</v>
      </c>
      <c r="F47" s="8">
        <f t="shared" si="2"/>
        <v>56.713983920792082</v>
      </c>
      <c r="G47" s="7">
        <f t="shared" si="8"/>
        <v>42.29161780973466</v>
      </c>
      <c r="H47" s="8">
        <f t="shared" si="9"/>
        <v>779800.48290639615</v>
      </c>
      <c r="I47" s="9">
        <f t="shared" si="4"/>
        <v>113.10045351925174</v>
      </c>
      <c r="J47" s="10">
        <f t="shared" si="10"/>
        <v>211.74408697930542</v>
      </c>
      <c r="K47" s="7">
        <f t="shared" si="11"/>
        <v>37.121518342572834</v>
      </c>
    </row>
    <row r="48" spans="1:11" x14ac:dyDescent="0.3">
      <c r="A48" s="7">
        <v>121.123</v>
      </c>
      <c r="B48" s="8">
        <f t="shared" si="12"/>
        <v>3050</v>
      </c>
      <c r="C48" s="7">
        <v>0.20605000000000001</v>
      </c>
      <c r="D48" s="8">
        <v>1.2193000000000001</v>
      </c>
      <c r="E48" s="7">
        <f t="shared" si="7"/>
        <v>98.809236447999993</v>
      </c>
      <c r="F48" s="8">
        <f t="shared" si="2"/>
        <v>57.381601516831672</v>
      </c>
      <c r="G48" s="7">
        <f t="shared" si="8"/>
        <v>42.789460251101382</v>
      </c>
      <c r="H48" s="8">
        <f t="shared" si="9"/>
        <v>776045.92832963401</v>
      </c>
      <c r="I48" s="9">
        <f t="shared" si="4"/>
        <v>112.55590163104067</v>
      </c>
      <c r="J48" s="10">
        <f t="shared" si="10"/>
        <v>216.69471747452891</v>
      </c>
      <c r="K48" s="7">
        <f t="shared" si="11"/>
        <v>36.273436197896928</v>
      </c>
    </row>
    <row r="49" spans="1:11" x14ac:dyDescent="0.3">
      <c r="A49" s="7">
        <v>121.124</v>
      </c>
      <c r="B49" s="8">
        <f t="shared" si="12"/>
        <v>3100</v>
      </c>
      <c r="C49" s="7">
        <v>0.21004999999999999</v>
      </c>
      <c r="D49" s="8">
        <v>1.20692</v>
      </c>
      <c r="E49" s="7">
        <f t="shared" si="7"/>
        <v>98.810052223999989</v>
      </c>
      <c r="F49" s="8">
        <f t="shared" si="2"/>
        <v>58.322765021782175</v>
      </c>
      <c r="G49" s="7">
        <f t="shared" si="8"/>
        <v>43.491285876742971</v>
      </c>
      <c r="H49" s="8">
        <f t="shared" si="9"/>
        <v>776052.33541935543</v>
      </c>
      <c r="I49" s="9">
        <f t="shared" si="4"/>
        <v>112.55683090047448</v>
      </c>
      <c r="J49" s="10">
        <f t="shared" si="10"/>
        <v>217.3366413397909</v>
      </c>
      <c r="K49" s="7">
        <f t="shared" si="11"/>
        <v>36.166299250224661</v>
      </c>
    </row>
    <row r="50" spans="1:11" x14ac:dyDescent="0.3">
      <c r="A50" s="7">
        <v>120.851</v>
      </c>
      <c r="B50" s="8">
        <f t="shared" si="12"/>
        <v>3150</v>
      </c>
      <c r="C50" s="7">
        <v>0.21604999999999999</v>
      </c>
      <c r="D50" s="8">
        <v>1.1927399999999999</v>
      </c>
      <c r="E50" s="7">
        <f t="shared" si="7"/>
        <v>98.587345375999988</v>
      </c>
      <c r="F50" s="8">
        <f t="shared" si="2"/>
        <v>59.129881556435635</v>
      </c>
      <c r="G50" s="7">
        <f t="shared" si="8"/>
        <v>44.093152676634055</v>
      </c>
      <c r="H50" s="8">
        <f t="shared" si="9"/>
        <v>774303.19992540299</v>
      </c>
      <c r="I50" s="9">
        <f t="shared" si="4"/>
        <v>112.30314034504508</v>
      </c>
      <c r="J50" s="10">
        <f t="shared" si="10"/>
        <v>220.49341926852139</v>
      </c>
      <c r="K50" s="7">
        <f t="shared" si="11"/>
        <v>35.648510666711722</v>
      </c>
    </row>
    <row r="51" spans="1:11" x14ac:dyDescent="0.3">
      <c r="A51" s="7">
        <v>120.596</v>
      </c>
      <c r="B51" s="8">
        <f t="shared" si="12"/>
        <v>3200</v>
      </c>
      <c r="C51" s="7">
        <v>0.21795</v>
      </c>
      <c r="D51" s="8">
        <v>1.1848099999999999</v>
      </c>
      <c r="E51" s="7">
        <f t="shared" si="7"/>
        <v>98.379322496</v>
      </c>
      <c r="F51" s="8">
        <f t="shared" si="2"/>
        <v>59.941704491089112</v>
      </c>
      <c r="G51" s="7">
        <f t="shared" si="8"/>
        <v>44.698529039005152</v>
      </c>
      <c r="H51" s="8">
        <f t="shared" si="9"/>
        <v>772669.39204643655</v>
      </c>
      <c r="I51" s="9">
        <f t="shared" si="4"/>
        <v>112.06617663942421</v>
      </c>
      <c r="J51" s="10">
        <f t="shared" si="10"/>
        <v>219.41997221970081</v>
      </c>
      <c r="K51" s="7">
        <f t="shared" si="11"/>
        <v>35.82291041794182</v>
      </c>
    </row>
    <row r="52" spans="1:11" x14ac:dyDescent="0.3">
      <c r="A52" s="7">
        <v>120.84</v>
      </c>
      <c r="B52" s="8">
        <f t="shared" si="12"/>
        <v>3250</v>
      </c>
      <c r="C52" s="7">
        <v>0.22305</v>
      </c>
      <c r="D52" s="8">
        <v>1.17378</v>
      </c>
      <c r="E52" s="7">
        <f t="shared" si="7"/>
        <v>98.578371840000003</v>
      </c>
      <c r="F52" s="8">
        <f t="shared" si="2"/>
        <v>61.001467722772283</v>
      </c>
      <c r="G52" s="7">
        <f t="shared" si="8"/>
        <v>45.488794480871292</v>
      </c>
      <c r="H52" s="8">
        <f t="shared" si="9"/>
        <v>774232.72193846735</v>
      </c>
      <c r="I52" s="9">
        <f t="shared" si="4"/>
        <v>112.29291838127321</v>
      </c>
      <c r="J52" s="10">
        <f t="shared" si="10"/>
        <v>220.65324250834593</v>
      </c>
      <c r="K52" s="7">
        <f t="shared" si="11"/>
        <v>35.622689788645729</v>
      </c>
    </row>
    <row r="53" spans="1:11" x14ac:dyDescent="0.3">
      <c r="A53" s="7">
        <v>121.633</v>
      </c>
      <c r="B53" s="8">
        <f t="shared" si="12"/>
        <v>3300</v>
      </c>
      <c r="C53" s="7">
        <v>0.22550000000000001</v>
      </c>
      <c r="D53" s="8">
        <v>1.1611800000000001</v>
      </c>
      <c r="E53" s="7">
        <f t="shared" si="7"/>
        <v>99.225282207999996</v>
      </c>
      <c r="F53" s="8">
        <f t="shared" si="2"/>
        <v>62.346426368316834</v>
      </c>
      <c r="G53" s="7">
        <f t="shared" si="8"/>
        <v>46.491730142853868</v>
      </c>
      <c r="H53" s="8">
        <f t="shared" si="9"/>
        <v>779313.54408756702</v>
      </c>
      <c r="I53" s="9">
        <f t="shared" si="4"/>
        <v>113.0298290422824</v>
      </c>
      <c r="J53" s="10">
        <f t="shared" si="10"/>
        <v>218.26462402711309</v>
      </c>
      <c r="K53" s="7">
        <f t="shared" si="11"/>
        <v>36.012533152221742</v>
      </c>
    </row>
    <row r="54" spans="1:11" x14ac:dyDescent="0.3">
      <c r="A54" s="7">
        <v>122.181</v>
      </c>
      <c r="B54" s="8">
        <f t="shared" si="12"/>
        <v>3350</v>
      </c>
      <c r="C54" s="7">
        <v>0.22850000000000001</v>
      </c>
      <c r="D54" s="8">
        <v>1.1510400000000001</v>
      </c>
      <c r="E54" s="7">
        <f t="shared" si="7"/>
        <v>99.672327455999991</v>
      </c>
      <c r="F54" s="8">
        <f t="shared" si="2"/>
        <v>63.576218007920787</v>
      </c>
      <c r="G54" s="7">
        <f t="shared" si="8"/>
        <v>47.408785768506533</v>
      </c>
      <c r="H54" s="8">
        <f t="shared" si="9"/>
        <v>782824.62925491435</v>
      </c>
      <c r="I54" s="9">
        <f t="shared" si="4"/>
        <v>113.53906869200875</v>
      </c>
      <c r="J54" s="10">
        <f t="shared" si="10"/>
        <v>216.8901783354811</v>
      </c>
      <c r="K54" s="7">
        <f t="shared" si="11"/>
        <v>36.240746672150081</v>
      </c>
    </row>
    <row r="55" spans="1:11" x14ac:dyDescent="0.3">
      <c r="A55" s="7">
        <v>122.93300000000001</v>
      </c>
      <c r="B55" s="8">
        <f t="shared" si="12"/>
        <v>3400</v>
      </c>
      <c r="C55" s="7">
        <v>0.23419999999999999</v>
      </c>
      <c r="D55" s="8">
        <v>1.14117</v>
      </c>
      <c r="E55" s="7">
        <f t="shared" si="7"/>
        <v>100.285791008</v>
      </c>
      <c r="F55" s="8">
        <f t="shared" si="2"/>
        <v>64.922256174257427</v>
      </c>
      <c r="G55" s="7">
        <f t="shared" si="8"/>
        <v>48.412526429143767</v>
      </c>
      <c r="H55" s="8">
        <f t="shared" si="9"/>
        <v>787642.76072543534</v>
      </c>
      <c r="I55" s="9">
        <f t="shared" si="4"/>
        <v>114.23787930623187</v>
      </c>
      <c r="J55" s="10">
        <f t="shared" si="10"/>
        <v>217.69159301001997</v>
      </c>
      <c r="K55" s="7">
        <f t="shared" si="11"/>
        <v>36.107329180929057</v>
      </c>
    </row>
    <row r="56" spans="1:11" x14ac:dyDescent="0.3">
      <c r="A56" s="7">
        <v>123.47499999999999</v>
      </c>
      <c r="B56" s="8">
        <f t="shared" si="12"/>
        <v>3450</v>
      </c>
      <c r="C56" s="7">
        <v>0.23605000000000001</v>
      </c>
      <c r="D56" s="8">
        <v>1.12669</v>
      </c>
      <c r="E56" s="7">
        <f t="shared" si="7"/>
        <v>100.72794159999999</v>
      </c>
      <c r="F56" s="8">
        <f t="shared" si="2"/>
        <v>66.16744069306931</v>
      </c>
      <c r="G56" s="7">
        <f t="shared" si="8"/>
        <v>49.341060524821785</v>
      </c>
      <c r="H56" s="8">
        <f t="shared" si="9"/>
        <v>791115.4033544542</v>
      </c>
      <c r="I56" s="9">
        <f t="shared" si="4"/>
        <v>114.74154333935542</v>
      </c>
      <c r="J56" s="10">
        <f t="shared" si="10"/>
        <v>215.28215824741571</v>
      </c>
      <c r="K56" s="7">
        <f t="shared" si="11"/>
        <v>36.511441880381554</v>
      </c>
    </row>
    <row r="57" spans="1:11" x14ac:dyDescent="0.3">
      <c r="A57" s="7">
        <v>123.428</v>
      </c>
      <c r="B57" s="8">
        <f t="shared" si="12"/>
        <v>3500</v>
      </c>
      <c r="C57" s="7">
        <v>0.24195</v>
      </c>
      <c r="D57" s="8">
        <v>1.11975</v>
      </c>
      <c r="E57" s="7">
        <f t="shared" si="7"/>
        <v>100.689600128</v>
      </c>
      <c r="F57" s="8">
        <f t="shared" si="2"/>
        <v>67.100837861386125</v>
      </c>
      <c r="G57" s="7">
        <f t="shared" si="8"/>
        <v>50.037094793235639</v>
      </c>
      <c r="H57" s="8">
        <f t="shared" si="9"/>
        <v>790814.27013754658</v>
      </c>
      <c r="I57" s="9">
        <f t="shared" si="4"/>
        <v>114.69786767596646</v>
      </c>
      <c r="J57" s="10">
        <f t="shared" si="10"/>
        <v>217.59356823154093</v>
      </c>
      <c r="K57" s="7">
        <f t="shared" si="11"/>
        <v>36.123595346207722</v>
      </c>
    </row>
    <row r="58" spans="1:11" x14ac:dyDescent="0.3">
      <c r="A58" s="7">
        <v>124.205</v>
      </c>
      <c r="B58" s="8">
        <f t="shared" si="12"/>
        <v>3550</v>
      </c>
      <c r="C58" s="7">
        <v>0.24545</v>
      </c>
      <c r="D58" s="8">
        <v>1.10622</v>
      </c>
      <c r="E58" s="7">
        <f t="shared" si="7"/>
        <v>101.32345807999999</v>
      </c>
      <c r="F58" s="8">
        <f t="shared" si="2"/>
        <v>68.487866752475242</v>
      </c>
      <c r="G58" s="7">
        <f t="shared" si="8"/>
        <v>51.07140223732079</v>
      </c>
      <c r="H58" s="8">
        <f t="shared" si="9"/>
        <v>795792.57885110332</v>
      </c>
      <c r="I58" s="9">
        <f t="shared" si="4"/>
        <v>115.41991002603474</v>
      </c>
      <c r="J58" s="10">
        <f t="shared" si="10"/>
        <v>216.27074088693428</v>
      </c>
      <c r="K58" s="7">
        <f t="shared" si="11"/>
        <v>36.344546546141196</v>
      </c>
    </row>
    <row r="59" spans="1:11" x14ac:dyDescent="0.3">
      <c r="A59" s="7">
        <v>124.066</v>
      </c>
      <c r="B59" s="8">
        <f t="shared" si="12"/>
        <v>3600</v>
      </c>
      <c r="C59" s="7">
        <v>0.25505</v>
      </c>
      <c r="D59" s="8">
        <v>1.09697</v>
      </c>
      <c r="E59" s="7">
        <f t="shared" si="7"/>
        <v>101.21006521599999</v>
      </c>
      <c r="F59" s="8">
        <f t="shared" si="2"/>
        <v>69.374759097029695</v>
      </c>
      <c r="G59" s="7">
        <f t="shared" si="8"/>
        <v>51.732757858655049</v>
      </c>
      <c r="H59" s="8">
        <f t="shared" si="9"/>
        <v>794901.99337982351</v>
      </c>
      <c r="I59" s="9">
        <f t="shared" si="4"/>
        <v>115.29074157473552</v>
      </c>
      <c r="J59" s="10">
        <f t="shared" si="10"/>
        <v>221.85652718067533</v>
      </c>
      <c r="K59" s="7">
        <f t="shared" si="11"/>
        <v>35.429482777094009</v>
      </c>
    </row>
    <row r="60" spans="1:11" x14ac:dyDescent="0.3">
      <c r="A60" s="7">
        <v>123.967</v>
      </c>
      <c r="B60" s="8">
        <f t="shared" si="12"/>
        <v>3650</v>
      </c>
      <c r="C60" s="7">
        <v>0.25755</v>
      </c>
      <c r="D60" s="8">
        <v>1.0940099999999999</v>
      </c>
      <c r="E60" s="7">
        <f t="shared" si="7"/>
        <v>101.129303392</v>
      </c>
      <c r="F60" s="8">
        <f t="shared" si="2"/>
        <v>70.282170102970298</v>
      </c>
      <c r="G60" s="7">
        <f t="shared" si="8"/>
        <v>52.409414245784951</v>
      </c>
      <c r="H60" s="8">
        <f t="shared" si="9"/>
        <v>794267.69149740133</v>
      </c>
      <c r="I60" s="9">
        <f t="shared" si="4"/>
        <v>115.19874390078861</v>
      </c>
      <c r="J60" s="10">
        <f t="shared" si="10"/>
        <v>221.13870507400514</v>
      </c>
      <c r="K60" s="7">
        <f t="shared" si="11"/>
        <v>35.544487818643731</v>
      </c>
    </row>
    <row r="61" spans="1:11" x14ac:dyDescent="0.3">
      <c r="A61" s="7">
        <v>123.815</v>
      </c>
      <c r="B61" s="8">
        <f t="shared" si="12"/>
        <v>3700</v>
      </c>
      <c r="C61" s="7">
        <v>0.26445000000000002</v>
      </c>
      <c r="D61" s="8">
        <v>1.09659</v>
      </c>
      <c r="E61" s="7">
        <f t="shared" si="7"/>
        <v>101.00530543999999</v>
      </c>
      <c r="F61" s="8">
        <f t="shared" si="2"/>
        <v>71.157583801980181</v>
      </c>
      <c r="G61" s="7">
        <f t="shared" si="8"/>
        <v>53.062210241136626</v>
      </c>
      <c r="H61" s="8">
        <f t="shared" si="9"/>
        <v>793293.81385974283</v>
      </c>
      <c r="I61" s="9">
        <f t="shared" si="4"/>
        <v>115.0574949468499</v>
      </c>
      <c r="J61" s="10">
        <f t="shared" si="10"/>
        <v>224.2697759086993</v>
      </c>
      <c r="K61" s="7">
        <f t="shared" si="11"/>
        <v>35.048244806440408</v>
      </c>
    </row>
    <row r="62" spans="1:11" x14ac:dyDescent="0.3">
      <c r="A62" s="7">
        <v>123.767</v>
      </c>
      <c r="B62" s="8">
        <f t="shared" si="12"/>
        <v>3750</v>
      </c>
      <c r="C62" s="7">
        <v>0.2651</v>
      </c>
      <c r="D62" s="8">
        <v>1.0980799999999999</v>
      </c>
      <c r="E62" s="7">
        <f t="shared" si="7"/>
        <v>100.96614819199999</v>
      </c>
      <c r="F62" s="8">
        <f t="shared" si="2"/>
        <v>72.091213960396033</v>
      </c>
      <c r="G62" s="7">
        <f t="shared" si="8"/>
        <v>53.758418250267326</v>
      </c>
      <c r="H62" s="8">
        <f t="shared" si="9"/>
        <v>792986.2735531138</v>
      </c>
      <c r="I62" s="9">
        <f t="shared" si="4"/>
        <v>115.01289001402714</v>
      </c>
      <c r="J62" s="10">
        <f t="shared" si="10"/>
        <v>221.90943089998149</v>
      </c>
      <c r="K62" s="7">
        <f t="shared" si="11"/>
        <v>35.42103630681828</v>
      </c>
    </row>
    <row r="63" spans="1:11" x14ac:dyDescent="0.3">
      <c r="A63" s="7">
        <v>123.509</v>
      </c>
      <c r="B63" s="8">
        <f t="shared" si="12"/>
        <v>3800</v>
      </c>
      <c r="C63" s="7">
        <v>0.26929999999999998</v>
      </c>
      <c r="D63" s="8">
        <v>1.09907</v>
      </c>
      <c r="E63" s="7">
        <f t="shared" si="7"/>
        <v>100.75567798399999</v>
      </c>
      <c r="F63" s="8">
        <f t="shared" si="2"/>
        <v>72.900147817821775</v>
      </c>
      <c r="G63" s="7">
        <f t="shared" si="8"/>
        <v>54.361640227749703</v>
      </c>
      <c r="H63" s="8">
        <f t="shared" si="9"/>
        <v>791333.24440498301</v>
      </c>
      <c r="I63" s="9">
        <f t="shared" si="4"/>
        <v>114.77313850010486</v>
      </c>
      <c r="J63" s="10">
        <f t="shared" si="10"/>
        <v>222.92373720198992</v>
      </c>
      <c r="K63" s="7">
        <f t="shared" si="11"/>
        <v>35.259870067634317</v>
      </c>
    </row>
    <row r="64" spans="1:11" x14ac:dyDescent="0.3">
      <c r="A64" s="7">
        <v>122.672</v>
      </c>
      <c r="B64" s="8">
        <f t="shared" si="12"/>
        <v>3850</v>
      </c>
      <c r="C64" s="7">
        <v>0.27374999999999999</v>
      </c>
      <c r="D64" s="8">
        <v>1.1053299999999999</v>
      </c>
      <c r="E64" s="7">
        <f t="shared" si="7"/>
        <v>100.072873472</v>
      </c>
      <c r="F64" s="8">
        <f t="shared" si="2"/>
        <v>73.358827659405947</v>
      </c>
      <c r="G64" s="7">
        <f t="shared" si="8"/>
        <v>54.703677785619014</v>
      </c>
      <c r="H64" s="8">
        <f t="shared" si="9"/>
        <v>785970.51030814007</v>
      </c>
      <c r="I64" s="9">
        <f t="shared" si="4"/>
        <v>113.99533998400815</v>
      </c>
      <c r="J64" s="10">
        <f t="shared" si="10"/>
        <v>225.19052646289282</v>
      </c>
      <c r="K64" s="7">
        <f t="shared" si="11"/>
        <v>34.904940861394756</v>
      </c>
    </row>
    <row r="65" spans="1:11" x14ac:dyDescent="0.3">
      <c r="A65" s="7">
        <v>122.157</v>
      </c>
      <c r="B65" s="8">
        <f t="shared" si="12"/>
        <v>3900</v>
      </c>
      <c r="C65" s="7">
        <v>0.27589999999999998</v>
      </c>
      <c r="D65" s="8">
        <v>1.11704</v>
      </c>
      <c r="E65" s="7">
        <f t="shared" si="7"/>
        <v>99.652748831999986</v>
      </c>
      <c r="F65" s="8">
        <f t="shared" si="2"/>
        <v>73.999565964356421</v>
      </c>
      <c r="G65" s="7">
        <f t="shared" si="8"/>
        <v>55.181476339620588</v>
      </c>
      <c r="H65" s="8">
        <f t="shared" si="9"/>
        <v>782670.8591015999</v>
      </c>
      <c r="I65" s="9">
        <f t="shared" si="4"/>
        <v>113.51676622559739</v>
      </c>
      <c r="J65" s="10">
        <f t="shared" si="10"/>
        <v>224.99398029127403</v>
      </c>
      <c r="K65" s="7">
        <f t="shared" si="11"/>
        <v>34.93543248827298</v>
      </c>
    </row>
    <row r="66" spans="1:11" x14ac:dyDescent="0.3">
      <c r="A66" s="7">
        <v>121.184</v>
      </c>
      <c r="B66" s="8">
        <f t="shared" si="12"/>
        <v>3950</v>
      </c>
      <c r="C66" s="7">
        <v>0.28284999999999999</v>
      </c>
      <c r="D66" s="8">
        <v>1.12259</v>
      </c>
      <c r="E66" s="7">
        <f t="shared" si="7"/>
        <v>98.858998783999994</v>
      </c>
      <c r="F66" s="8">
        <f t="shared" si="2"/>
        <v>74.351303350495044</v>
      </c>
      <c r="G66" s="7">
        <f t="shared" si="8"/>
        <v>55.443766908464156</v>
      </c>
      <c r="H66" s="8">
        <f t="shared" si="9"/>
        <v>776436.76080264163</v>
      </c>
      <c r="I66" s="9">
        <f t="shared" si="4"/>
        <v>112.61258706650291</v>
      </c>
      <c r="J66" s="10">
        <f t="shared" si="10"/>
        <v>229.57044064148675</v>
      </c>
      <c r="K66" s="7">
        <f t="shared" si="11"/>
        <v>34.238998656663981</v>
      </c>
    </row>
    <row r="67" spans="1:11" x14ac:dyDescent="0.3">
      <c r="A67" s="7">
        <v>120.004</v>
      </c>
      <c r="B67" s="8">
        <f t="shared" si="12"/>
        <v>4000</v>
      </c>
      <c r="C67" s="7">
        <v>0.28455000000000003</v>
      </c>
      <c r="D67" s="8">
        <v>1.1246100000000001</v>
      </c>
      <c r="E67" s="7">
        <f t="shared" si="7"/>
        <v>97.896383103999995</v>
      </c>
      <c r="F67" s="8">
        <f t="shared" si="2"/>
        <v>74.559316910891084</v>
      </c>
      <c r="G67" s="7">
        <f t="shared" si="8"/>
        <v>55.598882620451484</v>
      </c>
      <c r="H67" s="8">
        <f t="shared" si="9"/>
        <v>768876.39493134583</v>
      </c>
      <c r="I67" s="9">
        <f t="shared" si="4"/>
        <v>111.51604913461031</v>
      </c>
      <c r="J67" s="10">
        <f t="shared" si="10"/>
        <v>230.30588739367764</v>
      </c>
      <c r="K67" s="7">
        <f t="shared" si="11"/>
        <v>34.129661632564087</v>
      </c>
    </row>
    <row r="68" spans="1:11" x14ac:dyDescent="0.3">
      <c r="A68" s="7">
        <v>118.73399999999999</v>
      </c>
      <c r="B68" s="8">
        <f t="shared" si="12"/>
        <v>4050</v>
      </c>
      <c r="C68" s="7">
        <v>0.28710000000000002</v>
      </c>
      <c r="D68" s="8">
        <v>1.1222000000000001</v>
      </c>
      <c r="E68" s="7">
        <f t="shared" si="7"/>
        <v>96.860347583999996</v>
      </c>
      <c r="F68" s="8">
        <f t="shared" si="2"/>
        <v>74.692385322772267</v>
      </c>
      <c r="G68" s="7">
        <f t="shared" si="8"/>
        <v>55.698111735191283</v>
      </c>
      <c r="H68" s="8">
        <f t="shared" si="9"/>
        <v>760739.39098512055</v>
      </c>
      <c r="I68" s="9">
        <f t="shared" si="4"/>
        <v>110.33587695367504</v>
      </c>
      <c r="J68" s="10">
        <f t="shared" si="10"/>
        <v>231.95579881457954</v>
      </c>
      <c r="K68" s="7">
        <f t="shared" si="11"/>
        <v>33.886895903891364</v>
      </c>
    </row>
    <row r="69" spans="1:11" x14ac:dyDescent="0.3">
      <c r="A69" s="7">
        <v>117.44199999999999</v>
      </c>
      <c r="B69" s="8">
        <f t="shared" si="12"/>
        <v>4100</v>
      </c>
      <c r="C69" s="7">
        <v>0.28894999999999998</v>
      </c>
      <c r="D69" s="8">
        <v>1.1239399999999999</v>
      </c>
      <c r="E69" s="7">
        <f t="shared" si="7"/>
        <v>95.806364991999985</v>
      </c>
      <c r="F69" s="8">
        <f t="shared" si="2"/>
        <v>74.791716768316817</v>
      </c>
      <c r="G69" s="7">
        <f t="shared" si="8"/>
        <v>55.772183194133852</v>
      </c>
      <c r="H69" s="8">
        <f t="shared" si="9"/>
        <v>752461.43106502364</v>
      </c>
      <c r="I69" s="9">
        <f t="shared" si="4"/>
        <v>109.135260845196</v>
      </c>
      <c r="J69" s="10">
        <f t="shared" si="10"/>
        <v>233.14041615942398</v>
      </c>
      <c r="K69" s="7">
        <f t="shared" si="11"/>
        <v>33.714712095901426</v>
      </c>
    </row>
    <row r="70" spans="1:11" x14ac:dyDescent="0.3">
      <c r="A70" s="7">
        <v>116.5</v>
      </c>
      <c r="B70" s="8">
        <f t="shared" si="12"/>
        <v>4150</v>
      </c>
      <c r="C70" s="7">
        <v>0.29304999999999998</v>
      </c>
      <c r="D70" s="8">
        <v>1.12233</v>
      </c>
      <c r="E70" s="7">
        <f t="shared" si="7"/>
        <v>95.037903999999997</v>
      </c>
      <c r="F70" s="8">
        <f t="shared" si="2"/>
        <v>75.096592079207923</v>
      </c>
      <c r="G70" s="7">
        <f t="shared" si="8"/>
        <v>55.999528713465352</v>
      </c>
      <c r="H70" s="8">
        <f t="shared" si="9"/>
        <v>746425.95254742994</v>
      </c>
      <c r="I70" s="9">
        <f t="shared" si="4"/>
        <v>108.25988903854956</v>
      </c>
      <c r="J70" s="10">
        <f t="shared" si="10"/>
        <v>235.48858897501864</v>
      </c>
      <c r="K70" s="7">
        <f t="shared" si="11"/>
        <v>33.378526080376083</v>
      </c>
    </row>
    <row r="71" spans="1:11" x14ac:dyDescent="0.3">
      <c r="A71" s="7">
        <v>115.931</v>
      </c>
      <c r="B71" s="8">
        <f t="shared" si="12"/>
        <v>4200</v>
      </c>
      <c r="C71" s="7">
        <v>0.2949</v>
      </c>
      <c r="D71" s="8">
        <v>1.1217900000000001</v>
      </c>
      <c r="E71" s="7">
        <f t="shared" si="7"/>
        <v>94.573727455999986</v>
      </c>
      <c r="F71" s="8">
        <f t="shared" si="2"/>
        <v>75.630170471287116</v>
      </c>
      <c r="G71" s="7">
        <f t="shared" ref="G71:G97" si="13">F71*0.7457</f>
        <v>56.397418120438807</v>
      </c>
      <c r="H71" s="8">
        <f t="shared" ref="H71:H97" si="14">(4*PI()*E71)/0.0016</f>
        <v>742780.31849593215</v>
      </c>
      <c r="I71" s="9">
        <f t="shared" si="4"/>
        <v>107.73113473071319</v>
      </c>
      <c r="J71" s="10">
        <f t="shared" ref="J71:J97" si="15">(((C71*0.75)/60)/G71)*3600000</f>
        <v>235.30332490860397</v>
      </c>
      <c r="K71" s="7">
        <f t="shared" ref="K71:K97" si="16">G71/(((C71*0.75)/60)*45800)*100</f>
        <v>33.404806378263849</v>
      </c>
    </row>
    <row r="72" spans="1:11" x14ac:dyDescent="0.3">
      <c r="A72" s="7">
        <v>115.03400000000001</v>
      </c>
      <c r="B72" s="8">
        <f t="shared" ref="B72:B97" si="17">B71+50</f>
        <v>4250</v>
      </c>
      <c r="C72" s="7">
        <v>0.29715000000000003</v>
      </c>
      <c r="D72" s="8">
        <v>1.12456</v>
      </c>
      <c r="E72" s="7">
        <f t="shared" si="7"/>
        <v>93.841976383999992</v>
      </c>
      <c r="F72" s="8">
        <f t="shared" ref="F72:F97" si="18">(E72*B72)/5252</f>
        <v>75.938385306930684</v>
      </c>
      <c r="G72" s="7">
        <f t="shared" si="13"/>
        <v>56.627253923378213</v>
      </c>
      <c r="H72" s="8">
        <f t="shared" si="14"/>
        <v>737033.15901580302</v>
      </c>
      <c r="I72" s="9">
        <f t="shared" ref="I72:I97" si="19">H72/6894.76</f>
        <v>106.89758004858805</v>
      </c>
      <c r="J72" s="10">
        <f t="shared" si="15"/>
        <v>236.13629610387227</v>
      </c>
      <c r="K72" s="7">
        <f t="shared" si="16"/>
        <v>33.286970865656464</v>
      </c>
    </row>
    <row r="73" spans="1:11" x14ac:dyDescent="0.3">
      <c r="A73" s="7">
        <v>114.39100000000001</v>
      </c>
      <c r="B73" s="8">
        <f t="shared" si="17"/>
        <v>4300</v>
      </c>
      <c r="C73" s="7">
        <v>0.30220000000000002</v>
      </c>
      <c r="D73" s="8">
        <v>1.1227799999999999</v>
      </c>
      <c r="E73" s="7">
        <f t="shared" ref="E73:E97" si="20">A73*0.815776</f>
        <v>93.317432416000003</v>
      </c>
      <c r="F73" s="8">
        <f t="shared" si="18"/>
        <v>76.402315192079215</v>
      </c>
      <c r="G73" s="7">
        <f t="shared" si="13"/>
        <v>56.97320643873347</v>
      </c>
      <c r="H73" s="8">
        <f t="shared" si="14"/>
        <v>732913.40032491903</v>
      </c>
      <c r="I73" s="9">
        <f t="shared" si="19"/>
        <v>106.30005980264998</v>
      </c>
      <c r="J73" s="10">
        <f t="shared" si="15"/>
        <v>238.69114712059923</v>
      </c>
      <c r="K73" s="7">
        <f t="shared" si="16"/>
        <v>32.930680938753923</v>
      </c>
    </row>
    <row r="74" spans="1:11" x14ac:dyDescent="0.3">
      <c r="A74" s="7">
        <v>114.01600000000001</v>
      </c>
      <c r="B74" s="8">
        <f t="shared" si="17"/>
        <v>4350</v>
      </c>
      <c r="C74" s="7">
        <v>0.30604999999999999</v>
      </c>
      <c r="D74" s="8">
        <v>1.1194299999999999</v>
      </c>
      <c r="E74" s="7">
        <f t="shared" si="20"/>
        <v>93.011516415999992</v>
      </c>
      <c r="F74" s="8">
        <f t="shared" si="18"/>
        <v>77.037337473267314</v>
      </c>
      <c r="G74" s="7">
        <f t="shared" si="13"/>
        <v>57.44674255381544</v>
      </c>
      <c r="H74" s="8">
        <f t="shared" si="14"/>
        <v>730510.74167938007</v>
      </c>
      <c r="I74" s="9">
        <f t="shared" si="19"/>
        <v>105.95158376497224</v>
      </c>
      <c r="J74" s="10">
        <f t="shared" si="15"/>
        <v>239.73944192045906</v>
      </c>
      <c r="K74" s="7">
        <f t="shared" si="16"/>
        <v>32.786686853728092</v>
      </c>
    </row>
    <row r="75" spans="1:11" x14ac:dyDescent="0.3">
      <c r="A75" s="7">
        <v>113.871</v>
      </c>
      <c r="B75" s="8">
        <f t="shared" si="17"/>
        <v>4400</v>
      </c>
      <c r="C75" s="7">
        <v>0.30919999999999997</v>
      </c>
      <c r="D75" s="8">
        <v>1.1198600000000001</v>
      </c>
      <c r="E75" s="7">
        <f t="shared" si="20"/>
        <v>92.893228895999997</v>
      </c>
      <c r="F75" s="8">
        <f t="shared" si="18"/>
        <v>77.823725655445543</v>
      </c>
      <c r="G75" s="7">
        <f t="shared" si="13"/>
        <v>58.033152221265745</v>
      </c>
      <c r="H75" s="8">
        <f t="shared" si="14"/>
        <v>729581.71366977168</v>
      </c>
      <c r="I75" s="9">
        <f t="shared" si="19"/>
        <v>105.81683969707019</v>
      </c>
      <c r="J75" s="10">
        <f t="shared" si="15"/>
        <v>239.75950758196683</v>
      </c>
      <c r="K75" s="7">
        <f t="shared" si="16"/>
        <v>32.783942910153115</v>
      </c>
    </row>
    <row r="76" spans="1:11" x14ac:dyDescent="0.3">
      <c r="A76" s="7">
        <v>113.985</v>
      </c>
      <c r="B76" s="8">
        <f t="shared" si="17"/>
        <v>4450</v>
      </c>
      <c r="C76" s="7">
        <v>0.30990000000000001</v>
      </c>
      <c r="D76" s="8">
        <v>1.11873</v>
      </c>
      <c r="E76" s="7">
        <f t="shared" si="20"/>
        <v>92.986227359999987</v>
      </c>
      <c r="F76" s="8">
        <f t="shared" si="18"/>
        <v>78.786883425742559</v>
      </c>
      <c r="G76" s="7">
        <f t="shared" si="13"/>
        <v>58.751378970576226</v>
      </c>
      <c r="H76" s="8">
        <f t="shared" si="14"/>
        <v>730312.1218980155</v>
      </c>
      <c r="I76" s="9">
        <f t="shared" si="19"/>
        <v>105.92277641252421</v>
      </c>
      <c r="J76" s="10">
        <f t="shared" si="15"/>
        <v>237.36464138116932</v>
      </c>
      <c r="K76" s="7">
        <f t="shared" si="16"/>
        <v>33.114713139229998</v>
      </c>
    </row>
    <row r="77" spans="1:11" x14ac:dyDescent="0.3">
      <c r="A77" s="7">
        <v>113.306</v>
      </c>
      <c r="B77" s="8">
        <f t="shared" si="17"/>
        <v>4500</v>
      </c>
      <c r="C77" s="7">
        <v>0.31445000000000001</v>
      </c>
      <c r="D77" s="8">
        <v>1.1156299999999999</v>
      </c>
      <c r="E77" s="7">
        <f t="shared" si="20"/>
        <v>92.432315455999998</v>
      </c>
      <c r="F77" s="8">
        <f t="shared" si="18"/>
        <v>79.197528475247523</v>
      </c>
      <c r="G77" s="7">
        <f t="shared" si="13"/>
        <v>59.057596983992077</v>
      </c>
      <c r="H77" s="8">
        <f t="shared" si="14"/>
        <v>725961.70797715965</v>
      </c>
      <c r="I77" s="9">
        <f t="shared" si="19"/>
        <v>105.29180246696906</v>
      </c>
      <c r="J77" s="10">
        <f t="shared" si="15"/>
        <v>239.60084261192529</v>
      </c>
      <c r="K77" s="7">
        <f t="shared" si="16"/>
        <v>32.805652613937873</v>
      </c>
    </row>
    <row r="78" spans="1:11" x14ac:dyDescent="0.3">
      <c r="A78" s="7">
        <v>113.074</v>
      </c>
      <c r="B78" s="8">
        <f t="shared" si="17"/>
        <v>4550</v>
      </c>
      <c r="C78" s="7">
        <v>0.31709999999999999</v>
      </c>
      <c r="D78" s="8">
        <v>1.1095299999999999</v>
      </c>
      <c r="E78" s="7">
        <f t="shared" si="20"/>
        <v>92.243055423999991</v>
      </c>
      <c r="F78" s="8">
        <f t="shared" si="18"/>
        <v>79.913538114851477</v>
      </c>
      <c r="G78" s="7">
        <f t="shared" si="13"/>
        <v>59.591525372244746</v>
      </c>
      <c r="H78" s="8">
        <f t="shared" si="14"/>
        <v>724475.26316178625</v>
      </c>
      <c r="I78" s="9">
        <f t="shared" si="19"/>
        <v>105.07621195832577</v>
      </c>
      <c r="J78" s="10">
        <f t="shared" si="15"/>
        <v>239.45518948984883</v>
      </c>
      <c r="K78" s="7">
        <f t="shared" si="16"/>
        <v>32.825607269066275</v>
      </c>
    </row>
    <row r="79" spans="1:11" x14ac:dyDescent="0.3">
      <c r="A79" s="7">
        <v>112.19499999999999</v>
      </c>
      <c r="B79" s="8">
        <f t="shared" si="17"/>
        <v>4600</v>
      </c>
      <c r="C79" s="7">
        <v>0.31940000000000002</v>
      </c>
      <c r="D79" s="8">
        <v>1.1056900000000001</v>
      </c>
      <c r="E79" s="7">
        <f t="shared" si="20"/>
        <v>91.525988319999982</v>
      </c>
      <c r="F79" s="8">
        <f t="shared" si="18"/>
        <v>80.163660752475224</v>
      </c>
      <c r="G79" s="7">
        <f t="shared" si="13"/>
        <v>59.778041823120773</v>
      </c>
      <c r="H79" s="8">
        <f t="shared" si="14"/>
        <v>718843.43129664287</v>
      </c>
      <c r="I79" s="9">
        <f t="shared" si="19"/>
        <v>104.25938412600915</v>
      </c>
      <c r="J79" s="10">
        <f t="shared" si="15"/>
        <v>240.43945839726146</v>
      </c>
      <c r="K79" s="7">
        <f t="shared" si="16"/>
        <v>32.691231552130098</v>
      </c>
    </row>
    <row r="80" spans="1:11" x14ac:dyDescent="0.3">
      <c r="A80" s="7">
        <v>111.06100000000001</v>
      </c>
      <c r="B80" s="8">
        <f t="shared" si="17"/>
        <v>4650</v>
      </c>
      <c r="C80" s="7">
        <v>0.32055</v>
      </c>
      <c r="D80" s="8">
        <v>1.09782</v>
      </c>
      <c r="E80" s="7">
        <f t="shared" si="20"/>
        <v>90.600898336</v>
      </c>
      <c r="F80" s="8">
        <f t="shared" si="18"/>
        <v>80.215951497029707</v>
      </c>
      <c r="G80" s="7">
        <f t="shared" si="13"/>
        <v>59.817035031335053</v>
      </c>
      <c r="H80" s="8">
        <f t="shared" si="14"/>
        <v>711577.79155253316</v>
      </c>
      <c r="I80" s="9">
        <f t="shared" si="19"/>
        <v>103.20559258807168</v>
      </c>
      <c r="J80" s="10">
        <f t="shared" si="15"/>
        <v>241.14786017801816</v>
      </c>
      <c r="K80" s="7">
        <f t="shared" si="16"/>
        <v>32.595197000425749</v>
      </c>
    </row>
    <row r="81" spans="1:11" x14ac:dyDescent="0.3">
      <c r="A81" s="7">
        <v>109.973</v>
      </c>
      <c r="B81" s="8">
        <f t="shared" si="17"/>
        <v>4700</v>
      </c>
      <c r="C81" s="7">
        <v>0.32069999999999999</v>
      </c>
      <c r="D81" s="8">
        <v>1.09558</v>
      </c>
      <c r="E81" s="7">
        <f t="shared" si="20"/>
        <v>89.713334047999993</v>
      </c>
      <c r="F81" s="8">
        <f t="shared" si="18"/>
        <v>80.284209829702959</v>
      </c>
      <c r="G81" s="7">
        <f t="shared" si="13"/>
        <v>59.867935270009497</v>
      </c>
      <c r="H81" s="8">
        <f t="shared" si="14"/>
        <v>704606.87793560966</v>
      </c>
      <c r="I81" s="9">
        <f t="shared" si="19"/>
        <v>102.19454744408937</v>
      </c>
      <c r="J81" s="10">
        <f t="shared" si="15"/>
        <v>241.05558233990706</v>
      </c>
      <c r="K81" s="7">
        <f t="shared" si="16"/>
        <v>32.607674679983326</v>
      </c>
    </row>
    <row r="82" spans="1:11" x14ac:dyDescent="0.3">
      <c r="A82" s="7">
        <v>108.654</v>
      </c>
      <c r="B82" s="8">
        <f t="shared" si="17"/>
        <v>4750</v>
      </c>
      <c r="C82" s="7">
        <v>0.32485000000000003</v>
      </c>
      <c r="D82" s="8">
        <v>1.0882700000000001</v>
      </c>
      <c r="E82" s="7">
        <f t="shared" si="20"/>
        <v>88.637325503999989</v>
      </c>
      <c r="F82" s="8">
        <f t="shared" si="18"/>
        <v>80.165136356435639</v>
      </c>
      <c r="G82" s="7">
        <f t="shared" si="13"/>
        <v>59.779142180994057</v>
      </c>
      <c r="H82" s="8">
        <f t="shared" si="14"/>
        <v>696155.92659303383</v>
      </c>
      <c r="I82" s="9">
        <f t="shared" si="19"/>
        <v>100.96884106089752</v>
      </c>
      <c r="J82" s="10">
        <f t="shared" si="15"/>
        <v>244.53763414235922</v>
      </c>
      <c r="K82" s="7">
        <f t="shared" si="16"/>
        <v>32.143363275354659</v>
      </c>
    </row>
    <row r="83" spans="1:11" x14ac:dyDescent="0.3">
      <c r="A83" s="7">
        <v>107.07599999999999</v>
      </c>
      <c r="B83" s="8">
        <f t="shared" si="17"/>
        <v>4800</v>
      </c>
      <c r="C83" s="7">
        <v>0.32455000000000001</v>
      </c>
      <c r="D83" s="8">
        <v>1.08396</v>
      </c>
      <c r="E83" s="7">
        <f t="shared" si="20"/>
        <v>87.350030975999985</v>
      </c>
      <c r="F83" s="8">
        <f t="shared" si="18"/>
        <v>79.832473093069282</v>
      </c>
      <c r="G83" s="7">
        <f t="shared" si="13"/>
        <v>59.531075185501763</v>
      </c>
      <c r="H83" s="8">
        <f t="shared" si="14"/>
        <v>686045.53901260602</v>
      </c>
      <c r="I83" s="9">
        <f t="shared" si="19"/>
        <v>99.502453894349628</v>
      </c>
      <c r="J83" s="10">
        <f t="shared" si="15"/>
        <v>245.32985427343414</v>
      </c>
      <c r="K83" s="7">
        <f t="shared" si="16"/>
        <v>32.039565800144786</v>
      </c>
    </row>
    <row r="84" spans="1:11" x14ac:dyDescent="0.3">
      <c r="A84" s="7">
        <v>105.24</v>
      </c>
      <c r="B84" s="8">
        <f t="shared" si="17"/>
        <v>4850</v>
      </c>
      <c r="C84" s="7">
        <v>0.32569999999999999</v>
      </c>
      <c r="D84" s="8">
        <v>1.0822099999999999</v>
      </c>
      <c r="E84" s="7">
        <f t="shared" si="20"/>
        <v>85.852266239999992</v>
      </c>
      <c r="F84" s="8">
        <f t="shared" si="18"/>
        <v>79.280938930693054</v>
      </c>
      <c r="G84" s="7">
        <f t="shared" si="13"/>
        <v>59.11979616061781</v>
      </c>
      <c r="H84" s="8">
        <f t="shared" si="14"/>
        <v>674282.12228404742</v>
      </c>
      <c r="I84" s="9">
        <f t="shared" si="19"/>
        <v>97.796315213879438</v>
      </c>
      <c r="J84" s="10">
        <f t="shared" si="15"/>
        <v>247.91188319020819</v>
      </c>
      <c r="K84" s="7">
        <f t="shared" si="16"/>
        <v>31.705870277718429</v>
      </c>
    </row>
    <row r="85" spans="1:11" x14ac:dyDescent="0.3">
      <c r="A85" s="7">
        <v>103.63200000000001</v>
      </c>
      <c r="B85" s="8">
        <f t="shared" si="17"/>
        <v>4900</v>
      </c>
      <c r="C85" s="7">
        <v>0.32769999999999999</v>
      </c>
      <c r="D85" s="8">
        <v>1.0846</v>
      </c>
      <c r="E85" s="7">
        <f t="shared" si="20"/>
        <v>84.540498431999993</v>
      </c>
      <c r="F85" s="8">
        <f t="shared" si="18"/>
        <v>78.874417805940581</v>
      </c>
      <c r="G85" s="7">
        <f t="shared" si="13"/>
        <v>58.816653357889891</v>
      </c>
      <c r="H85" s="8">
        <f t="shared" si="14"/>
        <v>663979.52201197646</v>
      </c>
      <c r="I85" s="9">
        <f t="shared" si="19"/>
        <v>96.30204996431732</v>
      </c>
      <c r="J85" s="10">
        <f t="shared" si="15"/>
        <v>250.71980736935026</v>
      </c>
      <c r="K85" s="7">
        <f t="shared" si="16"/>
        <v>31.350781939434906</v>
      </c>
    </row>
    <row r="86" spans="1:11" x14ac:dyDescent="0.3">
      <c r="A86" s="7">
        <v>102.33499999999999</v>
      </c>
      <c r="B86" s="8">
        <f t="shared" si="17"/>
        <v>4950</v>
      </c>
      <c r="C86" s="7">
        <v>0.32845000000000002</v>
      </c>
      <c r="D86" s="8">
        <v>1.08823</v>
      </c>
      <c r="E86" s="7">
        <f t="shared" si="20"/>
        <v>83.482436959999987</v>
      </c>
      <c r="F86" s="8">
        <f t="shared" si="18"/>
        <v>78.682037881188108</v>
      </c>
      <c r="G86" s="7">
        <f t="shared" si="13"/>
        <v>58.673195648001972</v>
      </c>
      <c r="H86" s="8">
        <f t="shared" si="14"/>
        <v>655669.52664327237</v>
      </c>
      <c r="I86" s="9">
        <f t="shared" si="19"/>
        <v>95.096787508669237</v>
      </c>
      <c r="J86" s="10">
        <f t="shared" si="15"/>
        <v>251.90804483654063</v>
      </c>
      <c r="K86" s="7">
        <f t="shared" si="16"/>
        <v>31.202901891577273</v>
      </c>
    </row>
    <row r="87" spans="1:11" x14ac:dyDescent="0.3">
      <c r="A87" s="7">
        <v>101.10599999999999</v>
      </c>
      <c r="B87" s="8">
        <f t="shared" si="17"/>
        <v>5000</v>
      </c>
      <c r="C87" s="7">
        <v>0.32869999999999999</v>
      </c>
      <c r="D87" s="8">
        <v>1.08687</v>
      </c>
      <c r="E87" s="7">
        <f t="shared" si="20"/>
        <v>82.479848255999997</v>
      </c>
      <c r="F87" s="8">
        <f t="shared" si="18"/>
        <v>78.522323168316831</v>
      </c>
      <c r="G87" s="7">
        <f t="shared" si="13"/>
        <v>58.554096386613864</v>
      </c>
      <c r="H87" s="8">
        <f t="shared" si="14"/>
        <v>647795.21337562625</v>
      </c>
      <c r="I87" s="9">
        <f t="shared" si="19"/>
        <v>93.954715374520106</v>
      </c>
      <c r="J87" s="10">
        <f t="shared" si="15"/>
        <v>252.61255681133704</v>
      </c>
      <c r="K87" s="7">
        <f t="shared" si="16"/>
        <v>31.115880017809406</v>
      </c>
    </row>
    <row r="88" spans="1:11" x14ac:dyDescent="0.3">
      <c r="A88" s="7">
        <v>99.314899999999994</v>
      </c>
      <c r="B88" s="8">
        <f t="shared" si="17"/>
        <v>5050</v>
      </c>
      <c r="C88" s="7">
        <v>0.32984999999999998</v>
      </c>
      <c r="D88" s="8">
        <v>1.0891</v>
      </c>
      <c r="E88" s="7">
        <f t="shared" si="20"/>
        <v>81.018711862399996</v>
      </c>
      <c r="F88" s="8">
        <f t="shared" si="18"/>
        <v>77.902607559999993</v>
      </c>
      <c r="G88" s="7">
        <f t="shared" si="13"/>
        <v>58.091974457492</v>
      </c>
      <c r="H88" s="8">
        <f t="shared" si="14"/>
        <v>636319.47497556009</v>
      </c>
      <c r="I88" s="9">
        <f t="shared" si="19"/>
        <v>92.290300891627851</v>
      </c>
      <c r="J88" s="10">
        <f t="shared" si="15"/>
        <v>255.5129196178612</v>
      </c>
      <c r="K88" s="7">
        <f t="shared" si="16"/>
        <v>30.762679321614101</v>
      </c>
    </row>
    <row r="89" spans="1:11" x14ac:dyDescent="0.3">
      <c r="A89" s="7">
        <v>97.581500000000005</v>
      </c>
      <c r="B89" s="8">
        <f t="shared" si="17"/>
        <v>5100</v>
      </c>
      <c r="C89" s="7">
        <v>0.32969999999999999</v>
      </c>
      <c r="D89" s="8">
        <v>1.09185</v>
      </c>
      <c r="E89" s="7">
        <f t="shared" si="20"/>
        <v>79.604645743999995</v>
      </c>
      <c r="F89" s="8">
        <f t="shared" si="18"/>
        <v>77.300779378217825</v>
      </c>
      <c r="G89" s="7">
        <f t="shared" si="13"/>
        <v>57.643191182337034</v>
      </c>
      <c r="H89" s="8">
        <f t="shared" si="14"/>
        <v>625213.42565242096</v>
      </c>
      <c r="I89" s="9">
        <f t="shared" si="19"/>
        <v>90.679505255066303</v>
      </c>
      <c r="J89" s="10">
        <f t="shared" si="15"/>
        <v>257.38512555748616</v>
      </c>
      <c r="K89" s="7">
        <f t="shared" si="16"/>
        <v>30.538913201408203</v>
      </c>
    </row>
    <row r="90" spans="1:11" x14ac:dyDescent="0.3">
      <c r="A90" s="7">
        <v>95.848600000000005</v>
      </c>
      <c r="B90" s="8">
        <f t="shared" si="17"/>
        <v>5150</v>
      </c>
      <c r="C90" s="7">
        <v>0.33095000000000002</v>
      </c>
      <c r="D90" s="8">
        <v>1.0940700000000001</v>
      </c>
      <c r="E90" s="7">
        <f t="shared" si="20"/>
        <v>78.190987513599993</v>
      </c>
      <c r="F90" s="8">
        <f t="shared" si="18"/>
        <v>76.672426826930689</v>
      </c>
      <c r="G90" s="7">
        <f t="shared" si="13"/>
        <v>57.174628684842219</v>
      </c>
      <c r="H90" s="8">
        <f t="shared" si="14"/>
        <v>614110.57987414242</v>
      </c>
      <c r="I90" s="9">
        <f t="shared" si="19"/>
        <v>89.069174253221632</v>
      </c>
      <c r="J90" s="10">
        <f t="shared" si="15"/>
        <v>260.47829854902534</v>
      </c>
      <c r="K90" s="7">
        <f t="shared" si="16"/>
        <v>30.176264404822277</v>
      </c>
    </row>
    <row r="91" spans="1:11" x14ac:dyDescent="0.3">
      <c r="A91" s="7">
        <v>94.803299999999993</v>
      </c>
      <c r="B91" s="8">
        <f t="shared" si="17"/>
        <v>5200</v>
      </c>
      <c r="C91" s="7">
        <v>0.33379999999999999</v>
      </c>
      <c r="D91" s="8">
        <v>1.0934600000000001</v>
      </c>
      <c r="E91" s="7">
        <f t="shared" si="20"/>
        <v>77.338256860799987</v>
      </c>
      <c r="F91" s="8">
        <f t="shared" si="18"/>
        <v>76.572531545346521</v>
      </c>
      <c r="G91" s="7">
        <f t="shared" si="13"/>
        <v>57.100136773364902</v>
      </c>
      <c r="H91" s="8">
        <f t="shared" si="14"/>
        <v>607413.24898832419</v>
      </c>
      <c r="I91" s="9">
        <f t="shared" si="19"/>
        <v>88.097808914062881</v>
      </c>
      <c r="J91" s="10">
        <f t="shared" si="15"/>
        <v>263.06416847335356</v>
      </c>
      <c r="K91" s="7">
        <f t="shared" si="16"/>
        <v>29.879637558962386</v>
      </c>
    </row>
    <row r="92" spans="1:11" x14ac:dyDescent="0.3">
      <c r="A92" s="7">
        <v>93.0976</v>
      </c>
      <c r="B92" s="8">
        <f t="shared" si="17"/>
        <v>5250</v>
      </c>
      <c r="C92" s="7">
        <v>0.33129999999999998</v>
      </c>
      <c r="D92" s="8">
        <v>1.0880399999999999</v>
      </c>
      <c r="E92" s="7">
        <f t="shared" si="20"/>
        <v>75.94678773759999</v>
      </c>
      <c r="F92" s="8">
        <f t="shared" si="18"/>
        <v>75.917866645544549</v>
      </c>
      <c r="G92" s="7">
        <f t="shared" si="13"/>
        <v>56.611953157582576</v>
      </c>
      <c r="H92" s="8">
        <f t="shared" si="14"/>
        <v>596484.67605046881</v>
      </c>
      <c r="I92" s="9">
        <f t="shared" si="19"/>
        <v>86.512754040817782</v>
      </c>
      <c r="J92" s="10">
        <f t="shared" si="15"/>
        <v>263.34544506000964</v>
      </c>
      <c r="K92" s="7">
        <f t="shared" si="16"/>
        <v>29.847723422527679</v>
      </c>
    </row>
    <row r="93" spans="1:11" x14ac:dyDescent="0.3">
      <c r="A93" s="7">
        <v>91.788600000000002</v>
      </c>
      <c r="B93" s="8">
        <f t="shared" si="17"/>
        <v>5300</v>
      </c>
      <c r="C93" s="7">
        <v>0.33239999999999997</v>
      </c>
      <c r="D93" s="8">
        <v>1.0833900000000001</v>
      </c>
      <c r="E93" s="7">
        <f t="shared" si="20"/>
        <v>74.878936953600004</v>
      </c>
      <c r="F93" s="8">
        <f t="shared" si="18"/>
        <v>75.563283673663364</v>
      </c>
      <c r="G93" s="7">
        <f t="shared" si="13"/>
        <v>56.34754063545077</v>
      </c>
      <c r="H93" s="8">
        <f t="shared" si="14"/>
        <v>588097.79560510756</v>
      </c>
      <c r="I93" s="9">
        <f t="shared" si="19"/>
        <v>85.296340351964034</v>
      </c>
      <c r="J93" s="10">
        <f t="shared" si="15"/>
        <v>265.45967812105806</v>
      </c>
      <c r="K93" s="7">
        <f t="shared" si="16"/>
        <v>29.610003539404183</v>
      </c>
    </row>
    <row r="94" spans="1:11" x14ac:dyDescent="0.3">
      <c r="A94" s="7">
        <v>90.593800000000002</v>
      </c>
      <c r="B94" s="8">
        <f t="shared" si="17"/>
        <v>5350</v>
      </c>
      <c r="C94" s="7">
        <v>0.33079999999999998</v>
      </c>
      <c r="D94" s="8">
        <v>1.0800700000000001</v>
      </c>
      <c r="E94" s="7">
        <f t="shared" si="20"/>
        <v>73.904247788799992</v>
      </c>
      <c r="F94" s="8">
        <f t="shared" si="18"/>
        <v>75.283268406336617</v>
      </c>
      <c r="G94" s="7">
        <f t="shared" si="13"/>
        <v>56.13873325060522</v>
      </c>
      <c r="H94" s="8">
        <f t="shared" si="14"/>
        <v>580442.60480593436</v>
      </c>
      <c r="I94" s="9">
        <f t="shared" si="19"/>
        <v>84.186049232451069</v>
      </c>
      <c r="J94" s="10">
        <f t="shared" si="15"/>
        <v>265.16451544334615</v>
      </c>
      <c r="K94" s="7">
        <f t="shared" si="16"/>
        <v>29.642963333881724</v>
      </c>
    </row>
    <row r="95" spans="1:11" x14ac:dyDescent="0.3">
      <c r="A95" s="7">
        <v>89.6374</v>
      </c>
      <c r="B95" s="8">
        <f t="shared" si="17"/>
        <v>5400</v>
      </c>
      <c r="C95" s="7">
        <v>0.33879999999999999</v>
      </c>
      <c r="D95" s="8">
        <v>1.0789500000000001</v>
      </c>
      <c r="E95" s="7">
        <f t="shared" si="20"/>
        <v>73.124039622399991</v>
      </c>
      <c r="F95" s="8">
        <f t="shared" si="18"/>
        <v>75.184656123564352</v>
      </c>
      <c r="G95" s="7">
        <f t="shared" si="13"/>
        <v>56.065198071341939</v>
      </c>
      <c r="H95" s="8">
        <f t="shared" si="14"/>
        <v>574314.86419635185</v>
      </c>
      <c r="I95" s="9">
        <f t="shared" si="19"/>
        <v>83.297295945957771</v>
      </c>
      <c r="J95" s="10">
        <f t="shared" si="15"/>
        <v>271.93340119122996</v>
      </c>
      <c r="K95" s="7">
        <f t="shared" si="16"/>
        <v>28.905099462960433</v>
      </c>
    </row>
    <row r="96" spans="1:11" x14ac:dyDescent="0.3">
      <c r="A96" s="7">
        <v>88.925600000000003</v>
      </c>
      <c r="B96" s="8">
        <f t="shared" si="17"/>
        <v>5450</v>
      </c>
      <c r="C96" s="7">
        <v>0.34379999999999999</v>
      </c>
      <c r="D96" s="8">
        <v>1.0792299999999999</v>
      </c>
      <c r="E96" s="7">
        <f t="shared" si="20"/>
        <v>72.543370265600004</v>
      </c>
      <c r="F96" s="8">
        <f t="shared" si="18"/>
        <v>75.278249799603969</v>
      </c>
      <c r="G96" s="7">
        <f t="shared" si="13"/>
        <v>56.134990875564682</v>
      </c>
      <c r="H96" s="8">
        <f t="shared" si="14"/>
        <v>569754.29773263296</v>
      </c>
      <c r="I96" s="9">
        <f t="shared" si="19"/>
        <v>82.635841962973757</v>
      </c>
      <c r="J96" s="10">
        <f t="shared" si="15"/>
        <v>275.60350075222794</v>
      </c>
      <c r="K96" s="7">
        <f t="shared" si="16"/>
        <v>28.52018202700599</v>
      </c>
    </row>
    <row r="97" spans="1:11" x14ac:dyDescent="0.3">
      <c r="A97" s="7">
        <v>88.647400000000005</v>
      </c>
      <c r="B97" s="8">
        <f t="shared" si="17"/>
        <v>5500</v>
      </c>
      <c r="C97" s="7">
        <v>0.3488</v>
      </c>
      <c r="D97" s="8">
        <v>1.0836600000000001</v>
      </c>
      <c r="E97" s="7">
        <f t="shared" si="20"/>
        <v>72.316421382399994</v>
      </c>
      <c r="F97" s="8">
        <f t="shared" si="18"/>
        <v>75.731210510891088</v>
      </c>
      <c r="G97" s="7">
        <f t="shared" si="13"/>
        <v>56.472763677971486</v>
      </c>
      <c r="H97" s="8">
        <f t="shared" si="14"/>
        <v>567971.84537212912</v>
      </c>
      <c r="I97" s="9">
        <f t="shared" si="19"/>
        <v>82.377319206488565</v>
      </c>
      <c r="J97" s="10">
        <f t="shared" si="15"/>
        <v>277.93929281563726</v>
      </c>
      <c r="K97" s="7">
        <f t="shared" si="16"/>
        <v>28.280499418077941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C3DBBDDD03D9419471381A29C7D881" ma:contentTypeVersion="9" ma:contentTypeDescription="Create a new document." ma:contentTypeScope="" ma:versionID="dfa18fc788512b6b3d0a3e6778d16d15">
  <xsd:schema xmlns:xsd="http://www.w3.org/2001/XMLSchema" xmlns:xs="http://www.w3.org/2001/XMLSchema" xmlns:p="http://schemas.microsoft.com/office/2006/metadata/properties" xmlns:ns3="170d7878-6d73-463a-a069-a6c57769e00c" targetNamespace="http://schemas.microsoft.com/office/2006/metadata/properties" ma:root="true" ma:fieldsID="28c8342d44fcf7038e717b2b35c770fc" ns3:_="">
    <xsd:import namespace="170d7878-6d73-463a-a069-a6c57769e00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0d7878-6d73-463a-a069-a6c57769e00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332E55-70FF-4EAE-A6B1-1C063D6738B4}">
  <ds:schemaRefs>
    <ds:schemaRef ds:uri="http://purl.org/dc/dcmitype/"/>
    <ds:schemaRef ds:uri="http://purl.org/dc/elements/1.1/"/>
    <ds:schemaRef ds:uri="170d7878-6d73-463a-a069-a6c57769e00c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14272EFA-F337-400F-9DD7-262079D355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C64E40-1189-4CB6-A639-FD6C4FF02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0d7878-6d73-463a-a069-a6c57769e0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Joshua Evans (2404134)</cp:lastModifiedBy>
  <cp:revision/>
  <dcterms:created xsi:type="dcterms:W3CDTF">2019-10-18T15:00:30Z</dcterms:created>
  <dcterms:modified xsi:type="dcterms:W3CDTF">2025-03-30T17:16:19Z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0x01010097C3DBBDDD03D9419471381A29C7D881</vt:lpwstr>
  </property>
</Properties>
</file>