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LENOVO\OneDrive - Institute of Chartered Accountants of Bangladesh\Desktop\Assignments\"/>
    </mc:Choice>
  </mc:AlternateContent>
  <bookViews>
    <workbookView xWindow="0" yWindow="0" windowWidth="19200" windowHeight="6640"/>
  </bookViews>
  <sheets>
    <sheet name="Task 1a" sheetId="2" r:id="rId1"/>
    <sheet name="Task 1b" sheetId="3" r:id="rId2"/>
    <sheet name="Task 1c" sheetId="4" r:id="rId3"/>
    <sheet name="Task 2a" sheetId="5" r:id="rId4"/>
    <sheet name="Task 2b" sheetId="6" r:id="rId5"/>
  </sheets>
  <externalReferences>
    <externalReference r:id="rId6"/>
  </externalReferenc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4" i="6" l="1"/>
  <c r="G24" i="6"/>
  <c r="E24" i="6"/>
  <c r="I23" i="6"/>
  <c r="G23" i="6"/>
  <c r="E23" i="6"/>
  <c r="I22" i="6"/>
  <c r="G22" i="6"/>
  <c r="E22" i="6"/>
  <c r="I21" i="6"/>
  <c r="G21" i="6"/>
  <c r="E21" i="6"/>
  <c r="I20" i="6"/>
  <c r="G20" i="6"/>
  <c r="E20" i="6"/>
  <c r="I19" i="6"/>
  <c r="G19" i="6"/>
  <c r="E19" i="6"/>
  <c r="I18" i="6"/>
  <c r="G18" i="6"/>
  <c r="E18" i="6"/>
  <c r="I17" i="6"/>
  <c r="G17" i="6"/>
  <c r="E17" i="6"/>
  <c r="I16" i="6"/>
  <c r="G16" i="6"/>
  <c r="E16" i="6"/>
  <c r="I15" i="6"/>
  <c r="G15" i="6"/>
  <c r="E15" i="6"/>
  <c r="I14" i="6"/>
  <c r="G14" i="6"/>
  <c r="E14" i="6"/>
  <c r="I13" i="6"/>
  <c r="G13" i="6"/>
  <c r="E13" i="6"/>
  <c r="I12" i="6"/>
  <c r="G12" i="6"/>
  <c r="E12" i="6"/>
  <c r="I11" i="6"/>
  <c r="G11" i="6"/>
  <c r="E11" i="6"/>
  <c r="I10" i="6"/>
  <c r="G10" i="6"/>
  <c r="E10" i="6"/>
  <c r="I9" i="6"/>
  <c r="G9" i="6"/>
  <c r="E9" i="6"/>
  <c r="I8" i="6"/>
  <c r="I25" i="6" s="1"/>
  <c r="G8" i="6"/>
  <c r="E8" i="6"/>
  <c r="I7" i="6"/>
  <c r="G7" i="6"/>
  <c r="E7" i="6"/>
  <c r="I6" i="6"/>
  <c r="G6" i="6"/>
  <c r="E6" i="6"/>
  <c r="I5" i="6"/>
  <c r="G5" i="6"/>
  <c r="G25" i="6" s="1"/>
  <c r="E5" i="6"/>
  <c r="E25" i="6" s="1"/>
  <c r="F23" i="5"/>
  <c r="E23" i="5"/>
  <c r="D23" i="5"/>
  <c r="C23" i="5"/>
  <c r="F21" i="5"/>
  <c r="E21" i="5"/>
  <c r="D21" i="5"/>
  <c r="C21" i="5"/>
  <c r="F20" i="5"/>
  <c r="E20" i="5"/>
  <c r="D20" i="5"/>
  <c r="C20" i="5"/>
  <c r="F19" i="5"/>
  <c r="E19" i="5"/>
  <c r="D19" i="5"/>
  <c r="C19" i="5"/>
  <c r="K14" i="4"/>
  <c r="K13" i="4"/>
  <c r="K12" i="4"/>
  <c r="K11" i="4"/>
  <c r="K10" i="4"/>
  <c r="K9" i="4"/>
  <c r="K8" i="4"/>
  <c r="K7" i="4"/>
  <c r="K6" i="4"/>
  <c r="K5" i="4"/>
  <c r="K4" i="4"/>
  <c r="K3" i="4"/>
  <c r="B5" i="3"/>
  <c r="B4" i="3"/>
  <c r="B3" i="3"/>
  <c r="C10" i="2"/>
  <c r="H6" i="2"/>
  <c r="H10" i="2" s="1"/>
  <c r="C4" i="2"/>
</calcChain>
</file>

<file path=xl/sharedStrings.xml><?xml version="1.0" encoding="utf-8"?>
<sst xmlns="http://schemas.openxmlformats.org/spreadsheetml/2006/main" count="62" uniqueCount="46">
  <si>
    <t>1) Acceleration value</t>
  </si>
  <si>
    <t>2) Time taken</t>
  </si>
  <si>
    <t>Final Velocity, v =</t>
  </si>
  <si>
    <t>m/s^-1</t>
  </si>
  <si>
    <t>Final velocity, v</t>
  </si>
  <si>
    <t>Initial velocity, u =</t>
  </si>
  <si>
    <t>Initial velocity, u</t>
  </si>
  <si>
    <t>Distance, s =</t>
  </si>
  <si>
    <t>m</t>
  </si>
  <si>
    <t>Accelaration, a</t>
  </si>
  <si>
    <t>m/s^-2</t>
  </si>
  <si>
    <t>= (v^2 − u^2)/(2s)</t>
  </si>
  <si>
    <t>Time taken, t</t>
  </si>
  <si>
    <t>=(v - u)/a</t>
  </si>
  <si>
    <t>= (66.66^2 - 0^2)/(2*400)</t>
  </si>
  <si>
    <t>=(66.66 - 0)/5.55</t>
  </si>
  <si>
    <t>seconds</t>
  </si>
  <si>
    <t>Acceleration Value</t>
  </si>
  <si>
    <t>ms^-2</t>
  </si>
  <si>
    <t>Distance to top speed</t>
  </si>
  <si>
    <t>Time to complete race</t>
  </si>
  <si>
    <t>s</t>
  </si>
  <si>
    <t>Race Outcome</t>
  </si>
  <si>
    <t>Time (in seconds)</t>
  </si>
  <si>
    <t>Velocity (in m/s)</t>
  </si>
  <si>
    <t>The velocity-time graph shows the relationship between the velocity of the race car and time. The slope of the line represents the acceleration of the car. In this case, the upward slope indicates that the car is accelerating. The steeper the slope, the greater the acceleration. The graph starts at the origin (0,0) as the race car begins from rest and the velocity is zero. As the race car accelerates, the velocity increases, causing the slope of the line to become steeper. The slope of the line represents the acceleration of the car. Here, the acceleration is constant throughout the race. The line reaches a final velocity of 66.67 m/s after 12 seconds which is the time it takes for the car to cross the finish line. The graph provides a visual representation of the race car's motion and helps to understand the acceleration and velocity of the car over time.</t>
  </si>
  <si>
    <t>Sample</t>
  </si>
  <si>
    <t>Actual Size</t>
  </si>
  <si>
    <t>Technician A</t>
  </si>
  <si>
    <t>Technicial B</t>
  </si>
  <si>
    <t>Technician C</t>
  </si>
  <si>
    <t>The analysis of the dataset was done by plotting graphs of all measured values against the actual size as well as individual graphs for each technician. The purpose of these graphs was to visually examine the data and identify any patterns or outliers.Upon analyzing the graph of all measured values, it was observed that most measurements were close to the actual size. It indicates that the measurements were reasonably accurate in overall case. However, there were a few outliers found in the measurements that show larger differences. It means that some technicians may have had difficulty in measuring accurately.</t>
  </si>
  <si>
    <t>Technician B</t>
  </si>
  <si>
    <t>Mean</t>
  </si>
  <si>
    <t>Minimum</t>
  </si>
  <si>
    <t>Maximum</t>
  </si>
  <si>
    <t>Range</t>
  </si>
  <si>
    <t>Standard deviation</t>
  </si>
  <si>
    <t>\</t>
  </si>
  <si>
    <t>To gain a better understanding of the performance of each technician, individual graphs were plotted for each technician. From these graphs, it was observed that Technician C had the most consistent measurements with the majority of values are close to the actual size. Because, it has lower range and standard deviation compared to other technician's measurements. This suggests that Technician C was able to measure with greater accuracy and precision compared to the other technicians. In contrast, Technician A had the most variability in their measurements despite having lower range and measurements. The graph shows that most of the cases, the measurements are above and under the actual measurements and  are differing to a greater extent from the actual size. This suggests that Technician A may have had difficulty measuring consistently and accurately. Technician B consistently overestimated the size with most measurements above the actual size. The mean and standard deviation is also high compared to the other technicians. This pattern was consistent across all the measurements made by Technician B. The other technicians had a mix of over and underestimation.</t>
  </si>
  <si>
    <t>Measurement error calculations</t>
  </si>
  <si>
    <t>Measurement Error = Actual Size - Measured Size</t>
  </si>
  <si>
    <t>Results and analysis</t>
  </si>
  <si>
    <t>1. Technician C performed the best with the smallest mean error (0.395). This suggests that Technician A was the most accurate and consistent in their measurements.</t>
  </si>
  <si>
    <t>2. Technician A performed the worst with the largest mean error (0.604). This suggests that Technician A was the least accurate and consistent in their measurements.</t>
  </si>
  <si>
    <t>3. Technician A and B both had larger mean errors  compared to Technician C, indicating that they were less accurate and consistent in their measurements.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</si>
</sst>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_(* \(#,##0.00\);_(* &quot;-&quot;??_);_(@_)"/>
    <numFmt numFmtId="164" formatCode="0.0"/>
    <numFmt numFmtId="165" formatCode="_(* #,##0_);_(* \(#,##0\);_(* &quot;-&quot;??_);_(@_)"/>
    <numFmt numFmtId="166" formatCode="_(* #,##0.0_);_(* \(#,##0.0\);_(* &quot;-&quot;??_);_(@_)"/>
    <numFmt numFmtId="167" formatCode="0.000"/>
  </numFmts>
  <fonts count="8" x14ac:knownFonts="1">
    <font>
      <sz val="11"/>
      <color theme="1"/>
      <name val="Calibri"/>
      <family val="2"/>
      <scheme val="minor"/>
    </font>
    <font>
      <sz val="11"/>
      <color theme="1"/>
      <name val="Calibri"/>
      <family val="2"/>
      <scheme val="minor"/>
    </font>
    <font>
      <b/>
      <sz val="12"/>
      <color theme="1"/>
      <name val="Times New Roman"/>
      <family val="1"/>
    </font>
    <font>
      <sz val="12"/>
      <color theme="1"/>
      <name val="Times New Roman"/>
      <family val="1"/>
    </font>
    <font>
      <sz val="11"/>
      <color theme="1"/>
      <name val="Times New Roman"/>
      <family val="1"/>
    </font>
    <font>
      <b/>
      <sz val="11"/>
      <color theme="1"/>
      <name val="Times New Roman"/>
      <family val="1"/>
    </font>
    <font>
      <sz val="12"/>
      <name val="Times New Roman"/>
      <family val="1"/>
    </font>
    <font>
      <b/>
      <sz val="12"/>
      <name val="Times New Roman"/>
      <family val="1"/>
    </font>
  </fonts>
  <fills count="2">
    <fill>
      <patternFill patternType="none"/>
    </fill>
    <fill>
      <patternFill patternType="gray125"/>
    </fill>
  </fills>
  <borders count="1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3" fontId="1" fillId="0" borderId="0" applyFont="0" applyFill="0" applyBorder="0" applyAlignment="0" applyProtection="0"/>
  </cellStyleXfs>
  <cellXfs count="62">
    <xf numFmtId="0" fontId="0" fillId="0" borderId="0" xfId="0"/>
    <xf numFmtId="0" fontId="2" fillId="0" borderId="1" xfId="0" applyFont="1" applyBorder="1"/>
    <xf numFmtId="0" fontId="3" fillId="0" borderId="2" xfId="0" applyFont="1" applyBorder="1"/>
    <xf numFmtId="0" fontId="3" fillId="0" borderId="3" xfId="0" applyFont="1" applyBorder="1"/>
    <xf numFmtId="0" fontId="3" fillId="0" borderId="0" xfId="0" applyFont="1"/>
    <xf numFmtId="0" fontId="3" fillId="0" borderId="4" xfId="0" applyFont="1" applyBorder="1"/>
    <xf numFmtId="0" fontId="3" fillId="0" borderId="0" xfId="0" applyFont="1" applyBorder="1"/>
    <xf numFmtId="0" fontId="3" fillId="0" borderId="5" xfId="0" applyFont="1" applyBorder="1"/>
    <xf numFmtId="2" fontId="3" fillId="0" borderId="0" xfId="0" applyNumberFormat="1" applyFont="1" applyBorder="1"/>
    <xf numFmtId="0" fontId="3" fillId="0" borderId="0" xfId="0" quotePrefix="1" applyFont="1" applyBorder="1"/>
    <xf numFmtId="0" fontId="3" fillId="0" borderId="6" xfId="0" applyFont="1" applyBorder="1"/>
    <xf numFmtId="2" fontId="3" fillId="0" borderId="7" xfId="0" applyNumberFormat="1" applyFont="1" applyBorder="1"/>
    <xf numFmtId="0" fontId="3" fillId="0" borderId="7" xfId="0" applyFont="1" applyBorder="1"/>
    <xf numFmtId="0" fontId="3" fillId="0" borderId="8" xfId="0" applyFont="1" applyBorder="1"/>
    <xf numFmtId="164" fontId="3" fillId="0" borderId="7" xfId="0" applyNumberFormat="1" applyFont="1" applyBorder="1"/>
    <xf numFmtId="2" fontId="3" fillId="0" borderId="0" xfId="0" applyNumberFormat="1" applyFont="1"/>
    <xf numFmtId="0" fontId="4" fillId="0" borderId="9" xfId="0" applyFont="1" applyBorder="1"/>
    <xf numFmtId="165" fontId="4" fillId="0" borderId="10" xfId="1" applyNumberFormat="1" applyFont="1" applyBorder="1"/>
    <xf numFmtId="0" fontId="4" fillId="0" borderId="11" xfId="0" applyFont="1" applyBorder="1"/>
    <xf numFmtId="0" fontId="4" fillId="0" borderId="0" xfId="0" applyFont="1"/>
    <xf numFmtId="43" fontId="4" fillId="0" borderId="10" xfId="1" applyFont="1" applyBorder="1"/>
    <xf numFmtId="0" fontId="5" fillId="0" borderId="6" xfId="0" applyFont="1" applyBorder="1"/>
    <xf numFmtId="0" fontId="4" fillId="0" borderId="8" xfId="0" applyFont="1" applyBorder="1"/>
    <xf numFmtId="0" fontId="2" fillId="0" borderId="9" xfId="0" applyFont="1" applyBorder="1" applyAlignment="1">
      <alignment horizontal="center" wrapText="1"/>
    </xf>
    <xf numFmtId="0" fontId="3" fillId="0" borderId="9" xfId="0" applyFont="1" applyBorder="1"/>
    <xf numFmtId="43" fontId="3" fillId="0" borderId="9" xfId="1" applyFont="1" applyBorder="1"/>
    <xf numFmtId="165" fontId="3" fillId="0" borderId="9" xfId="1" applyNumberFormat="1" applyFont="1" applyBorder="1" applyAlignment="1">
      <alignment horizontal="right" vertical="center" wrapText="1"/>
    </xf>
    <xf numFmtId="166" fontId="3" fillId="0" borderId="9" xfId="1" applyNumberFormat="1" applyFont="1" applyBorder="1" applyAlignment="1">
      <alignment horizontal="right" vertical="center" wrapText="1"/>
    </xf>
    <xf numFmtId="0" fontId="6" fillId="0" borderId="9" xfId="0" applyFont="1" applyFill="1" applyBorder="1"/>
    <xf numFmtId="0" fontId="7" fillId="0" borderId="9" xfId="0" applyFont="1" applyFill="1" applyBorder="1" applyAlignment="1">
      <alignment horizontal="center" wrapText="1"/>
    </xf>
    <xf numFmtId="0" fontId="6" fillId="0" borderId="9" xfId="0" applyFont="1" applyFill="1" applyBorder="1" applyAlignment="1">
      <alignment vertical="center" wrapText="1"/>
    </xf>
    <xf numFmtId="43" fontId="6" fillId="0" borderId="9" xfId="1" applyFont="1" applyFill="1" applyBorder="1" applyAlignment="1">
      <alignment vertical="center" wrapText="1"/>
    </xf>
    <xf numFmtId="0" fontId="3" fillId="0" borderId="0" xfId="0" applyFont="1" applyAlignment="1">
      <alignment vertical="top" wrapText="1"/>
    </xf>
    <xf numFmtId="0" fontId="2" fillId="0" borderId="0" xfId="0" applyFont="1" applyAlignment="1">
      <alignment horizontal="left"/>
    </xf>
    <xf numFmtId="0" fontId="3" fillId="0" borderId="0" xfId="0" applyFont="1" applyAlignment="1">
      <alignment horizontal="right"/>
    </xf>
    <xf numFmtId="0" fontId="2" fillId="0" borderId="9" xfId="0" applyFont="1" applyBorder="1" applyAlignment="1">
      <alignment horizontal="center" vertical="top" wrapText="1"/>
    </xf>
    <xf numFmtId="0" fontId="3" fillId="0" borderId="9" xfId="0" applyFont="1" applyBorder="1" applyAlignment="1">
      <alignment horizontal="right" vertical="center" wrapText="1"/>
    </xf>
    <xf numFmtId="167" fontId="3" fillId="0" borderId="9" xfId="0" applyNumberFormat="1" applyFont="1" applyBorder="1" applyAlignment="1">
      <alignment horizontal="right" vertical="center" wrapText="1"/>
    </xf>
    <xf numFmtId="2" fontId="3" fillId="0" borderId="9" xfId="0" applyNumberFormat="1" applyFont="1" applyBorder="1" applyAlignment="1">
      <alignment horizontal="right" vertical="center" wrapText="1"/>
    </xf>
    <xf numFmtId="0" fontId="3" fillId="0" borderId="9" xfId="0" applyFont="1" applyBorder="1" applyAlignment="1">
      <alignment horizontal="right"/>
    </xf>
    <xf numFmtId="0" fontId="2" fillId="0" borderId="9" xfId="0" applyFont="1" applyBorder="1" applyAlignment="1">
      <alignment horizontal="right"/>
    </xf>
    <xf numFmtId="167" fontId="2" fillId="0" borderId="9" xfId="0" applyNumberFormat="1" applyFont="1" applyBorder="1" applyAlignment="1">
      <alignment horizontal="right"/>
    </xf>
    <xf numFmtId="0" fontId="3" fillId="0" borderId="1" xfId="0" applyFont="1" applyBorder="1" applyAlignment="1">
      <alignment wrapText="1"/>
    </xf>
    <xf numFmtId="0" fontId="3" fillId="0" borderId="2" xfId="0" applyFont="1" applyBorder="1" applyAlignment="1">
      <alignment wrapText="1"/>
    </xf>
    <xf numFmtId="0" fontId="3" fillId="0" borderId="3" xfId="0" applyFont="1" applyBorder="1" applyAlignment="1">
      <alignment wrapText="1"/>
    </xf>
    <xf numFmtId="0" fontId="3" fillId="0" borderId="4" xfId="0" applyFont="1" applyBorder="1" applyAlignment="1">
      <alignment wrapText="1"/>
    </xf>
    <xf numFmtId="0" fontId="3" fillId="0" borderId="0" xfId="0" applyFont="1" applyBorder="1" applyAlignment="1">
      <alignment wrapText="1"/>
    </xf>
    <xf numFmtId="0" fontId="3" fillId="0" borderId="5" xfId="0" applyFont="1" applyBorder="1" applyAlignment="1">
      <alignment wrapText="1"/>
    </xf>
    <xf numFmtId="0" fontId="3" fillId="0" borderId="6" xfId="0" applyFont="1" applyBorder="1" applyAlignment="1">
      <alignment wrapText="1"/>
    </xf>
    <xf numFmtId="0" fontId="3" fillId="0" borderId="7" xfId="0" applyFont="1" applyBorder="1" applyAlignment="1">
      <alignment wrapText="1"/>
    </xf>
    <xf numFmtId="0" fontId="3" fillId="0" borderId="8" xfId="0" applyFont="1" applyBorder="1" applyAlignment="1">
      <alignment wrapText="1"/>
    </xf>
    <xf numFmtId="0" fontId="3" fillId="0" borderId="9" xfId="0" applyFont="1" applyBorder="1" applyAlignment="1">
      <alignment horizontal="left" vertical="top" wrapText="1"/>
    </xf>
    <xf numFmtId="0" fontId="3" fillId="0" borderId="1" xfId="0" applyFont="1" applyBorder="1" applyAlignment="1">
      <alignment horizontal="left" vertical="top" wrapText="1"/>
    </xf>
    <xf numFmtId="0" fontId="3" fillId="0" borderId="2" xfId="0" applyFont="1" applyBorder="1" applyAlignment="1">
      <alignment horizontal="left" vertical="top"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3" fillId="0" borderId="0" xfId="0" applyFont="1" applyBorder="1" applyAlignment="1">
      <alignment horizontal="left" vertical="top" wrapText="1"/>
    </xf>
    <xf numFmtId="0" fontId="3" fillId="0" borderId="5"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8" xfId="0" applyFont="1" applyBorder="1" applyAlignment="1">
      <alignment horizontal="left" vertical="top" wrapText="1"/>
    </xf>
    <xf numFmtId="0" fontId="3" fillId="0" borderId="0" xfId="0" applyFont="1" applyAlignment="1">
      <alignment horizontal="left" vertical="top" wrapText="1"/>
    </xf>
  </cellXfs>
  <cellStyles count="2">
    <cellStyle name="Comma" xfId="1" builtinId="3"/>
    <cellStyle name="Normal" xfId="0" builtinId="0"/>
  </cellStyles>
  <dxfs count="4">
    <dxf>
      <fill>
        <patternFill>
          <bgColor rgb="FFFF0000"/>
        </patternFill>
      </fill>
    </dxf>
    <dxf>
      <fill>
        <patternFill>
          <bgColor rgb="FFFFC000"/>
        </patternFill>
      </fill>
    </dxf>
    <dxf>
      <fill>
        <patternFill>
          <bgColor rgb="FF00B050"/>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Velocity-Time Graph</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Velocity-Time Graph for a Drag Race</c:v>
          </c:tx>
          <c:spPr>
            <a:ln w="2540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trendline>
            <c:spPr>
              <a:ln w="19050" cap="rnd">
                <a:solidFill>
                  <a:schemeClr val="accent1"/>
                </a:solidFill>
                <a:prstDash val="sysDot"/>
              </a:ln>
              <a:effectLst/>
            </c:spPr>
            <c:trendlineType val="linear"/>
            <c:dispRSqr val="0"/>
            <c:dispEq val="0"/>
          </c:trendline>
          <c:xVal>
            <c:numRef>
              <c:f>'[1]Task 1c'!$B$4:$B$16</c:f>
              <c:numCache>
                <c:formatCode>General</c:formatCode>
                <c:ptCount val="13"/>
                <c:pt idx="0">
                  <c:v>0</c:v>
                </c:pt>
                <c:pt idx="1">
                  <c:v>1</c:v>
                </c:pt>
                <c:pt idx="2">
                  <c:v>2</c:v>
                </c:pt>
                <c:pt idx="3">
                  <c:v>3</c:v>
                </c:pt>
                <c:pt idx="4">
                  <c:v>4</c:v>
                </c:pt>
                <c:pt idx="5">
                  <c:v>5</c:v>
                </c:pt>
                <c:pt idx="6">
                  <c:v>6</c:v>
                </c:pt>
                <c:pt idx="7">
                  <c:v>7</c:v>
                </c:pt>
                <c:pt idx="8">
                  <c:v>8</c:v>
                </c:pt>
                <c:pt idx="9">
                  <c:v>9</c:v>
                </c:pt>
                <c:pt idx="10">
                  <c:v>10</c:v>
                </c:pt>
                <c:pt idx="11">
                  <c:v>11</c:v>
                </c:pt>
                <c:pt idx="12">
                  <c:v>12</c:v>
                </c:pt>
              </c:numCache>
            </c:numRef>
          </c:xVal>
          <c:yVal>
            <c:numRef>
              <c:f>'[1]Task 1c'!$C$4:$C$16</c:f>
              <c:numCache>
                <c:formatCode>General</c:formatCode>
                <c:ptCount val="13"/>
                <c:pt idx="0">
                  <c:v>0</c:v>
                </c:pt>
                <c:pt idx="1">
                  <c:v>5.56</c:v>
                </c:pt>
                <c:pt idx="2">
                  <c:v>11.12</c:v>
                </c:pt>
                <c:pt idx="3">
                  <c:v>16.68</c:v>
                </c:pt>
                <c:pt idx="4">
                  <c:v>22.24</c:v>
                </c:pt>
                <c:pt idx="5">
                  <c:v>27.799999999999997</c:v>
                </c:pt>
                <c:pt idx="6">
                  <c:v>33.36</c:v>
                </c:pt>
                <c:pt idx="7">
                  <c:v>38.919999999999995</c:v>
                </c:pt>
                <c:pt idx="8">
                  <c:v>44.48</c:v>
                </c:pt>
                <c:pt idx="9">
                  <c:v>50.04</c:v>
                </c:pt>
                <c:pt idx="10">
                  <c:v>55.599999999999994</c:v>
                </c:pt>
                <c:pt idx="11">
                  <c:v>61.16</c:v>
                </c:pt>
                <c:pt idx="12">
                  <c:v>66.72</c:v>
                </c:pt>
              </c:numCache>
            </c:numRef>
          </c:yVal>
          <c:smooth val="0"/>
          <c:extLst>
            <c:ext xmlns:c16="http://schemas.microsoft.com/office/drawing/2014/chart" uri="{C3380CC4-5D6E-409C-BE32-E72D297353CC}">
              <c16:uniqueId val="{00000000-18D6-415B-B601-6BF079B8EBBE}"/>
            </c:ext>
          </c:extLst>
        </c:ser>
        <c:dLbls>
          <c:showLegendKey val="0"/>
          <c:showVal val="0"/>
          <c:showCatName val="0"/>
          <c:showSerName val="0"/>
          <c:showPercent val="0"/>
          <c:showBubbleSize val="0"/>
        </c:dLbls>
        <c:axId val="864006304"/>
        <c:axId val="863996736"/>
      </c:scatterChart>
      <c:valAx>
        <c:axId val="86400630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Time</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3996736"/>
        <c:crosses val="autoZero"/>
        <c:crossBetween val="midCat"/>
      </c:valAx>
      <c:valAx>
        <c:axId val="863996736"/>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a:t>Velocity</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4006304"/>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400" b="0" i="0" u="none" strike="noStrike" baseline="0"/>
              <a:t>All measured values against actual size</a:t>
            </a:r>
            <a:endParaRPr lang="en-US"/>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'Task 2a'!$W$2</c:f>
              <c:strCache>
                <c:ptCount val="1"/>
                <c:pt idx="0">
                  <c:v>Actual Size</c:v>
                </c:pt>
              </c:strCache>
            </c:strRef>
          </c:tx>
          <c:spPr>
            <a:ln w="28575" cap="rnd">
              <a:solidFill>
                <a:schemeClr val="accent2"/>
              </a:solidFill>
              <a:round/>
            </a:ln>
            <a:effectLst/>
          </c:spPr>
          <c:marker>
            <c:symbol val="none"/>
          </c:marker>
          <c:cat>
            <c:numRef>
              <c:f>'Task 2a'!$V$3:$V$22</c:f>
              <c:numCache>
                <c:formatCode>_(* #,##0_);_(* \(#,##0\);_(* "-"??_);_(@_)</c:formatCode>
                <c:ptCount val="2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numCache>
            </c:numRef>
          </c:cat>
          <c:val>
            <c:numRef>
              <c:f>'Task 2a'!$W$3:$W$22</c:f>
              <c:numCache>
                <c:formatCode>_(* #,##0.0_);_(* \(#,##0.0\);_(* "-"??_);_(@_)</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smooth val="0"/>
          <c:extLst>
            <c:ext xmlns:c16="http://schemas.microsoft.com/office/drawing/2014/chart" uri="{C3380CC4-5D6E-409C-BE32-E72D297353CC}">
              <c16:uniqueId val="{00000000-234F-4D9A-BACD-43316110821C}"/>
            </c:ext>
          </c:extLst>
        </c:ser>
        <c:ser>
          <c:idx val="2"/>
          <c:order val="1"/>
          <c:tx>
            <c:strRef>
              <c:f>'Task 2a'!$X$2</c:f>
              <c:strCache>
                <c:ptCount val="1"/>
                <c:pt idx="0">
                  <c:v>Technician A</c:v>
                </c:pt>
              </c:strCache>
            </c:strRef>
          </c:tx>
          <c:spPr>
            <a:ln w="28575" cap="rnd">
              <a:solidFill>
                <a:schemeClr val="accent3"/>
              </a:solidFill>
              <a:round/>
            </a:ln>
            <a:effectLst/>
          </c:spPr>
          <c:marker>
            <c:symbol val="none"/>
          </c:marker>
          <c:cat>
            <c:numRef>
              <c:f>'Task 2a'!$V$3:$V$22</c:f>
              <c:numCache>
                <c:formatCode>_(* #,##0_);_(* \(#,##0\);_(* "-"??_);_(@_)</c:formatCode>
                <c:ptCount val="2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numCache>
            </c:numRef>
          </c:cat>
          <c:val>
            <c:numRef>
              <c:f>'Task 2a'!$X$3:$X$22</c:f>
              <c:numCache>
                <c:formatCode>_(* #,##0.0_);_(* \(#,##0.0\);_(* "-"??_);_(@_)</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smooth val="0"/>
          <c:extLst>
            <c:ext xmlns:c16="http://schemas.microsoft.com/office/drawing/2014/chart" uri="{C3380CC4-5D6E-409C-BE32-E72D297353CC}">
              <c16:uniqueId val="{00000001-234F-4D9A-BACD-43316110821C}"/>
            </c:ext>
          </c:extLst>
        </c:ser>
        <c:ser>
          <c:idx val="0"/>
          <c:order val="2"/>
          <c:tx>
            <c:strRef>
              <c:f>'Task 2a'!$Y$2</c:f>
              <c:strCache>
                <c:ptCount val="1"/>
                <c:pt idx="0">
                  <c:v>Technicial B</c:v>
                </c:pt>
              </c:strCache>
            </c:strRef>
          </c:tx>
          <c:spPr>
            <a:ln w="28575" cap="rnd">
              <a:solidFill>
                <a:schemeClr val="accent1"/>
              </a:solidFill>
              <a:round/>
            </a:ln>
            <a:effectLst/>
          </c:spPr>
          <c:marker>
            <c:symbol val="none"/>
          </c:marker>
          <c:val>
            <c:numRef>
              <c:f>'Task 2a'!$Y$3:$Y$22</c:f>
              <c:numCache>
                <c:formatCode>_(* #,##0.0_);_(* \(#,##0.0\);_(* "-"??_);_(@_)</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val>
          <c:smooth val="0"/>
          <c:extLst>
            <c:ext xmlns:c16="http://schemas.microsoft.com/office/drawing/2014/chart" uri="{C3380CC4-5D6E-409C-BE32-E72D297353CC}">
              <c16:uniqueId val="{00000002-234F-4D9A-BACD-43316110821C}"/>
            </c:ext>
          </c:extLst>
        </c:ser>
        <c:ser>
          <c:idx val="3"/>
          <c:order val="3"/>
          <c:tx>
            <c:strRef>
              <c:f>'Task 2a'!$Z$2</c:f>
              <c:strCache>
                <c:ptCount val="1"/>
                <c:pt idx="0">
                  <c:v>Technician C</c:v>
                </c:pt>
              </c:strCache>
            </c:strRef>
          </c:tx>
          <c:spPr>
            <a:ln w="28575" cap="rnd">
              <a:solidFill>
                <a:schemeClr val="accent4"/>
              </a:solidFill>
              <a:round/>
            </a:ln>
            <a:effectLst/>
          </c:spPr>
          <c:marker>
            <c:symbol val="none"/>
          </c:marker>
          <c:val>
            <c:numRef>
              <c:f>'Task 2a'!$Z$3:$Z$22</c:f>
              <c:numCache>
                <c:formatCode>_(* #,##0.0_);_(* \(#,##0.0\);_(* "-"??_);_(@_)</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smooth val="0"/>
          <c:extLst>
            <c:ext xmlns:c16="http://schemas.microsoft.com/office/drawing/2014/chart" uri="{C3380CC4-5D6E-409C-BE32-E72D297353CC}">
              <c16:uniqueId val="{00000003-234F-4D9A-BACD-43316110821C}"/>
            </c:ext>
          </c:extLst>
        </c:ser>
        <c:dLbls>
          <c:showLegendKey val="0"/>
          <c:showVal val="0"/>
          <c:showCatName val="0"/>
          <c:showSerName val="0"/>
          <c:showPercent val="0"/>
          <c:showBubbleSize val="0"/>
        </c:dLbls>
        <c:smooth val="0"/>
        <c:axId val="864002144"/>
        <c:axId val="864002560"/>
      </c:lineChart>
      <c:catAx>
        <c:axId val="864002144"/>
        <c:scaling>
          <c:orientation val="minMax"/>
        </c:scaling>
        <c:delete val="0"/>
        <c:axPos val="b"/>
        <c:numFmt formatCode="_(* #,##0_);_(* \(#,##0\);_(* &quot;-&quot;??_);_(@_)"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4002560"/>
        <c:crosses val="autoZero"/>
        <c:auto val="1"/>
        <c:lblAlgn val="ctr"/>
        <c:lblOffset val="100"/>
        <c:noMultiLvlLbl val="0"/>
      </c:catAx>
      <c:valAx>
        <c:axId val="864002560"/>
        <c:scaling>
          <c:orientation val="minMax"/>
        </c:scaling>
        <c:delete val="0"/>
        <c:axPos val="l"/>
        <c:majorGridlines>
          <c:spPr>
            <a:ln w="9525" cap="flat" cmpd="sng" algn="ctr">
              <a:solidFill>
                <a:schemeClr val="tx1">
                  <a:lumMod val="15000"/>
                  <a:lumOff val="85000"/>
                </a:schemeClr>
              </a:solidFill>
              <a:round/>
            </a:ln>
            <a:effectLst/>
          </c:spPr>
        </c:majorGridlines>
        <c:numFmt formatCode="_(* #,##0.0_);_(* \(#,##0.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400214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400" b="0" i="0" u="none" strike="noStrike" baseline="0"/>
              <a:t>Technician A</a:t>
            </a:r>
            <a:endParaRPr lang="en-US"/>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'Task 2a'!$W$2</c:f>
              <c:strCache>
                <c:ptCount val="1"/>
                <c:pt idx="0">
                  <c:v>Actual Size</c:v>
                </c:pt>
              </c:strCache>
            </c:strRef>
          </c:tx>
          <c:spPr>
            <a:ln w="28575" cap="rnd">
              <a:solidFill>
                <a:schemeClr val="accent2"/>
              </a:solidFill>
              <a:round/>
            </a:ln>
            <a:effectLst/>
          </c:spPr>
          <c:marker>
            <c:symbol val="none"/>
          </c:marker>
          <c:cat>
            <c:numRef>
              <c:f>'Task 2a'!$V$3:$V$22</c:f>
              <c:numCache>
                <c:formatCode>_(* #,##0_);_(* \(#,##0\);_(* "-"??_);_(@_)</c:formatCode>
                <c:ptCount val="2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numCache>
            </c:numRef>
          </c:cat>
          <c:val>
            <c:numRef>
              <c:f>'Task 2a'!$W$3:$W$22</c:f>
              <c:numCache>
                <c:formatCode>_(* #,##0.0_);_(* \(#,##0.0\);_(* "-"??_);_(@_)</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smooth val="0"/>
          <c:extLst>
            <c:ext xmlns:c16="http://schemas.microsoft.com/office/drawing/2014/chart" uri="{C3380CC4-5D6E-409C-BE32-E72D297353CC}">
              <c16:uniqueId val="{00000000-2218-44B8-A76E-C12C5736DB05}"/>
            </c:ext>
          </c:extLst>
        </c:ser>
        <c:ser>
          <c:idx val="2"/>
          <c:order val="1"/>
          <c:tx>
            <c:strRef>
              <c:f>'Task 2a'!$X$2</c:f>
              <c:strCache>
                <c:ptCount val="1"/>
                <c:pt idx="0">
                  <c:v>Technician A</c:v>
                </c:pt>
              </c:strCache>
            </c:strRef>
          </c:tx>
          <c:spPr>
            <a:ln w="28575" cap="rnd">
              <a:solidFill>
                <a:srgbClr val="FF0000"/>
              </a:solidFill>
              <a:round/>
            </a:ln>
            <a:effectLst/>
          </c:spPr>
          <c:marker>
            <c:symbol val="none"/>
          </c:marker>
          <c:cat>
            <c:numRef>
              <c:f>'Task 2a'!$V$3:$V$22</c:f>
              <c:numCache>
                <c:formatCode>_(* #,##0_);_(* \(#,##0\);_(* "-"??_);_(@_)</c:formatCode>
                <c:ptCount val="2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numCache>
            </c:numRef>
          </c:cat>
          <c:val>
            <c:numRef>
              <c:f>'Task 2a'!$X$3:$X$22</c:f>
              <c:numCache>
                <c:formatCode>_(* #,##0.0_);_(* \(#,##0.0\);_(* "-"??_);_(@_)</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smooth val="0"/>
          <c:extLst>
            <c:ext xmlns:c16="http://schemas.microsoft.com/office/drawing/2014/chart" uri="{C3380CC4-5D6E-409C-BE32-E72D297353CC}">
              <c16:uniqueId val="{00000001-2218-44B8-A76E-C12C5736DB05}"/>
            </c:ext>
          </c:extLst>
        </c:ser>
        <c:dLbls>
          <c:showLegendKey val="0"/>
          <c:showVal val="0"/>
          <c:showCatName val="0"/>
          <c:showSerName val="0"/>
          <c:showPercent val="0"/>
          <c:showBubbleSize val="0"/>
        </c:dLbls>
        <c:smooth val="0"/>
        <c:axId val="864002144"/>
        <c:axId val="864002560"/>
        <c:extLst/>
      </c:lineChart>
      <c:catAx>
        <c:axId val="864002144"/>
        <c:scaling>
          <c:orientation val="minMax"/>
        </c:scaling>
        <c:delete val="0"/>
        <c:axPos val="b"/>
        <c:numFmt formatCode="_(* #,##0_);_(* \(#,##0\);_(* &quot;-&quot;??_);_(@_)"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4002560"/>
        <c:crosses val="autoZero"/>
        <c:auto val="1"/>
        <c:lblAlgn val="ctr"/>
        <c:lblOffset val="100"/>
        <c:noMultiLvlLbl val="0"/>
      </c:catAx>
      <c:valAx>
        <c:axId val="864002560"/>
        <c:scaling>
          <c:orientation val="minMax"/>
        </c:scaling>
        <c:delete val="0"/>
        <c:axPos val="l"/>
        <c:majorGridlines>
          <c:spPr>
            <a:ln w="9525" cap="flat" cmpd="sng" algn="ctr">
              <a:solidFill>
                <a:schemeClr val="tx1">
                  <a:lumMod val="15000"/>
                  <a:lumOff val="85000"/>
                </a:schemeClr>
              </a:solidFill>
              <a:round/>
            </a:ln>
            <a:effectLst/>
          </c:spPr>
        </c:majorGridlines>
        <c:numFmt formatCode="_(* #,##0.0_);_(* \(#,##0.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400214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600" b="0" i="0" baseline="0">
                <a:effectLst/>
              </a:rPr>
              <a:t>Measured values against actual size for Technician B</a:t>
            </a:r>
            <a:endParaRPr lang="en-US" sz="12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'Task 2a'!$W$2</c:f>
              <c:strCache>
                <c:ptCount val="1"/>
                <c:pt idx="0">
                  <c:v>Actual Size</c:v>
                </c:pt>
              </c:strCache>
            </c:strRef>
          </c:tx>
          <c:spPr>
            <a:ln w="28575" cap="rnd">
              <a:solidFill>
                <a:schemeClr val="accent2"/>
              </a:solidFill>
              <a:round/>
            </a:ln>
            <a:effectLst/>
          </c:spPr>
          <c:marker>
            <c:symbol val="none"/>
          </c:marker>
          <c:cat>
            <c:numRef>
              <c:f>'Task 2a'!$V$3:$V$22</c:f>
              <c:numCache>
                <c:formatCode>_(* #,##0_);_(* \(#,##0\);_(* "-"??_);_(@_)</c:formatCode>
                <c:ptCount val="2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numCache>
            </c:numRef>
          </c:cat>
          <c:val>
            <c:numRef>
              <c:f>'Task 2a'!$W$3:$W$22</c:f>
              <c:numCache>
                <c:formatCode>_(* #,##0.0_);_(* \(#,##0.0\);_(* "-"??_);_(@_)</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smooth val="0"/>
          <c:extLst>
            <c:ext xmlns:c16="http://schemas.microsoft.com/office/drawing/2014/chart" uri="{C3380CC4-5D6E-409C-BE32-E72D297353CC}">
              <c16:uniqueId val="{00000000-9D60-483C-BC8C-191BDEF859AC}"/>
            </c:ext>
          </c:extLst>
        </c:ser>
        <c:ser>
          <c:idx val="0"/>
          <c:order val="2"/>
          <c:tx>
            <c:strRef>
              <c:f>'Task 2a'!$Y$2</c:f>
              <c:strCache>
                <c:ptCount val="1"/>
                <c:pt idx="0">
                  <c:v>Technicial B</c:v>
                </c:pt>
              </c:strCache>
            </c:strRef>
          </c:tx>
          <c:spPr>
            <a:ln w="28575" cap="rnd">
              <a:solidFill>
                <a:schemeClr val="accent1">
                  <a:lumMod val="75000"/>
                </a:schemeClr>
              </a:solidFill>
              <a:round/>
            </a:ln>
            <a:effectLst/>
          </c:spPr>
          <c:marker>
            <c:symbol val="none"/>
          </c:marker>
          <c:val>
            <c:numRef>
              <c:f>'Task 2a'!$Y$3:$Y$22</c:f>
              <c:numCache>
                <c:formatCode>_(* #,##0.0_);_(* \(#,##0.0\);_(* "-"??_);_(@_)</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val>
          <c:smooth val="0"/>
          <c:extLst>
            <c:ext xmlns:c16="http://schemas.microsoft.com/office/drawing/2014/chart" uri="{C3380CC4-5D6E-409C-BE32-E72D297353CC}">
              <c16:uniqueId val="{00000001-9D60-483C-BC8C-191BDEF859AC}"/>
            </c:ext>
          </c:extLst>
        </c:ser>
        <c:dLbls>
          <c:showLegendKey val="0"/>
          <c:showVal val="0"/>
          <c:showCatName val="0"/>
          <c:showSerName val="0"/>
          <c:showPercent val="0"/>
          <c:showBubbleSize val="0"/>
        </c:dLbls>
        <c:smooth val="0"/>
        <c:axId val="864002144"/>
        <c:axId val="864002560"/>
        <c:extLst>
          <c:ext xmlns:c15="http://schemas.microsoft.com/office/drawing/2012/chart" uri="{02D57815-91ED-43cb-92C2-25804820EDAC}">
            <c15:filteredLineSeries>
              <c15:ser>
                <c:idx val="2"/>
                <c:order val="1"/>
                <c:tx>
                  <c:strRef>
                    <c:extLst>
                      <c:ext uri="{02D57815-91ED-43cb-92C2-25804820EDAC}">
                        <c15:formulaRef>
                          <c15:sqref>'Task 2a'!$X$2</c15:sqref>
                        </c15:formulaRef>
                      </c:ext>
                    </c:extLst>
                    <c:strCache>
                      <c:ptCount val="1"/>
                      <c:pt idx="0">
                        <c:v>Technician A</c:v>
                      </c:pt>
                    </c:strCache>
                  </c:strRef>
                </c:tx>
                <c:spPr>
                  <a:ln w="28575" cap="rnd">
                    <a:solidFill>
                      <a:schemeClr val="accent3"/>
                    </a:solidFill>
                    <a:round/>
                  </a:ln>
                  <a:effectLst/>
                </c:spPr>
                <c:marker>
                  <c:symbol val="none"/>
                </c:marker>
                <c:cat>
                  <c:numRef>
                    <c:extLst>
                      <c:ext uri="{02D57815-91ED-43cb-92C2-25804820EDAC}">
                        <c15:formulaRef>
                          <c15:sqref>'Task 2a'!$V$3:$V$22</c15:sqref>
                        </c15:formulaRef>
                      </c:ext>
                    </c:extLst>
                    <c:numCache>
                      <c:formatCode>_(* #,##0_);_(* \(#,##0\);_(* "-"??_);_(@_)</c:formatCode>
                      <c:ptCount val="2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numCache>
                  </c:numRef>
                </c:cat>
                <c:val>
                  <c:numRef>
                    <c:extLst>
                      <c:ext uri="{02D57815-91ED-43cb-92C2-25804820EDAC}">
                        <c15:formulaRef>
                          <c15:sqref>'Task 2a'!$X$3:$X$22</c15:sqref>
                        </c15:formulaRef>
                      </c:ext>
                    </c:extLst>
                    <c:numCache>
                      <c:formatCode>_(* #,##0.0_);_(* \(#,##0.0\);_(* "-"??_);_(@_)</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smooth val="0"/>
                <c:extLst>
                  <c:ext xmlns:c16="http://schemas.microsoft.com/office/drawing/2014/chart" uri="{C3380CC4-5D6E-409C-BE32-E72D297353CC}">
                    <c16:uniqueId val="{00000002-9D60-483C-BC8C-191BDEF859AC}"/>
                  </c:ext>
                </c:extLst>
              </c15:ser>
            </c15:filteredLineSeries>
            <c15:filteredLineSeries>
              <c15:ser>
                <c:idx val="3"/>
                <c:order val="3"/>
                <c:tx>
                  <c:strRef>
                    <c:extLst xmlns:c15="http://schemas.microsoft.com/office/drawing/2012/chart">
                      <c:ext xmlns:c15="http://schemas.microsoft.com/office/drawing/2012/chart" uri="{02D57815-91ED-43cb-92C2-25804820EDAC}">
                        <c15:formulaRef>
                          <c15:sqref>'Task 2a'!$Z$2</c15:sqref>
                        </c15:formulaRef>
                      </c:ext>
                    </c:extLst>
                    <c:strCache>
                      <c:ptCount val="1"/>
                      <c:pt idx="0">
                        <c:v>Technician C</c:v>
                      </c:pt>
                    </c:strCache>
                  </c:strRef>
                </c:tx>
                <c:spPr>
                  <a:ln w="28575" cap="rnd">
                    <a:solidFill>
                      <a:schemeClr val="accent4"/>
                    </a:solidFill>
                    <a:round/>
                  </a:ln>
                  <a:effectLst/>
                </c:spPr>
                <c:marker>
                  <c:symbol val="none"/>
                </c:marker>
                <c:val>
                  <c:numRef>
                    <c:extLst xmlns:c15="http://schemas.microsoft.com/office/drawing/2012/chart">
                      <c:ext xmlns:c15="http://schemas.microsoft.com/office/drawing/2012/chart" uri="{02D57815-91ED-43cb-92C2-25804820EDAC}">
                        <c15:formulaRef>
                          <c15:sqref>'Task 2a'!$Z$3:$Z$22</c15:sqref>
                        </c15:formulaRef>
                      </c:ext>
                    </c:extLst>
                    <c:numCache>
                      <c:formatCode>_(* #,##0.0_);_(* \(#,##0.0\);_(* "-"??_);_(@_)</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smooth val="0"/>
                <c:extLst xmlns:c15="http://schemas.microsoft.com/office/drawing/2012/chart">
                  <c:ext xmlns:c16="http://schemas.microsoft.com/office/drawing/2014/chart" uri="{C3380CC4-5D6E-409C-BE32-E72D297353CC}">
                    <c16:uniqueId val="{00000003-9D60-483C-BC8C-191BDEF859AC}"/>
                  </c:ext>
                </c:extLst>
              </c15:ser>
            </c15:filteredLineSeries>
          </c:ext>
        </c:extLst>
      </c:lineChart>
      <c:catAx>
        <c:axId val="864002144"/>
        <c:scaling>
          <c:orientation val="minMax"/>
        </c:scaling>
        <c:delete val="0"/>
        <c:axPos val="b"/>
        <c:numFmt formatCode="_(* #,##0_);_(* \(#,##0\);_(* &quot;-&quot;??_);_(@_)"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4002560"/>
        <c:crosses val="autoZero"/>
        <c:auto val="1"/>
        <c:lblAlgn val="ctr"/>
        <c:lblOffset val="100"/>
        <c:noMultiLvlLbl val="0"/>
      </c:catAx>
      <c:valAx>
        <c:axId val="864002560"/>
        <c:scaling>
          <c:orientation val="minMax"/>
        </c:scaling>
        <c:delete val="0"/>
        <c:axPos val="l"/>
        <c:majorGridlines>
          <c:spPr>
            <a:ln w="9525" cap="flat" cmpd="sng" algn="ctr">
              <a:solidFill>
                <a:schemeClr val="tx1">
                  <a:lumMod val="15000"/>
                  <a:lumOff val="85000"/>
                </a:schemeClr>
              </a:solidFill>
              <a:round/>
            </a:ln>
            <a:effectLst/>
          </c:spPr>
        </c:majorGridlines>
        <c:numFmt formatCode="_(* #,##0.0_);_(* \(#,##0.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400214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600" b="0" i="0" baseline="0">
                <a:effectLst/>
              </a:rPr>
              <a:t>Technician C</a:t>
            </a:r>
            <a:endParaRPr lang="en-US" sz="12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0"/>
          <c:tx>
            <c:strRef>
              <c:f>'Task 2a'!$W$2</c:f>
              <c:strCache>
                <c:ptCount val="1"/>
                <c:pt idx="0">
                  <c:v>Actual Size</c:v>
                </c:pt>
              </c:strCache>
            </c:strRef>
          </c:tx>
          <c:spPr>
            <a:ln w="28575" cap="rnd">
              <a:solidFill>
                <a:schemeClr val="accent2"/>
              </a:solidFill>
              <a:round/>
            </a:ln>
            <a:effectLst/>
          </c:spPr>
          <c:marker>
            <c:symbol val="none"/>
          </c:marker>
          <c:cat>
            <c:numRef>
              <c:f>'Task 2a'!$V$3:$V$22</c:f>
              <c:numCache>
                <c:formatCode>_(* #,##0_);_(* \(#,##0\);_(* "-"??_);_(@_)</c:formatCode>
                <c:ptCount val="2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numCache>
            </c:numRef>
          </c:cat>
          <c:val>
            <c:numRef>
              <c:f>'Task 2a'!$W$3:$W$22</c:f>
              <c:numCache>
                <c:formatCode>_(* #,##0.0_);_(* \(#,##0.0\);_(* "-"??_);_(@_)</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val>
          <c:smooth val="0"/>
          <c:extLst>
            <c:ext xmlns:c16="http://schemas.microsoft.com/office/drawing/2014/chart" uri="{C3380CC4-5D6E-409C-BE32-E72D297353CC}">
              <c16:uniqueId val="{00000000-D471-43E1-A17D-B5AA70DCCFDE}"/>
            </c:ext>
          </c:extLst>
        </c:ser>
        <c:ser>
          <c:idx val="3"/>
          <c:order val="3"/>
          <c:tx>
            <c:strRef>
              <c:f>'Task 2a'!$Z$2</c:f>
              <c:strCache>
                <c:ptCount val="1"/>
                <c:pt idx="0">
                  <c:v>Technician C</c:v>
                </c:pt>
              </c:strCache>
            </c:strRef>
          </c:tx>
          <c:spPr>
            <a:ln w="28575" cap="rnd">
              <a:solidFill>
                <a:schemeClr val="tx2">
                  <a:lumMod val="75000"/>
                </a:schemeClr>
              </a:solidFill>
              <a:round/>
            </a:ln>
            <a:effectLst/>
          </c:spPr>
          <c:marker>
            <c:symbol val="none"/>
          </c:marker>
          <c:val>
            <c:numRef>
              <c:f>'Task 2a'!$Z$3:$Z$22</c:f>
              <c:numCache>
                <c:formatCode>_(* #,##0.0_);_(* \(#,##0.0\);_(* "-"??_);_(@_)</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val>
          <c:smooth val="0"/>
          <c:extLst>
            <c:ext xmlns:c16="http://schemas.microsoft.com/office/drawing/2014/chart" uri="{C3380CC4-5D6E-409C-BE32-E72D297353CC}">
              <c16:uniqueId val="{00000001-D471-43E1-A17D-B5AA70DCCFDE}"/>
            </c:ext>
          </c:extLst>
        </c:ser>
        <c:dLbls>
          <c:showLegendKey val="0"/>
          <c:showVal val="0"/>
          <c:showCatName val="0"/>
          <c:showSerName val="0"/>
          <c:showPercent val="0"/>
          <c:showBubbleSize val="0"/>
        </c:dLbls>
        <c:smooth val="0"/>
        <c:axId val="864002144"/>
        <c:axId val="864002560"/>
        <c:extLst>
          <c:ext xmlns:c15="http://schemas.microsoft.com/office/drawing/2012/chart" uri="{02D57815-91ED-43cb-92C2-25804820EDAC}">
            <c15:filteredLineSeries>
              <c15:ser>
                <c:idx val="2"/>
                <c:order val="1"/>
                <c:tx>
                  <c:strRef>
                    <c:extLst>
                      <c:ext uri="{02D57815-91ED-43cb-92C2-25804820EDAC}">
                        <c15:formulaRef>
                          <c15:sqref>'Task 2a'!$X$2</c15:sqref>
                        </c15:formulaRef>
                      </c:ext>
                    </c:extLst>
                    <c:strCache>
                      <c:ptCount val="1"/>
                      <c:pt idx="0">
                        <c:v>Technician A</c:v>
                      </c:pt>
                    </c:strCache>
                  </c:strRef>
                </c:tx>
                <c:spPr>
                  <a:ln w="28575" cap="rnd">
                    <a:solidFill>
                      <a:schemeClr val="accent3"/>
                    </a:solidFill>
                    <a:round/>
                  </a:ln>
                  <a:effectLst/>
                </c:spPr>
                <c:marker>
                  <c:symbol val="none"/>
                </c:marker>
                <c:cat>
                  <c:numRef>
                    <c:extLst>
                      <c:ext uri="{02D57815-91ED-43cb-92C2-25804820EDAC}">
                        <c15:formulaRef>
                          <c15:sqref>'Task 2a'!$V$3:$V$22</c15:sqref>
                        </c15:formulaRef>
                      </c:ext>
                    </c:extLst>
                    <c:numCache>
                      <c:formatCode>_(* #,##0_);_(* \(#,##0\);_(* "-"??_);_(@_)</c:formatCode>
                      <c:ptCount val="2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numCache>
                  </c:numRef>
                </c:cat>
                <c:val>
                  <c:numRef>
                    <c:extLst>
                      <c:ext uri="{02D57815-91ED-43cb-92C2-25804820EDAC}">
                        <c15:formulaRef>
                          <c15:sqref>'Task 2a'!$X$3:$X$22</c15:sqref>
                        </c15:formulaRef>
                      </c:ext>
                    </c:extLst>
                    <c:numCache>
                      <c:formatCode>_(* #,##0.0_);_(* \(#,##0.0\);_(* "-"??_);_(@_)</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val>
                <c:smooth val="0"/>
                <c:extLst>
                  <c:ext xmlns:c16="http://schemas.microsoft.com/office/drawing/2014/chart" uri="{C3380CC4-5D6E-409C-BE32-E72D297353CC}">
                    <c16:uniqueId val="{00000002-D471-43E1-A17D-B5AA70DCCFDE}"/>
                  </c:ext>
                </c:extLst>
              </c15:ser>
            </c15:filteredLineSeries>
            <c15:filteredLineSeries>
              <c15:ser>
                <c:idx val="0"/>
                <c:order val="2"/>
                <c:tx>
                  <c:strRef>
                    <c:extLst xmlns:c15="http://schemas.microsoft.com/office/drawing/2012/chart">
                      <c:ext xmlns:c15="http://schemas.microsoft.com/office/drawing/2012/chart" uri="{02D57815-91ED-43cb-92C2-25804820EDAC}">
                        <c15:formulaRef>
                          <c15:sqref>'Task 2a'!$Y$2</c15:sqref>
                        </c15:formulaRef>
                      </c:ext>
                    </c:extLst>
                    <c:strCache>
                      <c:ptCount val="1"/>
                      <c:pt idx="0">
                        <c:v>Technicial B</c:v>
                      </c:pt>
                    </c:strCache>
                  </c:strRef>
                </c:tx>
                <c:spPr>
                  <a:ln w="28575" cap="rnd">
                    <a:solidFill>
                      <a:schemeClr val="accent1"/>
                    </a:solidFill>
                    <a:round/>
                  </a:ln>
                  <a:effectLst/>
                </c:spPr>
                <c:marker>
                  <c:symbol val="none"/>
                </c:marker>
                <c:val>
                  <c:numRef>
                    <c:extLst xmlns:c15="http://schemas.microsoft.com/office/drawing/2012/chart">
                      <c:ext xmlns:c15="http://schemas.microsoft.com/office/drawing/2012/chart" uri="{02D57815-91ED-43cb-92C2-25804820EDAC}">
                        <c15:formulaRef>
                          <c15:sqref>'Task 2a'!$Y$3:$Y$22</c15:sqref>
                        </c15:formulaRef>
                      </c:ext>
                    </c:extLst>
                    <c:numCache>
                      <c:formatCode>_(* #,##0.0_);_(* \(#,##0.0\);_(* "-"??_);_(@_)</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val>
                <c:smooth val="0"/>
                <c:extLst xmlns:c15="http://schemas.microsoft.com/office/drawing/2012/chart">
                  <c:ext xmlns:c16="http://schemas.microsoft.com/office/drawing/2014/chart" uri="{C3380CC4-5D6E-409C-BE32-E72D297353CC}">
                    <c16:uniqueId val="{00000003-D471-43E1-A17D-B5AA70DCCFDE}"/>
                  </c:ext>
                </c:extLst>
              </c15:ser>
            </c15:filteredLineSeries>
          </c:ext>
        </c:extLst>
      </c:lineChart>
      <c:catAx>
        <c:axId val="864002144"/>
        <c:scaling>
          <c:orientation val="minMax"/>
        </c:scaling>
        <c:delete val="0"/>
        <c:axPos val="b"/>
        <c:numFmt formatCode="_(* #,##0_);_(* \(#,##0\);_(* &quot;-&quot;??_);_(@_)"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4002560"/>
        <c:crosses val="autoZero"/>
        <c:auto val="1"/>
        <c:lblAlgn val="ctr"/>
        <c:lblOffset val="100"/>
        <c:noMultiLvlLbl val="0"/>
      </c:catAx>
      <c:valAx>
        <c:axId val="864002560"/>
        <c:scaling>
          <c:orientation val="minMax"/>
        </c:scaling>
        <c:delete val="0"/>
        <c:axPos val="l"/>
        <c:majorGridlines>
          <c:spPr>
            <a:ln w="9525" cap="flat" cmpd="sng" algn="ctr">
              <a:solidFill>
                <a:schemeClr val="tx1">
                  <a:lumMod val="15000"/>
                  <a:lumOff val="85000"/>
                </a:schemeClr>
              </a:solidFill>
              <a:round/>
            </a:ln>
            <a:effectLst/>
          </c:spPr>
        </c:majorGridlines>
        <c:numFmt formatCode="_(* #,##0.0_);_(* \(#,##0.0\);_(* &quot;-&quot;??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6400214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xdr:from>
      <xdr:col>0</xdr:col>
      <xdr:colOff>212725</xdr:colOff>
      <xdr:row>0</xdr:row>
      <xdr:rowOff>247650</xdr:rowOff>
    </xdr:from>
    <xdr:to>
      <xdr:col>7</xdr:col>
      <xdr:colOff>517525</xdr:colOff>
      <xdr:row>13</xdr:row>
      <xdr:rowOff>146050</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120650</xdr:colOff>
      <xdr:row>1</xdr:row>
      <xdr:rowOff>104774</xdr:rowOff>
    </xdr:from>
    <xdr:to>
      <xdr:col>5</xdr:col>
      <xdr:colOff>711199</xdr:colOff>
      <xdr:row>15</xdr:row>
      <xdr:rowOff>88899</xdr:rowOff>
    </xdr:to>
    <xdr:graphicFrame macro="">
      <xdr:nvGraphicFramePr>
        <xdr:cNvPr id="2"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171450</xdr:colOff>
      <xdr:row>10</xdr:row>
      <xdr:rowOff>171450</xdr:rowOff>
    </xdr:from>
    <xdr:to>
      <xdr:col>14</xdr:col>
      <xdr:colOff>215900</xdr:colOff>
      <xdr:row>26</xdr:row>
      <xdr:rowOff>152400</xdr:rowOff>
    </xdr:to>
    <xdr:graphicFrame macro="">
      <xdr:nvGraphicFramePr>
        <xdr:cNvPr id="3" name="Chart 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xdr:col>
      <xdr:colOff>50800</xdr:colOff>
      <xdr:row>23</xdr:row>
      <xdr:rowOff>133350</xdr:rowOff>
    </xdr:from>
    <xdr:to>
      <xdr:col>5</xdr:col>
      <xdr:colOff>898525</xdr:colOff>
      <xdr:row>38</xdr:row>
      <xdr:rowOff>73025</xdr:rowOff>
    </xdr:to>
    <xdr:graphicFrame macro="">
      <xdr:nvGraphicFramePr>
        <xdr:cNvPr id="4"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7</xdr:col>
      <xdr:colOff>120650</xdr:colOff>
      <xdr:row>27</xdr:row>
      <xdr:rowOff>139700</xdr:rowOff>
    </xdr:from>
    <xdr:to>
      <xdr:col>15</xdr:col>
      <xdr:colOff>523875</xdr:colOff>
      <xdr:row>43</xdr:row>
      <xdr:rowOff>79375</xdr:rowOff>
    </xdr:to>
    <xdr:graphicFrame macro="">
      <xdr:nvGraphicFramePr>
        <xdr:cNvPr id="5"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BA2303367%20Borislav%20Nikolov%20UWTSD%20TSD.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sk 1a"/>
      <sheetName val="Task 1b"/>
      <sheetName val="Task 1c"/>
      <sheetName val="Task 2a"/>
      <sheetName val="Task 2b"/>
    </sheetNames>
    <sheetDataSet>
      <sheetData sheetId="0"/>
      <sheetData sheetId="1"/>
      <sheetData sheetId="2">
        <row r="4">
          <cell r="B4">
            <v>0</v>
          </cell>
          <cell r="C4">
            <v>0</v>
          </cell>
        </row>
        <row r="5">
          <cell r="B5">
            <v>1</v>
          </cell>
          <cell r="C5">
            <v>5.56</v>
          </cell>
        </row>
        <row r="6">
          <cell r="B6">
            <v>2</v>
          </cell>
          <cell r="C6">
            <v>11.12</v>
          </cell>
        </row>
        <row r="7">
          <cell r="B7">
            <v>3</v>
          </cell>
          <cell r="C7">
            <v>16.68</v>
          </cell>
        </row>
        <row r="8">
          <cell r="B8">
            <v>4</v>
          </cell>
          <cell r="C8">
            <v>22.24</v>
          </cell>
        </row>
        <row r="9">
          <cell r="B9">
            <v>5</v>
          </cell>
          <cell r="C9">
            <v>27.799999999999997</v>
          </cell>
        </row>
        <row r="10">
          <cell r="B10">
            <v>6</v>
          </cell>
          <cell r="C10">
            <v>33.36</v>
          </cell>
        </row>
        <row r="11">
          <cell r="B11">
            <v>7</v>
          </cell>
          <cell r="C11">
            <v>38.919999999999995</v>
          </cell>
        </row>
        <row r="12">
          <cell r="B12">
            <v>8</v>
          </cell>
          <cell r="C12">
            <v>44.48</v>
          </cell>
        </row>
        <row r="13">
          <cell r="B13">
            <v>9</v>
          </cell>
          <cell r="C13">
            <v>50.04</v>
          </cell>
        </row>
        <row r="14">
          <cell r="B14">
            <v>10</v>
          </cell>
          <cell r="C14">
            <v>55.599999999999994</v>
          </cell>
        </row>
        <row r="15">
          <cell r="B15">
            <v>11</v>
          </cell>
          <cell r="C15">
            <v>61.16</v>
          </cell>
        </row>
        <row r="16">
          <cell r="B16">
            <v>12</v>
          </cell>
          <cell r="C16">
            <v>66.72</v>
          </cell>
        </row>
      </sheetData>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11"/>
  <sheetViews>
    <sheetView tabSelected="1" workbookViewId="0">
      <selection activeCell="F10" sqref="F10"/>
    </sheetView>
  </sheetViews>
  <sheetFormatPr defaultRowHeight="15.5" x14ac:dyDescent="0.35"/>
  <cols>
    <col min="1" max="1" width="8.7265625" style="4"/>
    <col min="2" max="2" width="21.1796875" style="4" customWidth="1"/>
    <col min="3" max="6" width="8.7265625" style="4"/>
    <col min="7" max="7" width="20.36328125" style="4" customWidth="1"/>
    <col min="8" max="16384" width="8.7265625" style="4"/>
  </cols>
  <sheetData>
    <row r="2" spans="2:10" x14ac:dyDescent="0.35">
      <c r="B2" s="1" t="s">
        <v>0</v>
      </c>
      <c r="C2" s="2"/>
      <c r="D2" s="2"/>
      <c r="E2" s="3"/>
      <c r="G2" s="1" t="s">
        <v>1</v>
      </c>
      <c r="H2" s="2"/>
      <c r="I2" s="2"/>
      <c r="J2" s="3"/>
    </row>
    <row r="3" spans="2:10" x14ac:dyDescent="0.35">
      <c r="B3" s="5"/>
      <c r="C3" s="6"/>
      <c r="D3" s="6"/>
      <c r="E3" s="7"/>
      <c r="G3" s="5"/>
      <c r="H3" s="6"/>
      <c r="I3" s="6"/>
      <c r="J3" s="7"/>
    </row>
    <row r="4" spans="2:10" x14ac:dyDescent="0.35">
      <c r="B4" s="5" t="s">
        <v>2</v>
      </c>
      <c r="C4" s="6">
        <f xml:space="preserve"> 66.66</f>
        <v>66.66</v>
      </c>
      <c r="D4" s="6" t="s">
        <v>3</v>
      </c>
      <c r="E4" s="7"/>
      <c r="G4" s="5" t="s">
        <v>4</v>
      </c>
      <c r="H4" s="6">
        <v>66.66</v>
      </c>
      <c r="I4" s="6" t="s">
        <v>3</v>
      </c>
      <c r="J4" s="7"/>
    </row>
    <row r="5" spans="2:10" x14ac:dyDescent="0.35">
      <c r="B5" s="5" t="s">
        <v>5</v>
      </c>
      <c r="C5" s="6">
        <v>0</v>
      </c>
      <c r="D5" s="6" t="s">
        <v>3</v>
      </c>
      <c r="E5" s="7"/>
      <c r="G5" s="5" t="s">
        <v>6</v>
      </c>
      <c r="H5" s="6">
        <v>0</v>
      </c>
      <c r="I5" s="6" t="s">
        <v>3</v>
      </c>
      <c r="J5" s="7"/>
    </row>
    <row r="6" spans="2:10" x14ac:dyDescent="0.35">
      <c r="B6" s="5" t="s">
        <v>7</v>
      </c>
      <c r="C6" s="6">
        <v>400</v>
      </c>
      <c r="D6" s="6" t="s">
        <v>8</v>
      </c>
      <c r="E6" s="7"/>
      <c r="G6" s="5" t="s">
        <v>9</v>
      </c>
      <c r="H6" s="8">
        <f>C10</f>
        <v>5.5544444999999998</v>
      </c>
      <c r="I6" s="6" t="s">
        <v>10</v>
      </c>
      <c r="J6" s="7"/>
    </row>
    <row r="7" spans="2:10" x14ac:dyDescent="0.35">
      <c r="B7" s="5"/>
      <c r="C7" s="6"/>
      <c r="D7" s="6"/>
      <c r="E7" s="7"/>
      <c r="G7" s="5"/>
      <c r="H7" s="6"/>
      <c r="I7" s="6"/>
      <c r="J7" s="7"/>
    </row>
    <row r="8" spans="2:10" x14ac:dyDescent="0.35">
      <c r="B8" s="5" t="s">
        <v>9</v>
      </c>
      <c r="C8" s="9" t="s">
        <v>11</v>
      </c>
      <c r="D8" s="6"/>
      <c r="E8" s="7"/>
      <c r="G8" s="5" t="s">
        <v>12</v>
      </c>
      <c r="H8" s="9" t="s">
        <v>13</v>
      </c>
      <c r="I8" s="6"/>
      <c r="J8" s="7"/>
    </row>
    <row r="9" spans="2:10" x14ac:dyDescent="0.35">
      <c r="B9" s="5"/>
      <c r="C9" s="9" t="s">
        <v>14</v>
      </c>
      <c r="D9" s="6"/>
      <c r="E9" s="7"/>
      <c r="G9" s="5"/>
      <c r="H9" s="9" t="s">
        <v>15</v>
      </c>
      <c r="I9" s="6"/>
      <c r="J9" s="7"/>
    </row>
    <row r="10" spans="2:10" x14ac:dyDescent="0.35">
      <c r="B10" s="10"/>
      <c r="C10" s="11">
        <f>(C4^2-C5^2)/(2*C6)</f>
        <v>5.5544444999999998</v>
      </c>
      <c r="D10" s="12" t="s">
        <v>10</v>
      </c>
      <c r="E10" s="13"/>
      <c r="G10" s="10"/>
      <c r="H10" s="14">
        <f xml:space="preserve"> (H4 - H5) /H6</f>
        <v>12.001200120012001</v>
      </c>
      <c r="I10" s="12" t="s">
        <v>16</v>
      </c>
      <c r="J10" s="13"/>
    </row>
    <row r="11" spans="2:10" x14ac:dyDescent="0.35">
      <c r="C11" s="15"/>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C5"/>
  <sheetViews>
    <sheetView workbookViewId="0">
      <selection activeCell="G2" sqref="G2"/>
    </sheetView>
  </sheetViews>
  <sheetFormatPr defaultRowHeight="14" x14ac:dyDescent="0.3"/>
  <cols>
    <col min="1" max="1" width="27.26953125" style="19" customWidth="1"/>
    <col min="2" max="2" width="49.453125" style="19" customWidth="1"/>
    <col min="3" max="16384" width="8.7265625" style="19"/>
  </cols>
  <sheetData>
    <row r="2" spans="1:3" x14ac:dyDescent="0.3">
      <c r="A2" s="16" t="s">
        <v>17</v>
      </c>
      <c r="B2" s="17">
        <v>4</v>
      </c>
      <c r="C2" s="18" t="s">
        <v>18</v>
      </c>
    </row>
    <row r="3" spans="1:3" x14ac:dyDescent="0.3">
      <c r="A3" s="16" t="s">
        <v>19</v>
      </c>
      <c r="B3" s="20">
        <f>(66.66^2-0^2)/(2*B2)</f>
        <v>555.44444999999996</v>
      </c>
      <c r="C3" s="18" t="s">
        <v>8</v>
      </c>
    </row>
    <row r="4" spans="1:3" x14ac:dyDescent="0.3">
      <c r="A4" s="16" t="s">
        <v>20</v>
      </c>
      <c r="B4" s="20">
        <f>IFERROR((66.66/$B$2), "")</f>
        <v>16.664999999999999</v>
      </c>
      <c r="C4" s="18" t="s">
        <v>21</v>
      </c>
    </row>
    <row r="5" spans="1:3" x14ac:dyDescent="0.3">
      <c r="A5" s="16" t="s">
        <v>22</v>
      </c>
      <c r="B5" s="21" t="str">
        <f>IF(B4&gt;17,"The car will lose the race – Acceleration value too low!",IF(B4&lt;12,"Impossible! – the race car cannot accelerate this quickly!","The car will win the race"))</f>
        <v>The car will win the race</v>
      </c>
      <c r="C5" s="22"/>
    </row>
  </sheetData>
  <conditionalFormatting sqref="B5">
    <cfRule type="expression" dxfId="3" priority="1">
      <formula>AND(B4&gt;=12,B4&lt;=17)</formula>
    </cfRule>
    <cfRule type="expression" priority="2">
      <formula>AND(B4&gt;=12,B4&lt;=17)</formula>
    </cfRule>
    <cfRule type="expression" dxfId="2" priority="3">
      <formula>$B$4&gt;=12+$B$4&lt;=17</formula>
    </cfRule>
    <cfRule type="expression" dxfId="1" priority="4">
      <formula>$B$4&lt;12</formula>
    </cfRule>
    <cfRule type="expression" dxfId="0" priority="5">
      <formula>$B$4&gt;17</formula>
    </cfRule>
  </conditionalFormatting>
  <dataValidations count="1">
    <dataValidation type="whole" allowBlank="1" showInputMessage="1" showErrorMessage="1" error="Select an acceleration value between 1 and 10 ms^2" prompt="Acceleration value between 1 and 10 ms^-2" sqref="B2">
      <formula1>1</formula1>
      <formula2>10</formula2>
    </dataValidation>
  </dataValidation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2"/>
  <sheetViews>
    <sheetView workbookViewId="0">
      <selection activeCell="G2" sqref="G2"/>
    </sheetView>
  </sheetViews>
  <sheetFormatPr defaultRowHeight="15.5" x14ac:dyDescent="0.35"/>
  <cols>
    <col min="1" max="9" width="8.7265625" style="4"/>
    <col min="10" max="11" width="20.453125" style="4" customWidth="1"/>
    <col min="12" max="16384" width="8.7265625" style="4"/>
  </cols>
  <sheetData>
    <row r="1" spans="1:11" x14ac:dyDescent="0.35">
      <c r="J1" s="23" t="s">
        <v>23</v>
      </c>
      <c r="K1" s="23" t="s">
        <v>24</v>
      </c>
    </row>
    <row r="2" spans="1:11" x14ac:dyDescent="0.35">
      <c r="J2" s="24">
        <v>0</v>
      </c>
      <c r="K2" s="25">
        <v>0</v>
      </c>
    </row>
    <row r="3" spans="1:11" x14ac:dyDescent="0.35">
      <c r="J3" s="24">
        <v>1</v>
      </c>
      <c r="K3" s="25">
        <f>5.55*J3</f>
        <v>5.55</v>
      </c>
    </row>
    <row r="4" spans="1:11" x14ac:dyDescent="0.35">
      <c r="J4" s="24">
        <v>2</v>
      </c>
      <c r="K4" s="25">
        <f t="shared" ref="K4:K14" si="0">5.55*J4</f>
        <v>11.1</v>
      </c>
    </row>
    <row r="5" spans="1:11" x14ac:dyDescent="0.35">
      <c r="J5" s="24">
        <v>3</v>
      </c>
      <c r="K5" s="25">
        <f t="shared" si="0"/>
        <v>16.649999999999999</v>
      </c>
    </row>
    <row r="6" spans="1:11" x14ac:dyDescent="0.35">
      <c r="J6" s="24">
        <v>4</v>
      </c>
      <c r="K6" s="25">
        <f t="shared" si="0"/>
        <v>22.2</v>
      </c>
    </row>
    <row r="7" spans="1:11" x14ac:dyDescent="0.35">
      <c r="J7" s="24">
        <v>5</v>
      </c>
      <c r="K7" s="25">
        <f t="shared" si="0"/>
        <v>27.75</v>
      </c>
    </row>
    <row r="8" spans="1:11" x14ac:dyDescent="0.35">
      <c r="J8" s="24">
        <v>6</v>
      </c>
      <c r="K8" s="25">
        <f t="shared" si="0"/>
        <v>33.299999999999997</v>
      </c>
    </row>
    <row r="9" spans="1:11" x14ac:dyDescent="0.35">
      <c r="J9" s="24">
        <v>7</v>
      </c>
      <c r="K9" s="25">
        <f t="shared" si="0"/>
        <v>38.85</v>
      </c>
    </row>
    <row r="10" spans="1:11" x14ac:dyDescent="0.35">
      <c r="J10" s="24">
        <v>8</v>
      </c>
      <c r="K10" s="25">
        <f t="shared" si="0"/>
        <v>44.4</v>
      </c>
    </row>
    <row r="11" spans="1:11" x14ac:dyDescent="0.35">
      <c r="J11" s="24">
        <v>9</v>
      </c>
      <c r="K11" s="25">
        <f t="shared" si="0"/>
        <v>49.949999999999996</v>
      </c>
    </row>
    <row r="12" spans="1:11" x14ac:dyDescent="0.35">
      <c r="J12" s="24">
        <v>10</v>
      </c>
      <c r="K12" s="25">
        <f t="shared" si="0"/>
        <v>55.5</v>
      </c>
    </row>
    <row r="13" spans="1:11" x14ac:dyDescent="0.35">
      <c r="J13" s="24">
        <v>11</v>
      </c>
      <c r="K13" s="25">
        <f t="shared" si="0"/>
        <v>61.05</v>
      </c>
    </row>
    <row r="14" spans="1:11" x14ac:dyDescent="0.35">
      <c r="J14" s="24">
        <v>12</v>
      </c>
      <c r="K14" s="25">
        <f t="shared" si="0"/>
        <v>66.599999999999994</v>
      </c>
    </row>
    <row r="16" spans="1:11" ht="15.5" customHeight="1" x14ac:dyDescent="0.35">
      <c r="A16" s="42" t="s">
        <v>25</v>
      </c>
      <c r="B16" s="43"/>
      <c r="C16" s="43"/>
      <c r="D16" s="43"/>
      <c r="E16" s="43"/>
      <c r="F16" s="43"/>
      <c r="G16" s="43"/>
      <c r="H16" s="43"/>
      <c r="I16" s="43"/>
      <c r="J16" s="43"/>
      <c r="K16" s="44"/>
    </row>
    <row r="17" spans="1:11" x14ac:dyDescent="0.35">
      <c r="A17" s="45"/>
      <c r="B17" s="46"/>
      <c r="C17" s="46"/>
      <c r="D17" s="46"/>
      <c r="E17" s="46"/>
      <c r="F17" s="46"/>
      <c r="G17" s="46"/>
      <c r="H17" s="46"/>
      <c r="I17" s="46"/>
      <c r="J17" s="46"/>
      <c r="K17" s="47"/>
    </row>
    <row r="18" spans="1:11" x14ac:dyDescent="0.35">
      <c r="A18" s="45"/>
      <c r="B18" s="46"/>
      <c r="C18" s="46"/>
      <c r="D18" s="46"/>
      <c r="E18" s="46"/>
      <c r="F18" s="46"/>
      <c r="G18" s="46"/>
      <c r="H18" s="46"/>
      <c r="I18" s="46"/>
      <c r="J18" s="46"/>
      <c r="K18" s="47"/>
    </row>
    <row r="19" spans="1:11" x14ac:dyDescent="0.35">
      <c r="A19" s="45"/>
      <c r="B19" s="46"/>
      <c r="C19" s="46"/>
      <c r="D19" s="46"/>
      <c r="E19" s="46"/>
      <c r="F19" s="46"/>
      <c r="G19" s="46"/>
      <c r="H19" s="46"/>
      <c r="I19" s="46"/>
      <c r="J19" s="46"/>
      <c r="K19" s="47"/>
    </row>
    <row r="20" spans="1:11" x14ac:dyDescent="0.35">
      <c r="A20" s="45"/>
      <c r="B20" s="46"/>
      <c r="C20" s="46"/>
      <c r="D20" s="46"/>
      <c r="E20" s="46"/>
      <c r="F20" s="46"/>
      <c r="G20" s="46"/>
      <c r="H20" s="46"/>
      <c r="I20" s="46"/>
      <c r="J20" s="46"/>
      <c r="K20" s="47"/>
    </row>
    <row r="21" spans="1:11" x14ac:dyDescent="0.35">
      <c r="A21" s="45"/>
      <c r="B21" s="46"/>
      <c r="C21" s="46"/>
      <c r="D21" s="46"/>
      <c r="E21" s="46"/>
      <c r="F21" s="46"/>
      <c r="G21" s="46"/>
      <c r="H21" s="46"/>
      <c r="I21" s="46"/>
      <c r="J21" s="46"/>
      <c r="K21" s="47"/>
    </row>
    <row r="22" spans="1:11" x14ac:dyDescent="0.35">
      <c r="A22" s="48"/>
      <c r="B22" s="49"/>
      <c r="C22" s="49"/>
      <c r="D22" s="49"/>
      <c r="E22" s="49"/>
      <c r="F22" s="49"/>
      <c r="G22" s="49"/>
      <c r="H22" s="49"/>
      <c r="I22" s="49"/>
      <c r="J22" s="49"/>
      <c r="K22" s="50"/>
    </row>
  </sheetData>
  <mergeCells count="1">
    <mergeCell ref="A16:K22"/>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Z58"/>
  <sheetViews>
    <sheetView topLeftCell="A34" workbookViewId="0">
      <selection activeCell="G2" sqref="G2"/>
    </sheetView>
  </sheetViews>
  <sheetFormatPr defaultRowHeight="15.5" x14ac:dyDescent="0.35"/>
  <cols>
    <col min="1" max="1" width="8.7265625" style="4"/>
    <col min="2" max="2" width="18.7265625" style="4" customWidth="1"/>
    <col min="3" max="6" width="14.54296875" style="4" customWidth="1"/>
    <col min="7" max="21" width="8.7265625" style="4"/>
    <col min="22" max="26" width="16.1796875" style="4" customWidth="1"/>
    <col min="27" max="16384" width="8.7265625" style="4"/>
  </cols>
  <sheetData>
    <row r="2" spans="7:26" x14ac:dyDescent="0.35">
      <c r="V2" s="23" t="s">
        <v>26</v>
      </c>
      <c r="W2" s="23" t="s">
        <v>27</v>
      </c>
      <c r="X2" s="23" t="s">
        <v>28</v>
      </c>
      <c r="Y2" s="23" t="s">
        <v>29</v>
      </c>
      <c r="Z2" s="23" t="s">
        <v>30</v>
      </c>
    </row>
    <row r="3" spans="7:26" x14ac:dyDescent="0.35">
      <c r="V3" s="26">
        <v>1</v>
      </c>
      <c r="W3" s="27">
        <v>0.7</v>
      </c>
      <c r="X3" s="27">
        <v>1.5</v>
      </c>
      <c r="Y3" s="27">
        <v>1</v>
      </c>
      <c r="Z3" s="27">
        <v>1.4</v>
      </c>
    </row>
    <row r="4" spans="7:26" ht="14.5" customHeight="1" x14ac:dyDescent="0.35">
      <c r="G4" s="51" t="s">
        <v>31</v>
      </c>
      <c r="H4" s="51"/>
      <c r="I4" s="51"/>
      <c r="J4" s="51"/>
      <c r="K4" s="51"/>
      <c r="L4" s="51"/>
      <c r="M4" s="51"/>
      <c r="N4" s="51"/>
      <c r="O4" s="51"/>
      <c r="V4" s="26">
        <v>2</v>
      </c>
      <c r="W4" s="27">
        <v>2.1</v>
      </c>
      <c r="X4" s="27">
        <v>1.8</v>
      </c>
      <c r="Y4" s="27">
        <v>2</v>
      </c>
      <c r="Z4" s="27">
        <v>2.5</v>
      </c>
    </row>
    <row r="5" spans="7:26" x14ac:dyDescent="0.35">
      <c r="G5" s="51"/>
      <c r="H5" s="51"/>
      <c r="I5" s="51"/>
      <c r="J5" s="51"/>
      <c r="K5" s="51"/>
      <c r="L5" s="51"/>
      <c r="M5" s="51"/>
      <c r="N5" s="51"/>
      <c r="O5" s="51"/>
      <c r="V5" s="26">
        <v>3</v>
      </c>
      <c r="W5" s="27">
        <v>1.1000000000000001</v>
      </c>
      <c r="X5" s="27">
        <v>2</v>
      </c>
      <c r="Y5" s="27">
        <v>2</v>
      </c>
      <c r="Z5" s="27">
        <v>1.6</v>
      </c>
    </row>
    <row r="6" spans="7:26" x14ac:dyDescent="0.35">
      <c r="G6" s="51"/>
      <c r="H6" s="51"/>
      <c r="I6" s="51"/>
      <c r="J6" s="51"/>
      <c r="K6" s="51"/>
      <c r="L6" s="51"/>
      <c r="M6" s="51"/>
      <c r="N6" s="51"/>
      <c r="O6" s="51"/>
      <c r="V6" s="26">
        <v>4</v>
      </c>
      <c r="W6" s="27">
        <v>1.6</v>
      </c>
      <c r="X6" s="27">
        <v>0.8</v>
      </c>
      <c r="Y6" s="27">
        <v>2</v>
      </c>
      <c r="Z6" s="27">
        <v>1.6</v>
      </c>
    </row>
    <row r="7" spans="7:26" x14ac:dyDescent="0.35">
      <c r="G7" s="51"/>
      <c r="H7" s="51"/>
      <c r="I7" s="51"/>
      <c r="J7" s="51"/>
      <c r="K7" s="51"/>
      <c r="L7" s="51"/>
      <c r="M7" s="51"/>
      <c r="N7" s="51"/>
      <c r="O7" s="51"/>
      <c r="V7" s="26">
        <v>5</v>
      </c>
      <c r="W7" s="27">
        <v>2.7</v>
      </c>
      <c r="X7" s="27">
        <v>3</v>
      </c>
      <c r="Y7" s="27">
        <v>3.5</v>
      </c>
      <c r="Z7" s="27">
        <v>3</v>
      </c>
    </row>
    <row r="8" spans="7:26" x14ac:dyDescent="0.35">
      <c r="G8" s="51"/>
      <c r="H8" s="51"/>
      <c r="I8" s="51"/>
      <c r="J8" s="51"/>
      <c r="K8" s="51"/>
      <c r="L8" s="51"/>
      <c r="M8" s="51"/>
      <c r="N8" s="51"/>
      <c r="O8" s="51"/>
      <c r="V8" s="26">
        <v>6</v>
      </c>
      <c r="W8" s="27">
        <v>0.55000000000000004</v>
      </c>
      <c r="X8" s="27">
        <v>1.2</v>
      </c>
      <c r="Y8" s="27">
        <v>1</v>
      </c>
      <c r="Z8" s="27">
        <v>1</v>
      </c>
    </row>
    <row r="9" spans="7:26" x14ac:dyDescent="0.35">
      <c r="G9" s="51"/>
      <c r="H9" s="51"/>
      <c r="I9" s="51"/>
      <c r="J9" s="51"/>
      <c r="K9" s="51"/>
      <c r="L9" s="51"/>
      <c r="M9" s="51"/>
      <c r="N9" s="51"/>
      <c r="O9" s="51"/>
      <c r="V9" s="26">
        <v>7</v>
      </c>
      <c r="W9" s="27">
        <v>0.27</v>
      </c>
      <c r="X9" s="27">
        <v>1.2</v>
      </c>
      <c r="Y9" s="27">
        <v>1</v>
      </c>
      <c r="Z9" s="27">
        <v>0.7</v>
      </c>
    </row>
    <row r="10" spans="7:26" x14ac:dyDescent="0.35">
      <c r="G10" s="51"/>
      <c r="H10" s="51"/>
      <c r="I10" s="51"/>
      <c r="J10" s="51"/>
      <c r="K10" s="51"/>
      <c r="L10" s="51"/>
      <c r="M10" s="51"/>
      <c r="N10" s="51"/>
      <c r="O10" s="51"/>
      <c r="V10" s="26">
        <v>8</v>
      </c>
      <c r="W10" s="27">
        <v>0.4</v>
      </c>
      <c r="X10" s="27">
        <v>0.5</v>
      </c>
      <c r="Y10" s="27">
        <v>1</v>
      </c>
      <c r="Z10" s="27">
        <v>0.9</v>
      </c>
    </row>
    <row r="11" spans="7:26" x14ac:dyDescent="0.35">
      <c r="V11" s="26">
        <v>9</v>
      </c>
      <c r="W11" s="27">
        <v>6</v>
      </c>
      <c r="X11" s="27">
        <v>5.5</v>
      </c>
      <c r="Y11" s="27">
        <v>6.5</v>
      </c>
      <c r="Z11" s="27">
        <v>6.2</v>
      </c>
    </row>
    <row r="12" spans="7:26" x14ac:dyDescent="0.35">
      <c r="V12" s="26">
        <v>10</v>
      </c>
      <c r="W12" s="27">
        <v>1.1200000000000001</v>
      </c>
      <c r="X12" s="27">
        <v>0.5</v>
      </c>
      <c r="Y12" s="27">
        <v>1.5</v>
      </c>
      <c r="Z12" s="27">
        <v>1.4</v>
      </c>
    </row>
    <row r="13" spans="7:26" x14ac:dyDescent="0.35">
      <c r="V13" s="26">
        <v>11</v>
      </c>
      <c r="W13" s="27">
        <v>1.3</v>
      </c>
      <c r="X13" s="27">
        <v>2.1</v>
      </c>
      <c r="Y13" s="27">
        <v>1.5</v>
      </c>
      <c r="Z13" s="27">
        <v>1.7</v>
      </c>
    </row>
    <row r="14" spans="7:26" x14ac:dyDescent="0.35">
      <c r="V14" s="26">
        <v>12</v>
      </c>
      <c r="W14" s="27">
        <v>0.98</v>
      </c>
      <c r="X14" s="27">
        <v>1</v>
      </c>
      <c r="Y14" s="27">
        <v>1</v>
      </c>
      <c r="Z14" s="27">
        <v>1.3</v>
      </c>
    </row>
    <row r="15" spans="7:26" x14ac:dyDescent="0.35">
      <c r="V15" s="26">
        <v>13</v>
      </c>
      <c r="W15" s="27">
        <v>1.1499999999999999</v>
      </c>
      <c r="X15" s="27">
        <v>1.8</v>
      </c>
      <c r="Y15" s="27">
        <v>1.5</v>
      </c>
      <c r="Z15" s="27">
        <v>1.6</v>
      </c>
    </row>
    <row r="16" spans="7:26" x14ac:dyDescent="0.35">
      <c r="V16" s="26">
        <v>14</v>
      </c>
      <c r="W16" s="27">
        <v>0.52</v>
      </c>
      <c r="X16" s="27">
        <v>1.5</v>
      </c>
      <c r="Y16" s="27">
        <v>1</v>
      </c>
      <c r="Z16" s="27">
        <v>1</v>
      </c>
    </row>
    <row r="17" spans="2:26" x14ac:dyDescent="0.35">
      <c r="V17" s="26">
        <v>15</v>
      </c>
      <c r="W17" s="27">
        <v>1.8</v>
      </c>
      <c r="X17" s="27">
        <v>2</v>
      </c>
      <c r="Y17" s="27">
        <v>2.5</v>
      </c>
      <c r="Z17" s="27">
        <v>2.1</v>
      </c>
    </row>
    <row r="18" spans="2:26" x14ac:dyDescent="0.35">
      <c r="B18" s="28"/>
      <c r="C18" s="29" t="s">
        <v>27</v>
      </c>
      <c r="D18" s="29" t="s">
        <v>28</v>
      </c>
      <c r="E18" s="29" t="s">
        <v>32</v>
      </c>
      <c r="F18" s="29" t="s">
        <v>30</v>
      </c>
      <c r="V18" s="26">
        <v>16</v>
      </c>
      <c r="W18" s="27">
        <v>7.5</v>
      </c>
      <c r="X18" s="27">
        <v>6</v>
      </c>
      <c r="Y18" s="27">
        <v>8</v>
      </c>
      <c r="Z18" s="27">
        <v>7</v>
      </c>
    </row>
    <row r="19" spans="2:26" ht="15.5" customHeight="1" x14ac:dyDescent="0.35">
      <c r="B19" s="30" t="s">
        <v>33</v>
      </c>
      <c r="C19" s="31">
        <f>AVERAGE(W3:W22)</f>
        <v>1.786</v>
      </c>
      <c r="D19" s="31">
        <f>AVERAGE(X3:X22)</f>
        <v>1.9650000000000003</v>
      </c>
      <c r="E19" s="31">
        <f>AVERAGE(Y3:Y22)</f>
        <v>2.2850000000000001</v>
      </c>
      <c r="F19" s="31">
        <f>AVERAGE(Z3:Z22)</f>
        <v>2.0999999999999996</v>
      </c>
      <c r="V19" s="26">
        <v>17</v>
      </c>
      <c r="W19" s="27">
        <v>0.28000000000000003</v>
      </c>
      <c r="X19" s="27">
        <v>1</v>
      </c>
      <c r="Y19" s="27">
        <v>1</v>
      </c>
      <c r="Z19" s="27">
        <v>0.8</v>
      </c>
    </row>
    <row r="20" spans="2:26" x14ac:dyDescent="0.35">
      <c r="B20" s="30" t="s">
        <v>34</v>
      </c>
      <c r="C20" s="31">
        <f>MIN(W3:W22)</f>
        <v>0.25</v>
      </c>
      <c r="D20" s="31">
        <f>MIN(X3:X22)</f>
        <v>0.5</v>
      </c>
      <c r="E20" s="31">
        <f>MIN(Y3:Y22)</f>
        <v>1</v>
      </c>
      <c r="F20" s="31">
        <f>MIN(Z3:Z22)</f>
        <v>0.5</v>
      </c>
      <c r="V20" s="26">
        <v>18</v>
      </c>
      <c r="W20" s="27">
        <v>0.5</v>
      </c>
      <c r="X20" s="27">
        <v>0.9</v>
      </c>
      <c r="Y20" s="27">
        <v>1.2</v>
      </c>
      <c r="Z20" s="27">
        <v>0.8</v>
      </c>
    </row>
    <row r="21" spans="2:26" x14ac:dyDescent="0.35">
      <c r="B21" s="30" t="s">
        <v>35</v>
      </c>
      <c r="C21" s="31">
        <f>MAX(W3:W22)</f>
        <v>7.5</v>
      </c>
      <c r="D21" s="31">
        <f>MAX(X3:X22)</f>
        <v>6</v>
      </c>
      <c r="E21" s="31">
        <f>MAX(Y3:Y22)</f>
        <v>8</v>
      </c>
      <c r="F21" s="31">
        <f>MAX(Z3:Z22)</f>
        <v>7</v>
      </c>
      <c r="V21" s="26">
        <v>19</v>
      </c>
      <c r="W21" s="27">
        <v>4.9000000000000004</v>
      </c>
      <c r="X21" s="27">
        <v>4.5</v>
      </c>
      <c r="Y21" s="27">
        <v>5.5</v>
      </c>
      <c r="Z21" s="27">
        <v>4.9000000000000004</v>
      </c>
    </row>
    <row r="22" spans="2:26" x14ac:dyDescent="0.35">
      <c r="B22" s="30" t="s">
        <v>36</v>
      </c>
      <c r="C22" s="31">
        <v>7.25</v>
      </c>
      <c r="D22" s="31">
        <v>6.45</v>
      </c>
      <c r="E22" s="31">
        <v>7</v>
      </c>
      <c r="F22" s="31">
        <v>6.5</v>
      </c>
      <c r="V22" s="26">
        <v>20</v>
      </c>
      <c r="W22" s="27">
        <v>0.25</v>
      </c>
      <c r="X22" s="27">
        <v>0.5</v>
      </c>
      <c r="Y22" s="27">
        <v>1</v>
      </c>
      <c r="Z22" s="27">
        <v>0.5</v>
      </c>
    </row>
    <row r="23" spans="2:26" x14ac:dyDescent="0.35">
      <c r="B23" s="24" t="s">
        <v>37</v>
      </c>
      <c r="C23" s="25">
        <f>_xlfn.STDEV.P(W3:W22)</f>
        <v>1.9759564772534848</v>
      </c>
      <c r="D23" s="25">
        <f>_xlfn.STDEV.P(X3:X22)</f>
        <v>1.5611774402674412</v>
      </c>
      <c r="E23" s="25">
        <f t="shared" ref="E23:F23" si="0">_xlfn.STDEV.P(Y3:Y22)</f>
        <v>1.9845087553346799</v>
      </c>
      <c r="F23" s="25">
        <f t="shared" si="0"/>
        <v>1.7877359984069241</v>
      </c>
    </row>
    <row r="24" spans="2:26" x14ac:dyDescent="0.35">
      <c r="C24" s="4" t="s">
        <v>38</v>
      </c>
    </row>
    <row r="25" spans="2:26" ht="31" customHeight="1" x14ac:dyDescent="0.35"/>
    <row r="40" spans="1:9" ht="15.5" customHeight="1" x14ac:dyDescent="0.35">
      <c r="A40" s="52" t="s">
        <v>39</v>
      </c>
      <c r="B40" s="53"/>
      <c r="C40" s="53"/>
      <c r="D40" s="53"/>
      <c r="E40" s="53"/>
      <c r="F40" s="53"/>
      <c r="G40" s="54"/>
      <c r="H40" s="32"/>
      <c r="I40" s="32"/>
    </row>
    <row r="41" spans="1:9" x14ac:dyDescent="0.35">
      <c r="A41" s="55"/>
      <c r="B41" s="56"/>
      <c r="C41" s="56"/>
      <c r="D41" s="56"/>
      <c r="E41" s="56"/>
      <c r="F41" s="56"/>
      <c r="G41" s="57"/>
      <c r="H41" s="32"/>
      <c r="I41" s="32"/>
    </row>
    <row r="42" spans="1:9" x14ac:dyDescent="0.35">
      <c r="A42" s="55"/>
      <c r="B42" s="56"/>
      <c r="C42" s="56"/>
      <c r="D42" s="56"/>
      <c r="E42" s="56"/>
      <c r="F42" s="56"/>
      <c r="G42" s="57"/>
      <c r="H42" s="32"/>
      <c r="I42" s="32"/>
    </row>
    <row r="43" spans="1:9" x14ac:dyDescent="0.35">
      <c r="A43" s="55"/>
      <c r="B43" s="56"/>
      <c r="C43" s="56"/>
      <c r="D43" s="56"/>
      <c r="E43" s="56"/>
      <c r="F43" s="56"/>
      <c r="G43" s="57"/>
      <c r="H43" s="32"/>
      <c r="I43" s="32"/>
    </row>
    <row r="44" spans="1:9" x14ac:dyDescent="0.35">
      <c r="A44" s="55"/>
      <c r="B44" s="56"/>
      <c r="C44" s="56"/>
      <c r="D44" s="56"/>
      <c r="E44" s="56"/>
      <c r="F44" s="56"/>
      <c r="G44" s="57"/>
      <c r="H44" s="32"/>
      <c r="I44" s="32"/>
    </row>
    <row r="45" spans="1:9" x14ac:dyDescent="0.35">
      <c r="A45" s="55"/>
      <c r="B45" s="56"/>
      <c r="C45" s="56"/>
      <c r="D45" s="56"/>
      <c r="E45" s="56"/>
      <c r="F45" s="56"/>
      <c r="G45" s="57"/>
      <c r="H45" s="32"/>
      <c r="I45" s="32"/>
    </row>
    <row r="46" spans="1:9" x14ac:dyDescent="0.35">
      <c r="A46" s="55"/>
      <c r="B46" s="56"/>
      <c r="C46" s="56"/>
      <c r="D46" s="56"/>
      <c r="E46" s="56"/>
      <c r="F46" s="56"/>
      <c r="G46" s="57"/>
      <c r="H46" s="32"/>
      <c r="I46" s="32"/>
    </row>
    <row r="47" spans="1:9" x14ac:dyDescent="0.35">
      <c r="A47" s="55"/>
      <c r="B47" s="56"/>
      <c r="C47" s="56"/>
      <c r="D47" s="56"/>
      <c r="E47" s="56"/>
      <c r="F47" s="56"/>
      <c r="G47" s="57"/>
      <c r="H47" s="32"/>
      <c r="I47" s="32"/>
    </row>
    <row r="48" spans="1:9" x14ac:dyDescent="0.35">
      <c r="A48" s="55"/>
      <c r="B48" s="56"/>
      <c r="C48" s="56"/>
      <c r="D48" s="56"/>
      <c r="E48" s="56"/>
      <c r="F48" s="56"/>
      <c r="G48" s="57"/>
      <c r="H48" s="32"/>
      <c r="I48" s="32"/>
    </row>
    <row r="49" spans="1:9" x14ac:dyDescent="0.35">
      <c r="A49" s="55"/>
      <c r="B49" s="56"/>
      <c r="C49" s="56"/>
      <c r="D49" s="56"/>
      <c r="E49" s="56"/>
      <c r="F49" s="56"/>
      <c r="G49" s="57"/>
      <c r="H49" s="32"/>
      <c r="I49" s="32"/>
    </row>
    <row r="50" spans="1:9" x14ac:dyDescent="0.35">
      <c r="A50" s="55"/>
      <c r="B50" s="56"/>
      <c r="C50" s="56"/>
      <c r="D50" s="56"/>
      <c r="E50" s="56"/>
      <c r="F50" s="56"/>
      <c r="G50" s="57"/>
      <c r="H50" s="32"/>
      <c r="I50" s="32"/>
    </row>
    <row r="51" spans="1:9" x14ac:dyDescent="0.35">
      <c r="A51" s="55"/>
      <c r="B51" s="56"/>
      <c r="C51" s="56"/>
      <c r="D51" s="56"/>
      <c r="E51" s="56"/>
      <c r="F51" s="56"/>
      <c r="G51" s="57"/>
      <c r="H51" s="32"/>
      <c r="I51" s="32"/>
    </row>
    <row r="52" spans="1:9" x14ac:dyDescent="0.35">
      <c r="A52" s="58"/>
      <c r="B52" s="59"/>
      <c r="C52" s="59"/>
      <c r="D52" s="59"/>
      <c r="E52" s="59"/>
      <c r="F52" s="59"/>
      <c r="G52" s="60"/>
      <c r="H52" s="32"/>
      <c r="I52" s="32"/>
    </row>
    <row r="58" spans="1:9" ht="15.5" customHeight="1" x14ac:dyDescent="0.35"/>
  </sheetData>
  <mergeCells count="2">
    <mergeCell ref="G4:O10"/>
    <mergeCell ref="A40:G52"/>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I30"/>
  <sheetViews>
    <sheetView topLeftCell="A23" workbookViewId="0">
      <selection activeCell="G2" sqref="G2"/>
    </sheetView>
  </sheetViews>
  <sheetFormatPr defaultRowHeight="15.5" x14ac:dyDescent="0.35"/>
  <cols>
    <col min="1" max="1" width="2.54296875" style="4" customWidth="1"/>
    <col min="2" max="4" width="12.1796875" style="34" customWidth="1"/>
    <col min="5" max="6" width="17.36328125" style="34" customWidth="1"/>
    <col min="7" max="9" width="20.26953125" style="34" customWidth="1"/>
    <col min="10" max="10" width="19" style="4" customWidth="1"/>
    <col min="11" max="16384" width="8.7265625" style="4"/>
  </cols>
  <sheetData>
    <row r="2" spans="2:9" x14ac:dyDescent="0.35">
      <c r="B2" s="33" t="s">
        <v>40</v>
      </c>
    </row>
    <row r="3" spans="2:9" x14ac:dyDescent="0.35">
      <c r="B3" s="33"/>
    </row>
    <row r="4" spans="2:9" ht="60" x14ac:dyDescent="0.35">
      <c r="B4" s="35" t="s">
        <v>26</v>
      </c>
      <c r="C4" s="35" t="s">
        <v>27</v>
      </c>
      <c r="D4" s="35" t="s">
        <v>28</v>
      </c>
      <c r="E4" s="35" t="s">
        <v>41</v>
      </c>
      <c r="F4" s="35" t="s">
        <v>29</v>
      </c>
      <c r="G4" s="35" t="s">
        <v>41</v>
      </c>
      <c r="H4" s="35" t="s">
        <v>30</v>
      </c>
      <c r="I4" s="35" t="s">
        <v>41</v>
      </c>
    </row>
    <row r="5" spans="2:9" x14ac:dyDescent="0.35">
      <c r="B5" s="36">
        <v>1</v>
      </c>
      <c r="C5" s="36">
        <v>0.7</v>
      </c>
      <c r="D5" s="36">
        <v>1.5</v>
      </c>
      <c r="E5" s="36">
        <f>ABS(C5-D5)</f>
        <v>0.8</v>
      </c>
      <c r="F5" s="36">
        <v>1</v>
      </c>
      <c r="G5" s="37">
        <f>ABS(C5-F5)</f>
        <v>0.30000000000000004</v>
      </c>
      <c r="H5" s="36">
        <v>1.4</v>
      </c>
      <c r="I5" s="38">
        <f>ABS(D5-H5)</f>
        <v>0.10000000000000009</v>
      </c>
    </row>
    <row r="6" spans="2:9" x14ac:dyDescent="0.35">
      <c r="B6" s="36">
        <v>2</v>
      </c>
      <c r="C6" s="36">
        <v>2.1</v>
      </c>
      <c r="D6" s="36">
        <v>1.8</v>
      </c>
      <c r="E6" s="36">
        <f t="shared" ref="E6:E24" si="0">ABS(C6-D6)</f>
        <v>0.30000000000000004</v>
      </c>
      <c r="F6" s="36">
        <v>2</v>
      </c>
      <c r="G6" s="37">
        <f t="shared" ref="G6:G24" si="1">ABS(C6-F6)</f>
        <v>0.10000000000000009</v>
      </c>
      <c r="H6" s="36">
        <v>2.5</v>
      </c>
      <c r="I6" s="38">
        <f t="shared" ref="I6:I24" si="2">ABS(D6-H6)</f>
        <v>0.7</v>
      </c>
    </row>
    <row r="7" spans="2:9" x14ac:dyDescent="0.35">
      <c r="B7" s="36">
        <v>3</v>
      </c>
      <c r="C7" s="36">
        <v>1.1000000000000001</v>
      </c>
      <c r="D7" s="36">
        <v>2</v>
      </c>
      <c r="E7" s="36">
        <f t="shared" si="0"/>
        <v>0.89999999999999991</v>
      </c>
      <c r="F7" s="36">
        <v>2</v>
      </c>
      <c r="G7" s="37">
        <f t="shared" si="1"/>
        <v>0.89999999999999991</v>
      </c>
      <c r="H7" s="36">
        <v>1.6</v>
      </c>
      <c r="I7" s="38">
        <f t="shared" si="2"/>
        <v>0.39999999999999991</v>
      </c>
    </row>
    <row r="8" spans="2:9" x14ac:dyDescent="0.35">
      <c r="B8" s="36">
        <v>4</v>
      </c>
      <c r="C8" s="36">
        <v>1.6</v>
      </c>
      <c r="D8" s="36">
        <v>0.8</v>
      </c>
      <c r="E8" s="36">
        <f t="shared" si="0"/>
        <v>0.8</v>
      </c>
      <c r="F8" s="36">
        <v>2</v>
      </c>
      <c r="G8" s="37">
        <f t="shared" si="1"/>
        <v>0.39999999999999991</v>
      </c>
      <c r="H8" s="36">
        <v>1.6</v>
      </c>
      <c r="I8" s="38">
        <f t="shared" si="2"/>
        <v>0.8</v>
      </c>
    </row>
    <row r="9" spans="2:9" x14ac:dyDescent="0.35">
      <c r="B9" s="36">
        <v>5</v>
      </c>
      <c r="C9" s="36">
        <v>2.7</v>
      </c>
      <c r="D9" s="36">
        <v>3</v>
      </c>
      <c r="E9" s="36">
        <f t="shared" si="0"/>
        <v>0.29999999999999982</v>
      </c>
      <c r="F9" s="36">
        <v>3.5</v>
      </c>
      <c r="G9" s="37">
        <f t="shared" si="1"/>
        <v>0.79999999999999982</v>
      </c>
      <c r="H9" s="36">
        <v>3</v>
      </c>
      <c r="I9" s="38">
        <f t="shared" si="2"/>
        <v>0</v>
      </c>
    </row>
    <row r="10" spans="2:9" x14ac:dyDescent="0.35">
      <c r="B10" s="36">
        <v>6</v>
      </c>
      <c r="C10" s="36">
        <v>0.55000000000000004</v>
      </c>
      <c r="D10" s="36">
        <v>1.2</v>
      </c>
      <c r="E10" s="36">
        <f t="shared" si="0"/>
        <v>0.64999999999999991</v>
      </c>
      <c r="F10" s="36">
        <v>1</v>
      </c>
      <c r="G10" s="37">
        <f t="shared" si="1"/>
        <v>0.44999999999999996</v>
      </c>
      <c r="H10" s="36">
        <v>1</v>
      </c>
      <c r="I10" s="38">
        <f t="shared" si="2"/>
        <v>0.19999999999999996</v>
      </c>
    </row>
    <row r="11" spans="2:9" x14ac:dyDescent="0.35">
      <c r="B11" s="36">
        <v>7</v>
      </c>
      <c r="C11" s="36">
        <v>0.27</v>
      </c>
      <c r="D11" s="36">
        <v>1.2</v>
      </c>
      <c r="E11" s="36">
        <f t="shared" si="0"/>
        <v>0.92999999999999994</v>
      </c>
      <c r="F11" s="36">
        <v>1</v>
      </c>
      <c r="G11" s="37">
        <f t="shared" si="1"/>
        <v>0.73</v>
      </c>
      <c r="H11" s="36">
        <v>0.7</v>
      </c>
      <c r="I11" s="38">
        <f t="shared" si="2"/>
        <v>0.5</v>
      </c>
    </row>
    <row r="12" spans="2:9" x14ac:dyDescent="0.35">
      <c r="B12" s="36">
        <v>8</v>
      </c>
      <c r="C12" s="36">
        <v>0.4</v>
      </c>
      <c r="D12" s="36">
        <v>0.5</v>
      </c>
      <c r="E12" s="36">
        <f t="shared" si="0"/>
        <v>9.9999999999999978E-2</v>
      </c>
      <c r="F12" s="36">
        <v>1</v>
      </c>
      <c r="G12" s="37">
        <f t="shared" si="1"/>
        <v>0.6</v>
      </c>
      <c r="H12" s="36">
        <v>0.9</v>
      </c>
      <c r="I12" s="38">
        <f t="shared" si="2"/>
        <v>0.4</v>
      </c>
    </row>
    <row r="13" spans="2:9" x14ac:dyDescent="0.35">
      <c r="B13" s="36">
        <v>9</v>
      </c>
      <c r="C13" s="36">
        <v>6</v>
      </c>
      <c r="D13" s="36">
        <v>5.5</v>
      </c>
      <c r="E13" s="36">
        <f t="shared" si="0"/>
        <v>0.5</v>
      </c>
      <c r="F13" s="36">
        <v>6.5</v>
      </c>
      <c r="G13" s="37">
        <f t="shared" si="1"/>
        <v>0.5</v>
      </c>
      <c r="H13" s="36">
        <v>6.2</v>
      </c>
      <c r="I13" s="38">
        <f t="shared" si="2"/>
        <v>0.70000000000000018</v>
      </c>
    </row>
    <row r="14" spans="2:9" x14ac:dyDescent="0.35">
      <c r="B14" s="36">
        <v>10</v>
      </c>
      <c r="C14" s="36">
        <v>1.1200000000000001</v>
      </c>
      <c r="D14" s="36">
        <v>0.5</v>
      </c>
      <c r="E14" s="36">
        <f t="shared" si="0"/>
        <v>0.62000000000000011</v>
      </c>
      <c r="F14" s="36">
        <v>1.5</v>
      </c>
      <c r="G14" s="37">
        <f t="shared" si="1"/>
        <v>0.37999999999999989</v>
      </c>
      <c r="H14" s="36">
        <v>1.4</v>
      </c>
      <c r="I14" s="38">
        <f t="shared" si="2"/>
        <v>0.89999999999999991</v>
      </c>
    </row>
    <row r="15" spans="2:9" x14ac:dyDescent="0.35">
      <c r="B15" s="36">
        <v>11</v>
      </c>
      <c r="C15" s="36">
        <v>1.3</v>
      </c>
      <c r="D15" s="36">
        <v>2.1</v>
      </c>
      <c r="E15" s="36">
        <f t="shared" si="0"/>
        <v>0.8</v>
      </c>
      <c r="F15" s="36">
        <v>1.5</v>
      </c>
      <c r="G15" s="37">
        <f t="shared" si="1"/>
        <v>0.19999999999999996</v>
      </c>
      <c r="H15" s="36">
        <v>1.7</v>
      </c>
      <c r="I15" s="38">
        <f t="shared" si="2"/>
        <v>0.40000000000000013</v>
      </c>
    </row>
    <row r="16" spans="2:9" x14ac:dyDescent="0.35">
      <c r="B16" s="36">
        <v>12</v>
      </c>
      <c r="C16" s="36">
        <v>0.98</v>
      </c>
      <c r="D16" s="36">
        <v>1</v>
      </c>
      <c r="E16" s="36">
        <f t="shared" si="0"/>
        <v>2.0000000000000018E-2</v>
      </c>
      <c r="F16" s="36">
        <v>1</v>
      </c>
      <c r="G16" s="37">
        <f t="shared" si="1"/>
        <v>2.0000000000000018E-2</v>
      </c>
      <c r="H16" s="36">
        <v>1.3</v>
      </c>
      <c r="I16" s="38">
        <f t="shared" si="2"/>
        <v>0.30000000000000004</v>
      </c>
    </row>
    <row r="17" spans="2:9" x14ac:dyDescent="0.35">
      <c r="B17" s="36">
        <v>13</v>
      </c>
      <c r="C17" s="36">
        <v>1.1499999999999999</v>
      </c>
      <c r="D17" s="36">
        <v>1.8</v>
      </c>
      <c r="E17" s="36">
        <f t="shared" si="0"/>
        <v>0.65000000000000013</v>
      </c>
      <c r="F17" s="36">
        <v>1.5</v>
      </c>
      <c r="G17" s="37">
        <f t="shared" si="1"/>
        <v>0.35000000000000009</v>
      </c>
      <c r="H17" s="36">
        <v>1.6</v>
      </c>
      <c r="I17" s="38">
        <f t="shared" si="2"/>
        <v>0.19999999999999996</v>
      </c>
    </row>
    <row r="18" spans="2:9" x14ac:dyDescent="0.35">
      <c r="B18" s="36">
        <v>14</v>
      </c>
      <c r="C18" s="36">
        <v>0.52</v>
      </c>
      <c r="D18" s="36">
        <v>1.5</v>
      </c>
      <c r="E18" s="36">
        <f t="shared" si="0"/>
        <v>0.98</v>
      </c>
      <c r="F18" s="36">
        <v>1</v>
      </c>
      <c r="G18" s="37">
        <f t="shared" si="1"/>
        <v>0.48</v>
      </c>
      <c r="H18" s="36">
        <v>1</v>
      </c>
      <c r="I18" s="38">
        <f t="shared" si="2"/>
        <v>0.5</v>
      </c>
    </row>
    <row r="19" spans="2:9" x14ac:dyDescent="0.35">
      <c r="B19" s="36">
        <v>15</v>
      </c>
      <c r="C19" s="36">
        <v>1.8</v>
      </c>
      <c r="D19" s="36">
        <v>2</v>
      </c>
      <c r="E19" s="36">
        <f t="shared" si="0"/>
        <v>0.19999999999999996</v>
      </c>
      <c r="F19" s="36">
        <v>2.5</v>
      </c>
      <c r="G19" s="37">
        <f t="shared" si="1"/>
        <v>0.7</v>
      </c>
      <c r="H19" s="36">
        <v>2.1</v>
      </c>
      <c r="I19" s="38">
        <f t="shared" si="2"/>
        <v>0.10000000000000009</v>
      </c>
    </row>
    <row r="20" spans="2:9" x14ac:dyDescent="0.35">
      <c r="B20" s="36">
        <v>16</v>
      </c>
      <c r="C20" s="36">
        <v>7.5</v>
      </c>
      <c r="D20" s="36">
        <v>6</v>
      </c>
      <c r="E20" s="36">
        <f t="shared" si="0"/>
        <v>1.5</v>
      </c>
      <c r="F20" s="36">
        <v>8</v>
      </c>
      <c r="G20" s="37">
        <f t="shared" si="1"/>
        <v>0.5</v>
      </c>
      <c r="H20" s="36">
        <v>7</v>
      </c>
      <c r="I20" s="38">
        <f t="shared" si="2"/>
        <v>1</v>
      </c>
    </row>
    <row r="21" spans="2:9" x14ac:dyDescent="0.35">
      <c r="B21" s="36">
        <v>17</v>
      </c>
      <c r="C21" s="36">
        <v>0.28000000000000003</v>
      </c>
      <c r="D21" s="36">
        <v>1</v>
      </c>
      <c r="E21" s="36">
        <f t="shared" si="0"/>
        <v>0.72</v>
      </c>
      <c r="F21" s="36">
        <v>1</v>
      </c>
      <c r="G21" s="37">
        <f t="shared" si="1"/>
        <v>0.72</v>
      </c>
      <c r="H21" s="36">
        <v>0.8</v>
      </c>
      <c r="I21" s="38">
        <f t="shared" si="2"/>
        <v>0.19999999999999996</v>
      </c>
    </row>
    <row r="22" spans="2:9" x14ac:dyDescent="0.35">
      <c r="B22" s="36">
        <v>18</v>
      </c>
      <c r="C22" s="36">
        <v>0.5</v>
      </c>
      <c r="D22" s="36">
        <v>0.9</v>
      </c>
      <c r="E22" s="36">
        <f t="shared" si="0"/>
        <v>0.4</v>
      </c>
      <c r="F22" s="36">
        <v>1.2</v>
      </c>
      <c r="G22" s="37">
        <f t="shared" si="1"/>
        <v>0.7</v>
      </c>
      <c r="H22" s="36">
        <v>0.8</v>
      </c>
      <c r="I22" s="38">
        <f t="shared" si="2"/>
        <v>9.9999999999999978E-2</v>
      </c>
    </row>
    <row r="23" spans="2:9" x14ac:dyDescent="0.35">
      <c r="B23" s="36">
        <v>19</v>
      </c>
      <c r="C23" s="36">
        <v>4.9000000000000004</v>
      </c>
      <c r="D23" s="36">
        <v>4.5</v>
      </c>
      <c r="E23" s="36">
        <f t="shared" si="0"/>
        <v>0.40000000000000036</v>
      </c>
      <c r="F23" s="36">
        <v>5.5</v>
      </c>
      <c r="G23" s="37">
        <f t="shared" si="1"/>
        <v>0.59999999999999964</v>
      </c>
      <c r="H23" s="36">
        <v>4.9000000000000004</v>
      </c>
      <c r="I23" s="38">
        <f t="shared" si="2"/>
        <v>0.40000000000000036</v>
      </c>
    </row>
    <row r="24" spans="2:9" x14ac:dyDescent="0.35">
      <c r="B24" s="36">
        <v>20</v>
      </c>
      <c r="C24" s="36">
        <v>0.25</v>
      </c>
      <c r="D24" s="36">
        <v>0.5</v>
      </c>
      <c r="E24" s="36">
        <f t="shared" si="0"/>
        <v>0.25</v>
      </c>
      <c r="F24" s="36">
        <v>1</v>
      </c>
      <c r="G24" s="37">
        <f t="shared" si="1"/>
        <v>0.75</v>
      </c>
      <c r="H24" s="36">
        <v>0.5</v>
      </c>
      <c r="I24" s="38">
        <f t="shared" si="2"/>
        <v>0</v>
      </c>
    </row>
    <row r="25" spans="2:9" x14ac:dyDescent="0.35">
      <c r="B25" s="39"/>
      <c r="C25" s="39"/>
      <c r="D25" s="39"/>
      <c r="E25" s="40">
        <f>AVERAGE(E5:E24)</f>
        <v>0.59099999999999997</v>
      </c>
      <c r="F25" s="40"/>
      <c r="G25" s="41">
        <f>AVERAGE(G5:G24)</f>
        <v>0.50900000000000001</v>
      </c>
      <c r="H25" s="40"/>
      <c r="I25" s="41">
        <f>AVERAGE(I5:I24)</f>
        <v>0.39500000000000007</v>
      </c>
    </row>
    <row r="27" spans="2:9" x14ac:dyDescent="0.35">
      <c r="B27" s="33" t="s">
        <v>42</v>
      </c>
    </row>
    <row r="28" spans="2:9" ht="40" customHeight="1" x14ac:dyDescent="0.35">
      <c r="B28" s="61" t="s">
        <v>43</v>
      </c>
      <c r="C28" s="61"/>
      <c r="D28" s="61"/>
      <c r="E28" s="61"/>
      <c r="F28" s="61"/>
      <c r="G28" s="61"/>
      <c r="H28" s="61"/>
    </row>
    <row r="29" spans="2:9" ht="36.5" customHeight="1" x14ac:dyDescent="0.35">
      <c r="B29" s="61" t="s">
        <v>44</v>
      </c>
      <c r="C29" s="61"/>
      <c r="D29" s="61"/>
      <c r="E29" s="61"/>
      <c r="F29" s="61"/>
      <c r="G29" s="61"/>
      <c r="H29" s="61"/>
    </row>
    <row r="30" spans="2:9" ht="46" customHeight="1" x14ac:dyDescent="0.35">
      <c r="B30" s="61" t="s">
        <v>45</v>
      </c>
      <c r="C30" s="61"/>
      <c r="D30" s="61"/>
      <c r="E30" s="61"/>
      <c r="F30" s="61"/>
      <c r="G30" s="61"/>
      <c r="H30" s="61"/>
    </row>
  </sheetData>
  <mergeCells count="3">
    <mergeCell ref="B28:H28"/>
    <mergeCell ref="B29:H29"/>
    <mergeCell ref="B30:H3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Task 1a</vt:lpstr>
      <vt:lpstr>Task 1b</vt:lpstr>
      <vt:lpstr>Task 1c</vt:lpstr>
      <vt:lpstr>Task 2a</vt:lpstr>
      <vt:lpstr>Task 2b</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2023-04-03T15:26:31Z</dcterms:created>
  <dcterms:modified xsi:type="dcterms:W3CDTF">2023-04-03T15:28:12Z</dcterms:modified>
</cp:coreProperties>
</file>